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6.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7.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hp\Documents\Data Projects\"/>
    </mc:Choice>
  </mc:AlternateContent>
  <xr:revisionPtr revIDLastSave="0" documentId="8_{6CBD9261-2C73-4217-AC21-07EA94F3209D}" xr6:coauthVersionLast="47" xr6:coauthVersionMax="47" xr10:uidLastSave="{00000000-0000-0000-0000-000000000000}"/>
  <bookViews>
    <workbookView xWindow="-120" yWindow="-120" windowWidth="24240" windowHeight="13140" xr2:uid="{F05DDCF6-0F69-4D56-AA71-0BD1D15382D9}"/>
  </bookViews>
  <sheets>
    <sheet name="HR DATA ANALYTICS" sheetId="9" r:id="rId1"/>
    <sheet name="HR ANALYTICS DATASET FOR 30 DAT" sheetId="1" r:id="rId2"/>
    <sheet name="Overview_Pivot_Table" sheetId="2" r:id="rId3"/>
    <sheet name="Workforce Overview" sheetId="3" r:id="rId4"/>
    <sheet name="Performance_Pivot_Table" sheetId="4" r:id="rId5"/>
    <sheet name="Employee Performance" sheetId="5" r:id="rId6"/>
    <sheet name="Training_Pivot_Table" sheetId="7" r:id="rId7"/>
    <sheet name="Training Investment" sheetId="8" r:id="rId8"/>
    <sheet name="Insights" sheetId="10" r:id="rId9"/>
    <sheet name="Recommendations" sheetId="11" r:id="rId10"/>
  </sheets>
  <definedNames>
    <definedName name="Slicer_BusinessUnit">#N/A</definedName>
    <definedName name="Slicer_DepartmentType">#N/A</definedName>
    <definedName name="Slicer_Training_Program_Name">#N/A</definedName>
  </definedNames>
  <calcPr calcId="191029"/>
  <pivotCaches>
    <pivotCache cacheId="0" r:id="rId11"/>
    <pivotCache cacheId="1" r:id="rId12"/>
    <pivotCache cacheId="2"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4" l="1"/>
  <c r="F8" i="4"/>
  <c r="F9" i="4"/>
  <c r="F10" i="4"/>
  <c r="F11" i="4"/>
  <c r="F12" i="4"/>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AK7" i="1" s="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AK3" i="1"/>
  <c r="AK2" i="1"/>
  <c r="AH3"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AH437" i="1"/>
  <c r="AH438" i="1"/>
  <c r="AH439" i="1"/>
  <c r="AH440" i="1"/>
  <c r="AH441" i="1"/>
  <c r="AH442" i="1"/>
  <c r="AH443" i="1"/>
  <c r="AH444" i="1"/>
  <c r="AH445" i="1"/>
  <c r="AH446" i="1"/>
  <c r="AH447" i="1"/>
  <c r="AH448" i="1"/>
  <c r="AH449" i="1"/>
  <c r="AH450" i="1"/>
  <c r="AH451" i="1"/>
  <c r="AH452" i="1"/>
  <c r="AH453" i="1"/>
  <c r="AH454" i="1"/>
  <c r="AH455" i="1"/>
  <c r="AH456" i="1"/>
  <c r="AH457" i="1"/>
  <c r="AH458" i="1"/>
  <c r="AH459" i="1"/>
  <c r="AH460" i="1"/>
  <c r="AH461" i="1"/>
  <c r="AH462" i="1"/>
  <c r="AH463" i="1"/>
  <c r="AH464" i="1"/>
  <c r="AH465" i="1"/>
  <c r="AH466" i="1"/>
  <c r="AH467" i="1"/>
  <c r="AH468" i="1"/>
  <c r="AH469" i="1"/>
  <c r="AH470" i="1"/>
  <c r="AH471" i="1"/>
  <c r="AH472" i="1"/>
  <c r="AH473" i="1"/>
  <c r="AH474" i="1"/>
  <c r="AH475" i="1"/>
  <c r="AH476" i="1"/>
  <c r="AH477" i="1"/>
  <c r="AH478" i="1"/>
  <c r="AH479" i="1"/>
  <c r="AH480" i="1"/>
  <c r="AH481" i="1"/>
  <c r="AH482" i="1"/>
  <c r="AH483" i="1"/>
  <c r="AH484" i="1"/>
  <c r="AH485" i="1"/>
  <c r="AH486" i="1"/>
  <c r="AH487" i="1"/>
  <c r="AH488" i="1"/>
  <c r="AH489" i="1"/>
  <c r="AH490" i="1"/>
  <c r="AH491" i="1"/>
  <c r="AH492" i="1"/>
  <c r="AH493" i="1"/>
  <c r="AH494" i="1"/>
  <c r="AH495" i="1"/>
  <c r="AH496" i="1"/>
  <c r="AH497" i="1"/>
  <c r="AH498" i="1"/>
  <c r="AH499" i="1"/>
  <c r="AH500" i="1"/>
  <c r="AH501" i="1"/>
  <c r="AH502" i="1"/>
  <c r="AH503" i="1"/>
  <c r="AH504" i="1"/>
  <c r="AH505" i="1"/>
  <c r="AH506" i="1"/>
  <c r="AH507" i="1"/>
  <c r="AH508" i="1"/>
  <c r="AH509" i="1"/>
  <c r="AH510" i="1"/>
  <c r="AH511" i="1"/>
  <c r="AH512" i="1"/>
  <c r="AH513" i="1"/>
  <c r="AH514" i="1"/>
  <c r="AH515" i="1"/>
  <c r="AH516" i="1"/>
  <c r="AH517" i="1"/>
  <c r="AH518" i="1"/>
  <c r="AH519" i="1"/>
  <c r="AH520" i="1"/>
  <c r="AH521" i="1"/>
  <c r="AH522" i="1"/>
  <c r="AH523" i="1"/>
  <c r="AH524" i="1"/>
  <c r="AH525" i="1"/>
  <c r="AH526" i="1"/>
  <c r="AH527" i="1"/>
  <c r="AH528" i="1"/>
  <c r="AH529" i="1"/>
  <c r="AH530" i="1"/>
  <c r="AH531" i="1"/>
  <c r="AH532" i="1"/>
  <c r="AH533" i="1"/>
  <c r="AH534" i="1"/>
  <c r="AH535" i="1"/>
  <c r="AH536" i="1"/>
  <c r="AH537" i="1"/>
  <c r="AH538" i="1"/>
  <c r="AH539" i="1"/>
  <c r="AH540" i="1"/>
  <c r="AH541" i="1"/>
  <c r="AH542" i="1"/>
  <c r="AH543" i="1"/>
  <c r="AH544" i="1"/>
  <c r="AH545" i="1"/>
  <c r="AH546" i="1"/>
  <c r="AH547" i="1"/>
  <c r="AH548" i="1"/>
  <c r="AH549" i="1"/>
  <c r="AH550" i="1"/>
  <c r="AH551" i="1"/>
  <c r="AH552" i="1"/>
  <c r="AH553" i="1"/>
  <c r="AH554" i="1"/>
  <c r="AH555" i="1"/>
  <c r="AH556" i="1"/>
  <c r="AH557" i="1"/>
  <c r="AH558" i="1"/>
  <c r="AH559" i="1"/>
  <c r="AH560" i="1"/>
  <c r="AH561" i="1"/>
  <c r="AH562" i="1"/>
  <c r="AH563" i="1"/>
  <c r="AH564" i="1"/>
  <c r="AH565" i="1"/>
  <c r="AH566" i="1"/>
  <c r="AH567" i="1"/>
  <c r="AH568" i="1"/>
  <c r="AH569" i="1"/>
  <c r="AH570" i="1"/>
  <c r="AH571" i="1"/>
  <c r="AH572" i="1"/>
  <c r="AH573" i="1"/>
  <c r="AH574" i="1"/>
  <c r="AH575" i="1"/>
  <c r="AH576" i="1"/>
  <c r="AH577" i="1"/>
  <c r="AH578" i="1"/>
  <c r="AH579" i="1"/>
  <c r="AH580" i="1"/>
  <c r="AH581" i="1"/>
  <c r="AH582" i="1"/>
  <c r="AH583" i="1"/>
  <c r="AH584" i="1"/>
  <c r="AH585" i="1"/>
  <c r="AH586" i="1"/>
  <c r="AH587" i="1"/>
  <c r="AH588" i="1"/>
  <c r="AH589" i="1"/>
  <c r="AH590" i="1"/>
  <c r="AH591" i="1"/>
  <c r="AH592" i="1"/>
  <c r="AH593" i="1"/>
  <c r="AH594" i="1"/>
  <c r="AH595" i="1"/>
  <c r="AH596" i="1"/>
  <c r="AH597" i="1"/>
  <c r="AH598" i="1"/>
  <c r="AH599" i="1"/>
  <c r="AH600" i="1"/>
  <c r="AH601" i="1"/>
  <c r="AH602" i="1"/>
  <c r="AH603" i="1"/>
  <c r="AH604" i="1"/>
  <c r="AH605" i="1"/>
  <c r="AH606" i="1"/>
  <c r="AH607" i="1"/>
  <c r="AH608" i="1"/>
  <c r="AH609" i="1"/>
  <c r="AH610" i="1"/>
  <c r="AH611" i="1"/>
  <c r="AH612" i="1"/>
  <c r="AH613" i="1"/>
  <c r="AH614" i="1"/>
  <c r="AH615" i="1"/>
  <c r="AH616" i="1"/>
  <c r="AH617" i="1"/>
  <c r="AH618" i="1"/>
  <c r="AH619" i="1"/>
  <c r="AH620" i="1"/>
  <c r="AH621" i="1"/>
  <c r="AH622" i="1"/>
  <c r="AH623" i="1"/>
  <c r="AH624" i="1"/>
  <c r="AH625" i="1"/>
  <c r="AH626" i="1"/>
  <c r="AH627" i="1"/>
  <c r="AH628" i="1"/>
  <c r="AH629" i="1"/>
  <c r="AH630" i="1"/>
  <c r="AH631" i="1"/>
  <c r="AH632" i="1"/>
  <c r="AH633" i="1"/>
  <c r="AH634" i="1"/>
  <c r="AH635" i="1"/>
  <c r="AH636" i="1"/>
  <c r="AH637" i="1"/>
  <c r="AH638" i="1"/>
  <c r="AH639" i="1"/>
  <c r="AH640" i="1"/>
  <c r="AH641" i="1"/>
  <c r="AH642" i="1"/>
  <c r="AH643" i="1"/>
  <c r="AH644" i="1"/>
  <c r="AH645" i="1"/>
  <c r="AH646" i="1"/>
  <c r="AH647" i="1"/>
  <c r="AH648" i="1"/>
  <c r="AH649" i="1"/>
  <c r="AH650" i="1"/>
  <c r="AH651" i="1"/>
  <c r="AH652" i="1"/>
  <c r="AH653" i="1"/>
  <c r="AH654" i="1"/>
  <c r="AH655" i="1"/>
  <c r="AH656" i="1"/>
  <c r="AH657" i="1"/>
  <c r="AH658" i="1"/>
  <c r="AH659" i="1"/>
  <c r="AH660" i="1"/>
  <c r="AH661" i="1"/>
  <c r="AH662" i="1"/>
  <c r="AH663" i="1"/>
  <c r="AH664" i="1"/>
  <c r="AH665" i="1"/>
  <c r="AH666" i="1"/>
  <c r="AH667" i="1"/>
  <c r="AH668" i="1"/>
  <c r="AH669" i="1"/>
  <c r="AH670" i="1"/>
  <c r="AH671" i="1"/>
  <c r="AH672" i="1"/>
  <c r="AH673" i="1"/>
  <c r="AH674" i="1"/>
  <c r="AH675" i="1"/>
  <c r="AH676" i="1"/>
  <c r="AH677" i="1"/>
  <c r="AH678" i="1"/>
  <c r="AH679" i="1"/>
  <c r="AH680" i="1"/>
  <c r="AH681" i="1"/>
  <c r="AH682" i="1"/>
  <c r="AH683" i="1"/>
  <c r="AH684" i="1"/>
  <c r="AH685" i="1"/>
  <c r="AH686" i="1"/>
  <c r="AH687" i="1"/>
  <c r="AH688" i="1"/>
  <c r="AH689" i="1"/>
  <c r="AH690" i="1"/>
  <c r="AH691" i="1"/>
  <c r="AH692" i="1"/>
  <c r="AH693" i="1"/>
  <c r="AH694" i="1"/>
  <c r="AH695" i="1"/>
  <c r="AH696" i="1"/>
  <c r="AH697" i="1"/>
  <c r="AH698" i="1"/>
  <c r="AH699" i="1"/>
  <c r="AH700" i="1"/>
  <c r="AH701" i="1"/>
  <c r="AH702" i="1"/>
  <c r="AH703" i="1"/>
  <c r="AH704" i="1"/>
  <c r="AH705" i="1"/>
  <c r="AH706" i="1"/>
  <c r="AH707" i="1"/>
  <c r="AH708" i="1"/>
  <c r="AH709" i="1"/>
  <c r="AH710" i="1"/>
  <c r="AH711" i="1"/>
  <c r="AH712" i="1"/>
  <c r="AH713" i="1"/>
  <c r="AH714" i="1"/>
  <c r="AH715" i="1"/>
  <c r="AH716" i="1"/>
  <c r="AH717" i="1"/>
  <c r="AH718" i="1"/>
  <c r="AH719" i="1"/>
  <c r="AH720" i="1"/>
  <c r="AH721" i="1"/>
  <c r="AH722" i="1"/>
  <c r="AH723" i="1"/>
  <c r="AH724" i="1"/>
  <c r="AH725" i="1"/>
  <c r="AH726" i="1"/>
  <c r="AH727" i="1"/>
  <c r="AH728" i="1"/>
  <c r="AH729" i="1"/>
  <c r="AH730" i="1"/>
  <c r="AH731" i="1"/>
  <c r="AH732" i="1"/>
  <c r="AH733" i="1"/>
  <c r="AH734" i="1"/>
  <c r="AH735" i="1"/>
  <c r="AH736" i="1"/>
  <c r="AH737" i="1"/>
  <c r="AH738" i="1"/>
  <c r="AH739" i="1"/>
  <c r="AH740" i="1"/>
  <c r="AH741" i="1"/>
  <c r="AH742" i="1"/>
  <c r="AH743" i="1"/>
  <c r="AH744" i="1"/>
  <c r="AH745" i="1"/>
  <c r="AH746" i="1"/>
  <c r="AH747" i="1"/>
  <c r="AH748" i="1"/>
  <c r="AH749" i="1"/>
  <c r="AH750" i="1"/>
  <c r="AH751" i="1"/>
  <c r="AH752" i="1"/>
  <c r="AH753" i="1"/>
  <c r="AH754" i="1"/>
  <c r="AH755" i="1"/>
  <c r="AH756" i="1"/>
  <c r="AH757" i="1"/>
  <c r="AH758" i="1"/>
  <c r="AH759" i="1"/>
  <c r="AH760" i="1"/>
  <c r="AH761" i="1"/>
  <c r="AH762" i="1"/>
  <c r="AH763" i="1"/>
  <c r="AH764" i="1"/>
  <c r="AH765" i="1"/>
  <c r="AH766" i="1"/>
  <c r="AH767" i="1"/>
  <c r="AH768" i="1"/>
  <c r="AH769" i="1"/>
  <c r="AH770" i="1"/>
  <c r="AH771" i="1"/>
  <c r="AH772" i="1"/>
  <c r="AH773" i="1"/>
  <c r="AH774" i="1"/>
  <c r="AH775" i="1"/>
  <c r="AH776" i="1"/>
  <c r="AH777" i="1"/>
  <c r="AH778" i="1"/>
  <c r="AH779" i="1"/>
  <c r="AH780" i="1"/>
  <c r="AH781" i="1"/>
  <c r="AH782" i="1"/>
  <c r="AH783" i="1"/>
  <c r="AH784" i="1"/>
  <c r="AH785" i="1"/>
  <c r="AH786" i="1"/>
  <c r="AH787" i="1"/>
  <c r="AH788" i="1"/>
  <c r="AH789" i="1"/>
  <c r="AH790" i="1"/>
  <c r="AH791" i="1"/>
  <c r="AH792" i="1"/>
  <c r="AH793" i="1"/>
  <c r="AH794" i="1"/>
  <c r="AH795" i="1"/>
  <c r="AH796" i="1"/>
  <c r="AH797" i="1"/>
  <c r="AH798" i="1"/>
  <c r="AH799" i="1"/>
  <c r="AH800" i="1"/>
  <c r="AH801" i="1"/>
  <c r="AH802" i="1"/>
  <c r="AH803" i="1"/>
  <c r="AH804" i="1"/>
  <c r="AH805" i="1"/>
  <c r="AH806" i="1"/>
  <c r="AH807" i="1"/>
  <c r="AH808" i="1"/>
  <c r="AH809" i="1"/>
  <c r="AH810" i="1"/>
  <c r="AH811" i="1"/>
  <c r="AH812" i="1"/>
  <c r="AH813" i="1"/>
  <c r="AH814" i="1"/>
  <c r="AH815" i="1"/>
  <c r="AH816" i="1"/>
  <c r="AH817" i="1"/>
  <c r="AH818" i="1"/>
  <c r="AH819" i="1"/>
  <c r="AH820" i="1"/>
  <c r="AH821" i="1"/>
  <c r="AH822" i="1"/>
  <c r="AH823" i="1"/>
  <c r="AH824" i="1"/>
  <c r="AH825" i="1"/>
  <c r="AH826" i="1"/>
  <c r="AH827" i="1"/>
  <c r="AH828" i="1"/>
  <c r="AH829" i="1"/>
  <c r="AH830" i="1"/>
  <c r="AH831" i="1"/>
  <c r="AH832" i="1"/>
  <c r="AH833" i="1"/>
  <c r="AH834" i="1"/>
  <c r="AH835" i="1"/>
  <c r="AH836" i="1"/>
  <c r="AH837" i="1"/>
  <c r="AH838" i="1"/>
  <c r="AH839" i="1"/>
  <c r="AH840" i="1"/>
  <c r="AH841" i="1"/>
  <c r="AH842" i="1"/>
  <c r="AH843" i="1"/>
  <c r="AH844" i="1"/>
  <c r="AH845" i="1"/>
  <c r="AH846" i="1"/>
  <c r="AH847" i="1"/>
  <c r="AH848" i="1"/>
  <c r="AH849" i="1"/>
  <c r="AH850" i="1"/>
  <c r="AH851" i="1"/>
  <c r="AH852" i="1"/>
  <c r="AH853" i="1"/>
  <c r="AH854" i="1"/>
  <c r="AH855" i="1"/>
  <c r="AH856" i="1"/>
  <c r="AH857" i="1"/>
  <c r="AH858" i="1"/>
  <c r="AH859" i="1"/>
  <c r="AH860" i="1"/>
  <c r="AH861" i="1"/>
  <c r="AH862" i="1"/>
  <c r="AH863" i="1"/>
  <c r="AH864" i="1"/>
  <c r="AH865" i="1"/>
  <c r="AH866" i="1"/>
  <c r="AH867" i="1"/>
  <c r="AH868" i="1"/>
  <c r="AH869" i="1"/>
  <c r="AH870" i="1"/>
  <c r="AH871" i="1"/>
  <c r="AH872" i="1"/>
  <c r="AH873" i="1"/>
  <c r="AH874" i="1"/>
  <c r="AH875" i="1"/>
  <c r="AH876" i="1"/>
  <c r="AH877" i="1"/>
  <c r="AH878" i="1"/>
  <c r="AH879" i="1"/>
  <c r="AH880" i="1"/>
  <c r="AH881" i="1"/>
  <c r="AH882" i="1"/>
  <c r="AH883" i="1"/>
  <c r="AH884" i="1"/>
  <c r="AH885" i="1"/>
  <c r="AH886" i="1"/>
  <c r="AH887" i="1"/>
  <c r="AH888" i="1"/>
  <c r="AH889" i="1"/>
  <c r="AH890" i="1"/>
  <c r="AH891" i="1"/>
  <c r="AH892" i="1"/>
  <c r="AH893" i="1"/>
  <c r="AH894" i="1"/>
  <c r="AH895" i="1"/>
  <c r="AH896" i="1"/>
  <c r="AH897" i="1"/>
  <c r="AH898" i="1"/>
  <c r="AH899" i="1"/>
  <c r="AH900" i="1"/>
  <c r="AH901" i="1"/>
  <c r="AH902" i="1"/>
  <c r="AH903" i="1"/>
  <c r="AH904" i="1"/>
  <c r="AH905" i="1"/>
  <c r="AH906" i="1"/>
  <c r="AH907" i="1"/>
  <c r="AH908" i="1"/>
  <c r="AH909" i="1"/>
  <c r="AH910" i="1"/>
  <c r="AH911" i="1"/>
  <c r="AH912" i="1"/>
  <c r="AH913" i="1"/>
  <c r="AH914" i="1"/>
  <c r="AH915" i="1"/>
  <c r="AH916" i="1"/>
  <c r="AH917" i="1"/>
  <c r="AH918" i="1"/>
  <c r="AH919" i="1"/>
  <c r="AH920" i="1"/>
  <c r="AH921" i="1"/>
  <c r="AH922" i="1"/>
  <c r="AH923" i="1"/>
  <c r="AH924" i="1"/>
  <c r="AH925" i="1"/>
  <c r="AH926" i="1"/>
  <c r="AH927" i="1"/>
  <c r="AH928" i="1"/>
  <c r="AH929" i="1"/>
  <c r="AH930" i="1"/>
  <c r="AH931" i="1"/>
  <c r="AH932" i="1"/>
  <c r="AH933" i="1"/>
  <c r="AH934" i="1"/>
  <c r="AH935" i="1"/>
  <c r="AH936" i="1"/>
  <c r="AH937" i="1"/>
  <c r="AH938" i="1"/>
  <c r="AH939" i="1"/>
  <c r="AH940" i="1"/>
  <c r="AH941" i="1"/>
  <c r="AH942" i="1"/>
  <c r="AH943" i="1"/>
  <c r="AH944" i="1"/>
  <c r="AH945" i="1"/>
  <c r="AH946" i="1"/>
  <c r="AH947" i="1"/>
  <c r="AH948" i="1"/>
  <c r="AH949" i="1"/>
  <c r="AH950" i="1"/>
  <c r="AH951" i="1"/>
  <c r="AH952" i="1"/>
  <c r="AH953" i="1"/>
  <c r="AH954" i="1"/>
  <c r="AH955" i="1"/>
  <c r="AH956" i="1"/>
  <c r="AH957" i="1"/>
  <c r="AH958" i="1"/>
  <c r="AH959" i="1"/>
  <c r="AH960" i="1"/>
  <c r="AH961" i="1"/>
  <c r="AH962" i="1"/>
  <c r="AH963" i="1"/>
  <c r="AH964" i="1"/>
  <c r="AH965" i="1"/>
  <c r="AH966" i="1"/>
  <c r="AH967" i="1"/>
  <c r="AH968" i="1"/>
  <c r="AH969" i="1"/>
  <c r="AH970" i="1"/>
  <c r="AH971" i="1"/>
  <c r="AH972" i="1"/>
  <c r="AH973" i="1"/>
  <c r="AH974" i="1"/>
  <c r="AH975" i="1"/>
  <c r="AH976" i="1"/>
  <c r="AH977" i="1"/>
  <c r="AH978" i="1"/>
  <c r="AH979" i="1"/>
  <c r="AH980" i="1"/>
  <c r="AH981" i="1"/>
  <c r="AH982" i="1"/>
  <c r="AH983" i="1"/>
  <c r="AH984" i="1"/>
  <c r="AH985" i="1"/>
  <c r="AH986" i="1"/>
  <c r="AH987" i="1"/>
  <c r="AH988" i="1"/>
  <c r="AH989" i="1"/>
  <c r="AH990" i="1"/>
  <c r="AH991" i="1"/>
  <c r="AH992" i="1"/>
  <c r="AH993" i="1"/>
  <c r="AH994" i="1"/>
  <c r="AH995" i="1"/>
  <c r="AH996" i="1"/>
  <c r="AH997" i="1"/>
  <c r="AH998" i="1"/>
  <c r="AH999" i="1"/>
  <c r="AH1000" i="1"/>
  <c r="AH1001" i="1"/>
  <c r="AH1002" i="1"/>
  <c r="AH1003" i="1"/>
  <c r="AH1004" i="1"/>
  <c r="AH1005" i="1"/>
  <c r="AH1006" i="1"/>
  <c r="AH1007" i="1"/>
  <c r="AH1008" i="1"/>
  <c r="AH1009" i="1"/>
  <c r="AH1010" i="1"/>
  <c r="AH1011" i="1"/>
  <c r="AH1012" i="1"/>
  <c r="AH1013" i="1"/>
  <c r="AH1014" i="1"/>
  <c r="AH1015" i="1"/>
  <c r="AH1016" i="1"/>
  <c r="AH1017" i="1"/>
  <c r="AH1018" i="1"/>
  <c r="AH1019" i="1"/>
  <c r="AH1020" i="1"/>
  <c r="AH1021" i="1"/>
  <c r="AH1022" i="1"/>
  <c r="AH1023" i="1"/>
  <c r="AH1024" i="1"/>
  <c r="AH1025" i="1"/>
  <c r="AH1026" i="1"/>
  <c r="AH1027" i="1"/>
  <c r="AH1028" i="1"/>
  <c r="AH1029" i="1"/>
  <c r="AH1030" i="1"/>
  <c r="AH1031" i="1"/>
  <c r="AH1032" i="1"/>
  <c r="AH1033" i="1"/>
  <c r="AH1034" i="1"/>
  <c r="AH1035" i="1"/>
  <c r="AH1036" i="1"/>
  <c r="AH1037" i="1"/>
  <c r="AH1038" i="1"/>
  <c r="AH1039" i="1"/>
  <c r="AH1040" i="1"/>
  <c r="AH1041" i="1"/>
  <c r="AH1042" i="1"/>
  <c r="AH1043" i="1"/>
  <c r="AH1044" i="1"/>
  <c r="AH1045" i="1"/>
  <c r="AH1046" i="1"/>
  <c r="AH1047" i="1"/>
  <c r="AH1048" i="1"/>
  <c r="AH1049" i="1"/>
  <c r="AH1050" i="1"/>
  <c r="AH1051" i="1"/>
  <c r="AH1052" i="1"/>
  <c r="AH1053" i="1"/>
  <c r="AH1054" i="1"/>
  <c r="AH1055" i="1"/>
  <c r="AH1056" i="1"/>
  <c r="AH1057" i="1"/>
  <c r="AH1058" i="1"/>
  <c r="AH1059" i="1"/>
  <c r="AH1060" i="1"/>
  <c r="AH1061" i="1"/>
  <c r="AH1062" i="1"/>
  <c r="AH1063" i="1"/>
  <c r="AH1064" i="1"/>
  <c r="AH1065" i="1"/>
  <c r="AH1066" i="1"/>
  <c r="AH1067" i="1"/>
  <c r="AH1068" i="1"/>
  <c r="AH1069" i="1"/>
  <c r="AH1070" i="1"/>
  <c r="AH1071" i="1"/>
  <c r="AH1072" i="1"/>
  <c r="AH1073" i="1"/>
  <c r="AH1074" i="1"/>
  <c r="AH1075" i="1"/>
  <c r="AH1076" i="1"/>
  <c r="AH1077" i="1"/>
  <c r="AH1078" i="1"/>
  <c r="AH1079" i="1"/>
  <c r="AH1080" i="1"/>
  <c r="AH1081" i="1"/>
  <c r="AH1082" i="1"/>
  <c r="AH1083" i="1"/>
  <c r="AH1084" i="1"/>
  <c r="AH1085" i="1"/>
  <c r="AH1086" i="1"/>
  <c r="AH1087" i="1"/>
  <c r="AH1088" i="1"/>
  <c r="AH1089" i="1"/>
  <c r="AH1090" i="1"/>
  <c r="AH1091" i="1"/>
  <c r="AH1092" i="1"/>
  <c r="AH1093" i="1"/>
  <c r="AH1094" i="1"/>
  <c r="AH1095" i="1"/>
  <c r="AH1096" i="1"/>
  <c r="AH1097" i="1"/>
  <c r="AH1098" i="1"/>
  <c r="AH1099" i="1"/>
  <c r="AH1100" i="1"/>
  <c r="AH1101" i="1"/>
  <c r="AH1102" i="1"/>
  <c r="AH1103" i="1"/>
  <c r="AH1104" i="1"/>
  <c r="AH1105" i="1"/>
  <c r="AH1106" i="1"/>
  <c r="AH1107" i="1"/>
  <c r="AH1108" i="1"/>
  <c r="AH1109" i="1"/>
  <c r="AH1110" i="1"/>
  <c r="AH1111" i="1"/>
  <c r="AH1112" i="1"/>
  <c r="AH1113" i="1"/>
  <c r="AH1114" i="1"/>
  <c r="AH1115" i="1"/>
  <c r="AH1116" i="1"/>
  <c r="AH1117" i="1"/>
  <c r="AH1118" i="1"/>
  <c r="AH1119" i="1"/>
  <c r="AH1120" i="1"/>
  <c r="AH1121" i="1"/>
  <c r="AH1122" i="1"/>
  <c r="AH1123" i="1"/>
  <c r="AH1124" i="1"/>
  <c r="AH1125" i="1"/>
  <c r="AH1126" i="1"/>
  <c r="AH1127" i="1"/>
  <c r="AH1128" i="1"/>
  <c r="AH1129" i="1"/>
  <c r="AH1130" i="1"/>
  <c r="AH1131" i="1"/>
  <c r="AH1132" i="1"/>
  <c r="AH1133" i="1"/>
  <c r="AH1134" i="1"/>
  <c r="AH1135" i="1"/>
  <c r="AH1136" i="1"/>
  <c r="AH1137" i="1"/>
  <c r="AH1138" i="1"/>
  <c r="AH1139" i="1"/>
  <c r="AH1140" i="1"/>
  <c r="AH1141" i="1"/>
  <c r="AH1142" i="1"/>
  <c r="AH1143" i="1"/>
  <c r="AH1144" i="1"/>
  <c r="AH1145" i="1"/>
  <c r="AH1146" i="1"/>
  <c r="AH1147" i="1"/>
  <c r="AH1148" i="1"/>
  <c r="AH1149" i="1"/>
  <c r="AH1150" i="1"/>
  <c r="AH1151" i="1"/>
  <c r="AH1152" i="1"/>
  <c r="AH1153" i="1"/>
  <c r="AH1154" i="1"/>
  <c r="AH1155" i="1"/>
  <c r="AH1156" i="1"/>
  <c r="AH1157" i="1"/>
  <c r="AH1158" i="1"/>
  <c r="AH1159" i="1"/>
  <c r="AH1160" i="1"/>
  <c r="AH1161" i="1"/>
  <c r="AH1162" i="1"/>
  <c r="AH1163" i="1"/>
  <c r="AH1164" i="1"/>
  <c r="AH1165" i="1"/>
  <c r="AH1166" i="1"/>
  <c r="AH1167" i="1"/>
  <c r="AH1168" i="1"/>
  <c r="AH1169" i="1"/>
  <c r="AH1170" i="1"/>
  <c r="AH1171" i="1"/>
  <c r="AH1172" i="1"/>
  <c r="AH1173" i="1"/>
  <c r="AH1174" i="1"/>
  <c r="AH1175" i="1"/>
  <c r="AH1176" i="1"/>
  <c r="AH1177" i="1"/>
  <c r="AH1178" i="1"/>
  <c r="AH1179" i="1"/>
  <c r="AH1180" i="1"/>
  <c r="AH1181" i="1"/>
  <c r="AH1182" i="1"/>
  <c r="AH1183" i="1"/>
  <c r="AH1184" i="1"/>
  <c r="AH1185" i="1"/>
  <c r="AH1186" i="1"/>
  <c r="AH1187" i="1"/>
  <c r="AH1188" i="1"/>
  <c r="AH1189" i="1"/>
  <c r="AH1190" i="1"/>
  <c r="AH1191" i="1"/>
  <c r="AH1192" i="1"/>
  <c r="AH1193" i="1"/>
  <c r="AH1194" i="1"/>
  <c r="AH1195" i="1"/>
  <c r="AH1196" i="1"/>
  <c r="AH1197" i="1"/>
  <c r="AH1198" i="1"/>
  <c r="AH1199" i="1"/>
  <c r="AH1200" i="1"/>
  <c r="AH1201" i="1"/>
  <c r="AH1202" i="1"/>
  <c r="AH1203" i="1"/>
  <c r="AH1204" i="1"/>
  <c r="AH1205" i="1"/>
  <c r="AH1206" i="1"/>
  <c r="AH1207" i="1"/>
  <c r="AH1208" i="1"/>
  <c r="AH1209" i="1"/>
  <c r="AH1210" i="1"/>
  <c r="AH1211" i="1"/>
  <c r="AH1212" i="1"/>
  <c r="AH1213" i="1"/>
  <c r="AH1214" i="1"/>
  <c r="AH1215" i="1"/>
  <c r="AH1216" i="1"/>
  <c r="AH1217" i="1"/>
  <c r="AH1218" i="1"/>
  <c r="AH1219" i="1"/>
  <c r="AH1220" i="1"/>
  <c r="AH1221" i="1"/>
  <c r="AH1222" i="1"/>
  <c r="AH1223" i="1"/>
  <c r="AH1224" i="1"/>
  <c r="AH1225" i="1"/>
  <c r="AH1226" i="1"/>
  <c r="AH1227" i="1"/>
  <c r="AH1228" i="1"/>
  <c r="AH1229" i="1"/>
  <c r="AH1230" i="1"/>
  <c r="AH1231" i="1"/>
  <c r="AH1232" i="1"/>
  <c r="AH1233" i="1"/>
  <c r="AH1234" i="1"/>
  <c r="AH1235" i="1"/>
  <c r="AH1236" i="1"/>
  <c r="AH1237" i="1"/>
  <c r="AH1238" i="1"/>
  <c r="AH1239" i="1"/>
  <c r="AH1240" i="1"/>
  <c r="AH1241" i="1"/>
  <c r="AH1242" i="1"/>
  <c r="AH1243" i="1"/>
  <c r="AH1244" i="1"/>
  <c r="AH1245" i="1"/>
  <c r="AH1246" i="1"/>
  <c r="AH1247" i="1"/>
  <c r="AH1248" i="1"/>
  <c r="AH1249" i="1"/>
  <c r="AH1250" i="1"/>
  <c r="AH1251" i="1"/>
  <c r="AH1252" i="1"/>
  <c r="AH1253" i="1"/>
  <c r="AH1254" i="1"/>
  <c r="AH1255" i="1"/>
  <c r="AH1256" i="1"/>
  <c r="AH1257" i="1"/>
  <c r="AH1258" i="1"/>
  <c r="AH1259" i="1"/>
  <c r="AH1260" i="1"/>
  <c r="AH1261" i="1"/>
  <c r="AH1262" i="1"/>
  <c r="AH1263" i="1"/>
  <c r="AH1264" i="1"/>
  <c r="AH1265" i="1"/>
  <c r="AH1266" i="1"/>
  <c r="AH1267" i="1"/>
  <c r="AH1268" i="1"/>
  <c r="AH1269" i="1"/>
  <c r="AH1270" i="1"/>
  <c r="AH1271" i="1"/>
  <c r="AH1272" i="1"/>
  <c r="AH1273" i="1"/>
  <c r="AH1274" i="1"/>
  <c r="AH1275" i="1"/>
  <c r="AH1276" i="1"/>
  <c r="AH1277" i="1"/>
  <c r="AH1278" i="1"/>
  <c r="AH1279" i="1"/>
  <c r="AH1280" i="1"/>
  <c r="AH1281" i="1"/>
  <c r="AH1282" i="1"/>
  <c r="AH1283" i="1"/>
  <c r="AH1284" i="1"/>
  <c r="AH1285" i="1"/>
  <c r="AH1286" i="1"/>
  <c r="AH1287" i="1"/>
  <c r="AH1288" i="1"/>
  <c r="AH1289" i="1"/>
  <c r="AH1290" i="1"/>
  <c r="AH1291" i="1"/>
  <c r="AH1292" i="1"/>
  <c r="AH1293" i="1"/>
  <c r="AH1294" i="1"/>
  <c r="AH1295" i="1"/>
  <c r="AH1296" i="1"/>
  <c r="AH1297" i="1"/>
  <c r="AH1298" i="1"/>
  <c r="AH1299" i="1"/>
  <c r="AH1300" i="1"/>
  <c r="AH1301" i="1"/>
  <c r="AH1302" i="1"/>
  <c r="AH1303" i="1"/>
  <c r="AH1304" i="1"/>
  <c r="AH1305" i="1"/>
  <c r="AH1306" i="1"/>
  <c r="AH1307" i="1"/>
  <c r="AH1308" i="1"/>
  <c r="AH1309" i="1"/>
  <c r="AH1310" i="1"/>
  <c r="AH1311" i="1"/>
  <c r="AH1312" i="1"/>
  <c r="AH1313" i="1"/>
  <c r="AH1314" i="1"/>
  <c r="AH1315" i="1"/>
  <c r="AH1316" i="1"/>
  <c r="AH1317" i="1"/>
  <c r="AH1318" i="1"/>
  <c r="AH1319" i="1"/>
  <c r="AH1320" i="1"/>
  <c r="AH1321" i="1"/>
  <c r="AH1322" i="1"/>
  <c r="AH1323" i="1"/>
  <c r="AH1324" i="1"/>
  <c r="AH1325" i="1"/>
  <c r="AH1326" i="1"/>
  <c r="AH1327" i="1"/>
  <c r="AH1328" i="1"/>
  <c r="AH1329" i="1"/>
  <c r="AH1330" i="1"/>
  <c r="AH1331" i="1"/>
  <c r="AH1332" i="1"/>
  <c r="AH1333" i="1"/>
  <c r="AH1334" i="1"/>
  <c r="AH1335" i="1"/>
  <c r="AH1336" i="1"/>
  <c r="AH1337" i="1"/>
  <c r="AH1338" i="1"/>
  <c r="AH1339" i="1"/>
  <c r="AH1340" i="1"/>
  <c r="AH1341" i="1"/>
  <c r="AH1342" i="1"/>
  <c r="AH1343" i="1"/>
  <c r="AH1344" i="1"/>
  <c r="AH1345" i="1"/>
  <c r="AH1346" i="1"/>
  <c r="AH1347" i="1"/>
  <c r="AH1348" i="1"/>
  <c r="AH1349" i="1"/>
  <c r="AH1350" i="1"/>
  <c r="AH1351" i="1"/>
  <c r="AH1352" i="1"/>
  <c r="AH1353" i="1"/>
  <c r="AH1354" i="1"/>
  <c r="AH1355" i="1"/>
  <c r="AH1356" i="1"/>
  <c r="AH1357" i="1"/>
  <c r="AH1358" i="1"/>
  <c r="AH1359" i="1"/>
  <c r="AH1360" i="1"/>
  <c r="AH1361" i="1"/>
  <c r="AH1362" i="1"/>
  <c r="AH1363" i="1"/>
  <c r="AH1364" i="1"/>
  <c r="AH1365" i="1"/>
  <c r="AH1366" i="1"/>
  <c r="AH1367" i="1"/>
  <c r="AH1368" i="1"/>
  <c r="AH1369" i="1"/>
  <c r="AH1370" i="1"/>
  <c r="AH1371" i="1"/>
  <c r="AH1372" i="1"/>
  <c r="AH1373" i="1"/>
  <c r="AH1374" i="1"/>
  <c r="AH1375" i="1"/>
  <c r="AH1376" i="1"/>
  <c r="AH1377" i="1"/>
  <c r="AH1378" i="1"/>
  <c r="AH1379" i="1"/>
  <c r="AH1380" i="1"/>
  <c r="AH1381" i="1"/>
  <c r="AH1382" i="1"/>
  <c r="AH1383" i="1"/>
  <c r="AH1384" i="1"/>
  <c r="AH1385" i="1"/>
  <c r="AH1386" i="1"/>
  <c r="AH1387" i="1"/>
  <c r="AH1388" i="1"/>
  <c r="AH1389" i="1"/>
  <c r="AH1390" i="1"/>
  <c r="AH1391" i="1"/>
  <c r="AH1392" i="1"/>
  <c r="AH1393" i="1"/>
  <c r="AH1394" i="1"/>
  <c r="AH1395" i="1"/>
  <c r="AH1396" i="1"/>
  <c r="AH1397" i="1"/>
  <c r="AH1398" i="1"/>
  <c r="AH1399" i="1"/>
  <c r="AH1400" i="1"/>
  <c r="AH1401" i="1"/>
  <c r="AH1402" i="1"/>
  <c r="AH1403" i="1"/>
  <c r="AH1404" i="1"/>
  <c r="AH1405" i="1"/>
  <c r="AH1406" i="1"/>
  <c r="AH1407" i="1"/>
  <c r="AH1408" i="1"/>
  <c r="AH1409" i="1"/>
  <c r="AH1410" i="1"/>
  <c r="AH1411" i="1"/>
  <c r="AH1412" i="1"/>
  <c r="AH1413" i="1"/>
  <c r="AH1414" i="1"/>
  <c r="AH1415" i="1"/>
  <c r="AH1416" i="1"/>
  <c r="AH1417" i="1"/>
  <c r="AH1418" i="1"/>
  <c r="AH1419" i="1"/>
  <c r="AH1420" i="1"/>
  <c r="AH1421" i="1"/>
  <c r="AH1422" i="1"/>
  <c r="AH1423" i="1"/>
  <c r="AH1424" i="1"/>
  <c r="AH1425" i="1"/>
  <c r="AH1426" i="1"/>
  <c r="AH1427" i="1"/>
  <c r="AH1428" i="1"/>
  <c r="AH1429" i="1"/>
  <c r="AH1430" i="1"/>
  <c r="AH1431" i="1"/>
  <c r="AH1432" i="1"/>
  <c r="AH1433" i="1"/>
  <c r="AH1434" i="1"/>
  <c r="AH1435" i="1"/>
  <c r="AH1436" i="1"/>
  <c r="AH1437" i="1"/>
  <c r="AH1438" i="1"/>
  <c r="AH1439" i="1"/>
  <c r="AH1440" i="1"/>
  <c r="AH1441" i="1"/>
  <c r="AH1442" i="1"/>
  <c r="AH1443" i="1"/>
  <c r="AH1444" i="1"/>
  <c r="AH1445" i="1"/>
  <c r="AH1446" i="1"/>
  <c r="AH1447" i="1"/>
  <c r="AH1448" i="1"/>
  <c r="AH1449" i="1"/>
  <c r="AH1450" i="1"/>
  <c r="AH1451" i="1"/>
  <c r="AH1452" i="1"/>
  <c r="AH1453" i="1"/>
  <c r="AH1454" i="1"/>
  <c r="AH1455" i="1"/>
  <c r="AH1456" i="1"/>
  <c r="AH1457" i="1"/>
  <c r="AH1458" i="1"/>
  <c r="AH1459" i="1"/>
  <c r="AH1460" i="1"/>
  <c r="AH1461" i="1"/>
  <c r="AH1462" i="1"/>
  <c r="AH1463" i="1"/>
  <c r="AH1464" i="1"/>
  <c r="AH1465" i="1"/>
  <c r="AH1466" i="1"/>
  <c r="AH1467" i="1"/>
  <c r="AH1468" i="1"/>
  <c r="AH1469" i="1"/>
  <c r="AH1470" i="1"/>
  <c r="AH1471" i="1"/>
  <c r="AH1472" i="1"/>
  <c r="AH1473" i="1"/>
  <c r="AH1474" i="1"/>
  <c r="AH1475" i="1"/>
  <c r="AH1476" i="1"/>
  <c r="AH1477" i="1"/>
  <c r="AH1478" i="1"/>
  <c r="AH1479" i="1"/>
  <c r="AH1480" i="1"/>
  <c r="AH1481" i="1"/>
  <c r="AH1482" i="1"/>
  <c r="AH1483" i="1"/>
  <c r="AH1484" i="1"/>
  <c r="AH1485" i="1"/>
  <c r="AH1486" i="1"/>
  <c r="AH1487" i="1"/>
  <c r="AH1488" i="1"/>
  <c r="AH1489" i="1"/>
  <c r="AH1490" i="1"/>
  <c r="AH1491" i="1"/>
  <c r="AH1492" i="1"/>
  <c r="AH1493" i="1"/>
  <c r="AH1494" i="1"/>
  <c r="AH1495" i="1"/>
  <c r="AH1496" i="1"/>
  <c r="AH1497" i="1"/>
  <c r="AH1498" i="1"/>
  <c r="AH1499" i="1"/>
  <c r="AH1500" i="1"/>
  <c r="AH1501" i="1"/>
  <c r="AH1502" i="1"/>
  <c r="AH1503" i="1"/>
  <c r="AH1504" i="1"/>
  <c r="AH1505" i="1"/>
  <c r="AH1506" i="1"/>
  <c r="AH1507" i="1"/>
  <c r="AH1508" i="1"/>
  <c r="AH1509" i="1"/>
  <c r="AH1510" i="1"/>
  <c r="AH1511" i="1"/>
  <c r="AH1512" i="1"/>
  <c r="AH1513" i="1"/>
  <c r="AH1514" i="1"/>
  <c r="AH1515" i="1"/>
  <c r="AH1516" i="1"/>
  <c r="AH1517" i="1"/>
  <c r="AH1518" i="1"/>
  <c r="AH1519" i="1"/>
  <c r="AH1520" i="1"/>
  <c r="AH1521" i="1"/>
  <c r="AH1522" i="1"/>
  <c r="AH1523" i="1"/>
  <c r="AH1524" i="1"/>
  <c r="AH1525" i="1"/>
  <c r="AH1526" i="1"/>
  <c r="AH1527" i="1"/>
  <c r="AH1528" i="1"/>
  <c r="AH1529" i="1"/>
  <c r="AH1530" i="1"/>
  <c r="AH1531" i="1"/>
  <c r="AH1532" i="1"/>
  <c r="AH1533" i="1"/>
  <c r="AH1534" i="1"/>
  <c r="AH1535" i="1"/>
  <c r="AH1536" i="1"/>
  <c r="AH1537" i="1"/>
  <c r="AH1538" i="1"/>
  <c r="AH1539" i="1"/>
  <c r="AH1540" i="1"/>
  <c r="AH1541" i="1"/>
  <c r="AH1542" i="1"/>
  <c r="AH1543" i="1"/>
  <c r="AH1544" i="1"/>
  <c r="AH1545" i="1"/>
  <c r="AH1546" i="1"/>
  <c r="AH1547" i="1"/>
  <c r="AH1548" i="1"/>
  <c r="AH1549" i="1"/>
  <c r="AH1550" i="1"/>
  <c r="AH1551" i="1"/>
  <c r="AH1552" i="1"/>
  <c r="AH1553" i="1"/>
  <c r="AH1554" i="1"/>
  <c r="AH1555" i="1"/>
  <c r="AH1556" i="1"/>
  <c r="AH1557" i="1"/>
  <c r="AH1558" i="1"/>
  <c r="AH1559" i="1"/>
  <c r="AH1560" i="1"/>
  <c r="AH1561" i="1"/>
  <c r="AH1562" i="1"/>
  <c r="AH1563" i="1"/>
  <c r="AH1564" i="1"/>
  <c r="AH1565" i="1"/>
  <c r="AH1566" i="1"/>
  <c r="AH1567" i="1"/>
  <c r="AH1568" i="1"/>
  <c r="AH1569" i="1"/>
  <c r="AH1570" i="1"/>
  <c r="AH1571" i="1"/>
  <c r="AH1572" i="1"/>
  <c r="AH1573" i="1"/>
  <c r="AH1574" i="1"/>
  <c r="AH1575" i="1"/>
  <c r="AH1576" i="1"/>
  <c r="AH1577" i="1"/>
  <c r="AH1578" i="1"/>
  <c r="AH1579" i="1"/>
  <c r="AH1580" i="1"/>
  <c r="AH1581" i="1"/>
  <c r="AH1582" i="1"/>
  <c r="AH1583" i="1"/>
  <c r="AH1584" i="1"/>
  <c r="AH1585" i="1"/>
  <c r="AH1586" i="1"/>
  <c r="AH1587" i="1"/>
  <c r="AH1588" i="1"/>
  <c r="AH1589" i="1"/>
  <c r="AH1590" i="1"/>
  <c r="AH1591" i="1"/>
  <c r="AH1592" i="1"/>
  <c r="AH1593" i="1"/>
  <c r="AH1594" i="1"/>
  <c r="AH1595" i="1"/>
  <c r="AH1596" i="1"/>
  <c r="AH1597" i="1"/>
  <c r="AH1598" i="1"/>
  <c r="AH1599" i="1"/>
  <c r="AH1600" i="1"/>
  <c r="AH1601" i="1"/>
  <c r="AH1602" i="1"/>
  <c r="AH1603" i="1"/>
  <c r="AH1604" i="1"/>
  <c r="AH1605" i="1"/>
  <c r="AH1606" i="1"/>
  <c r="AH1607" i="1"/>
  <c r="AH1608" i="1"/>
  <c r="AH1609" i="1"/>
  <c r="AH1610" i="1"/>
  <c r="AH1611" i="1"/>
  <c r="AH1612" i="1"/>
  <c r="AH1613" i="1"/>
  <c r="AH1614" i="1"/>
  <c r="AH1615" i="1"/>
  <c r="AH1616" i="1"/>
  <c r="AH1617" i="1"/>
  <c r="AH1618" i="1"/>
  <c r="AH1619" i="1"/>
  <c r="AH1620" i="1"/>
  <c r="AH1621" i="1"/>
  <c r="AH1622" i="1"/>
  <c r="AH1623" i="1"/>
  <c r="AH1624" i="1"/>
  <c r="AH1625" i="1"/>
  <c r="AH1626" i="1"/>
  <c r="AH1627" i="1"/>
  <c r="AH1628" i="1"/>
  <c r="AH1629" i="1"/>
  <c r="AH1630" i="1"/>
  <c r="AH1631" i="1"/>
  <c r="AH1632" i="1"/>
  <c r="AH1633" i="1"/>
  <c r="AH1634" i="1"/>
  <c r="AH1635" i="1"/>
  <c r="AH1636" i="1"/>
  <c r="AH1637" i="1"/>
  <c r="AH1638" i="1"/>
  <c r="AH1639" i="1"/>
  <c r="AH1640" i="1"/>
  <c r="AH1641" i="1"/>
  <c r="AH1642" i="1"/>
  <c r="AH1643" i="1"/>
  <c r="AH1644" i="1"/>
  <c r="AH1645" i="1"/>
  <c r="AH1646" i="1"/>
  <c r="AH1647" i="1"/>
  <c r="AH1648" i="1"/>
  <c r="AH1649" i="1"/>
  <c r="AH1650" i="1"/>
  <c r="AH1651" i="1"/>
  <c r="AH1652" i="1"/>
  <c r="AH1653" i="1"/>
  <c r="AH1654" i="1"/>
  <c r="AH1655" i="1"/>
  <c r="AH1656" i="1"/>
  <c r="AH1657" i="1"/>
  <c r="AH1658" i="1"/>
  <c r="AH1659" i="1"/>
  <c r="AH1660" i="1"/>
  <c r="AH1661" i="1"/>
  <c r="AH1662" i="1"/>
  <c r="AH1663" i="1"/>
  <c r="AH1664" i="1"/>
  <c r="AH1665" i="1"/>
  <c r="AH1666" i="1"/>
  <c r="AH1667" i="1"/>
  <c r="AH1668" i="1"/>
  <c r="AH1669" i="1"/>
  <c r="AH1670" i="1"/>
  <c r="AH1671" i="1"/>
  <c r="AH1672" i="1"/>
  <c r="AH1673" i="1"/>
  <c r="AH1674" i="1"/>
  <c r="AH1675" i="1"/>
  <c r="AH1676" i="1"/>
  <c r="AH1677" i="1"/>
  <c r="AH1678" i="1"/>
  <c r="AH1679" i="1"/>
  <c r="AH1680" i="1"/>
  <c r="AH1681" i="1"/>
  <c r="AH1682" i="1"/>
  <c r="AH1683" i="1"/>
  <c r="AH1684" i="1"/>
  <c r="AH1685" i="1"/>
  <c r="AH1686" i="1"/>
  <c r="AH1687" i="1"/>
  <c r="AH1688" i="1"/>
  <c r="AH1689" i="1"/>
  <c r="AH1690" i="1"/>
  <c r="AH1691" i="1"/>
  <c r="AH1692" i="1"/>
  <c r="AH1693" i="1"/>
  <c r="AH1694" i="1"/>
  <c r="AH1695" i="1"/>
  <c r="AH1696" i="1"/>
  <c r="AH1697" i="1"/>
  <c r="AH1698" i="1"/>
  <c r="AH1699" i="1"/>
  <c r="AH1700" i="1"/>
  <c r="AH1701" i="1"/>
  <c r="AH1702" i="1"/>
  <c r="AH1703" i="1"/>
  <c r="AH1704" i="1"/>
  <c r="AH1705" i="1"/>
  <c r="AH1706" i="1"/>
  <c r="AH1707" i="1"/>
  <c r="AH1708" i="1"/>
  <c r="AH1709" i="1"/>
  <c r="AH1710" i="1"/>
  <c r="AH1711" i="1"/>
  <c r="AH1712" i="1"/>
  <c r="AH1713" i="1"/>
  <c r="AH1714" i="1"/>
  <c r="AH1715" i="1"/>
  <c r="AH1716" i="1"/>
  <c r="AH1717" i="1"/>
  <c r="AH1718" i="1"/>
  <c r="AH1719" i="1"/>
  <c r="AH1720" i="1"/>
  <c r="AH1721" i="1"/>
  <c r="AH1722" i="1"/>
  <c r="AH1723" i="1"/>
  <c r="AH1724" i="1"/>
  <c r="AH1725" i="1"/>
  <c r="AH1726" i="1"/>
  <c r="AH1727" i="1"/>
  <c r="AH1728" i="1"/>
  <c r="AH1729" i="1"/>
  <c r="AH1730" i="1"/>
  <c r="AH1731" i="1"/>
  <c r="AH1732" i="1"/>
  <c r="AH1733" i="1"/>
  <c r="AH1734" i="1"/>
  <c r="AH1735" i="1"/>
  <c r="AH1736" i="1"/>
  <c r="AH1737" i="1"/>
  <c r="AH1738" i="1"/>
  <c r="AH1739" i="1"/>
  <c r="AH1740" i="1"/>
  <c r="AH1741" i="1"/>
  <c r="AH1742" i="1"/>
  <c r="AH1743" i="1"/>
  <c r="AH1744" i="1"/>
  <c r="AH1745" i="1"/>
  <c r="AH1746" i="1"/>
  <c r="AH1747" i="1"/>
  <c r="AH1748" i="1"/>
  <c r="AH1749" i="1"/>
  <c r="AH1750" i="1"/>
  <c r="AH1751" i="1"/>
  <c r="AH1752" i="1"/>
  <c r="AH1753" i="1"/>
  <c r="AH1754" i="1"/>
  <c r="AH1755" i="1"/>
  <c r="AH1756" i="1"/>
  <c r="AH1757" i="1"/>
  <c r="AH1758" i="1"/>
  <c r="AH1759" i="1"/>
  <c r="AH1760" i="1"/>
  <c r="AH1761" i="1"/>
  <c r="AH1762" i="1"/>
  <c r="AH1763" i="1"/>
  <c r="AH1764" i="1"/>
  <c r="AH1765" i="1"/>
  <c r="AH1766" i="1"/>
  <c r="AH1767" i="1"/>
  <c r="AH1768" i="1"/>
  <c r="AH1769" i="1"/>
  <c r="AH1770" i="1"/>
  <c r="AH1771" i="1"/>
  <c r="AH1772" i="1"/>
  <c r="AH1773" i="1"/>
  <c r="AH1774" i="1"/>
  <c r="AH1775" i="1"/>
  <c r="AH1776" i="1"/>
  <c r="AH1777" i="1"/>
  <c r="AH1778" i="1"/>
  <c r="AH1779" i="1"/>
  <c r="AH1780" i="1"/>
  <c r="AH1781" i="1"/>
  <c r="AH1782" i="1"/>
  <c r="AH1783" i="1"/>
  <c r="AH1784" i="1"/>
  <c r="AH1785" i="1"/>
  <c r="AH1786" i="1"/>
  <c r="AH1787" i="1"/>
  <c r="AH1788" i="1"/>
  <c r="AH1789" i="1"/>
  <c r="AH1790" i="1"/>
  <c r="AH1791" i="1"/>
  <c r="AH1792" i="1"/>
  <c r="AH1793" i="1"/>
  <c r="AH1794" i="1"/>
  <c r="AH1795" i="1"/>
  <c r="AH1796" i="1"/>
  <c r="AH1797" i="1"/>
  <c r="AH1798" i="1"/>
  <c r="AH1799" i="1"/>
  <c r="AH1800" i="1"/>
  <c r="AH1801" i="1"/>
  <c r="AH1802" i="1"/>
  <c r="AH1803" i="1"/>
  <c r="AH1804" i="1"/>
  <c r="AH1805" i="1"/>
  <c r="AH1806" i="1"/>
  <c r="AH1807" i="1"/>
  <c r="AH1808" i="1"/>
  <c r="AH1809" i="1"/>
  <c r="AH1810" i="1"/>
  <c r="AH1811" i="1"/>
  <c r="AH1812" i="1"/>
  <c r="AH1813" i="1"/>
  <c r="AH1814" i="1"/>
  <c r="AH1815" i="1"/>
  <c r="AH1816" i="1"/>
  <c r="AH1817" i="1"/>
  <c r="AH1818" i="1"/>
  <c r="AH1819" i="1"/>
  <c r="AH1820" i="1"/>
  <c r="AH1821" i="1"/>
  <c r="AH1822" i="1"/>
  <c r="AH1823" i="1"/>
  <c r="AH1824" i="1"/>
  <c r="AH1825" i="1"/>
  <c r="AH1826" i="1"/>
  <c r="AH1827" i="1"/>
  <c r="AH1828" i="1"/>
  <c r="AH1829" i="1"/>
  <c r="AH1830" i="1"/>
  <c r="AH1831" i="1"/>
  <c r="AH1832" i="1"/>
  <c r="AH1833" i="1"/>
  <c r="AH1834" i="1"/>
  <c r="AH1835" i="1"/>
  <c r="AH1836" i="1"/>
  <c r="AH1837" i="1"/>
  <c r="AH1838" i="1"/>
  <c r="AH1839" i="1"/>
  <c r="AH1840" i="1"/>
  <c r="AH1841" i="1"/>
  <c r="AH1842" i="1"/>
  <c r="AH1843" i="1"/>
  <c r="AH1844" i="1"/>
  <c r="AH1845" i="1"/>
  <c r="AH1846" i="1"/>
  <c r="AH1847" i="1"/>
  <c r="AH1848" i="1"/>
  <c r="AH1849" i="1"/>
  <c r="AH1850" i="1"/>
  <c r="AH1851" i="1"/>
  <c r="AH1852" i="1"/>
  <c r="AH1853" i="1"/>
  <c r="AH1854" i="1"/>
  <c r="AH1855" i="1"/>
  <c r="AH1856" i="1"/>
  <c r="AH1857" i="1"/>
  <c r="AH1858" i="1"/>
  <c r="AH1859" i="1"/>
  <c r="AH1860" i="1"/>
  <c r="AH1861" i="1"/>
  <c r="AH1862" i="1"/>
  <c r="AH1863" i="1"/>
  <c r="AH1864" i="1"/>
  <c r="AH1865" i="1"/>
  <c r="AH1866" i="1"/>
  <c r="AH1867" i="1"/>
  <c r="AH1868" i="1"/>
  <c r="AH1869" i="1"/>
  <c r="AH1870" i="1"/>
  <c r="AH1871" i="1"/>
  <c r="AH1872" i="1"/>
  <c r="AH1873" i="1"/>
  <c r="AH1874" i="1"/>
  <c r="AH1875" i="1"/>
  <c r="AH1876" i="1"/>
  <c r="AH1877" i="1"/>
  <c r="AH1878" i="1"/>
  <c r="AH1879" i="1"/>
  <c r="AH1880" i="1"/>
  <c r="AH1881" i="1"/>
  <c r="AH1882" i="1"/>
  <c r="AH1883" i="1"/>
  <c r="AH1884" i="1"/>
  <c r="AH1885" i="1"/>
  <c r="AH1886" i="1"/>
  <c r="AH1887" i="1"/>
  <c r="AH1888" i="1"/>
  <c r="AH1889" i="1"/>
  <c r="AH1890" i="1"/>
  <c r="AH1891" i="1"/>
  <c r="AH1892" i="1"/>
  <c r="AH1893" i="1"/>
  <c r="AH1894" i="1"/>
  <c r="AH1895" i="1"/>
  <c r="AH1896" i="1"/>
  <c r="AH1897" i="1"/>
  <c r="AH1898" i="1"/>
  <c r="AH1899" i="1"/>
  <c r="AH1900" i="1"/>
  <c r="AH1901" i="1"/>
  <c r="AH1902" i="1"/>
  <c r="AH1903" i="1"/>
  <c r="AH1904" i="1"/>
  <c r="AH1905" i="1"/>
  <c r="AH1906" i="1"/>
  <c r="AH1907" i="1"/>
  <c r="AH1908" i="1"/>
  <c r="AH1909" i="1"/>
  <c r="AH1910" i="1"/>
  <c r="AH1911" i="1"/>
  <c r="AH1912" i="1"/>
  <c r="AH1913" i="1"/>
  <c r="AH1914" i="1"/>
  <c r="AH1915" i="1"/>
  <c r="AH1916" i="1"/>
  <c r="AH1917" i="1"/>
  <c r="AH1918" i="1"/>
  <c r="AH1919" i="1"/>
  <c r="AH1920" i="1"/>
  <c r="AH1921" i="1"/>
  <c r="AH1922" i="1"/>
  <c r="AH1923" i="1"/>
  <c r="AH1924" i="1"/>
  <c r="AH1925" i="1"/>
  <c r="AH1926" i="1"/>
  <c r="AH1927" i="1"/>
  <c r="AH1928" i="1"/>
  <c r="AH1929" i="1"/>
  <c r="AH1930" i="1"/>
  <c r="AH1931" i="1"/>
  <c r="AH1932" i="1"/>
  <c r="AH1933" i="1"/>
  <c r="AH1934" i="1"/>
  <c r="AH1935" i="1"/>
  <c r="AH1936" i="1"/>
  <c r="AH1937" i="1"/>
  <c r="AH1938" i="1"/>
  <c r="AH1939" i="1"/>
  <c r="AH1940" i="1"/>
  <c r="AH1941" i="1"/>
  <c r="AH1942" i="1"/>
  <c r="AH1943" i="1"/>
  <c r="AH1944" i="1"/>
  <c r="AH1945" i="1"/>
  <c r="AH1946" i="1"/>
  <c r="AH1947" i="1"/>
  <c r="AH1948" i="1"/>
  <c r="AH1949" i="1"/>
  <c r="AH1950" i="1"/>
  <c r="AH1951" i="1"/>
  <c r="AH1952" i="1"/>
  <c r="AH1953" i="1"/>
  <c r="AH1954" i="1"/>
  <c r="AH1955" i="1"/>
  <c r="AH1956" i="1"/>
  <c r="AH1957" i="1"/>
  <c r="AH1958" i="1"/>
  <c r="AH1959" i="1"/>
  <c r="AH1960" i="1"/>
  <c r="AH1961" i="1"/>
  <c r="AH1962" i="1"/>
  <c r="AH1963" i="1"/>
  <c r="AH1964" i="1"/>
  <c r="AH1965" i="1"/>
  <c r="AH1966" i="1"/>
  <c r="AH1967" i="1"/>
  <c r="AH1968" i="1"/>
  <c r="AH1969" i="1"/>
  <c r="AH1970" i="1"/>
  <c r="AH1971" i="1"/>
  <c r="AH1972" i="1"/>
  <c r="AH1973" i="1"/>
  <c r="AH1974" i="1"/>
  <c r="AH1975" i="1"/>
  <c r="AH1976" i="1"/>
  <c r="AH1977" i="1"/>
  <c r="AH1978" i="1"/>
  <c r="AH1979" i="1"/>
  <c r="AH1980" i="1"/>
  <c r="AH1981" i="1"/>
  <c r="AH1982" i="1"/>
  <c r="AH1983" i="1"/>
  <c r="AH1984" i="1"/>
  <c r="AH1985" i="1"/>
  <c r="AH1986" i="1"/>
  <c r="AH1987" i="1"/>
  <c r="AH1988" i="1"/>
  <c r="AH1989" i="1"/>
  <c r="AH1990" i="1"/>
  <c r="AH1991" i="1"/>
  <c r="AH1992" i="1"/>
  <c r="AH1993" i="1"/>
  <c r="AH1994" i="1"/>
  <c r="AH1995" i="1"/>
  <c r="AH1996" i="1"/>
  <c r="AH1997" i="1"/>
  <c r="AH1998" i="1"/>
  <c r="AH1999" i="1"/>
  <c r="AH2000" i="1"/>
  <c r="AH2001" i="1"/>
  <c r="AH2002" i="1"/>
  <c r="AH2003" i="1"/>
  <c r="AH2004" i="1"/>
  <c r="AH2005" i="1"/>
  <c r="AH2006" i="1"/>
  <c r="AH2007" i="1"/>
  <c r="AH2008" i="1"/>
  <c r="AH2009" i="1"/>
  <c r="AH2010" i="1"/>
  <c r="AH2011" i="1"/>
  <c r="AH2012" i="1"/>
  <c r="AH2013" i="1"/>
  <c r="AH2014" i="1"/>
  <c r="AH2015" i="1"/>
  <c r="AH2016" i="1"/>
  <c r="AH2017" i="1"/>
  <c r="AH2018" i="1"/>
  <c r="AH2019" i="1"/>
  <c r="AH2020" i="1"/>
  <c r="AH2021" i="1"/>
  <c r="AH2022" i="1"/>
  <c r="AH2023" i="1"/>
  <c r="AH2024" i="1"/>
  <c r="AH2025" i="1"/>
  <c r="AH2026" i="1"/>
  <c r="AH2027" i="1"/>
  <c r="AH2028" i="1"/>
  <c r="AH2029" i="1"/>
  <c r="AH2030" i="1"/>
  <c r="AH2031" i="1"/>
  <c r="AH2032" i="1"/>
  <c r="AH2033" i="1"/>
  <c r="AH2034" i="1"/>
  <c r="AH2035" i="1"/>
  <c r="AH2036" i="1"/>
  <c r="AH2037" i="1"/>
  <c r="AH2038" i="1"/>
  <c r="AH2039" i="1"/>
  <c r="AH2040" i="1"/>
  <c r="AH2041" i="1"/>
  <c r="AH2042" i="1"/>
  <c r="AH2043" i="1"/>
  <c r="AH2044" i="1"/>
  <c r="AH2045" i="1"/>
  <c r="AH2046" i="1"/>
  <c r="AH2047" i="1"/>
  <c r="AH2048" i="1"/>
  <c r="AH2049" i="1"/>
  <c r="AH2050" i="1"/>
  <c r="AH2051" i="1"/>
  <c r="AH2052" i="1"/>
  <c r="AH2053" i="1"/>
  <c r="AH2054" i="1"/>
  <c r="AH2055" i="1"/>
  <c r="AH2056" i="1"/>
  <c r="AH2057" i="1"/>
  <c r="AH2058" i="1"/>
  <c r="AH2059" i="1"/>
  <c r="AH2060" i="1"/>
  <c r="AH2061" i="1"/>
  <c r="AH2062" i="1"/>
  <c r="AH2063" i="1"/>
  <c r="AH2064" i="1"/>
  <c r="AH2065" i="1"/>
  <c r="AH2066" i="1"/>
  <c r="AH2067" i="1"/>
  <c r="AH2068" i="1"/>
  <c r="AH2069" i="1"/>
  <c r="AH2070" i="1"/>
  <c r="AH2071" i="1"/>
  <c r="AH2072" i="1"/>
  <c r="AH2073" i="1"/>
  <c r="AH2074" i="1"/>
  <c r="AH2075" i="1"/>
  <c r="AH2076" i="1"/>
  <c r="AH2077" i="1"/>
  <c r="AH2078" i="1"/>
  <c r="AH2079" i="1"/>
  <c r="AH2080" i="1"/>
  <c r="AH2081" i="1"/>
  <c r="AH2082" i="1"/>
  <c r="AH2083" i="1"/>
  <c r="AH2084" i="1"/>
  <c r="AH2085" i="1"/>
  <c r="AH2086" i="1"/>
  <c r="AH2087" i="1"/>
  <c r="AH2088" i="1"/>
  <c r="AH2089" i="1"/>
  <c r="AH2090" i="1"/>
  <c r="AH2091" i="1"/>
  <c r="AH2092" i="1"/>
  <c r="AH2093" i="1"/>
  <c r="AH2094" i="1"/>
  <c r="AH2095" i="1"/>
  <c r="AH2096" i="1"/>
  <c r="AH2097" i="1"/>
  <c r="AH2098" i="1"/>
  <c r="AH2099" i="1"/>
  <c r="AH2100" i="1"/>
  <c r="AH2101" i="1"/>
  <c r="AH2102" i="1"/>
  <c r="AH2103" i="1"/>
  <c r="AH2104" i="1"/>
  <c r="AH2105" i="1"/>
  <c r="AH2106" i="1"/>
  <c r="AH2107" i="1"/>
  <c r="AH2108" i="1"/>
  <c r="AH2109" i="1"/>
  <c r="AH2110" i="1"/>
  <c r="AH2111" i="1"/>
  <c r="AH2112" i="1"/>
  <c r="AH2113" i="1"/>
  <c r="AH2114" i="1"/>
  <c r="AH2115" i="1"/>
  <c r="AH2116" i="1"/>
  <c r="AH2117" i="1"/>
  <c r="AH2118" i="1"/>
  <c r="AH2119" i="1"/>
  <c r="AH2120" i="1"/>
  <c r="AH2121" i="1"/>
  <c r="AH2122" i="1"/>
  <c r="AH2123" i="1"/>
  <c r="AH2124" i="1"/>
  <c r="AH2125" i="1"/>
  <c r="AH2126" i="1"/>
  <c r="AH2127" i="1"/>
  <c r="AH2128" i="1"/>
  <c r="AH2129" i="1"/>
  <c r="AH2130" i="1"/>
  <c r="AH2131" i="1"/>
  <c r="AH2132" i="1"/>
  <c r="AH2133" i="1"/>
  <c r="AH2134" i="1"/>
  <c r="AH2135" i="1"/>
  <c r="AH2136" i="1"/>
  <c r="AH2137" i="1"/>
  <c r="AH2138" i="1"/>
  <c r="AH2139" i="1"/>
  <c r="AH2140" i="1"/>
  <c r="AH2141" i="1"/>
  <c r="AH2142" i="1"/>
  <c r="AH2143" i="1"/>
  <c r="AH2144" i="1"/>
  <c r="AH2145" i="1"/>
  <c r="AH2146" i="1"/>
  <c r="AH2147" i="1"/>
  <c r="AH2148" i="1"/>
  <c r="AH2149" i="1"/>
  <c r="AH2150" i="1"/>
  <c r="AH2151" i="1"/>
  <c r="AH2152" i="1"/>
  <c r="AH2153" i="1"/>
  <c r="AH2154" i="1"/>
  <c r="AH2155" i="1"/>
  <c r="AH2156" i="1"/>
  <c r="AH2157" i="1"/>
  <c r="AH2158" i="1"/>
  <c r="AH2159" i="1"/>
  <c r="AH2160" i="1"/>
  <c r="AH2161" i="1"/>
  <c r="AH2162" i="1"/>
  <c r="AH2163" i="1"/>
  <c r="AH2164" i="1"/>
  <c r="AH2165" i="1"/>
  <c r="AH2166" i="1"/>
  <c r="AH2167" i="1"/>
  <c r="AH2168" i="1"/>
  <c r="AH2169" i="1"/>
  <c r="AH2170" i="1"/>
  <c r="AH2171" i="1"/>
  <c r="AH2172" i="1"/>
  <c r="AH2173" i="1"/>
  <c r="AH2174" i="1"/>
  <c r="AH2175" i="1"/>
  <c r="AH2176" i="1"/>
  <c r="AH2177" i="1"/>
  <c r="AH2178" i="1"/>
  <c r="AH2179" i="1"/>
  <c r="AH2180" i="1"/>
  <c r="AH2181" i="1"/>
  <c r="AH2182" i="1"/>
  <c r="AH2183" i="1"/>
  <c r="AH2184" i="1"/>
  <c r="AH2185" i="1"/>
  <c r="AH2186" i="1"/>
  <c r="AH2187" i="1"/>
  <c r="AH2188" i="1"/>
  <c r="AH2189" i="1"/>
  <c r="AH2190" i="1"/>
  <c r="AH2191" i="1"/>
  <c r="AH2192" i="1"/>
  <c r="AH2193" i="1"/>
  <c r="AH2194" i="1"/>
  <c r="AH2195" i="1"/>
  <c r="AH2196" i="1"/>
  <c r="AH2197" i="1"/>
  <c r="AH2198" i="1"/>
  <c r="AH2199" i="1"/>
  <c r="AH2200" i="1"/>
  <c r="AH2201" i="1"/>
  <c r="AH2202" i="1"/>
  <c r="AH2203" i="1"/>
  <c r="AH2204" i="1"/>
  <c r="AH2205" i="1"/>
  <c r="AH2206" i="1"/>
  <c r="AH2207" i="1"/>
  <c r="AH2208" i="1"/>
  <c r="AH2209" i="1"/>
  <c r="AH2210" i="1"/>
  <c r="AH2211" i="1"/>
  <c r="AH2212" i="1"/>
  <c r="AH2213" i="1"/>
  <c r="AH2214" i="1"/>
  <c r="AH2215" i="1"/>
  <c r="AH2216" i="1"/>
  <c r="AH2217" i="1"/>
  <c r="AH2218" i="1"/>
  <c r="AH2219" i="1"/>
  <c r="AH2220" i="1"/>
  <c r="AH2221" i="1"/>
  <c r="AH2222" i="1"/>
  <c r="AH2223" i="1"/>
  <c r="AH2224" i="1"/>
  <c r="AH2225" i="1"/>
  <c r="AH2226" i="1"/>
  <c r="AH2227" i="1"/>
  <c r="AH2228" i="1"/>
  <c r="AH2229" i="1"/>
  <c r="AH2230" i="1"/>
  <c r="AH2231" i="1"/>
  <c r="AH2232" i="1"/>
  <c r="AH2233" i="1"/>
  <c r="AH2234" i="1"/>
  <c r="AH2235" i="1"/>
  <c r="AH2236" i="1"/>
  <c r="AH2237" i="1"/>
  <c r="AH2238" i="1"/>
  <c r="AH2239" i="1"/>
  <c r="AH2240" i="1"/>
  <c r="AH2241" i="1"/>
  <c r="AH2242" i="1"/>
  <c r="AH2243" i="1"/>
  <c r="AH2244" i="1"/>
  <c r="AH2245" i="1"/>
  <c r="AH2246" i="1"/>
  <c r="AH2247" i="1"/>
  <c r="AH2248" i="1"/>
  <c r="AH2249" i="1"/>
  <c r="AH2250" i="1"/>
  <c r="AH2251" i="1"/>
  <c r="AH2252" i="1"/>
  <c r="AH2253" i="1"/>
  <c r="AH2254" i="1"/>
  <c r="AH2255" i="1"/>
  <c r="AH2256" i="1"/>
  <c r="AH2257" i="1"/>
  <c r="AH2258" i="1"/>
  <c r="AH2259" i="1"/>
  <c r="AH2260" i="1"/>
  <c r="AH2261" i="1"/>
  <c r="AH2262" i="1"/>
  <c r="AH2263" i="1"/>
  <c r="AH2264" i="1"/>
  <c r="AH2265" i="1"/>
  <c r="AH2266" i="1"/>
  <c r="AH2267" i="1"/>
  <c r="AH2268" i="1"/>
  <c r="AH2269" i="1"/>
  <c r="AH2270" i="1"/>
  <c r="AH2271" i="1"/>
  <c r="AH2272" i="1"/>
  <c r="AH2273" i="1"/>
  <c r="AH2274" i="1"/>
  <c r="AH2275" i="1"/>
  <c r="AH2276" i="1"/>
  <c r="AH2277" i="1"/>
  <c r="AH2278" i="1"/>
  <c r="AH2279" i="1"/>
  <c r="AH2280" i="1"/>
  <c r="AH2281" i="1"/>
  <c r="AH2282" i="1"/>
  <c r="AH2283" i="1"/>
  <c r="AH2284" i="1"/>
  <c r="AH2285" i="1"/>
  <c r="AH2286" i="1"/>
  <c r="AH2287" i="1"/>
  <c r="AH2288" i="1"/>
  <c r="AH2289" i="1"/>
  <c r="AH2290" i="1"/>
  <c r="AH2291" i="1"/>
  <c r="AH2292" i="1"/>
  <c r="AH2293" i="1"/>
  <c r="AH2294" i="1"/>
  <c r="AH2295" i="1"/>
  <c r="AH2296" i="1"/>
  <c r="AH2297" i="1"/>
  <c r="AH2298" i="1"/>
  <c r="AH2299" i="1"/>
  <c r="AH2300" i="1"/>
  <c r="AH2301" i="1"/>
  <c r="AH2302" i="1"/>
  <c r="AH2303" i="1"/>
  <c r="AH2304" i="1"/>
  <c r="AH2305" i="1"/>
  <c r="AH2306" i="1"/>
  <c r="AH2307" i="1"/>
  <c r="AH2308" i="1"/>
  <c r="AH2309" i="1"/>
  <c r="AH2310" i="1"/>
  <c r="AH2311" i="1"/>
  <c r="AH2312" i="1"/>
  <c r="AH2313" i="1"/>
  <c r="AH2314" i="1"/>
  <c r="AH2315" i="1"/>
  <c r="AH2316" i="1"/>
  <c r="AH2317" i="1"/>
  <c r="AH2318" i="1"/>
  <c r="AH2319" i="1"/>
  <c r="AH2320" i="1"/>
  <c r="AH2321" i="1"/>
  <c r="AH2322" i="1"/>
  <c r="AH2323" i="1"/>
  <c r="AH2324" i="1"/>
  <c r="AH2325" i="1"/>
  <c r="AH2326" i="1"/>
  <c r="AH2327" i="1"/>
  <c r="AH2328" i="1"/>
  <c r="AH2329" i="1"/>
  <c r="AH2330" i="1"/>
  <c r="AH2331" i="1"/>
  <c r="AH2332" i="1"/>
  <c r="AH2333" i="1"/>
  <c r="AH2334" i="1"/>
  <c r="AH2335" i="1"/>
  <c r="AH2336" i="1"/>
  <c r="AH2337" i="1"/>
  <c r="AH2338" i="1"/>
  <c r="AH2339" i="1"/>
  <c r="AH2340" i="1"/>
  <c r="AH2341" i="1"/>
  <c r="AH2342" i="1"/>
  <c r="AH2343" i="1"/>
  <c r="AH2344" i="1"/>
  <c r="AH2345" i="1"/>
  <c r="AH2346" i="1"/>
  <c r="AH2347" i="1"/>
  <c r="AH2348" i="1"/>
  <c r="AH2349" i="1"/>
  <c r="AH2350" i="1"/>
  <c r="AH2351" i="1"/>
  <c r="AH2352" i="1"/>
  <c r="AH2353" i="1"/>
  <c r="AH2354" i="1"/>
  <c r="AH2355" i="1"/>
  <c r="AH2356" i="1"/>
  <c r="AH2357" i="1"/>
  <c r="AH2358" i="1"/>
  <c r="AH2359" i="1"/>
  <c r="AH2360" i="1"/>
  <c r="AH2361" i="1"/>
  <c r="AH2362" i="1"/>
  <c r="AH2363" i="1"/>
  <c r="AH2364" i="1"/>
  <c r="AH2365" i="1"/>
  <c r="AH2366" i="1"/>
  <c r="AH2367" i="1"/>
  <c r="AH2368" i="1"/>
  <c r="AH2369" i="1"/>
  <c r="AH2370" i="1"/>
  <c r="AH2371" i="1"/>
  <c r="AH2372" i="1"/>
  <c r="AH2373" i="1"/>
  <c r="AH2374" i="1"/>
  <c r="AH2375" i="1"/>
  <c r="AH2376" i="1"/>
  <c r="AH2377" i="1"/>
  <c r="AH2378" i="1"/>
  <c r="AH2379" i="1"/>
  <c r="AH2380" i="1"/>
  <c r="AH2381" i="1"/>
  <c r="AH2382" i="1"/>
  <c r="AH2383" i="1"/>
  <c r="AH2384" i="1"/>
  <c r="AH2385" i="1"/>
  <c r="AH2386" i="1"/>
  <c r="AH2387" i="1"/>
  <c r="AH2388" i="1"/>
  <c r="AH2389" i="1"/>
  <c r="AH2390" i="1"/>
  <c r="AH2391" i="1"/>
  <c r="AH2392" i="1"/>
  <c r="AH2393" i="1"/>
  <c r="AH2394" i="1"/>
  <c r="AH2395" i="1"/>
  <c r="AH2396" i="1"/>
  <c r="AH2397" i="1"/>
  <c r="AH2398" i="1"/>
  <c r="AH2399" i="1"/>
  <c r="AH2400" i="1"/>
  <c r="AH2401" i="1"/>
  <c r="AH2402" i="1"/>
  <c r="AH2403" i="1"/>
  <c r="AH2404" i="1"/>
  <c r="AH2405" i="1"/>
  <c r="AH2406" i="1"/>
  <c r="AH2407" i="1"/>
  <c r="AH2408" i="1"/>
  <c r="AH2409" i="1"/>
  <c r="AH2410" i="1"/>
  <c r="AH2411" i="1"/>
  <c r="AH2412" i="1"/>
  <c r="AH2413" i="1"/>
  <c r="AH2414" i="1"/>
  <c r="AH2415" i="1"/>
  <c r="AH2416" i="1"/>
  <c r="AH2417" i="1"/>
  <c r="AH2418" i="1"/>
  <c r="AH2419" i="1"/>
  <c r="AH2420" i="1"/>
  <c r="AH2421" i="1"/>
  <c r="AH2422" i="1"/>
  <c r="AH2423" i="1"/>
  <c r="AH2424" i="1"/>
  <c r="AH2425" i="1"/>
  <c r="AH2426" i="1"/>
  <c r="AH2427" i="1"/>
  <c r="AH2428" i="1"/>
  <c r="AH2429" i="1"/>
  <c r="AH2430" i="1"/>
  <c r="AH2431" i="1"/>
  <c r="AH2432" i="1"/>
  <c r="AH2433" i="1"/>
  <c r="AH2434" i="1"/>
  <c r="AH2435" i="1"/>
  <c r="AH2436" i="1"/>
  <c r="AH2437" i="1"/>
  <c r="AH2438" i="1"/>
  <c r="AH2439" i="1"/>
  <c r="AH2440" i="1"/>
  <c r="AH2441" i="1"/>
  <c r="AH2442" i="1"/>
  <c r="AH2443" i="1"/>
  <c r="AH2444" i="1"/>
  <c r="AH2445" i="1"/>
  <c r="AH2446" i="1"/>
  <c r="AH2447" i="1"/>
  <c r="AH2448" i="1"/>
  <c r="AH2449" i="1"/>
  <c r="AH2450" i="1"/>
  <c r="AH2451" i="1"/>
  <c r="AH2452" i="1"/>
  <c r="AH2453" i="1"/>
  <c r="AH2454" i="1"/>
  <c r="AH2455" i="1"/>
  <c r="AH2456" i="1"/>
  <c r="AH2457" i="1"/>
  <c r="AH2458" i="1"/>
  <c r="AH2459" i="1"/>
  <c r="AH2460" i="1"/>
  <c r="AH2461" i="1"/>
  <c r="AH2462" i="1"/>
  <c r="AH2463" i="1"/>
  <c r="AH2464" i="1"/>
  <c r="AH2465" i="1"/>
  <c r="AH2466" i="1"/>
  <c r="AH2467" i="1"/>
  <c r="AH2468" i="1"/>
  <c r="AH2469" i="1"/>
  <c r="AH2470" i="1"/>
  <c r="AH2471" i="1"/>
  <c r="AH2472" i="1"/>
  <c r="AH2473" i="1"/>
  <c r="AH2474" i="1"/>
  <c r="AH2475" i="1"/>
  <c r="AH2476" i="1"/>
  <c r="AH2477" i="1"/>
  <c r="AH2478" i="1"/>
  <c r="AH2479" i="1"/>
  <c r="AH2480" i="1"/>
  <c r="AH2481" i="1"/>
  <c r="AH2482" i="1"/>
  <c r="AH2483" i="1"/>
  <c r="AH2484" i="1"/>
  <c r="AH2485" i="1"/>
  <c r="AH2486" i="1"/>
  <c r="AH2487" i="1"/>
  <c r="AH2488" i="1"/>
  <c r="AH2489" i="1"/>
  <c r="AH2490" i="1"/>
  <c r="AH2491" i="1"/>
  <c r="AH2492" i="1"/>
  <c r="AH2493" i="1"/>
  <c r="AH2494" i="1"/>
  <c r="AH2495" i="1"/>
  <c r="AH2496" i="1"/>
  <c r="AH2497" i="1"/>
  <c r="AH2498" i="1"/>
  <c r="AH2499" i="1"/>
  <c r="AH2500" i="1"/>
  <c r="AH2501" i="1"/>
  <c r="AH2502" i="1"/>
  <c r="AH2503" i="1"/>
  <c r="AH2504" i="1"/>
  <c r="AH2505" i="1"/>
  <c r="AH2506" i="1"/>
  <c r="AH2507" i="1"/>
  <c r="AH2508" i="1"/>
  <c r="AH2509" i="1"/>
  <c r="AH2510" i="1"/>
  <c r="AH2511" i="1"/>
  <c r="AH2512" i="1"/>
  <c r="AH2513" i="1"/>
  <c r="AH2514" i="1"/>
  <c r="AH2515" i="1"/>
  <c r="AH2516" i="1"/>
  <c r="AH2517" i="1"/>
  <c r="AH2518" i="1"/>
  <c r="AH2519" i="1"/>
  <c r="AH2520" i="1"/>
  <c r="AH2521" i="1"/>
  <c r="AH2522" i="1"/>
  <c r="AH2523" i="1"/>
  <c r="AH2524" i="1"/>
  <c r="AH2525" i="1"/>
  <c r="AH2526" i="1"/>
  <c r="AH2527" i="1"/>
  <c r="AH2528" i="1"/>
  <c r="AH2529" i="1"/>
  <c r="AH2530" i="1"/>
  <c r="AH2531" i="1"/>
  <c r="AH2532" i="1"/>
  <c r="AH2533" i="1"/>
  <c r="AH2534" i="1"/>
  <c r="AH2535" i="1"/>
  <c r="AH2536" i="1"/>
  <c r="AH2537" i="1"/>
  <c r="AH2538" i="1"/>
  <c r="AH2539" i="1"/>
  <c r="AH2540" i="1"/>
  <c r="AH2541" i="1"/>
  <c r="AH2542" i="1"/>
  <c r="AH2543" i="1"/>
  <c r="AH2544" i="1"/>
  <c r="AH2545" i="1"/>
  <c r="AH2546" i="1"/>
  <c r="AH2547" i="1"/>
  <c r="AH2548" i="1"/>
  <c r="AH2549" i="1"/>
  <c r="AH2550" i="1"/>
  <c r="AH2551" i="1"/>
  <c r="AH2552" i="1"/>
  <c r="AH2553" i="1"/>
  <c r="AH2554" i="1"/>
  <c r="AH2555" i="1"/>
  <c r="AH2556" i="1"/>
  <c r="AH2557" i="1"/>
  <c r="AH2558" i="1"/>
  <c r="AH2559" i="1"/>
  <c r="AH2560" i="1"/>
  <c r="AH2561" i="1"/>
  <c r="AH2562" i="1"/>
  <c r="AH2563" i="1"/>
  <c r="AH2564" i="1"/>
  <c r="AH2565" i="1"/>
  <c r="AH2566" i="1"/>
  <c r="AH2567" i="1"/>
  <c r="AH2568" i="1"/>
  <c r="AH2569" i="1"/>
  <c r="AH2570" i="1"/>
  <c r="AH2571" i="1"/>
  <c r="AH2572" i="1"/>
  <c r="AH2573" i="1"/>
  <c r="AH2574" i="1"/>
  <c r="AH2575" i="1"/>
  <c r="AH2576" i="1"/>
  <c r="AH2577" i="1"/>
  <c r="AH2578" i="1"/>
  <c r="AH2579" i="1"/>
  <c r="AH2580" i="1"/>
  <c r="AH2581" i="1"/>
  <c r="AH2582" i="1"/>
  <c r="AH2583" i="1"/>
  <c r="AH2584" i="1"/>
  <c r="AH2585" i="1"/>
  <c r="AH2586" i="1"/>
  <c r="AH2587" i="1"/>
  <c r="AH2588" i="1"/>
  <c r="AH2589" i="1"/>
  <c r="AH2590" i="1"/>
  <c r="AH2591" i="1"/>
  <c r="AH2592" i="1"/>
  <c r="AH2593" i="1"/>
  <c r="AH2594" i="1"/>
  <c r="AH2595" i="1"/>
  <c r="AH2596" i="1"/>
  <c r="AH2597" i="1"/>
  <c r="AH2598" i="1"/>
  <c r="AH2599" i="1"/>
  <c r="AH2600" i="1"/>
  <c r="AH2601" i="1"/>
  <c r="AH2602" i="1"/>
  <c r="AH2603" i="1"/>
  <c r="AH2604" i="1"/>
  <c r="AH2605" i="1"/>
  <c r="AH2606" i="1"/>
  <c r="AH2607" i="1"/>
  <c r="AH2608" i="1"/>
  <c r="AH2609" i="1"/>
  <c r="AH2610" i="1"/>
  <c r="AH2611" i="1"/>
  <c r="AH2612" i="1"/>
  <c r="AH2613" i="1"/>
  <c r="AH2614" i="1"/>
  <c r="AH2615" i="1"/>
  <c r="AH2616" i="1"/>
  <c r="AH2617" i="1"/>
  <c r="AH2618" i="1"/>
  <c r="AH2619" i="1"/>
  <c r="AH2620" i="1"/>
  <c r="AH2621" i="1"/>
  <c r="AH2622" i="1"/>
  <c r="AH2623" i="1"/>
  <c r="AH2624" i="1"/>
  <c r="AH2625" i="1"/>
  <c r="AH2626" i="1"/>
  <c r="AH2627" i="1"/>
  <c r="AH2628" i="1"/>
  <c r="AH2629" i="1"/>
  <c r="AH2630" i="1"/>
  <c r="AH2631" i="1"/>
  <c r="AH2632" i="1"/>
  <c r="AH2633" i="1"/>
  <c r="AH2634" i="1"/>
  <c r="AH2635" i="1"/>
  <c r="AH2636" i="1"/>
  <c r="AH2637" i="1"/>
  <c r="AH2638" i="1"/>
  <c r="AH2639" i="1"/>
  <c r="AH2640" i="1"/>
  <c r="AH2641" i="1"/>
  <c r="AH2642" i="1"/>
  <c r="AH2643" i="1"/>
  <c r="AH2644" i="1"/>
  <c r="AH2645" i="1"/>
  <c r="AH2646" i="1"/>
  <c r="AH2647" i="1"/>
  <c r="AH2648" i="1"/>
  <c r="AH2649" i="1"/>
  <c r="AH2650" i="1"/>
  <c r="AH2651" i="1"/>
  <c r="AH2652" i="1"/>
  <c r="AH2653" i="1"/>
  <c r="AH2654" i="1"/>
  <c r="AH2655" i="1"/>
  <c r="AH2656" i="1"/>
  <c r="AH2657" i="1"/>
  <c r="AH2658" i="1"/>
  <c r="AH2659" i="1"/>
  <c r="AH2660" i="1"/>
  <c r="AH2661" i="1"/>
  <c r="AH2662" i="1"/>
  <c r="AH2663" i="1"/>
  <c r="AH2664" i="1"/>
  <c r="AH2665" i="1"/>
  <c r="AH2666" i="1"/>
  <c r="AH2667" i="1"/>
  <c r="AH2668" i="1"/>
  <c r="AH2669" i="1"/>
  <c r="AH2670" i="1"/>
  <c r="AH2671" i="1"/>
  <c r="AH2672" i="1"/>
  <c r="AH2673" i="1"/>
  <c r="AH2674" i="1"/>
  <c r="AH2675" i="1"/>
  <c r="AH2676" i="1"/>
  <c r="AH2677" i="1"/>
  <c r="AH2678" i="1"/>
  <c r="AH2679" i="1"/>
  <c r="AH2680" i="1"/>
  <c r="AH2681" i="1"/>
  <c r="AH2682" i="1"/>
  <c r="AH2683" i="1"/>
  <c r="AH2684" i="1"/>
  <c r="AH2685" i="1"/>
  <c r="AH2686" i="1"/>
  <c r="AH2687" i="1"/>
  <c r="AH2688" i="1"/>
  <c r="AH2689" i="1"/>
  <c r="AH2690" i="1"/>
  <c r="AH2691" i="1"/>
  <c r="AH2692" i="1"/>
  <c r="AH2693" i="1"/>
  <c r="AH2694" i="1"/>
  <c r="AH2695" i="1"/>
  <c r="AH2696" i="1"/>
  <c r="AH2697" i="1"/>
  <c r="AH2698" i="1"/>
  <c r="AH2699" i="1"/>
  <c r="AH2700" i="1"/>
  <c r="AH2701" i="1"/>
  <c r="AH2702" i="1"/>
  <c r="AH2703" i="1"/>
  <c r="AH2704" i="1"/>
  <c r="AH2705" i="1"/>
  <c r="AH2706" i="1"/>
  <c r="AH2707" i="1"/>
  <c r="AH2708" i="1"/>
  <c r="AH2709" i="1"/>
  <c r="AH2710" i="1"/>
  <c r="AH2711" i="1"/>
  <c r="AH2712" i="1"/>
  <c r="AH2713" i="1"/>
  <c r="AH2714" i="1"/>
  <c r="AH2715" i="1"/>
  <c r="AH2716" i="1"/>
  <c r="AH2717" i="1"/>
  <c r="AH2718" i="1"/>
  <c r="AH2719" i="1"/>
  <c r="AH2720" i="1"/>
  <c r="AH2721" i="1"/>
  <c r="AH2722" i="1"/>
  <c r="AH2723" i="1"/>
  <c r="AH2724" i="1"/>
  <c r="AH2725" i="1"/>
  <c r="AH2726" i="1"/>
  <c r="AH2727" i="1"/>
  <c r="AH2728" i="1"/>
  <c r="AH2729" i="1"/>
  <c r="AH2730" i="1"/>
  <c r="AH2731" i="1"/>
  <c r="AH2732" i="1"/>
  <c r="AH2733" i="1"/>
  <c r="AH2734" i="1"/>
  <c r="AH2735" i="1"/>
  <c r="AH2736" i="1"/>
  <c r="AH2737" i="1"/>
  <c r="AH2738" i="1"/>
  <c r="AH2739" i="1"/>
  <c r="AH2740" i="1"/>
  <c r="AH2741" i="1"/>
  <c r="AH2742" i="1"/>
  <c r="AH2743" i="1"/>
  <c r="AH2744" i="1"/>
  <c r="AH2745" i="1"/>
  <c r="AH2746" i="1"/>
  <c r="AH2747" i="1"/>
  <c r="AH2748" i="1"/>
  <c r="AH2749" i="1"/>
  <c r="AH2750" i="1"/>
  <c r="AH2751" i="1"/>
  <c r="AH2752" i="1"/>
  <c r="AH2753" i="1"/>
  <c r="AH2754" i="1"/>
  <c r="AH2755" i="1"/>
  <c r="AH2756" i="1"/>
  <c r="AH2757" i="1"/>
  <c r="AH2758" i="1"/>
  <c r="AH2759" i="1"/>
  <c r="AH2760" i="1"/>
  <c r="AH2761" i="1"/>
  <c r="AH2762" i="1"/>
  <c r="AH2763" i="1"/>
  <c r="AH2764" i="1"/>
  <c r="AH2765" i="1"/>
  <c r="AH2766" i="1"/>
  <c r="AH2767" i="1"/>
  <c r="AH2768" i="1"/>
  <c r="AH2769" i="1"/>
  <c r="AH2770" i="1"/>
  <c r="AH2771" i="1"/>
  <c r="AH2772" i="1"/>
  <c r="AH2773" i="1"/>
  <c r="AH2774" i="1"/>
  <c r="AH2775" i="1"/>
  <c r="AH2776" i="1"/>
  <c r="AH2777" i="1"/>
  <c r="AH2778" i="1"/>
  <c r="AH2779" i="1"/>
  <c r="AH2780" i="1"/>
  <c r="AH2781" i="1"/>
  <c r="AH2782" i="1"/>
  <c r="AH2783" i="1"/>
  <c r="AH2784" i="1"/>
  <c r="AH2785" i="1"/>
  <c r="AH2786" i="1"/>
  <c r="AH2787" i="1"/>
  <c r="AH2788" i="1"/>
  <c r="AH2789" i="1"/>
  <c r="AH2790" i="1"/>
  <c r="AH2791" i="1"/>
  <c r="AH2792" i="1"/>
  <c r="AH2793" i="1"/>
  <c r="AH2794" i="1"/>
  <c r="AH2795" i="1"/>
  <c r="AH2796" i="1"/>
  <c r="AH2797" i="1"/>
  <c r="AH2798" i="1"/>
  <c r="AH2799" i="1"/>
  <c r="AH2800" i="1"/>
  <c r="AH2801" i="1"/>
  <c r="AH2802" i="1"/>
  <c r="AH2803" i="1"/>
  <c r="AH2804" i="1"/>
  <c r="AH2805" i="1"/>
  <c r="AH2806" i="1"/>
  <c r="AH2807" i="1"/>
  <c r="AH2808" i="1"/>
  <c r="AH2809" i="1"/>
  <c r="AH2810" i="1"/>
  <c r="AH2811" i="1"/>
  <c r="AH2812" i="1"/>
  <c r="AH2813" i="1"/>
  <c r="AH2814" i="1"/>
  <c r="AH2815" i="1"/>
  <c r="AH2816" i="1"/>
  <c r="AH2817" i="1"/>
  <c r="AH2818" i="1"/>
  <c r="AH2819" i="1"/>
  <c r="AH2820" i="1"/>
  <c r="AH2821" i="1"/>
  <c r="AH2822" i="1"/>
  <c r="AH2823" i="1"/>
  <c r="AH2824" i="1"/>
  <c r="AH2825" i="1"/>
  <c r="AH2826" i="1"/>
  <c r="AH2827" i="1"/>
  <c r="AH2828" i="1"/>
  <c r="AH2829" i="1"/>
  <c r="AH2830" i="1"/>
  <c r="AH2831" i="1"/>
  <c r="AH2832" i="1"/>
  <c r="AH2833" i="1"/>
  <c r="AH2834" i="1"/>
  <c r="AH2835" i="1"/>
  <c r="AH2836" i="1"/>
  <c r="AH2837" i="1"/>
  <c r="AH2838" i="1"/>
  <c r="AH2839" i="1"/>
  <c r="AH2840" i="1"/>
  <c r="AH2841" i="1"/>
  <c r="AH2842" i="1"/>
  <c r="AH2843" i="1"/>
  <c r="AH2844" i="1"/>
  <c r="AH2845" i="1"/>
  <c r="AH2846" i="1"/>
  <c r="AH2" i="1"/>
</calcChain>
</file>

<file path=xl/sharedStrings.xml><?xml version="1.0" encoding="utf-8"?>
<sst xmlns="http://schemas.openxmlformats.org/spreadsheetml/2006/main" count="48539" uniqueCount="198">
  <si>
    <t>Employee ID</t>
  </si>
  <si>
    <t>StartDate</t>
  </si>
  <si>
    <t>Title</t>
  </si>
  <si>
    <t>BusinessUnit</t>
  </si>
  <si>
    <t>EmployeeStatus</t>
  </si>
  <si>
    <t>EmployeeType</t>
  </si>
  <si>
    <t>PayZone</t>
  </si>
  <si>
    <t>EmployeeClassificationType</t>
  </si>
  <si>
    <t>DepartmentType</t>
  </si>
  <si>
    <t>Division</t>
  </si>
  <si>
    <t>DOB</t>
  </si>
  <si>
    <t>State</t>
  </si>
  <si>
    <t>GenderCode</t>
  </si>
  <si>
    <t>RaceDesc</t>
  </si>
  <si>
    <t>MaritalDesc</t>
  </si>
  <si>
    <t>Performance Score</t>
  </si>
  <si>
    <t>Current Employee Rating</t>
  </si>
  <si>
    <t>Survey Date</t>
  </si>
  <si>
    <t>Engagement Score</t>
  </si>
  <si>
    <t>Satisfaction Score</t>
  </si>
  <si>
    <t>Work-Life Balance Score</t>
  </si>
  <si>
    <t>Training Date</t>
  </si>
  <si>
    <t>Training Program Name</t>
  </si>
  <si>
    <t>Training Type</t>
  </si>
  <si>
    <t>Training Outcome</t>
  </si>
  <si>
    <t>Training Duration(Days)</t>
  </si>
  <si>
    <t>Training Cost</t>
  </si>
  <si>
    <t>Age</t>
  </si>
  <si>
    <t>Production Technician I</t>
  </si>
  <si>
    <t>CCDR</t>
  </si>
  <si>
    <t>Active</t>
  </si>
  <si>
    <t>Contract</t>
  </si>
  <si>
    <t>Zone C</t>
  </si>
  <si>
    <t>Temporary</t>
  </si>
  <si>
    <t xml:space="preserve">Production       </t>
  </si>
  <si>
    <t>Finance &amp; Accounting</t>
  </si>
  <si>
    <t>MA</t>
  </si>
  <si>
    <t>Female</t>
  </si>
  <si>
    <t>White</t>
  </si>
  <si>
    <t>Widowed</t>
  </si>
  <si>
    <t>Fully Meets</t>
  </si>
  <si>
    <t>Leadership Development</t>
  </si>
  <si>
    <t>Internal</t>
  </si>
  <si>
    <t>Failed</t>
  </si>
  <si>
    <t>EW</t>
  </si>
  <si>
    <t>Zone A</t>
  </si>
  <si>
    <t>Part-Time</t>
  </si>
  <si>
    <t>Aerial</t>
  </si>
  <si>
    <t>Male</t>
  </si>
  <si>
    <t>Hispanic</t>
  </si>
  <si>
    <t>Customer Service</t>
  </si>
  <si>
    <t>External</t>
  </si>
  <si>
    <t>Incomplete</t>
  </si>
  <si>
    <t>Area Sales Manager</t>
  </si>
  <si>
    <t>PL</t>
  </si>
  <si>
    <t>Full-Time</t>
  </si>
  <si>
    <t>Zone B</t>
  </si>
  <si>
    <t>Sales</t>
  </si>
  <si>
    <t>General - Sga</t>
  </si>
  <si>
    <t>ND</t>
  </si>
  <si>
    <t>Other</t>
  </si>
  <si>
    <t>Single</t>
  </si>
  <si>
    <t>Project Management</t>
  </si>
  <si>
    <t>Completed</t>
  </si>
  <si>
    <t>TNS</t>
  </si>
  <si>
    <t>General - Con</t>
  </si>
  <si>
    <t>FL</t>
  </si>
  <si>
    <t>Married</t>
  </si>
  <si>
    <t>Technical Skills</t>
  </si>
  <si>
    <t>BPC</t>
  </si>
  <si>
    <t>Field Operations</t>
  </si>
  <si>
    <t>CT</t>
  </si>
  <si>
    <t>Black</t>
  </si>
  <si>
    <t>Passed</t>
  </si>
  <si>
    <t>WBL</t>
  </si>
  <si>
    <t>General - Eng</t>
  </si>
  <si>
    <t>CA</t>
  </si>
  <si>
    <t>Divorced</t>
  </si>
  <si>
    <t>Exceeds</t>
  </si>
  <si>
    <t>Engineers</t>
  </si>
  <si>
    <t>OR</t>
  </si>
  <si>
    <t>NEL</t>
  </si>
  <si>
    <t>Executive</t>
  </si>
  <si>
    <t>TX</t>
  </si>
  <si>
    <t>Asian</t>
  </si>
  <si>
    <t>SVG</t>
  </si>
  <si>
    <t>IN</t>
  </si>
  <si>
    <t>MSC</t>
  </si>
  <si>
    <t>GA</t>
  </si>
  <si>
    <t>Splicing</t>
  </si>
  <si>
    <t>CO</t>
  </si>
  <si>
    <t>KY</t>
  </si>
  <si>
    <t>Communication Skills</t>
  </si>
  <si>
    <t>NV</t>
  </si>
  <si>
    <t>PYZ</t>
  </si>
  <si>
    <t>IT/IS</t>
  </si>
  <si>
    <t>Project Management - Con</t>
  </si>
  <si>
    <t>Fielders</t>
  </si>
  <si>
    <t>Needs Improvement</t>
  </si>
  <si>
    <t>Project Management - Eng</t>
  </si>
  <si>
    <t>Shop (Fleet)</t>
  </si>
  <si>
    <t>Wireline Construction</t>
  </si>
  <si>
    <t>Catv</t>
  </si>
  <si>
    <t>Wireless</t>
  </si>
  <si>
    <t>People Services</t>
  </si>
  <si>
    <t>Yard (Material Handling)</t>
  </si>
  <si>
    <t>Production Technician II</t>
  </si>
  <si>
    <t>PIP</t>
  </si>
  <si>
    <t>Terminated</t>
  </si>
  <si>
    <t>Billable Consultants</t>
  </si>
  <si>
    <t>Technology / It</t>
  </si>
  <si>
    <t>Underground</t>
  </si>
  <si>
    <t>IT Support</t>
  </si>
  <si>
    <t>Network Engineer</t>
  </si>
  <si>
    <t>Sr. Network Engineer</t>
  </si>
  <si>
    <t>Executive Office</t>
  </si>
  <si>
    <t>Principal Data Architect</t>
  </si>
  <si>
    <t>Enterprise Architect</t>
  </si>
  <si>
    <t>Sales &amp; Marketing</t>
  </si>
  <si>
    <t>Database Administrator</t>
  </si>
  <si>
    <t>Data Analyst</t>
  </si>
  <si>
    <t>Sr. DBA</t>
  </si>
  <si>
    <t xml:space="preserve">Data Analyst </t>
  </si>
  <si>
    <t>Data Architect</t>
  </si>
  <si>
    <t>CIO</t>
  </si>
  <si>
    <t>BI Director</t>
  </si>
  <si>
    <t>Sr. Accountant</t>
  </si>
  <si>
    <t>Software Engineering Manager</t>
  </si>
  <si>
    <t>Software Engineer</t>
  </si>
  <si>
    <t>Software Engineering</t>
  </si>
  <si>
    <t>Shared Services Manager</t>
  </si>
  <si>
    <t>Senior BI Developer</t>
  </si>
  <si>
    <t>Admin Offices</t>
  </si>
  <si>
    <t>Production Manager</t>
  </si>
  <si>
    <t>Isp</t>
  </si>
  <si>
    <t>Safety</t>
  </si>
  <si>
    <t>President &amp; CEO</t>
  </si>
  <si>
    <t>Administrative Assistant</t>
  </si>
  <si>
    <t>Accountant I</t>
  </si>
  <si>
    <t>BI Developer</t>
  </si>
  <si>
    <t>Sales Manager</t>
  </si>
  <si>
    <t>VT</t>
  </si>
  <si>
    <t>PA</t>
  </si>
  <si>
    <t>IT Manager - Support</t>
  </si>
  <si>
    <t>IT Manager - Infra</t>
  </si>
  <si>
    <t>IT Manager - DB</t>
  </si>
  <si>
    <t>Director of Sales</t>
  </si>
  <si>
    <t>RI</t>
  </si>
  <si>
    <t>Director of Operations</t>
  </si>
  <si>
    <t>Corp Operations</t>
  </si>
  <si>
    <t>IT Director</t>
  </si>
  <si>
    <t>VA</t>
  </si>
  <si>
    <t>UT</t>
  </si>
  <si>
    <t>ID</t>
  </si>
  <si>
    <t>MT</t>
  </si>
  <si>
    <t>WA</t>
  </si>
  <si>
    <t>AZ</t>
  </si>
  <si>
    <t>NH</t>
  </si>
  <si>
    <t>AL</t>
  </si>
  <si>
    <t>OH</t>
  </si>
  <si>
    <t>NY</t>
  </si>
  <si>
    <t>ME</t>
  </si>
  <si>
    <t>TN</t>
  </si>
  <si>
    <t>NC</t>
  </si>
  <si>
    <t>Age Group</t>
  </si>
  <si>
    <t xml:space="preserve">Tenure (Years) </t>
  </si>
  <si>
    <t>Row Labels</t>
  </si>
  <si>
    <t>Grand Total</t>
  </si>
  <si>
    <t>Count of Employee ID</t>
  </si>
  <si>
    <t>Count of GenderCode</t>
  </si>
  <si>
    <t>Count of Age Group</t>
  </si>
  <si>
    <t>Adult</t>
  </si>
  <si>
    <t>Middle Aged</t>
  </si>
  <si>
    <t>Old</t>
  </si>
  <si>
    <t>Young Adult</t>
  </si>
  <si>
    <t>Average of Age</t>
  </si>
  <si>
    <t xml:space="preserve">Average of Tenure (Years) </t>
  </si>
  <si>
    <t>Engagement Score Group</t>
  </si>
  <si>
    <t>Satisfaction Score Group</t>
  </si>
  <si>
    <t>Average of Engagement Score</t>
  </si>
  <si>
    <t>Column Labels</t>
  </si>
  <si>
    <t>Average of Satisfaction Score</t>
  </si>
  <si>
    <t>Average of Work-Life Balance Score</t>
  </si>
  <si>
    <t>Average of Current Employee Rating</t>
  </si>
  <si>
    <t>Performance Score - Cal</t>
  </si>
  <si>
    <t>Low</t>
  </si>
  <si>
    <t>Medium</t>
  </si>
  <si>
    <t>High</t>
  </si>
  <si>
    <t>Production</t>
  </si>
  <si>
    <t>Column1</t>
  </si>
  <si>
    <t>Department</t>
  </si>
  <si>
    <t>Sum of Performance Score</t>
  </si>
  <si>
    <t>Sum of Training Cost</t>
  </si>
  <si>
    <t>Column2</t>
  </si>
  <si>
    <t>Completion Rate</t>
  </si>
  <si>
    <t>Average of Training Duration(Days)</t>
  </si>
  <si>
    <t>Sum of Column2</t>
  </si>
  <si>
    <t>Total Training Program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</si>
</sst>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0"/>
    <numFmt numFmtId="165" formatCode="[$$-1009]#,##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7">
    <xf numFmtId="0" fontId="0" fillId="0" borderId="0" xfId="0"/>
    <xf numFmtId="15" fontId="0" fillId="0" borderId="0" xfId="0" applyNumberFormat="1"/>
    <xf numFmtId="0" fontId="0" fillId="0" borderId="0" xfId="0" pivotButton="1"/>
    <xf numFmtId="0" fontId="0" fillId="0" borderId="0" xfId="0" applyAlignment="1">
      <alignment horizontal="left"/>
    </xf>
    <xf numFmtId="10" fontId="0" fillId="0" borderId="0" xfId="0" applyNumberFormat="1"/>
    <xf numFmtId="2" fontId="0" fillId="0" borderId="0" xfId="0" applyNumberFormat="1"/>
    <xf numFmtId="0" fontId="0" fillId="33" borderId="0" xfId="0" applyFill="1"/>
    <xf numFmtId="1" fontId="0" fillId="0" borderId="0" xfId="0" applyNumberFormat="1"/>
    <xf numFmtId="0" fontId="16" fillId="33" borderId="0" xfId="0" applyFont="1" applyFill="1"/>
    <xf numFmtId="9" fontId="0" fillId="0" borderId="0" xfId="0" applyNumberFormat="1"/>
    <xf numFmtId="1" fontId="0" fillId="0" borderId="0" xfId="0" pivotButton="1" applyNumberFormat="1"/>
    <xf numFmtId="1" fontId="0" fillId="0" borderId="0" xfId="0" applyNumberFormat="1" applyAlignment="1">
      <alignment horizontal="left"/>
    </xf>
    <xf numFmtId="9" fontId="0" fillId="0" borderId="0" xfId="42" applyFont="1"/>
    <xf numFmtId="10" fontId="0" fillId="0" borderId="0" xfId="42" applyNumberFormat="1" applyFont="1"/>
    <xf numFmtId="164" fontId="0" fillId="0" borderId="0" xfId="0" applyNumberFormat="1"/>
    <xf numFmtId="1" fontId="0" fillId="0" borderId="0" xfId="42" applyNumberFormat="1" applyFont="1"/>
    <xf numFmtId="165"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52">
    <dxf>
      <font>
        <b val="0"/>
        <i val="0"/>
        <strike val="0"/>
        <condense val="0"/>
        <extend val="0"/>
        <outline val="0"/>
        <shadow val="0"/>
        <u val="none"/>
        <vertAlign val="baseline"/>
        <sz val="11"/>
        <color theme="1"/>
        <name val="Aptos Narrow"/>
        <family val="2"/>
        <scheme val="minor"/>
      </font>
      <numFmt numFmtId="14" formatCode="0.0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numFmt numFmtId="164" formatCode="[$$-409]#,##0"/>
    </dxf>
    <dxf>
      <numFmt numFmtId="2" formatCode="0.0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65" formatCode="[$$-1009]#,##0"/>
    </dxf>
    <dxf>
      <numFmt numFmtId="1" formatCode="0"/>
    </dxf>
    <dxf>
      <numFmt numFmtId="1" formatCode="0"/>
    </dxf>
    <dxf>
      <numFmt numFmtId="1" formatCode="0"/>
    </dxf>
    <dxf>
      <numFmt numFmtId="1" formatCode="0"/>
    </dxf>
    <dxf>
      <numFmt numFmtId="1" formatCode="0"/>
    </dxf>
    <dxf>
      <numFmt numFmtId="13" formatCode="0%"/>
    </dxf>
    <dxf>
      <numFmt numFmtId="14" formatCode="0.00%"/>
    </dxf>
    <dxf>
      <numFmt numFmtId="1" formatCode="0"/>
    </dxf>
    <dxf>
      <numFmt numFmtId="1" formatCode="0"/>
    </dxf>
    <dxf>
      <alignment horizontal="left" vertical="bottom" textRotation="0" wrapText="0" indent="0" justifyLastLine="0" shrinkToFit="0" readingOrder="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20" formatCode="dd\-mmm\-yy"/>
    </dxf>
    <dxf>
      <numFmt numFmtId="0" formatCode="General"/>
    </dxf>
    <dxf>
      <numFmt numFmtId="0" formatCode="General"/>
    </dxf>
    <dxf>
      <numFmt numFmtId="20" formatCode="dd\-mmm\-yy"/>
    </dxf>
    <dxf>
      <numFmt numFmtId="0" formatCode="General"/>
    </dxf>
    <dxf>
      <numFmt numFmtId="20" formatCode="dd\-mmm\-yy"/>
    </dxf>
    <dxf>
      <numFmt numFmtId="0" formatCode="General"/>
    </dxf>
    <dxf>
      <numFmt numFmtId="20" formatCode="dd\-mmm\-yy"/>
    </dxf>
    <dxf>
      <numFmt numFmtId="20" formatCode="dd\-mmm\-yy"/>
    </dxf>
    <dxf>
      <font>
        <b/>
        <color theme="1"/>
      </font>
      <border>
        <bottom style="thin">
          <color theme="9"/>
        </bottom>
        <vertical/>
        <horizontal/>
      </border>
    </dxf>
    <dxf>
      <font>
        <color theme="1"/>
      </font>
      <border>
        <left style="thin">
          <color theme="9"/>
        </left>
        <right style="thin">
          <color theme="9"/>
        </right>
        <top style="thin">
          <color theme="9"/>
        </top>
        <bottom style="thin">
          <color theme="9"/>
        </bottom>
        <vertical/>
        <horizontal/>
      </border>
    </dxf>
    <dxf>
      <font>
        <b/>
        <i val="0"/>
        <sz val="12"/>
        <color theme="0"/>
        <name val="Aptos Display"/>
        <family val="2"/>
        <scheme val="major"/>
      </font>
      <fill>
        <patternFill>
          <bgColor theme="9" tint="-0.24994659260841701"/>
        </patternFill>
      </fill>
    </dxf>
  </dxfs>
  <tableStyles count="2" defaultTableStyle="TableStyleMedium2" defaultPivotStyle="PivotStyleLight16">
    <tableStyle name="Slicer Style 1" pivot="0" table="0" count="3" xr9:uid="{D7340D83-9362-4588-9424-F9D40FF9A79C}">
      <tableStyleElement type="headerRow" dxfId="51"/>
    </tableStyle>
    <tableStyle name="SlicerStyleLight6 2" pivot="0" table="0" count="10" xr9:uid="{49D4DBA5-76C8-4A21-BBD2-C768198946FF}">
      <tableStyleElement type="wholeTable" dxfId="50"/>
      <tableStyleElement type="headerRow" dxfId="49"/>
    </tableStyle>
  </tableStyles>
  <colors>
    <mruColors>
      <color rgb="FF6FCF4D"/>
      <color rgb="FF8AD86E"/>
      <color rgb="FF009900"/>
      <color rgb="FFCAEDBD"/>
      <color rgb="FF77DF86"/>
    </mruColors>
  </colors>
  <extLst>
    <ext xmlns:x14="http://schemas.microsoft.com/office/spreadsheetml/2009/9/main" uri="{46F421CA-312F-682f-3DD2-61675219B42D}">
      <x14:dxfs count="1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color rgb="FF000000"/>
          </font>
          <fill>
            <patternFill patternType="solid">
              <fgColor auto="1"/>
              <bgColor theme="9" tint="0.59996337778862885"/>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5117038483843"/>
              <bgColor theme="9" tint="0.59996337778862885"/>
            </patternFill>
          </fill>
          <border>
            <left style="thin">
              <color rgb="FFCCCCCC"/>
            </left>
            <right style="thin">
              <color rgb="FFCCCCCC"/>
            </right>
            <top style="thin">
              <color rgb="FFCCCCCC"/>
            </top>
            <bottom style="thin">
              <color rgb="FFCCCCCC"/>
            </bottom>
            <vertical/>
            <horizontal/>
          </border>
        </dxf>
        <dxf>
          <font>
            <b/>
            <i val="0"/>
            <color theme="0"/>
          </font>
          <fill>
            <patternFill patternType="solid">
              <fgColor theme="9" tint="0.59999389629810485"/>
              <bgColor theme="9"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ill>
            <patternFill>
              <bgColor theme="9" tint="0.39994506668294322"/>
            </patternFill>
          </fill>
        </dxf>
        <dxf>
          <font>
            <b/>
            <i val="0"/>
          </font>
          <fill>
            <patternFill>
              <bgColor theme="9"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9"/>
            <x14:slicerStyleElement type="hoveredSelectedItemWithData" dxfId="8"/>
          </x14:slicerStyleElements>
        </x14:slicerStyle>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CHALLENGE.xlsx]Overview_Pivot_Table!PivotTable1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latin typeface="Arial Black" panose="020B0A04020102020204" pitchFamily="34" charset="0"/>
              </a:rPr>
              <a:t>Employee Count by Department</a:t>
            </a:r>
          </a:p>
        </c:rich>
      </c:tx>
      <c:overlay val="0"/>
      <c:spPr>
        <a:noFill/>
        <a:ln>
          <a:noFill/>
        </a:ln>
        <a:effectLst/>
      </c:sp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Overview_Pivot_Table!$E$10</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Overview_Pivot_Table!$D$11:$D$17</c:f>
              <c:strCache>
                <c:ptCount val="6"/>
                <c:pt idx="0">
                  <c:v>Admin Offices</c:v>
                </c:pt>
                <c:pt idx="1">
                  <c:v>Executive Office</c:v>
                </c:pt>
                <c:pt idx="2">
                  <c:v>IT/IS</c:v>
                </c:pt>
                <c:pt idx="3">
                  <c:v>Production       </c:v>
                </c:pt>
                <c:pt idx="4">
                  <c:v>Sales</c:v>
                </c:pt>
                <c:pt idx="5">
                  <c:v>Software Engineering</c:v>
                </c:pt>
              </c:strCache>
            </c:strRef>
          </c:cat>
          <c:val>
            <c:numRef>
              <c:f>Overview_Pivot_Table!$E$11:$E$17</c:f>
              <c:numCache>
                <c:formatCode>General</c:formatCode>
                <c:ptCount val="6"/>
                <c:pt idx="0">
                  <c:v>79</c:v>
                </c:pt>
                <c:pt idx="1">
                  <c:v>24</c:v>
                </c:pt>
                <c:pt idx="2">
                  <c:v>409</c:v>
                </c:pt>
                <c:pt idx="3">
                  <c:v>1910</c:v>
                </c:pt>
                <c:pt idx="4">
                  <c:v>311</c:v>
                </c:pt>
                <c:pt idx="5">
                  <c:v>112</c:v>
                </c:pt>
              </c:numCache>
            </c:numRef>
          </c:val>
          <c:extLst>
            <c:ext xmlns:c16="http://schemas.microsoft.com/office/drawing/2014/chart" uri="{C3380CC4-5D6E-409C-BE32-E72D297353CC}">
              <c16:uniqueId val="{00000000-EA7A-4926-8FB6-3D1733FEB44B}"/>
            </c:ext>
          </c:extLst>
        </c:ser>
        <c:dLbls>
          <c:dLblPos val="outEnd"/>
          <c:showLegendKey val="0"/>
          <c:showVal val="1"/>
          <c:showCatName val="0"/>
          <c:showSerName val="0"/>
          <c:showPercent val="0"/>
          <c:showBubbleSize val="0"/>
        </c:dLbls>
        <c:gapWidth val="219"/>
        <c:overlap val="-27"/>
        <c:axId val="297427231"/>
        <c:axId val="297432031"/>
      </c:barChart>
      <c:catAx>
        <c:axId val="297427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97432031"/>
        <c:crosses val="autoZero"/>
        <c:auto val="1"/>
        <c:lblAlgn val="ctr"/>
        <c:lblOffset val="100"/>
        <c:noMultiLvlLbl val="0"/>
      </c:catAx>
      <c:valAx>
        <c:axId val="297432031"/>
        <c:scaling>
          <c:orientation val="minMax"/>
        </c:scaling>
        <c:delete val="1"/>
        <c:axPos val="l"/>
        <c:numFmt formatCode="General" sourceLinked="1"/>
        <c:majorTickMark val="none"/>
        <c:minorTickMark val="none"/>
        <c:tickLblPos val="nextTo"/>
        <c:crossAx val="297427231"/>
        <c:crosses val="autoZero"/>
        <c:crossBetween val="between"/>
      </c:valAx>
      <c:spPr>
        <a:ln>
          <a:noFill/>
        </a:ln>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CHALLENGE.xlsx]Overview_Pivot_Table!PivotTable3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Arial Black" panose="020B0A04020102020204" pitchFamily="34" charset="0"/>
              </a:rPr>
              <a:t>Employee Count by Business Unit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Overview_Pivot_Table!$H$10</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Overview_Pivot_Table!$G$11:$G$21</c:f>
              <c:strCache>
                <c:ptCount val="10"/>
                <c:pt idx="0">
                  <c:v>SVG</c:v>
                </c:pt>
                <c:pt idx="1">
                  <c:v>MSC</c:v>
                </c:pt>
                <c:pt idx="2">
                  <c:v>EW</c:v>
                </c:pt>
                <c:pt idx="3">
                  <c:v>PL</c:v>
                </c:pt>
                <c:pt idx="4">
                  <c:v>TNS</c:v>
                </c:pt>
                <c:pt idx="5">
                  <c:v>CCDR</c:v>
                </c:pt>
                <c:pt idx="6">
                  <c:v>PYZ</c:v>
                </c:pt>
                <c:pt idx="7">
                  <c:v>WBL</c:v>
                </c:pt>
                <c:pt idx="8">
                  <c:v>BPC</c:v>
                </c:pt>
                <c:pt idx="9">
                  <c:v>NEL</c:v>
                </c:pt>
              </c:strCache>
            </c:strRef>
          </c:cat>
          <c:val>
            <c:numRef>
              <c:f>Overview_Pivot_Table!$H$11:$H$21</c:f>
              <c:numCache>
                <c:formatCode>General</c:formatCode>
                <c:ptCount val="10"/>
                <c:pt idx="0">
                  <c:v>281</c:v>
                </c:pt>
                <c:pt idx="1">
                  <c:v>282</c:v>
                </c:pt>
                <c:pt idx="2">
                  <c:v>282</c:v>
                </c:pt>
                <c:pt idx="3">
                  <c:v>283</c:v>
                </c:pt>
                <c:pt idx="4">
                  <c:v>283</c:v>
                </c:pt>
                <c:pt idx="5">
                  <c:v>284</c:v>
                </c:pt>
                <c:pt idx="6">
                  <c:v>285</c:v>
                </c:pt>
                <c:pt idx="7">
                  <c:v>286</c:v>
                </c:pt>
                <c:pt idx="8">
                  <c:v>288</c:v>
                </c:pt>
                <c:pt idx="9">
                  <c:v>291</c:v>
                </c:pt>
              </c:numCache>
            </c:numRef>
          </c:val>
          <c:extLst>
            <c:ext xmlns:c16="http://schemas.microsoft.com/office/drawing/2014/chart" uri="{C3380CC4-5D6E-409C-BE32-E72D297353CC}">
              <c16:uniqueId val="{00000000-0D5B-4C32-9DAD-76C4F62A0DCD}"/>
            </c:ext>
          </c:extLst>
        </c:ser>
        <c:dLbls>
          <c:dLblPos val="outEnd"/>
          <c:showLegendKey val="0"/>
          <c:showVal val="1"/>
          <c:showCatName val="0"/>
          <c:showSerName val="0"/>
          <c:showPercent val="0"/>
          <c:showBubbleSize val="0"/>
        </c:dLbls>
        <c:gapWidth val="182"/>
        <c:axId val="481668383"/>
        <c:axId val="481666943"/>
      </c:barChart>
      <c:catAx>
        <c:axId val="481668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1666943"/>
        <c:crosses val="autoZero"/>
        <c:auto val="1"/>
        <c:lblAlgn val="ctr"/>
        <c:lblOffset val="100"/>
        <c:noMultiLvlLbl val="0"/>
      </c:catAx>
      <c:valAx>
        <c:axId val="481666943"/>
        <c:scaling>
          <c:orientation val="minMax"/>
        </c:scaling>
        <c:delete val="1"/>
        <c:axPos val="b"/>
        <c:numFmt formatCode="General" sourceLinked="1"/>
        <c:majorTickMark val="none"/>
        <c:minorTickMark val="none"/>
        <c:tickLblPos val="nextTo"/>
        <c:crossAx val="481668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CHALLENGE.xlsx]Overview_Pivot_Table!PivotTable2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Black" panose="020B0A04020102020204" pitchFamily="34" charset="0"/>
              </a:rPr>
              <a:t>Gender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61BF76C8-47EC-4627-BAC5-283407E2C191}" type="VALUE">
                  <a:rPr lang="en-US"/>
                  <a:pPr>
                    <a:defRPr sz="900" b="1" i="0" u="none" strike="noStrike" kern="1200" baseline="0">
                      <a:solidFill>
                        <a:schemeClr val="bg1"/>
                      </a:solidFill>
                      <a:latin typeface="+mn-lt"/>
                      <a:ea typeface="+mn-ea"/>
                      <a:cs typeface="+mn-cs"/>
                    </a:defRPr>
                  </a:pPr>
                  <a:t>[VALUE]</a:t>
                </a:fld>
                <a:endParaRPr lang="en-US"/>
              </a:p>
              <a:p>
                <a:pPr>
                  <a:defRPr sz="900" b="1" i="0" u="none" strike="noStrike" kern="1200" baseline="0">
                    <a:solidFill>
                      <a:schemeClr val="bg1"/>
                    </a:solidFill>
                    <a:latin typeface="+mn-lt"/>
                    <a:ea typeface="+mn-ea"/>
                    <a:cs typeface="+mn-cs"/>
                  </a:defRPr>
                </a:pPr>
                <a:r>
                  <a:rPr lang="en-US"/>
                  <a:t>Male</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6">
              <a:lumMod val="75000"/>
            </a:schemeClr>
          </a:solidFill>
          <a:ln w="19050">
            <a:solidFill>
              <a:schemeClr val="lt1"/>
            </a:solidFill>
          </a:ln>
          <a:effectLst/>
        </c:spPr>
        <c:dLbl>
          <c:idx val="0"/>
          <c:tx>
            <c:rich>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fld id="{77EE8E9E-6B98-4A28-B106-863C158BDD3E}" type="VALUE">
                  <a:rPr lang="en-US">
                    <a:solidFill>
                      <a:schemeClr val="bg1"/>
                    </a:solidFill>
                  </a:rPr>
                  <a:pPr>
                    <a:defRPr sz="900" b="1" i="0" u="none" strike="noStrike" kern="1200" baseline="0">
                      <a:solidFill>
                        <a:schemeClr val="bg1"/>
                      </a:solidFill>
                      <a:latin typeface="+mn-lt"/>
                      <a:ea typeface="+mn-ea"/>
                      <a:cs typeface="+mn-cs"/>
                    </a:defRPr>
                  </a:pPr>
                  <a:t>[VALUE]</a:t>
                </a:fld>
                <a:endParaRPr lang="en-US">
                  <a:solidFill>
                    <a:schemeClr val="bg1"/>
                  </a:solidFill>
                </a:endParaRPr>
              </a:p>
              <a:p>
                <a:pPr>
                  <a:defRPr sz="900" b="1" i="0" u="none" strike="noStrike" kern="1200" baseline="0">
                    <a:solidFill>
                      <a:schemeClr val="bg1"/>
                    </a:solidFill>
                    <a:latin typeface="+mn-lt"/>
                    <a:ea typeface="+mn-ea"/>
                    <a:cs typeface="+mn-cs"/>
                  </a:defRPr>
                </a:pPr>
                <a:r>
                  <a:rPr lang="en-US">
                    <a:solidFill>
                      <a:schemeClr val="bg1"/>
                    </a:solidFill>
                  </a:rPr>
                  <a:t>Female</a:t>
                </a:r>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9.2036313679879481E-2"/>
                  <c:h val="0.11654121849910544"/>
                </c:manualLayout>
              </c15:layout>
              <c15:dlblFieldTable/>
              <c15:showDataLabelsRange val="0"/>
            </c:ext>
          </c:extLst>
        </c:dLbl>
      </c:pivotFmt>
      <c:pivotFmt>
        <c:idx val="3"/>
        <c:spPr>
          <a:solidFill>
            <a:schemeClr val="accent6">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w="19050">
            <a:solidFill>
              <a:schemeClr val="lt1"/>
            </a:solidFill>
          </a:ln>
          <a:effectLst/>
        </c:spPr>
        <c:dLbl>
          <c:idx val="0"/>
          <c:tx>
            <c:rich>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fld id="{77EE8E9E-6B98-4A28-B106-863C158BDD3E}" type="VALUE">
                  <a:rPr lang="en-US">
                    <a:solidFill>
                      <a:schemeClr val="bg1"/>
                    </a:solidFill>
                  </a:rPr>
                  <a:pPr>
                    <a:defRPr sz="900" b="1" i="0" u="none" strike="noStrike" kern="1200" baseline="0">
                      <a:solidFill>
                        <a:schemeClr val="bg1"/>
                      </a:solidFill>
                      <a:latin typeface="+mn-lt"/>
                      <a:ea typeface="+mn-ea"/>
                      <a:cs typeface="+mn-cs"/>
                    </a:defRPr>
                  </a:pPr>
                  <a:t>[VALUE]</a:t>
                </a:fld>
                <a:endParaRPr lang="en-US">
                  <a:solidFill>
                    <a:schemeClr val="bg1"/>
                  </a:solidFill>
                </a:endParaRPr>
              </a:p>
              <a:p>
                <a:pPr>
                  <a:defRPr sz="900" b="1" i="0" u="none" strike="noStrike" kern="1200" baseline="0">
                    <a:solidFill>
                      <a:schemeClr val="bg1"/>
                    </a:solidFill>
                    <a:latin typeface="+mn-lt"/>
                    <a:ea typeface="+mn-ea"/>
                    <a:cs typeface="+mn-cs"/>
                  </a:defRPr>
                </a:pPr>
                <a:r>
                  <a:rPr lang="en-US">
                    <a:solidFill>
                      <a:schemeClr val="bg1"/>
                    </a:solidFill>
                  </a:rPr>
                  <a:t>Female</a:t>
                </a:r>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9.2036313679879481E-2"/>
                  <c:h val="0.11654121849910544"/>
                </c:manualLayout>
              </c15:layout>
              <c15:dlblFieldTable/>
              <c15:showDataLabelsRange val="0"/>
            </c:ext>
          </c:extLst>
        </c:dLbl>
      </c:pivotFmt>
      <c:pivotFmt>
        <c:idx val="5"/>
        <c:spPr>
          <a:solidFill>
            <a:schemeClr val="accent6">
              <a:lumMod val="60000"/>
              <a:lumOff val="40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61BF76C8-47EC-4627-BAC5-283407E2C191}" type="VALUE">
                  <a:rPr lang="en-US"/>
                  <a:pPr>
                    <a:defRPr sz="900" b="1" i="0" u="none" strike="noStrike" kern="1200" baseline="0">
                      <a:solidFill>
                        <a:schemeClr val="bg1"/>
                      </a:solidFill>
                      <a:latin typeface="+mn-lt"/>
                      <a:ea typeface="+mn-ea"/>
                      <a:cs typeface="+mn-cs"/>
                    </a:defRPr>
                  </a:pPr>
                  <a:t>[VALUE]</a:t>
                </a:fld>
                <a:endParaRPr lang="en-US"/>
              </a:p>
              <a:p>
                <a:pPr>
                  <a:defRPr sz="900" b="1" i="0" u="none" strike="noStrike" kern="1200" baseline="0">
                    <a:solidFill>
                      <a:schemeClr val="bg1"/>
                    </a:solidFill>
                    <a:latin typeface="+mn-lt"/>
                    <a:ea typeface="+mn-ea"/>
                    <a:cs typeface="+mn-cs"/>
                  </a:defRPr>
                </a:pPr>
                <a:r>
                  <a:rPr lang="en-US"/>
                  <a:t>Male</a:t>
                </a: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6">
              <a:lumMod val="75000"/>
            </a:schemeClr>
          </a:solidFill>
          <a:ln w="19050">
            <a:solidFill>
              <a:schemeClr val="lt1"/>
            </a:solidFill>
          </a:ln>
          <a:effectLst/>
        </c:spPr>
        <c:marker>
          <c:symbol val="none"/>
        </c:marker>
        <c:dLbl>
          <c:idx val="0"/>
          <c:spPr>
            <a:noFill/>
            <a:ln>
              <a:noFill/>
            </a:ln>
            <a:effectLst>
              <a:outerShdw blurRad="50800" dist="38100" dir="8100000" algn="tr"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tx>
            <c:rich>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fld id="{77EE8E9E-6B98-4A28-B106-863C158BDD3E}" type="VALUE">
                  <a:rPr lang="en-US" sz="1000">
                    <a:solidFill>
                      <a:schemeClr val="bg1"/>
                    </a:solidFill>
                  </a:rPr>
                  <a:pPr>
                    <a:defRPr sz="1000" b="1">
                      <a:solidFill>
                        <a:schemeClr val="bg1"/>
                      </a:solidFill>
                    </a:defRPr>
                  </a:pPr>
                  <a:t>[VALUE]</a:t>
                </a:fld>
                <a:endParaRPr lang="en-US" sz="1000">
                  <a:solidFill>
                    <a:schemeClr val="bg1"/>
                  </a:solidFill>
                </a:endParaRPr>
              </a:p>
              <a:p>
                <a:pPr>
                  <a:defRPr sz="1000" b="1">
                    <a:solidFill>
                      <a:schemeClr val="bg1"/>
                    </a:solidFill>
                  </a:defRPr>
                </a:pPr>
                <a:r>
                  <a:rPr lang="en-US" sz="1000">
                    <a:solidFill>
                      <a:schemeClr val="bg1"/>
                    </a:solidFill>
                  </a:rPr>
                  <a:t>Female</a:t>
                </a:r>
              </a:p>
            </c:rich>
          </c:tx>
          <c:spPr>
            <a:noFill/>
            <a:ln>
              <a:noFill/>
            </a:ln>
            <a:effectLst>
              <a:outerShdw blurRad="50800" dist="38100" dir="8100000" algn="tr"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1175151572647064"/>
                  <c:h val="0.22372388212432773"/>
                </c:manualLayout>
              </c15:layout>
              <c15:dlblFieldTable/>
              <c15:showDataLabelsRange val="0"/>
            </c:ext>
          </c:extLst>
        </c:dLbl>
      </c:pivotFmt>
      <c:pivotFmt>
        <c:idx val="8"/>
        <c:spPr>
          <a:solidFill>
            <a:schemeClr val="accent6">
              <a:lumMod val="60000"/>
              <a:lumOff val="40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fld id="{61BF76C8-47EC-4627-BAC5-283407E2C191}" type="VALUE">
                  <a:rPr lang="en-US" sz="1000"/>
                  <a:pPr>
                    <a:defRPr sz="1000" b="1">
                      <a:solidFill>
                        <a:schemeClr val="bg1"/>
                      </a:solidFill>
                    </a:defRPr>
                  </a:pPr>
                  <a:t>[VALUE]</a:t>
                </a:fld>
                <a:endParaRPr lang="en-US" sz="1000"/>
              </a:p>
              <a:p>
                <a:pPr>
                  <a:defRPr sz="1000" b="1">
                    <a:solidFill>
                      <a:schemeClr val="bg1"/>
                    </a:solidFill>
                  </a:defRPr>
                </a:pPr>
                <a:r>
                  <a:rPr lang="en-US" sz="1000"/>
                  <a:t>Male</a:t>
                </a:r>
              </a:p>
            </c:rich>
          </c:tx>
          <c:spPr>
            <a:noFill/>
            <a:ln>
              <a:noFill/>
            </a:ln>
            <a:effectLst>
              <a:outerShdw blurRad="50800" dist="38100" dir="8100000" algn="tr"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Overview_Pivot_Table!$H$5</c:f>
              <c:strCache>
                <c:ptCount val="1"/>
                <c:pt idx="0">
                  <c:v>Total</c:v>
                </c:pt>
              </c:strCache>
            </c:strRef>
          </c:tx>
          <c:spPr>
            <a:solidFill>
              <a:schemeClr val="accent6">
                <a:lumMod val="75000"/>
              </a:schemeClr>
            </a:solidFill>
          </c:spPr>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1C66-429C-97E1-A3FB4107905A}"/>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1C66-429C-97E1-A3FB4107905A}"/>
              </c:ext>
            </c:extLst>
          </c:dPt>
          <c:dLbls>
            <c:dLbl>
              <c:idx val="0"/>
              <c:tx>
                <c:rich>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fld id="{77EE8E9E-6B98-4A28-B106-863C158BDD3E}" type="VALUE">
                      <a:rPr lang="en-US" sz="1000">
                        <a:solidFill>
                          <a:schemeClr val="bg1"/>
                        </a:solidFill>
                      </a:rPr>
                      <a:pPr>
                        <a:defRPr sz="1000" b="1">
                          <a:solidFill>
                            <a:schemeClr val="bg1"/>
                          </a:solidFill>
                        </a:defRPr>
                      </a:pPr>
                      <a:t>[VALUE]</a:t>
                    </a:fld>
                    <a:endParaRPr lang="en-US" sz="1000">
                      <a:solidFill>
                        <a:schemeClr val="bg1"/>
                      </a:solidFill>
                    </a:endParaRPr>
                  </a:p>
                  <a:p>
                    <a:pPr>
                      <a:defRPr sz="1000" b="1">
                        <a:solidFill>
                          <a:schemeClr val="bg1"/>
                        </a:solidFill>
                      </a:defRPr>
                    </a:pPr>
                    <a:r>
                      <a:rPr lang="en-US" sz="1000">
                        <a:solidFill>
                          <a:schemeClr val="bg1"/>
                        </a:solidFill>
                      </a:rPr>
                      <a:t>Female</a:t>
                    </a:r>
                  </a:p>
                </c:rich>
              </c:tx>
              <c:spPr>
                <a:noFill/>
                <a:ln>
                  <a:noFill/>
                </a:ln>
                <a:effectLst>
                  <a:outerShdw blurRad="50800" dist="38100" dir="8100000" algn="tr"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1175151572647064"/>
                      <c:h val="0.22372388212432773"/>
                    </c:manualLayout>
                  </c15:layout>
                  <c15:dlblFieldTable/>
                  <c15:showDataLabelsRange val="0"/>
                </c:ext>
                <c:ext xmlns:c16="http://schemas.microsoft.com/office/drawing/2014/chart" uri="{C3380CC4-5D6E-409C-BE32-E72D297353CC}">
                  <c16:uniqueId val="{00000001-1C66-429C-97E1-A3FB4107905A}"/>
                </c:ext>
              </c:extLst>
            </c:dLbl>
            <c:dLbl>
              <c:idx val="1"/>
              <c:tx>
                <c:rich>
                  <a:bodyPr/>
                  <a:lstStyle/>
                  <a:p>
                    <a:fld id="{61BF76C8-47EC-4627-BAC5-283407E2C191}" type="VALUE">
                      <a:rPr lang="en-US" sz="1000"/>
                      <a:pPr/>
                      <a:t>[VALUE]</a:t>
                    </a:fld>
                    <a:endParaRPr lang="en-US" sz="1000"/>
                  </a:p>
                  <a:p>
                    <a:r>
                      <a:rPr lang="en-US" sz="1000"/>
                      <a:t>Male</a:t>
                    </a:r>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C66-429C-97E1-A3FB4107905A}"/>
                </c:ext>
              </c:extLst>
            </c:dLbl>
            <c:spPr>
              <a:noFill/>
              <a:ln>
                <a:noFill/>
              </a:ln>
              <a:effectLst>
                <a:outerShdw blurRad="50800" dist="38100" dir="8100000" algn="tr"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Overview_Pivot_Table!$G$6:$G$8</c:f>
              <c:strCache>
                <c:ptCount val="2"/>
                <c:pt idx="0">
                  <c:v>Female</c:v>
                </c:pt>
                <c:pt idx="1">
                  <c:v>Male</c:v>
                </c:pt>
              </c:strCache>
            </c:strRef>
          </c:cat>
          <c:val>
            <c:numRef>
              <c:f>Overview_Pivot_Table!$H$6:$H$8</c:f>
              <c:numCache>
                <c:formatCode>0.00%</c:formatCode>
                <c:ptCount val="2"/>
                <c:pt idx="0">
                  <c:v>0.55817223198594024</c:v>
                </c:pt>
                <c:pt idx="1">
                  <c:v>0.44182776801405976</c:v>
                </c:pt>
              </c:numCache>
            </c:numRef>
          </c:val>
          <c:extLst>
            <c:ext xmlns:c16="http://schemas.microsoft.com/office/drawing/2014/chart" uri="{C3380CC4-5D6E-409C-BE32-E72D297353CC}">
              <c16:uniqueId val="{00000004-1C66-429C-97E1-A3FB4107905A}"/>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5400000" algn="ctr" rotWithShape="0">
        <a:schemeClr val="accent6">
          <a:lumMod val="20000"/>
          <a:lumOff val="8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CHALLENGE.xlsx]Overview_Pivot_Table!PivotTable4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latin typeface="Arial Black" panose="020B0A04020102020204" pitchFamily="34" charset="0"/>
              </a:rPr>
              <a:t>Workforce Distribution by Age</a:t>
            </a:r>
            <a:r>
              <a:rPr lang="en-GB" b="1" baseline="0">
                <a:latin typeface="Arial Black" panose="020B0A04020102020204" pitchFamily="34" charset="0"/>
              </a:rPr>
              <a:t>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Overview_Pivot_Table!$E$20</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Overview_Pivot_Table!$D$21:$D$25</c:f>
              <c:strCache>
                <c:ptCount val="4"/>
                <c:pt idx="0">
                  <c:v>Adult</c:v>
                </c:pt>
                <c:pt idx="1">
                  <c:v>Middle Aged</c:v>
                </c:pt>
                <c:pt idx="2">
                  <c:v>Old</c:v>
                </c:pt>
                <c:pt idx="3">
                  <c:v>Young Adult</c:v>
                </c:pt>
              </c:strCache>
            </c:strRef>
          </c:cat>
          <c:val>
            <c:numRef>
              <c:f>Overview_Pivot_Table!$E$21:$E$25</c:f>
              <c:numCache>
                <c:formatCode>General</c:formatCode>
                <c:ptCount val="4"/>
                <c:pt idx="0">
                  <c:v>700</c:v>
                </c:pt>
                <c:pt idx="1">
                  <c:v>913</c:v>
                </c:pt>
                <c:pt idx="2">
                  <c:v>981</c:v>
                </c:pt>
                <c:pt idx="3">
                  <c:v>251</c:v>
                </c:pt>
              </c:numCache>
            </c:numRef>
          </c:val>
          <c:extLst>
            <c:ext xmlns:c16="http://schemas.microsoft.com/office/drawing/2014/chart" uri="{C3380CC4-5D6E-409C-BE32-E72D297353CC}">
              <c16:uniqueId val="{00000000-8F0F-4783-B1D2-4E931E55A27A}"/>
            </c:ext>
          </c:extLst>
        </c:ser>
        <c:dLbls>
          <c:dLblPos val="outEnd"/>
          <c:showLegendKey val="0"/>
          <c:showVal val="1"/>
          <c:showCatName val="0"/>
          <c:showSerName val="0"/>
          <c:showPercent val="0"/>
          <c:showBubbleSize val="0"/>
        </c:dLbls>
        <c:gapWidth val="219"/>
        <c:axId val="607011983"/>
        <c:axId val="607013903"/>
      </c:barChart>
      <c:catAx>
        <c:axId val="607011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07013903"/>
        <c:crosses val="autoZero"/>
        <c:auto val="1"/>
        <c:lblAlgn val="ctr"/>
        <c:lblOffset val="100"/>
        <c:noMultiLvlLbl val="0"/>
      </c:catAx>
      <c:valAx>
        <c:axId val="607013903"/>
        <c:scaling>
          <c:orientation val="minMax"/>
        </c:scaling>
        <c:delete val="1"/>
        <c:axPos val="l"/>
        <c:numFmt formatCode="General" sourceLinked="1"/>
        <c:majorTickMark val="none"/>
        <c:minorTickMark val="none"/>
        <c:tickLblPos val="nextTo"/>
        <c:crossAx val="607011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CHALLENGE.xlsx]Performance_Pivot_Table!PivotTable7</c:name>
    <c:fmtId val="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Arial Black" panose="020B0A04020102020204" pitchFamily="34" charset="0"/>
                <a:ea typeface="+mn-ea"/>
                <a:cs typeface="+mn-cs"/>
              </a:defRPr>
            </a:pPr>
            <a:r>
              <a:rPr lang="en-US" sz="1200" b="1">
                <a:latin typeface="Arial Black" panose="020B0A04020102020204" pitchFamily="34" charset="0"/>
              </a:rPr>
              <a:t>High</a:t>
            </a:r>
            <a:r>
              <a:rPr lang="en-US" sz="1200" b="1" baseline="0">
                <a:latin typeface="Arial Black" panose="020B0A04020102020204" pitchFamily="34" charset="0"/>
              </a:rPr>
              <a:t> </a:t>
            </a:r>
            <a:r>
              <a:rPr lang="en-US" sz="1200" b="1">
                <a:latin typeface="Arial Black" panose="020B0A04020102020204" pitchFamily="34" charset="0"/>
              </a:rPr>
              <a:t>Performance Score by Department</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192277770808409E-2"/>
          <c:y val="0.25662457860999671"/>
          <c:w val="0.88884451148830423"/>
          <c:h val="0.48201160926236769"/>
        </c:manualLayout>
      </c:layout>
      <c:barChart>
        <c:barDir val="col"/>
        <c:grouping val="clustered"/>
        <c:varyColors val="0"/>
        <c:ser>
          <c:idx val="0"/>
          <c:order val="0"/>
          <c:tx>
            <c:strRef>
              <c:f>Performance_Pivot_Table!$I$7</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Performance_Pivot_Table!$H$8:$H$14</c:f>
              <c:strCache>
                <c:ptCount val="6"/>
                <c:pt idx="0">
                  <c:v>Production       </c:v>
                </c:pt>
                <c:pt idx="1">
                  <c:v>IT/IS</c:v>
                </c:pt>
                <c:pt idx="2">
                  <c:v>Sales</c:v>
                </c:pt>
                <c:pt idx="3">
                  <c:v>Admin Offices</c:v>
                </c:pt>
                <c:pt idx="4">
                  <c:v>Executive Office</c:v>
                </c:pt>
                <c:pt idx="5">
                  <c:v>Software Engineering</c:v>
                </c:pt>
              </c:strCache>
            </c:strRef>
          </c:cat>
          <c:val>
            <c:numRef>
              <c:f>Performance_Pivot_Table!$I$8:$I$14</c:f>
              <c:numCache>
                <c:formatCode>General</c:formatCode>
                <c:ptCount val="6"/>
                <c:pt idx="0">
                  <c:v>276</c:v>
                </c:pt>
                <c:pt idx="1">
                  <c:v>36</c:v>
                </c:pt>
                <c:pt idx="2">
                  <c:v>17</c:v>
                </c:pt>
                <c:pt idx="3">
                  <c:v>16</c:v>
                </c:pt>
                <c:pt idx="4">
                  <c:v>1</c:v>
                </c:pt>
                <c:pt idx="5">
                  <c:v>0</c:v>
                </c:pt>
              </c:numCache>
            </c:numRef>
          </c:val>
          <c:extLst>
            <c:ext xmlns:c16="http://schemas.microsoft.com/office/drawing/2014/chart" uri="{C3380CC4-5D6E-409C-BE32-E72D297353CC}">
              <c16:uniqueId val="{00000000-994F-4BB2-94F2-E8083CB992DB}"/>
            </c:ext>
          </c:extLst>
        </c:ser>
        <c:dLbls>
          <c:showLegendKey val="0"/>
          <c:showVal val="0"/>
          <c:showCatName val="0"/>
          <c:showSerName val="0"/>
          <c:showPercent val="0"/>
          <c:showBubbleSize val="0"/>
        </c:dLbls>
        <c:gapWidth val="219"/>
        <c:overlap val="-27"/>
        <c:axId val="1419148255"/>
        <c:axId val="1419165055"/>
      </c:barChart>
      <c:catAx>
        <c:axId val="1419148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19165055"/>
        <c:crosses val="autoZero"/>
        <c:auto val="1"/>
        <c:lblAlgn val="ctr"/>
        <c:lblOffset val="100"/>
        <c:noMultiLvlLbl val="0"/>
      </c:catAx>
      <c:valAx>
        <c:axId val="1419165055"/>
        <c:scaling>
          <c:orientation val="minMax"/>
        </c:scaling>
        <c:delete val="1"/>
        <c:axPos val="l"/>
        <c:numFmt formatCode="General" sourceLinked="1"/>
        <c:majorTickMark val="none"/>
        <c:minorTickMark val="none"/>
        <c:tickLblPos val="nextTo"/>
        <c:crossAx val="1419148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rnd"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CHALLENGE.xlsx]Performance_Pivot_Table!PivotTable9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latin typeface="Arial Black" panose="020B0A04020102020204" pitchFamily="34" charset="0"/>
              </a:rPr>
              <a:t>Engagement Level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6">
              <a:lumMod val="50000"/>
            </a:schemeClr>
          </a:solidFill>
          <a:ln w="19050">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lumMod val="75000"/>
            </a:schemeClr>
          </a:solidFill>
          <a:ln w="19050">
            <a:noFill/>
          </a:ln>
          <a:effectLst/>
        </c:spPr>
      </c:pivotFmt>
      <c:pivotFmt>
        <c:idx val="7"/>
        <c:spPr>
          <a:solidFill>
            <a:schemeClr val="accent6">
              <a:lumMod val="20000"/>
              <a:lumOff val="80000"/>
            </a:schemeClr>
          </a:solidFill>
          <a:ln w="19050">
            <a:noFill/>
          </a:ln>
          <a:effectLst/>
        </c:spPr>
      </c:pivotFmt>
      <c:pivotFmt>
        <c:idx val="8"/>
        <c:spPr>
          <a:solidFill>
            <a:schemeClr val="accent6">
              <a:lumMod val="60000"/>
              <a:lumOff val="40000"/>
            </a:schemeClr>
          </a:solidFill>
          <a:ln w="19050">
            <a:noFill/>
          </a:ln>
          <a:effectLst/>
        </c:spPr>
      </c:pivotFmt>
    </c:pivotFmts>
    <c:plotArea>
      <c:layout/>
      <c:doughnutChart>
        <c:varyColors val="1"/>
        <c:ser>
          <c:idx val="0"/>
          <c:order val="0"/>
          <c:tx>
            <c:strRef>
              <c:f>Performance_Pivot_Table!$F$16</c:f>
              <c:strCache>
                <c:ptCount val="1"/>
                <c:pt idx="0">
                  <c:v>Total</c:v>
                </c:pt>
              </c:strCache>
            </c:strRef>
          </c:tx>
          <c:spPr>
            <a:solidFill>
              <a:schemeClr val="accent6">
                <a:lumMod val="50000"/>
              </a:schemeClr>
            </a:solidFill>
            <a:ln>
              <a:noFill/>
            </a:ln>
          </c:spPr>
          <c:dPt>
            <c:idx val="0"/>
            <c:bubble3D val="0"/>
            <c:spPr>
              <a:solidFill>
                <a:schemeClr val="accent6">
                  <a:lumMod val="75000"/>
                </a:schemeClr>
              </a:solidFill>
              <a:ln w="19050">
                <a:noFill/>
              </a:ln>
              <a:effectLst/>
            </c:spPr>
            <c:extLst>
              <c:ext xmlns:c16="http://schemas.microsoft.com/office/drawing/2014/chart" uri="{C3380CC4-5D6E-409C-BE32-E72D297353CC}">
                <c16:uniqueId val="{00000001-DC53-448C-99CB-2BBEA6F8F84E}"/>
              </c:ext>
            </c:extLst>
          </c:dPt>
          <c:dPt>
            <c:idx val="1"/>
            <c:bubble3D val="0"/>
            <c:spPr>
              <a:solidFill>
                <a:schemeClr val="accent6">
                  <a:lumMod val="20000"/>
                  <a:lumOff val="80000"/>
                </a:schemeClr>
              </a:solidFill>
              <a:ln w="19050">
                <a:noFill/>
              </a:ln>
              <a:effectLst/>
            </c:spPr>
            <c:extLst>
              <c:ext xmlns:c16="http://schemas.microsoft.com/office/drawing/2014/chart" uri="{C3380CC4-5D6E-409C-BE32-E72D297353CC}">
                <c16:uniqueId val="{00000003-DC53-448C-99CB-2BBEA6F8F84E}"/>
              </c:ext>
            </c:extLst>
          </c:dPt>
          <c:dPt>
            <c:idx val="2"/>
            <c:bubble3D val="0"/>
            <c:spPr>
              <a:solidFill>
                <a:schemeClr val="accent6">
                  <a:lumMod val="60000"/>
                  <a:lumOff val="40000"/>
                </a:schemeClr>
              </a:solidFill>
              <a:ln w="19050">
                <a:noFill/>
              </a:ln>
              <a:effectLst/>
            </c:spPr>
            <c:extLst>
              <c:ext xmlns:c16="http://schemas.microsoft.com/office/drawing/2014/chart" uri="{C3380CC4-5D6E-409C-BE32-E72D297353CC}">
                <c16:uniqueId val="{00000005-DC53-448C-99CB-2BBEA6F8F84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Performance_Pivot_Table!$E$17:$E$20</c:f>
              <c:strCache>
                <c:ptCount val="3"/>
                <c:pt idx="0">
                  <c:v>High</c:v>
                </c:pt>
                <c:pt idx="1">
                  <c:v>Low</c:v>
                </c:pt>
                <c:pt idx="2">
                  <c:v>Medium</c:v>
                </c:pt>
              </c:strCache>
            </c:strRef>
          </c:cat>
          <c:val>
            <c:numRef>
              <c:f>Performance_Pivot_Table!$F$17:$F$20</c:f>
              <c:numCache>
                <c:formatCode>0.00%</c:formatCode>
                <c:ptCount val="3"/>
                <c:pt idx="0">
                  <c:v>0.38980667838312827</c:v>
                </c:pt>
                <c:pt idx="1">
                  <c:v>0.42319859402460458</c:v>
                </c:pt>
                <c:pt idx="2">
                  <c:v>0.18699472759226712</c:v>
                </c:pt>
              </c:numCache>
            </c:numRef>
          </c:val>
          <c:extLst>
            <c:ext xmlns:c16="http://schemas.microsoft.com/office/drawing/2014/chart" uri="{C3380CC4-5D6E-409C-BE32-E72D297353CC}">
              <c16:uniqueId val="{00000006-DC53-448C-99CB-2BBEA6F8F84E}"/>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rnd"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CHALLENGE.xlsx]Performance_Pivot_Table!PivotTable10</c:name>
    <c:fmtId val="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Arial Black" panose="020B0A04020102020204" pitchFamily="34" charset="0"/>
                <a:ea typeface="+mn-ea"/>
                <a:cs typeface="+mn-cs"/>
              </a:defRPr>
            </a:pPr>
            <a:r>
              <a:rPr lang="en-US" sz="1200" b="1">
                <a:latin typeface="Arial Black" panose="020B0A04020102020204" pitchFamily="34" charset="0"/>
              </a:rPr>
              <a:t>Top 10 Division by Satisfaction Score</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Performance_Pivot_Table!$I$16</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Performance_Pivot_Table!$H$17:$H$27</c:f>
              <c:strCache>
                <c:ptCount val="10"/>
                <c:pt idx="0">
                  <c:v>Project Management - Con</c:v>
                </c:pt>
                <c:pt idx="1">
                  <c:v>Isp</c:v>
                </c:pt>
                <c:pt idx="2">
                  <c:v>Engineers</c:v>
                </c:pt>
                <c:pt idx="3">
                  <c:v>Aerial</c:v>
                </c:pt>
                <c:pt idx="4">
                  <c:v>General - Sga</c:v>
                </c:pt>
                <c:pt idx="5">
                  <c:v>Executive</c:v>
                </c:pt>
                <c:pt idx="6">
                  <c:v>Underground</c:v>
                </c:pt>
                <c:pt idx="7">
                  <c:v>Catv</c:v>
                </c:pt>
                <c:pt idx="8">
                  <c:v>Technology / It</c:v>
                </c:pt>
                <c:pt idx="9">
                  <c:v>Safety</c:v>
                </c:pt>
              </c:strCache>
            </c:strRef>
          </c:cat>
          <c:val>
            <c:numRef>
              <c:f>Performance_Pivot_Table!$I$17:$I$27</c:f>
              <c:numCache>
                <c:formatCode>0.00</c:formatCode>
                <c:ptCount val="10"/>
                <c:pt idx="0">
                  <c:v>3.0697674418604652</c:v>
                </c:pt>
                <c:pt idx="1">
                  <c:v>3.0714285714285716</c:v>
                </c:pt>
                <c:pt idx="2">
                  <c:v>3.1111111111111112</c:v>
                </c:pt>
                <c:pt idx="3">
                  <c:v>3.132596685082873</c:v>
                </c:pt>
                <c:pt idx="4">
                  <c:v>3.1607142857142856</c:v>
                </c:pt>
                <c:pt idx="5">
                  <c:v>3.1707317073170733</c:v>
                </c:pt>
                <c:pt idx="6">
                  <c:v>3.2580645161290325</c:v>
                </c:pt>
                <c:pt idx="7">
                  <c:v>3.3148148148148149</c:v>
                </c:pt>
                <c:pt idx="8">
                  <c:v>3.3809523809523809</c:v>
                </c:pt>
                <c:pt idx="9">
                  <c:v>3.5</c:v>
                </c:pt>
              </c:numCache>
            </c:numRef>
          </c:val>
          <c:extLst>
            <c:ext xmlns:c16="http://schemas.microsoft.com/office/drawing/2014/chart" uri="{C3380CC4-5D6E-409C-BE32-E72D297353CC}">
              <c16:uniqueId val="{00000000-D05B-4D1A-B9C3-2232B830E64F}"/>
            </c:ext>
          </c:extLst>
        </c:ser>
        <c:dLbls>
          <c:dLblPos val="outEnd"/>
          <c:showLegendKey val="0"/>
          <c:showVal val="1"/>
          <c:showCatName val="0"/>
          <c:showSerName val="0"/>
          <c:showPercent val="0"/>
          <c:showBubbleSize val="0"/>
        </c:dLbls>
        <c:gapWidth val="190"/>
        <c:axId val="1145087695"/>
        <c:axId val="1145080015"/>
      </c:barChart>
      <c:catAx>
        <c:axId val="1145087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45080015"/>
        <c:crosses val="autoZero"/>
        <c:auto val="1"/>
        <c:lblAlgn val="ctr"/>
        <c:lblOffset val="100"/>
        <c:noMultiLvlLbl val="0"/>
      </c:catAx>
      <c:valAx>
        <c:axId val="1145080015"/>
        <c:scaling>
          <c:orientation val="minMax"/>
        </c:scaling>
        <c:delete val="1"/>
        <c:axPos val="b"/>
        <c:numFmt formatCode="0.00" sourceLinked="1"/>
        <c:majorTickMark val="none"/>
        <c:minorTickMark val="none"/>
        <c:tickLblPos val="nextTo"/>
        <c:crossAx val="1145087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rnd"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CHALLENGE.xlsx]Performance_Pivot_Table!PivotTable11</c:name>
    <c:fmtId val="9"/>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Arial Black" panose="020B0A04020102020204" pitchFamily="34" charset="0"/>
                <a:ea typeface="+mn-ea"/>
                <a:cs typeface="+mn-cs"/>
              </a:defRPr>
            </a:pPr>
            <a:r>
              <a:rPr lang="en-GB" sz="1200" b="1">
                <a:latin typeface="Arial Black" panose="020B0A04020102020204" pitchFamily="34" charset="0"/>
              </a:rPr>
              <a:t>Top Performing Departments</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Performance_Pivot_Table!$C$15</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Performance_Pivot_Table!$B$16:$B$22</c:f>
              <c:strCache>
                <c:ptCount val="6"/>
                <c:pt idx="0">
                  <c:v>Admin Offices</c:v>
                </c:pt>
                <c:pt idx="1">
                  <c:v>Production       </c:v>
                </c:pt>
                <c:pt idx="2">
                  <c:v>IT/IS</c:v>
                </c:pt>
                <c:pt idx="3">
                  <c:v>Sales</c:v>
                </c:pt>
                <c:pt idx="4">
                  <c:v>Software Engineering</c:v>
                </c:pt>
                <c:pt idx="5">
                  <c:v>Executive Office</c:v>
                </c:pt>
              </c:strCache>
            </c:strRef>
          </c:cat>
          <c:val>
            <c:numRef>
              <c:f>Performance_Pivot_Table!$C$16:$C$22</c:f>
              <c:numCache>
                <c:formatCode>0.00</c:formatCode>
                <c:ptCount val="6"/>
                <c:pt idx="0">
                  <c:v>3.0253164556962027</c:v>
                </c:pt>
                <c:pt idx="1">
                  <c:v>2.9890052356020944</c:v>
                </c:pt>
                <c:pt idx="2">
                  <c:v>2.9682151589242052</c:v>
                </c:pt>
                <c:pt idx="3">
                  <c:v>2.922829581993569</c:v>
                </c:pt>
                <c:pt idx="4">
                  <c:v>2.9017857142857144</c:v>
                </c:pt>
                <c:pt idx="5">
                  <c:v>2.7916666666666665</c:v>
                </c:pt>
              </c:numCache>
            </c:numRef>
          </c:val>
          <c:extLst>
            <c:ext xmlns:c16="http://schemas.microsoft.com/office/drawing/2014/chart" uri="{C3380CC4-5D6E-409C-BE32-E72D297353CC}">
              <c16:uniqueId val="{00000000-72DE-4C1B-A5E9-286765906EDF}"/>
            </c:ext>
          </c:extLst>
        </c:ser>
        <c:dLbls>
          <c:dLblPos val="outEnd"/>
          <c:showLegendKey val="0"/>
          <c:showVal val="1"/>
          <c:showCatName val="0"/>
          <c:showSerName val="0"/>
          <c:showPercent val="0"/>
          <c:showBubbleSize val="0"/>
        </c:dLbls>
        <c:gapWidth val="219"/>
        <c:overlap val="-27"/>
        <c:axId val="1633119343"/>
        <c:axId val="1633105423"/>
      </c:barChart>
      <c:catAx>
        <c:axId val="163311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33105423"/>
        <c:crosses val="autoZero"/>
        <c:auto val="1"/>
        <c:lblAlgn val="ctr"/>
        <c:lblOffset val="100"/>
        <c:noMultiLvlLbl val="0"/>
      </c:catAx>
      <c:valAx>
        <c:axId val="1633105423"/>
        <c:scaling>
          <c:orientation val="minMax"/>
        </c:scaling>
        <c:delete val="1"/>
        <c:axPos val="l"/>
        <c:numFmt formatCode="0.00" sourceLinked="1"/>
        <c:majorTickMark val="none"/>
        <c:minorTickMark val="none"/>
        <c:tickLblPos val="nextTo"/>
        <c:crossAx val="1633119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rnd"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CHALLENGE.xlsx]Training_Pivot_Table!PivotTable6</c:name>
    <c:fmtId val="2"/>
  </c:pivotSource>
  <c:chart>
    <c:title>
      <c:tx>
        <c:rich>
          <a:bodyPr rot="0" spcFirstLastPara="1" vertOverflow="ellipsis" vert="horz" wrap="square" anchor="ctr" anchorCtr="1"/>
          <a:lstStyle/>
          <a:p>
            <a:pPr algn="r">
              <a:defRPr sz="1200" b="0" i="0" u="none" strike="noStrike" kern="1200" spc="0" baseline="0">
                <a:solidFill>
                  <a:schemeClr val="tx1">
                    <a:lumMod val="65000"/>
                    <a:lumOff val="35000"/>
                  </a:schemeClr>
                </a:solidFill>
                <a:latin typeface="Arial Black" panose="020B0A04020102020204" pitchFamily="34" charset="0"/>
                <a:ea typeface="+mn-ea"/>
                <a:cs typeface="+mn-cs"/>
              </a:defRPr>
            </a:pPr>
            <a:r>
              <a:rPr lang="en-US" sz="1200" b="1">
                <a:latin typeface="Arial Black" panose="020B0A04020102020204" pitchFamily="34" charset="0"/>
              </a:rPr>
              <a:t>Training Programme Attendance</a:t>
            </a:r>
          </a:p>
        </c:rich>
      </c:tx>
      <c:overlay val="0"/>
      <c:spPr>
        <a:noFill/>
        <a:ln>
          <a:noFill/>
        </a:ln>
        <a:effectLst/>
      </c:spPr>
      <c:txPr>
        <a:bodyPr rot="0" spcFirstLastPara="1" vertOverflow="ellipsis" vert="horz" wrap="square" anchor="ctr" anchorCtr="1"/>
        <a:lstStyle/>
        <a:p>
          <a:pPr algn="r">
            <a:defRPr sz="1200" b="0" i="0" u="none" strike="noStrike" kern="1200" spc="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Training_Pivot_Table!$E$5</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Training_Pivot_Table!$D$6:$D$7</c:f>
              <c:strCache>
                <c:ptCount val="1"/>
                <c:pt idx="0">
                  <c:v>Technical Skills</c:v>
                </c:pt>
              </c:strCache>
            </c:strRef>
          </c:cat>
          <c:val>
            <c:numRef>
              <c:f>Training_Pivot_Table!$E$6:$E$7</c:f>
              <c:numCache>
                <c:formatCode>0</c:formatCode>
                <c:ptCount val="1"/>
                <c:pt idx="0">
                  <c:v>543</c:v>
                </c:pt>
              </c:numCache>
            </c:numRef>
          </c:val>
          <c:extLst>
            <c:ext xmlns:c16="http://schemas.microsoft.com/office/drawing/2014/chart" uri="{C3380CC4-5D6E-409C-BE32-E72D297353CC}">
              <c16:uniqueId val="{00000000-6403-43E9-A839-93F924E2718B}"/>
            </c:ext>
          </c:extLst>
        </c:ser>
        <c:dLbls>
          <c:dLblPos val="outEnd"/>
          <c:showLegendKey val="0"/>
          <c:showVal val="1"/>
          <c:showCatName val="0"/>
          <c:showSerName val="0"/>
          <c:showPercent val="0"/>
          <c:showBubbleSize val="0"/>
        </c:dLbls>
        <c:gapWidth val="219"/>
        <c:overlap val="-27"/>
        <c:axId val="1408916735"/>
        <c:axId val="1408918175"/>
      </c:barChart>
      <c:catAx>
        <c:axId val="1408916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08918175"/>
        <c:crosses val="autoZero"/>
        <c:auto val="1"/>
        <c:lblAlgn val="ctr"/>
        <c:lblOffset val="100"/>
        <c:noMultiLvlLbl val="0"/>
      </c:catAx>
      <c:valAx>
        <c:axId val="1408918175"/>
        <c:scaling>
          <c:orientation val="minMax"/>
        </c:scaling>
        <c:delete val="1"/>
        <c:axPos val="l"/>
        <c:numFmt formatCode="0" sourceLinked="1"/>
        <c:majorTickMark val="none"/>
        <c:minorTickMark val="none"/>
        <c:tickLblPos val="nextTo"/>
        <c:crossAx val="1408916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CHALLENGE.xlsx]Training_Pivot_Table!PivotTable7</c:name>
    <c:fmtId val="5"/>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200" b="1">
                <a:latin typeface="Arial Black" panose="020B0A04020102020204" pitchFamily="34" charset="0"/>
              </a:rPr>
              <a:t>Training Cost by Department</a:t>
            </a:r>
          </a:p>
        </c:rich>
      </c:tx>
      <c:layout>
        <c:manualLayout>
          <c:xMode val="edge"/>
          <c:yMode val="edge"/>
          <c:x val="8.7071832963000459E-2"/>
          <c:y val="4.1666666666666664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Training_Pivot_Table!$E$22</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Training_Pivot_Table!$D$23:$D$29</c:f>
              <c:strCache>
                <c:ptCount val="6"/>
                <c:pt idx="0">
                  <c:v>Executive Office</c:v>
                </c:pt>
                <c:pt idx="1">
                  <c:v>Admin Offices</c:v>
                </c:pt>
                <c:pt idx="2">
                  <c:v>Software Engineering</c:v>
                </c:pt>
                <c:pt idx="3">
                  <c:v>Sales</c:v>
                </c:pt>
                <c:pt idx="4">
                  <c:v>IT/IS</c:v>
                </c:pt>
                <c:pt idx="5">
                  <c:v>Production       </c:v>
                </c:pt>
              </c:strCache>
            </c:strRef>
          </c:cat>
          <c:val>
            <c:numRef>
              <c:f>Training_Pivot_Table!$E$23:$E$29</c:f>
              <c:numCache>
                <c:formatCode>[$$-1009]#,##0</c:formatCode>
                <c:ptCount val="6"/>
                <c:pt idx="0">
                  <c:v>2431.34</c:v>
                </c:pt>
                <c:pt idx="1">
                  <c:v>4006.7400000000002</c:v>
                </c:pt>
                <c:pt idx="2">
                  <c:v>15700.189999999999</c:v>
                </c:pt>
                <c:pt idx="3">
                  <c:v>31991.729999999996</c:v>
                </c:pt>
                <c:pt idx="4">
                  <c:v>48563.969999999987</c:v>
                </c:pt>
                <c:pt idx="5">
                  <c:v>201449.86000000013</c:v>
                </c:pt>
              </c:numCache>
            </c:numRef>
          </c:val>
          <c:extLst>
            <c:ext xmlns:c16="http://schemas.microsoft.com/office/drawing/2014/chart" uri="{C3380CC4-5D6E-409C-BE32-E72D297353CC}">
              <c16:uniqueId val="{00000000-307C-4508-B06A-4CD514548E21}"/>
            </c:ext>
          </c:extLst>
        </c:ser>
        <c:dLbls>
          <c:showLegendKey val="0"/>
          <c:showVal val="0"/>
          <c:showCatName val="0"/>
          <c:showSerName val="0"/>
          <c:showPercent val="0"/>
          <c:showBubbleSize val="0"/>
        </c:dLbls>
        <c:gapWidth val="219"/>
        <c:axId val="1408497327"/>
        <c:axId val="1408497807"/>
      </c:barChart>
      <c:catAx>
        <c:axId val="1408497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08497807"/>
        <c:crosses val="autoZero"/>
        <c:auto val="1"/>
        <c:lblAlgn val="ctr"/>
        <c:lblOffset val="100"/>
        <c:noMultiLvlLbl val="0"/>
      </c:catAx>
      <c:valAx>
        <c:axId val="1408497807"/>
        <c:scaling>
          <c:orientation val="minMax"/>
        </c:scaling>
        <c:delete val="1"/>
        <c:axPos val="b"/>
        <c:numFmt formatCode="[$$-1009]#,##0" sourceLinked="1"/>
        <c:majorTickMark val="none"/>
        <c:minorTickMark val="none"/>
        <c:tickLblPos val="nextTo"/>
        <c:crossAx val="1408497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CHALLENGE.xlsx]Training_Pivot_Table!PivotTable2</c:name>
    <c:fmtId val="3"/>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200" b="1">
                <a:latin typeface="Arial Black" panose="020B0A04020102020204" pitchFamily="34" charset="0"/>
              </a:rPr>
              <a:t>Training</a:t>
            </a:r>
            <a:r>
              <a:rPr lang="en-US" sz="1200" b="1" baseline="0">
                <a:latin typeface="Arial Black" panose="020B0A04020102020204" pitchFamily="34" charset="0"/>
              </a:rPr>
              <a:t> Outcome Analysis</a:t>
            </a:r>
            <a:endParaRPr lang="en-US" sz="1200" b="1">
              <a:latin typeface="Arial Black" panose="020B0A04020102020204" pitchFamily="34" charset="0"/>
            </a:endParaRPr>
          </a:p>
        </c:rich>
      </c:tx>
      <c:layout>
        <c:manualLayout>
          <c:xMode val="edge"/>
          <c:yMode val="edge"/>
          <c:x val="0.12734491447441595"/>
          <c:y val="5.5555555555555552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FF0000"/>
          </a:solidFill>
          <a:ln w="19050">
            <a:solidFill>
              <a:schemeClr val="lt1"/>
            </a:solid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a:outerShdw blurRad="50800" dist="38100" dir="5400000" algn="t" rotWithShape="0">
              <a:prstClr val="black">
                <a:alpha val="40000"/>
              </a:prstClr>
            </a:outerShdw>
          </a:effectLst>
        </c:spPr>
      </c:pivotFmt>
      <c:pivotFmt>
        <c:idx val="8"/>
        <c:spPr>
          <a:solidFill>
            <a:schemeClr val="accent6">
              <a:lumMod val="20000"/>
              <a:lumOff val="80000"/>
            </a:schemeClr>
          </a:solidFill>
          <a:ln w="19050">
            <a:solidFill>
              <a:schemeClr val="lt1"/>
            </a:solidFill>
          </a:ln>
          <a:effectLst>
            <a:outerShdw blurRad="50800" dist="38100" dir="5400000" algn="t" rotWithShape="0">
              <a:prstClr val="black">
                <a:alpha val="40000"/>
              </a:prstClr>
            </a:outerShdw>
          </a:effectLst>
        </c:spPr>
      </c:pivotFmt>
      <c:pivotFmt>
        <c:idx val="9"/>
        <c:spPr>
          <a:solidFill>
            <a:schemeClr val="accent6">
              <a:lumMod val="40000"/>
              <a:lumOff val="60000"/>
            </a:schemeClr>
          </a:solidFill>
          <a:ln w="19050">
            <a:solidFill>
              <a:schemeClr val="lt1"/>
            </a:solidFill>
          </a:ln>
          <a:effectLst>
            <a:outerShdw blurRad="50800" dist="38100" dir="5400000" algn="t" rotWithShape="0">
              <a:prstClr val="black">
                <a:alpha val="40000"/>
              </a:prstClr>
            </a:outerShdw>
          </a:effectLst>
        </c:spPr>
      </c:pivotFmt>
      <c:pivotFmt>
        <c:idx val="10"/>
        <c:spPr>
          <a:solidFill>
            <a:schemeClr val="accent6">
              <a:lumMod val="60000"/>
              <a:lumOff val="40000"/>
            </a:schemeClr>
          </a:solidFill>
          <a:ln w="19050">
            <a:solidFill>
              <a:schemeClr val="lt1"/>
            </a:solidFill>
          </a:ln>
          <a:effectLst>
            <a:outerShdw blurRad="50800" dist="38100" dir="5400000" algn="t" rotWithShape="0">
              <a:prstClr val="black">
                <a:alpha val="40000"/>
              </a:prstClr>
            </a:outerShdw>
          </a:effectLst>
        </c:spPr>
      </c:pivotFmt>
    </c:pivotFmts>
    <c:plotArea>
      <c:layout/>
      <c:doughnutChart>
        <c:varyColors val="1"/>
        <c:ser>
          <c:idx val="0"/>
          <c:order val="0"/>
          <c:tx>
            <c:strRef>
              <c:f>Training_Pivot_Table!$E$14</c:f>
              <c:strCache>
                <c:ptCount val="1"/>
                <c:pt idx="0">
                  <c:v>Total</c:v>
                </c:pt>
              </c:strCache>
            </c:strRef>
          </c:tx>
          <c:spPr>
            <a:solidFill>
              <a:srgbClr val="FF0000"/>
            </a:solidFill>
            <a:effectLst>
              <a:outerShdw blurRad="50800" dist="38100" dir="5400000" algn="t" rotWithShape="0">
                <a:prstClr val="black">
                  <a:alpha val="40000"/>
                </a:prstClr>
              </a:outerShdw>
            </a:effectLst>
          </c:spPr>
          <c:dPt>
            <c:idx val="0"/>
            <c:bubble3D val="0"/>
            <c:spPr>
              <a:solidFill>
                <a:schemeClr val="accent6">
                  <a:lumMod val="75000"/>
                </a:schemeClr>
              </a:solidFill>
              <a:ln w="19050">
                <a:solidFill>
                  <a:schemeClr val="lt1"/>
                </a:solid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1-2F0F-432C-B444-FA07A3F2AB12}"/>
              </c:ext>
            </c:extLst>
          </c:dPt>
          <c:dPt>
            <c:idx val="1"/>
            <c:bubble3D val="0"/>
            <c:spPr>
              <a:solidFill>
                <a:schemeClr val="accent6">
                  <a:lumMod val="20000"/>
                  <a:lumOff val="80000"/>
                </a:schemeClr>
              </a:solidFill>
              <a:ln w="19050">
                <a:solidFill>
                  <a:schemeClr val="lt1"/>
                </a:solid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3-2F0F-432C-B444-FA07A3F2AB12}"/>
              </c:ext>
            </c:extLst>
          </c:dPt>
          <c:dPt>
            <c:idx val="2"/>
            <c:bubble3D val="0"/>
            <c:spPr>
              <a:solidFill>
                <a:schemeClr val="accent6">
                  <a:lumMod val="40000"/>
                  <a:lumOff val="60000"/>
                </a:schemeClr>
              </a:solidFill>
              <a:ln w="19050">
                <a:solidFill>
                  <a:schemeClr val="lt1"/>
                </a:solid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5-2F0F-432C-B444-FA07A3F2AB12}"/>
              </c:ext>
            </c:extLst>
          </c:dPt>
          <c:dPt>
            <c:idx val="3"/>
            <c:bubble3D val="0"/>
            <c:spPr>
              <a:solidFill>
                <a:schemeClr val="accent6">
                  <a:lumMod val="60000"/>
                  <a:lumOff val="40000"/>
                </a:schemeClr>
              </a:solidFill>
              <a:ln w="19050">
                <a:solidFill>
                  <a:schemeClr val="lt1"/>
                </a:solid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7-2F0F-432C-B444-FA07A3F2AB1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Training_Pivot_Table!$D$15:$D$19</c:f>
              <c:strCache>
                <c:ptCount val="4"/>
                <c:pt idx="0">
                  <c:v>Completed</c:v>
                </c:pt>
                <c:pt idx="1">
                  <c:v>Failed</c:v>
                </c:pt>
                <c:pt idx="2">
                  <c:v>Incomplete</c:v>
                </c:pt>
                <c:pt idx="3">
                  <c:v>Passed</c:v>
                </c:pt>
              </c:strCache>
            </c:strRef>
          </c:cat>
          <c:val>
            <c:numRef>
              <c:f>Training_Pivot_Table!$E$15:$E$19</c:f>
              <c:numCache>
                <c:formatCode>0%</c:formatCode>
                <c:ptCount val="4"/>
                <c:pt idx="0">
                  <c:v>0.21915285451197053</c:v>
                </c:pt>
                <c:pt idx="1">
                  <c:v>0.24493554327808473</c:v>
                </c:pt>
                <c:pt idx="2">
                  <c:v>0.30386740331491713</c:v>
                </c:pt>
                <c:pt idx="3">
                  <c:v>0.23204419889502761</c:v>
                </c:pt>
              </c:numCache>
            </c:numRef>
          </c:val>
          <c:extLst>
            <c:ext xmlns:c16="http://schemas.microsoft.com/office/drawing/2014/chart" uri="{C3380CC4-5D6E-409C-BE32-E72D297353CC}">
              <c16:uniqueId val="{00000008-2F0F-432C-B444-FA07A3F2AB12}"/>
            </c:ext>
          </c:extLst>
        </c:ser>
        <c:dLbls>
          <c:showLegendKey val="0"/>
          <c:showVal val="0"/>
          <c:showCatName val="0"/>
          <c:showSerName val="0"/>
          <c:showPercent val="0"/>
          <c:showBubbleSize val="0"/>
          <c:showLeaderLines val="0"/>
        </c:dLbls>
        <c:firstSliceAng val="0"/>
        <c:holeSize val="34"/>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CHALLENGE.xlsx]Training_Pivot_Table!PivotTable9</c:name>
    <c:fmtId val="7"/>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GB" b="1"/>
              <a:t>Training Type Performance</a:t>
            </a:r>
          </a:p>
        </c:rich>
      </c:tx>
      <c:layout>
        <c:manualLayout>
          <c:xMode val="edge"/>
          <c:yMode val="edge"/>
          <c:x val="0.13172428463218733"/>
          <c:y val="6.4814814814814811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AEDB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6FCF4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Training_Pivot_Table!$H$14:$H$15</c:f>
              <c:strCache>
                <c:ptCount val="1"/>
                <c:pt idx="0">
                  <c:v>Completed</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Training_Pivot_Table!$G$16:$G$18</c:f>
              <c:strCache>
                <c:ptCount val="2"/>
                <c:pt idx="0">
                  <c:v>External</c:v>
                </c:pt>
                <c:pt idx="1">
                  <c:v>Internal</c:v>
                </c:pt>
              </c:strCache>
            </c:strRef>
          </c:cat>
          <c:val>
            <c:numRef>
              <c:f>Training_Pivot_Table!$H$16:$H$18</c:f>
              <c:numCache>
                <c:formatCode>0</c:formatCode>
                <c:ptCount val="2"/>
                <c:pt idx="0">
                  <c:v>61</c:v>
                </c:pt>
                <c:pt idx="1">
                  <c:v>58</c:v>
                </c:pt>
              </c:numCache>
            </c:numRef>
          </c:val>
          <c:extLst>
            <c:ext xmlns:c16="http://schemas.microsoft.com/office/drawing/2014/chart" uri="{C3380CC4-5D6E-409C-BE32-E72D297353CC}">
              <c16:uniqueId val="{00000000-F4E9-4B36-9F75-4F59BB41C1FD}"/>
            </c:ext>
          </c:extLst>
        </c:ser>
        <c:ser>
          <c:idx val="1"/>
          <c:order val="1"/>
          <c:tx>
            <c:strRef>
              <c:f>Training_Pivot_Table!$I$14:$I$15</c:f>
              <c:strCache>
                <c:ptCount val="1"/>
                <c:pt idx="0">
                  <c:v>Failed</c:v>
                </c:pt>
              </c:strCache>
            </c:strRef>
          </c:tx>
          <c:spPr>
            <a:solidFill>
              <a:srgbClr val="CAEDB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Training_Pivot_Table!$G$16:$G$18</c:f>
              <c:strCache>
                <c:ptCount val="2"/>
                <c:pt idx="0">
                  <c:v>External</c:v>
                </c:pt>
                <c:pt idx="1">
                  <c:v>Internal</c:v>
                </c:pt>
              </c:strCache>
            </c:strRef>
          </c:cat>
          <c:val>
            <c:numRef>
              <c:f>Training_Pivot_Table!$I$16:$I$18</c:f>
              <c:numCache>
                <c:formatCode>0</c:formatCode>
                <c:ptCount val="2"/>
                <c:pt idx="0">
                  <c:v>65</c:v>
                </c:pt>
                <c:pt idx="1">
                  <c:v>68</c:v>
                </c:pt>
              </c:numCache>
            </c:numRef>
          </c:val>
          <c:extLst>
            <c:ext xmlns:c16="http://schemas.microsoft.com/office/drawing/2014/chart" uri="{C3380CC4-5D6E-409C-BE32-E72D297353CC}">
              <c16:uniqueId val="{00000001-F4E9-4B36-9F75-4F59BB41C1FD}"/>
            </c:ext>
          </c:extLst>
        </c:ser>
        <c:ser>
          <c:idx val="2"/>
          <c:order val="2"/>
          <c:tx>
            <c:strRef>
              <c:f>Training_Pivot_Table!$J$14:$J$15</c:f>
              <c:strCache>
                <c:ptCount val="1"/>
                <c:pt idx="0">
                  <c:v>Incomplete</c:v>
                </c:pt>
              </c:strCache>
            </c:strRef>
          </c:tx>
          <c:spPr>
            <a:solidFill>
              <a:srgbClr val="6FCF4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Training_Pivot_Table!$G$16:$G$18</c:f>
              <c:strCache>
                <c:ptCount val="2"/>
                <c:pt idx="0">
                  <c:v>External</c:v>
                </c:pt>
                <c:pt idx="1">
                  <c:v>Internal</c:v>
                </c:pt>
              </c:strCache>
            </c:strRef>
          </c:cat>
          <c:val>
            <c:numRef>
              <c:f>Training_Pivot_Table!$J$16:$J$18</c:f>
              <c:numCache>
                <c:formatCode>0</c:formatCode>
                <c:ptCount val="2"/>
                <c:pt idx="0">
                  <c:v>85</c:v>
                </c:pt>
                <c:pt idx="1">
                  <c:v>80</c:v>
                </c:pt>
              </c:numCache>
            </c:numRef>
          </c:val>
          <c:extLst>
            <c:ext xmlns:c16="http://schemas.microsoft.com/office/drawing/2014/chart" uri="{C3380CC4-5D6E-409C-BE32-E72D297353CC}">
              <c16:uniqueId val="{00000002-F4E9-4B36-9F75-4F59BB41C1FD}"/>
            </c:ext>
          </c:extLst>
        </c:ser>
        <c:ser>
          <c:idx val="3"/>
          <c:order val="3"/>
          <c:tx>
            <c:strRef>
              <c:f>Training_Pivot_Table!$K$14:$K$15</c:f>
              <c:strCache>
                <c:ptCount val="1"/>
                <c:pt idx="0">
                  <c:v>Passed</c:v>
                </c:pt>
              </c:strCache>
            </c:strRef>
          </c:tx>
          <c:spPr>
            <a:solidFill>
              <a:srgbClr val="0099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Training_Pivot_Table!$G$16:$G$18</c:f>
              <c:strCache>
                <c:ptCount val="2"/>
                <c:pt idx="0">
                  <c:v>External</c:v>
                </c:pt>
                <c:pt idx="1">
                  <c:v>Internal</c:v>
                </c:pt>
              </c:strCache>
            </c:strRef>
          </c:cat>
          <c:val>
            <c:numRef>
              <c:f>Training_Pivot_Table!$K$16:$K$18</c:f>
              <c:numCache>
                <c:formatCode>0</c:formatCode>
                <c:ptCount val="2"/>
                <c:pt idx="0">
                  <c:v>62</c:v>
                </c:pt>
                <c:pt idx="1">
                  <c:v>64</c:v>
                </c:pt>
              </c:numCache>
            </c:numRef>
          </c:val>
          <c:extLst>
            <c:ext xmlns:c16="http://schemas.microsoft.com/office/drawing/2014/chart" uri="{C3380CC4-5D6E-409C-BE32-E72D297353CC}">
              <c16:uniqueId val="{00000003-F4E9-4B36-9F75-4F59BB41C1FD}"/>
            </c:ext>
          </c:extLst>
        </c:ser>
        <c:dLbls>
          <c:dLblPos val="outEnd"/>
          <c:showLegendKey val="0"/>
          <c:showVal val="1"/>
          <c:showCatName val="0"/>
          <c:showSerName val="0"/>
          <c:showPercent val="0"/>
          <c:showBubbleSize val="0"/>
        </c:dLbls>
        <c:gapWidth val="219"/>
        <c:overlap val="-27"/>
        <c:axId val="1498681039"/>
        <c:axId val="1498677679"/>
      </c:barChart>
      <c:catAx>
        <c:axId val="1498681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98677679"/>
        <c:crosses val="autoZero"/>
        <c:auto val="1"/>
        <c:lblAlgn val="ctr"/>
        <c:lblOffset val="100"/>
        <c:noMultiLvlLbl val="0"/>
      </c:catAx>
      <c:valAx>
        <c:axId val="1498677679"/>
        <c:scaling>
          <c:orientation val="minMax"/>
        </c:scaling>
        <c:delete val="1"/>
        <c:axPos val="l"/>
        <c:numFmt formatCode="0" sourceLinked="1"/>
        <c:majorTickMark val="none"/>
        <c:minorTickMark val="none"/>
        <c:tickLblPos val="nextTo"/>
        <c:crossAx val="1498681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Workforce Overview'!A1"/><Relationship Id="rId2" Type="http://schemas.openxmlformats.org/officeDocument/2006/relationships/hyperlink" Target="#Overview_Pivot_Table!A1"/><Relationship Id="rId1" Type="http://schemas.openxmlformats.org/officeDocument/2006/relationships/hyperlink" Target="#Insights!A1"/></Relationships>
</file>

<file path=xl/drawings/_rels/drawing2.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R DATA ANALYTICS'!A1"/><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hyperlink" Target="#Performance_Pivot_Table!A1"/></Relationships>
</file>

<file path=xl/drawings/_rels/drawing3.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svg"/><Relationship Id="rId26" Type="http://schemas.openxmlformats.org/officeDocument/2006/relationships/image" Target="../media/image26.svg"/><Relationship Id="rId3" Type="http://schemas.openxmlformats.org/officeDocument/2006/relationships/chart" Target="../charts/chart3.xml"/><Relationship Id="rId21" Type="http://schemas.openxmlformats.org/officeDocument/2006/relationships/image" Target="../media/image21.png"/><Relationship Id="rId34" Type="http://schemas.openxmlformats.org/officeDocument/2006/relationships/image" Target="../media/image1.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hyperlink" Target="#'HR DATA ANALYTICS'!A1"/><Relationship Id="rId2" Type="http://schemas.openxmlformats.org/officeDocument/2006/relationships/chart" Target="../charts/chart2.xml"/><Relationship Id="rId16" Type="http://schemas.openxmlformats.org/officeDocument/2006/relationships/image" Target="../media/image16.svg"/><Relationship Id="rId20" Type="http://schemas.openxmlformats.org/officeDocument/2006/relationships/image" Target="../media/image20.svg"/><Relationship Id="rId29" Type="http://schemas.openxmlformats.org/officeDocument/2006/relationships/image" Target="../media/image29.png"/><Relationship Id="rId1" Type="http://schemas.openxmlformats.org/officeDocument/2006/relationships/chart" Target="../charts/chart1.xml"/><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image" Target="../media/image24.svg"/><Relationship Id="rId32" Type="http://schemas.openxmlformats.org/officeDocument/2006/relationships/image" Target="../media/image4.sv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svg"/><Relationship Id="rId10" Type="http://schemas.openxmlformats.org/officeDocument/2006/relationships/image" Target="../media/image10.svg"/><Relationship Id="rId19" Type="http://schemas.openxmlformats.org/officeDocument/2006/relationships/image" Target="../media/image19.png"/><Relationship Id="rId31"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image" Target="../media/image22.svg"/><Relationship Id="rId27" Type="http://schemas.openxmlformats.org/officeDocument/2006/relationships/image" Target="../media/image27.png"/><Relationship Id="rId30" Type="http://schemas.openxmlformats.org/officeDocument/2006/relationships/hyperlink" Target="#'Employee Performance'!A1"/><Relationship Id="rId35" Type="http://schemas.openxmlformats.org/officeDocument/2006/relationships/image" Target="../media/image2.svg"/><Relationship Id="rId8" Type="http://schemas.openxmlformats.org/officeDocument/2006/relationships/image" Target="../media/image8.svg"/></Relationships>
</file>

<file path=xl/drawings/_rels/drawing4.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R DATA ANALYTICS'!A1"/><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hyperlink" Target="#Training_Pivot_Table!A1"/></Relationships>
</file>

<file path=xl/drawings/_rels/drawing5.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7.xml"/><Relationship Id="rId7" Type="http://schemas.openxmlformats.org/officeDocument/2006/relationships/image" Target="../media/image3.pn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hyperlink" Target="#'Training Investment'!A1"/><Relationship Id="rId11" Type="http://schemas.openxmlformats.org/officeDocument/2006/relationships/image" Target="../media/image2.svg"/><Relationship Id="rId5" Type="http://schemas.openxmlformats.org/officeDocument/2006/relationships/image" Target="../media/image29.png"/><Relationship Id="rId10" Type="http://schemas.openxmlformats.org/officeDocument/2006/relationships/image" Target="../media/image1.png"/><Relationship Id="rId4" Type="http://schemas.openxmlformats.org/officeDocument/2006/relationships/chart" Target="../charts/chart8.xml"/><Relationship Id="rId9" Type="http://schemas.openxmlformats.org/officeDocument/2006/relationships/hyperlink" Target="#'HR DATA ANALYTICS'!A1"/></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R DATA ANALYTICS'!A1"/></Relationships>
</file>

<file path=xl/drawings/_rels/drawing7.xml.rels><?xml version="1.0" encoding="UTF-8" standalone="yes"?>
<Relationships xmlns="http://schemas.openxmlformats.org/package/2006/relationships"><Relationship Id="rId8" Type="http://schemas.openxmlformats.org/officeDocument/2006/relationships/image" Target="../media/image33.svg"/><Relationship Id="rId13" Type="http://schemas.openxmlformats.org/officeDocument/2006/relationships/image" Target="../media/image15.png"/><Relationship Id="rId18" Type="http://schemas.openxmlformats.org/officeDocument/2006/relationships/image" Target="../media/image41.svg"/><Relationship Id="rId26" Type="http://schemas.openxmlformats.org/officeDocument/2006/relationships/hyperlink" Target="#'HR DATA ANALYTICS'!A1"/><Relationship Id="rId3" Type="http://schemas.openxmlformats.org/officeDocument/2006/relationships/chart" Target="../charts/chart11.xml"/><Relationship Id="rId21" Type="http://schemas.openxmlformats.org/officeDocument/2006/relationships/image" Target="../media/image11.png"/><Relationship Id="rId7" Type="http://schemas.openxmlformats.org/officeDocument/2006/relationships/image" Target="../media/image32.png"/><Relationship Id="rId12" Type="http://schemas.openxmlformats.org/officeDocument/2006/relationships/image" Target="../media/image37.svg"/><Relationship Id="rId17" Type="http://schemas.openxmlformats.org/officeDocument/2006/relationships/image" Target="../media/image40.png"/><Relationship Id="rId25" Type="http://schemas.openxmlformats.org/officeDocument/2006/relationships/image" Target="../media/image46.png"/><Relationship Id="rId2" Type="http://schemas.openxmlformats.org/officeDocument/2006/relationships/chart" Target="../charts/chart10.xml"/><Relationship Id="rId16" Type="http://schemas.openxmlformats.org/officeDocument/2006/relationships/image" Target="../media/image39.svg"/><Relationship Id="rId20" Type="http://schemas.openxmlformats.org/officeDocument/2006/relationships/image" Target="../media/image43.svg"/><Relationship Id="rId1" Type="http://schemas.openxmlformats.org/officeDocument/2006/relationships/chart" Target="../charts/chart9.xml"/><Relationship Id="rId6" Type="http://schemas.openxmlformats.org/officeDocument/2006/relationships/image" Target="../media/image31.svg"/><Relationship Id="rId11" Type="http://schemas.openxmlformats.org/officeDocument/2006/relationships/image" Target="../media/image36.png"/><Relationship Id="rId24" Type="http://schemas.openxmlformats.org/officeDocument/2006/relationships/image" Target="../media/image45.svg"/><Relationship Id="rId5" Type="http://schemas.openxmlformats.org/officeDocument/2006/relationships/image" Target="../media/image30.png"/><Relationship Id="rId15" Type="http://schemas.openxmlformats.org/officeDocument/2006/relationships/image" Target="../media/image38.png"/><Relationship Id="rId23" Type="http://schemas.openxmlformats.org/officeDocument/2006/relationships/image" Target="../media/image44.png"/><Relationship Id="rId28" Type="http://schemas.openxmlformats.org/officeDocument/2006/relationships/image" Target="../media/image2.svg"/><Relationship Id="rId10" Type="http://schemas.openxmlformats.org/officeDocument/2006/relationships/image" Target="../media/image35.svg"/><Relationship Id="rId19" Type="http://schemas.openxmlformats.org/officeDocument/2006/relationships/image" Target="../media/image42.png"/><Relationship Id="rId4" Type="http://schemas.openxmlformats.org/officeDocument/2006/relationships/chart" Target="../charts/chart12.xml"/><Relationship Id="rId9" Type="http://schemas.openxmlformats.org/officeDocument/2006/relationships/image" Target="../media/image34.png"/><Relationship Id="rId14" Type="http://schemas.openxmlformats.org/officeDocument/2006/relationships/image" Target="../media/image16.svg"/><Relationship Id="rId22" Type="http://schemas.openxmlformats.org/officeDocument/2006/relationships/image" Target="../media/image12.svg"/><Relationship Id="rId27" Type="http://schemas.openxmlformats.org/officeDocument/2006/relationships/image" Target="../media/image1.png"/></Relationships>
</file>

<file path=xl/drawings/_rels/drawing8.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R DATA ANALYTICS'!A1"/><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hyperlink" Target="#Recommendations!A1"/></Relationships>
</file>

<file path=xl/drawings/_rels/drawing9.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HR DATA ANALYTICS'!A1"/></Relationships>
</file>

<file path=xl/drawings/drawing1.xml><?xml version="1.0" encoding="utf-8"?>
<xdr:wsDr xmlns:xdr="http://schemas.openxmlformats.org/drawingml/2006/spreadsheetDrawing" xmlns:a="http://schemas.openxmlformats.org/drawingml/2006/main">
  <xdr:twoCellAnchor>
    <xdr:from>
      <xdr:col>3</xdr:col>
      <xdr:colOff>9525</xdr:colOff>
      <xdr:row>1</xdr:row>
      <xdr:rowOff>28575</xdr:rowOff>
    </xdr:from>
    <xdr:to>
      <xdr:col>20</xdr:col>
      <xdr:colOff>581025</xdr:colOff>
      <xdr:row>26</xdr:row>
      <xdr:rowOff>171450</xdr:rowOff>
    </xdr:to>
    <xdr:sp macro="" textlink="">
      <xdr:nvSpPr>
        <xdr:cNvPr id="2" name="Rectangle: Rounded Corners 1">
          <a:extLst>
            <a:ext uri="{FF2B5EF4-FFF2-40B4-BE49-F238E27FC236}">
              <a16:creationId xmlns:a16="http://schemas.microsoft.com/office/drawing/2014/main" id="{AED0D155-B7D8-4652-D42E-621F21EBAC39}"/>
            </a:ext>
          </a:extLst>
        </xdr:cNvPr>
        <xdr:cNvSpPr/>
      </xdr:nvSpPr>
      <xdr:spPr>
        <a:xfrm>
          <a:off x="1838325" y="219075"/>
          <a:ext cx="10934700" cy="4905375"/>
        </a:xfrm>
        <a:prstGeom prst="roundRect">
          <a:avLst>
            <a:gd name="adj" fmla="val 162"/>
          </a:avLst>
        </a:prstGeom>
        <a:solidFill>
          <a:schemeClr val="accent6">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485776</xdr:colOff>
      <xdr:row>1</xdr:row>
      <xdr:rowOff>28575</xdr:rowOff>
    </xdr:from>
    <xdr:to>
      <xdr:col>20</xdr:col>
      <xdr:colOff>561976</xdr:colOff>
      <xdr:row>26</xdr:row>
      <xdr:rowOff>152400</xdr:rowOff>
    </xdr:to>
    <xdr:sp macro="" textlink="">
      <xdr:nvSpPr>
        <xdr:cNvPr id="3" name="Rectangle: Rounded Corners 2">
          <a:extLst>
            <a:ext uri="{FF2B5EF4-FFF2-40B4-BE49-F238E27FC236}">
              <a16:creationId xmlns:a16="http://schemas.microsoft.com/office/drawing/2014/main" id="{8CDA8D31-24C7-8FAF-A5CC-BC574A6ECB63}"/>
            </a:ext>
          </a:extLst>
        </xdr:cNvPr>
        <xdr:cNvSpPr/>
      </xdr:nvSpPr>
      <xdr:spPr>
        <a:xfrm>
          <a:off x="10239376" y="219075"/>
          <a:ext cx="2514600" cy="4886325"/>
        </a:xfrm>
        <a:prstGeom prst="round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114301</xdr:colOff>
      <xdr:row>5</xdr:row>
      <xdr:rowOff>180975</xdr:rowOff>
    </xdr:from>
    <xdr:to>
      <xdr:col>15</xdr:col>
      <xdr:colOff>304801</xdr:colOff>
      <xdr:row>22</xdr:row>
      <xdr:rowOff>133350</xdr:rowOff>
    </xdr:to>
    <xdr:sp macro="" textlink="">
      <xdr:nvSpPr>
        <xdr:cNvPr id="5" name="Rectangle: Rounded Corners 4">
          <a:extLst>
            <a:ext uri="{FF2B5EF4-FFF2-40B4-BE49-F238E27FC236}">
              <a16:creationId xmlns:a16="http://schemas.microsoft.com/office/drawing/2014/main" id="{60A4C219-776C-470B-9B84-1C066BA440BA}"/>
            </a:ext>
          </a:extLst>
        </xdr:cNvPr>
        <xdr:cNvSpPr/>
      </xdr:nvSpPr>
      <xdr:spPr>
        <a:xfrm>
          <a:off x="3162301" y="1133475"/>
          <a:ext cx="6286500" cy="3190875"/>
        </a:xfrm>
        <a:prstGeom prst="roundRect">
          <a:avLst>
            <a:gd name="adj" fmla="val 12699"/>
          </a:avLst>
        </a:prstGeom>
        <a:solidFill>
          <a:schemeClr val="accent6">
            <a:lumMod val="20000"/>
            <a:lumOff val="80000"/>
          </a:schemeClr>
        </a:solidFill>
        <a:ln>
          <a:solidFill>
            <a:schemeClr val="accent6">
              <a:lumMod val="75000"/>
            </a:schemeClr>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b="1">
              <a:solidFill>
                <a:schemeClr val="accent6">
                  <a:lumMod val="75000"/>
                </a:schemeClr>
              </a:solidFill>
              <a:latin typeface="Arial Black" panose="020B0A04020102020204" pitchFamily="34" charset="0"/>
            </a:rPr>
            <a:t>HR DATA ANALYTICS</a:t>
          </a:r>
          <a:r>
            <a:rPr lang="en-GB" sz="2800" b="1" baseline="0">
              <a:solidFill>
                <a:schemeClr val="accent6">
                  <a:lumMod val="75000"/>
                </a:schemeClr>
              </a:solidFill>
              <a:latin typeface="Arial Black" panose="020B0A04020102020204" pitchFamily="34" charset="0"/>
            </a:rPr>
            <a:t> PROJECT</a:t>
          </a:r>
          <a:endParaRPr lang="en-GB" sz="2800" b="1">
            <a:solidFill>
              <a:schemeClr val="accent6">
                <a:lumMod val="75000"/>
              </a:schemeClr>
            </a:solidFill>
            <a:latin typeface="Arial Black" panose="020B0A04020102020204" pitchFamily="34" charset="0"/>
          </a:endParaRPr>
        </a:p>
      </xdr:txBody>
    </xdr:sp>
    <xdr:clientData/>
  </xdr:twoCellAnchor>
  <xdr:twoCellAnchor>
    <xdr:from>
      <xdr:col>17</xdr:col>
      <xdr:colOff>252412</xdr:colOff>
      <xdr:row>3</xdr:row>
      <xdr:rowOff>66674</xdr:rowOff>
    </xdr:from>
    <xdr:to>
      <xdr:col>20</xdr:col>
      <xdr:colOff>223612</xdr:colOff>
      <xdr:row>7</xdr:row>
      <xdr:rowOff>60674</xdr:rowOff>
    </xdr:to>
    <xdr:sp macro="" textlink="">
      <xdr:nvSpPr>
        <xdr:cNvPr id="6" name="TextBox 5">
          <a:hlinkClick xmlns:r="http://schemas.openxmlformats.org/officeDocument/2006/relationships" r:id="rId1"/>
          <a:extLst>
            <a:ext uri="{FF2B5EF4-FFF2-40B4-BE49-F238E27FC236}">
              <a16:creationId xmlns:a16="http://schemas.microsoft.com/office/drawing/2014/main" id="{3512217A-40A7-89CF-793F-077364E71E0D}"/>
            </a:ext>
          </a:extLst>
        </xdr:cNvPr>
        <xdr:cNvSpPr txBox="1"/>
      </xdr:nvSpPr>
      <xdr:spPr>
        <a:xfrm>
          <a:off x="10615612" y="638174"/>
          <a:ext cx="1800000" cy="756000"/>
        </a:xfrm>
        <a:prstGeom prst="rect">
          <a:avLst/>
        </a:prstGeom>
        <a:solidFill>
          <a:schemeClr val="bg1"/>
        </a:solidFill>
        <a:ln>
          <a:noFill/>
        </a:ln>
        <a:effectLst>
          <a:outerShdw blurRad="44450" dist="27940" dir="5400000" algn="ctr">
            <a:srgbClr val="000000">
              <a:alpha val="32000"/>
            </a:srgbClr>
          </a:outerShdw>
          <a:softEdge rad="12700"/>
        </a:effectLst>
        <a:scene3d>
          <a:camera prst="orthographicFront">
            <a:rot lat="0" lon="0" rev="0"/>
          </a:camera>
          <a:lightRig rig="balanced" dir="t">
            <a:rot lat="0" lon="0" rev="8700000"/>
          </a:lightRig>
        </a:scene3d>
        <a:sp3d>
          <a:bevelT w="190500" h="38100"/>
        </a:sp3d>
      </xdr:spPr>
      <xdr:style>
        <a:lnRef idx="1">
          <a:schemeClr val="accent3"/>
        </a:lnRef>
        <a:fillRef idx="3">
          <a:schemeClr val="accent3"/>
        </a:fillRef>
        <a:effectRef idx="2">
          <a:schemeClr val="accent3"/>
        </a:effectRef>
        <a:fontRef idx="minor">
          <a:schemeClr val="lt1"/>
        </a:fontRef>
      </xdr:style>
      <xdr:txBody>
        <a:bodyPr vertOverflow="clip" horzOverflow="clip" wrap="square" rtlCol="0" anchor="ctr"/>
        <a:lstStyle/>
        <a:p>
          <a:pPr algn="ctr"/>
          <a:r>
            <a:rPr lang="en-GB" sz="2000" b="1">
              <a:solidFill>
                <a:schemeClr val="accent6">
                  <a:lumMod val="75000"/>
                </a:schemeClr>
              </a:solidFill>
            </a:rPr>
            <a:t>INSIGHTS</a:t>
          </a:r>
        </a:p>
      </xdr:txBody>
    </xdr:sp>
    <xdr:clientData/>
  </xdr:twoCellAnchor>
  <xdr:twoCellAnchor>
    <xdr:from>
      <xdr:col>17</xdr:col>
      <xdr:colOff>252412</xdr:colOff>
      <xdr:row>10</xdr:row>
      <xdr:rowOff>85724</xdr:rowOff>
    </xdr:from>
    <xdr:to>
      <xdr:col>20</xdr:col>
      <xdr:colOff>223612</xdr:colOff>
      <xdr:row>14</xdr:row>
      <xdr:rowOff>79724</xdr:rowOff>
    </xdr:to>
    <xdr:sp macro="" textlink="">
      <xdr:nvSpPr>
        <xdr:cNvPr id="10" name="TextBox 9">
          <a:hlinkClick xmlns:r="http://schemas.openxmlformats.org/officeDocument/2006/relationships" r:id="rId2"/>
          <a:extLst>
            <a:ext uri="{FF2B5EF4-FFF2-40B4-BE49-F238E27FC236}">
              <a16:creationId xmlns:a16="http://schemas.microsoft.com/office/drawing/2014/main" id="{8BE31FA1-388A-4F00-B033-2F933C539CEA}"/>
            </a:ext>
          </a:extLst>
        </xdr:cNvPr>
        <xdr:cNvSpPr txBox="1"/>
      </xdr:nvSpPr>
      <xdr:spPr>
        <a:xfrm>
          <a:off x="10615612" y="1990724"/>
          <a:ext cx="1800000" cy="756000"/>
        </a:xfrm>
        <a:prstGeom prst="rect">
          <a:avLst/>
        </a:prstGeom>
        <a:solidFill>
          <a:schemeClr val="lt1"/>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000" b="1">
              <a:solidFill>
                <a:schemeClr val="accent6">
                  <a:lumMod val="75000"/>
                </a:schemeClr>
              </a:solidFill>
            </a:rPr>
            <a:t>PIVOT TABLE</a:t>
          </a:r>
        </a:p>
      </xdr:txBody>
    </xdr:sp>
    <xdr:clientData/>
  </xdr:twoCellAnchor>
  <xdr:twoCellAnchor>
    <xdr:from>
      <xdr:col>17</xdr:col>
      <xdr:colOff>252412</xdr:colOff>
      <xdr:row>17</xdr:row>
      <xdr:rowOff>104774</xdr:rowOff>
    </xdr:from>
    <xdr:to>
      <xdr:col>20</xdr:col>
      <xdr:colOff>223612</xdr:colOff>
      <xdr:row>21</xdr:row>
      <xdr:rowOff>98774</xdr:rowOff>
    </xdr:to>
    <xdr:sp macro="" textlink="">
      <xdr:nvSpPr>
        <xdr:cNvPr id="11" name="TextBox 10">
          <a:hlinkClick xmlns:r="http://schemas.openxmlformats.org/officeDocument/2006/relationships" r:id="rId3"/>
          <a:extLst>
            <a:ext uri="{FF2B5EF4-FFF2-40B4-BE49-F238E27FC236}">
              <a16:creationId xmlns:a16="http://schemas.microsoft.com/office/drawing/2014/main" id="{42D5FF6F-FC2F-464A-A378-DD1FA3E9CBF2}"/>
            </a:ext>
          </a:extLst>
        </xdr:cNvPr>
        <xdr:cNvSpPr txBox="1"/>
      </xdr:nvSpPr>
      <xdr:spPr>
        <a:xfrm>
          <a:off x="10615612" y="3343274"/>
          <a:ext cx="1800000" cy="756000"/>
        </a:xfrm>
        <a:prstGeom prst="rect">
          <a:avLst/>
        </a:prstGeom>
        <a:solidFill>
          <a:schemeClr val="lt1"/>
        </a:solidFill>
        <a:ln w="9525" cap="rnd"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000" b="1">
              <a:solidFill>
                <a:schemeClr val="accent6">
                  <a:lumMod val="75000"/>
                </a:schemeClr>
              </a:solidFill>
            </a:rPr>
            <a:t>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168089</xdr:colOff>
      <xdr:row>1</xdr:row>
      <xdr:rowOff>56029</xdr:rowOff>
    </xdr:from>
    <xdr:to>
      <xdr:col>1</xdr:col>
      <xdr:colOff>638175</xdr:colOff>
      <xdr:row>3</xdr:row>
      <xdr:rowOff>100853</xdr:rowOff>
    </xdr:to>
    <xdr:sp macro="" textlink="">
      <xdr:nvSpPr>
        <xdr:cNvPr id="6" name="Rectangle 5">
          <a:extLst>
            <a:ext uri="{FF2B5EF4-FFF2-40B4-BE49-F238E27FC236}">
              <a16:creationId xmlns:a16="http://schemas.microsoft.com/office/drawing/2014/main" id="{0BAB5E47-6856-4B32-8ADC-84C303521572}"/>
            </a:ext>
          </a:extLst>
        </xdr:cNvPr>
        <xdr:cNvSpPr/>
      </xdr:nvSpPr>
      <xdr:spPr>
        <a:xfrm>
          <a:off x="1063439" y="246529"/>
          <a:ext cx="470086" cy="425824"/>
        </a:xfrm>
        <a:prstGeom prst="rect">
          <a:avLst/>
        </a:prstGeom>
        <a:solidFill>
          <a:schemeClr val="accent6">
            <a:lumMod val="50000"/>
          </a:schemeClr>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xdr:col>
      <xdr:colOff>271183</xdr:colOff>
      <xdr:row>1</xdr:row>
      <xdr:rowOff>89647</xdr:rowOff>
    </xdr:from>
    <xdr:to>
      <xdr:col>1</xdr:col>
      <xdr:colOff>584948</xdr:colOff>
      <xdr:row>3</xdr:row>
      <xdr:rowOff>22412</xdr:rowOff>
    </xdr:to>
    <xdr:pic>
      <xdr:nvPicPr>
        <xdr:cNvPr id="3" name="Graphic 2" descr="Home with solid fill">
          <a:hlinkClick xmlns:r="http://schemas.openxmlformats.org/officeDocument/2006/relationships" r:id="rId1"/>
          <a:extLst>
            <a:ext uri="{FF2B5EF4-FFF2-40B4-BE49-F238E27FC236}">
              <a16:creationId xmlns:a16="http://schemas.microsoft.com/office/drawing/2014/main" id="{A0FE0DFB-AB2B-4062-8D73-B70681A974C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166533" y="280147"/>
          <a:ext cx="313765" cy="313765"/>
        </a:xfrm>
        <a:prstGeom prst="rect">
          <a:avLst/>
        </a:prstGeom>
        <a:effectLst>
          <a:outerShdw blurRad="50800" dist="38100" dir="5400000" algn="t" rotWithShape="0">
            <a:prstClr val="black">
              <a:alpha val="40000"/>
            </a:prstClr>
          </a:outerShdw>
        </a:effectLst>
      </xdr:spPr>
    </xdr:pic>
    <xdr:clientData/>
  </xdr:twoCellAnchor>
  <xdr:twoCellAnchor>
    <xdr:from>
      <xdr:col>1</xdr:col>
      <xdr:colOff>711014</xdr:colOff>
      <xdr:row>1</xdr:row>
      <xdr:rowOff>56029</xdr:rowOff>
    </xdr:from>
    <xdr:to>
      <xdr:col>1</xdr:col>
      <xdr:colOff>1181100</xdr:colOff>
      <xdr:row>3</xdr:row>
      <xdr:rowOff>100853</xdr:rowOff>
    </xdr:to>
    <xdr:sp macro="" textlink="">
      <xdr:nvSpPr>
        <xdr:cNvPr id="4" name="Rectangle 3">
          <a:extLst>
            <a:ext uri="{FF2B5EF4-FFF2-40B4-BE49-F238E27FC236}">
              <a16:creationId xmlns:a16="http://schemas.microsoft.com/office/drawing/2014/main" id="{B55475CF-C654-40DF-9C3A-209EC2A81AE3}"/>
            </a:ext>
          </a:extLst>
        </xdr:cNvPr>
        <xdr:cNvSpPr/>
      </xdr:nvSpPr>
      <xdr:spPr>
        <a:xfrm>
          <a:off x="1606364" y="246529"/>
          <a:ext cx="470086" cy="425824"/>
        </a:xfrm>
        <a:prstGeom prst="rect">
          <a:avLst/>
        </a:prstGeom>
        <a:solidFill>
          <a:schemeClr val="accent6">
            <a:lumMod val="50000"/>
          </a:schemeClr>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xdr:col>
      <xdr:colOff>813460</xdr:colOff>
      <xdr:row>1</xdr:row>
      <xdr:rowOff>101182</xdr:rowOff>
    </xdr:from>
    <xdr:to>
      <xdr:col>1</xdr:col>
      <xdr:colOff>1119051</xdr:colOff>
      <xdr:row>3</xdr:row>
      <xdr:rowOff>25773</xdr:rowOff>
    </xdr:to>
    <xdr:pic>
      <xdr:nvPicPr>
        <xdr:cNvPr id="2" name="Graphic 1" descr="Back with solid fill">
          <a:hlinkClick xmlns:r="http://schemas.openxmlformats.org/officeDocument/2006/relationships" r:id="rId4"/>
          <a:extLst>
            <a:ext uri="{FF2B5EF4-FFF2-40B4-BE49-F238E27FC236}">
              <a16:creationId xmlns:a16="http://schemas.microsoft.com/office/drawing/2014/main" id="{44F8768E-6E1E-463A-9293-50717493B9D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708810" y="291682"/>
          <a:ext cx="305591" cy="305591"/>
        </a:xfrm>
        <a:prstGeom prst="rect">
          <a:avLst/>
        </a:prstGeom>
        <a:effectLst>
          <a:outerShdw blurRad="50800" dist="38100" dir="5400000" algn="t" rotWithShape="0">
            <a:prstClr val="black">
              <a:alpha val="40000"/>
            </a:prstClr>
          </a:outerShdw>
        </a:effec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59531</xdr:colOff>
      <xdr:row>3</xdr:row>
      <xdr:rowOff>28575</xdr:rowOff>
    </xdr:from>
    <xdr:to>
      <xdr:col>25</xdr:col>
      <xdr:colOff>23812</xdr:colOff>
      <xdr:row>7</xdr:row>
      <xdr:rowOff>180975</xdr:rowOff>
    </xdr:to>
    <xdr:sp macro="" textlink="">
      <xdr:nvSpPr>
        <xdr:cNvPr id="2" name="Rectangle: Rounded Corners 1">
          <a:extLst>
            <a:ext uri="{FF2B5EF4-FFF2-40B4-BE49-F238E27FC236}">
              <a16:creationId xmlns:a16="http://schemas.microsoft.com/office/drawing/2014/main" id="{0E643AA7-221A-71D4-52A7-89D2491FB202}"/>
            </a:ext>
          </a:extLst>
        </xdr:cNvPr>
        <xdr:cNvSpPr/>
      </xdr:nvSpPr>
      <xdr:spPr>
        <a:xfrm>
          <a:off x="1273969" y="600075"/>
          <a:ext cx="13930312" cy="914400"/>
        </a:xfrm>
        <a:prstGeom prst="round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a:latin typeface="Arial Black" panose="020B0A04020102020204" pitchFamily="34" charset="0"/>
            </a:rPr>
            <a:t>WORKFORCE</a:t>
          </a:r>
          <a:r>
            <a:rPr lang="en-GB" sz="2800" baseline="0">
              <a:latin typeface="Arial Black" panose="020B0A04020102020204" pitchFamily="34" charset="0"/>
            </a:rPr>
            <a:t> OVERVIEW</a:t>
          </a:r>
          <a:endParaRPr lang="en-GB" sz="2800">
            <a:latin typeface="Arial Black" panose="020B0A04020102020204" pitchFamily="34" charset="0"/>
          </a:endParaRPr>
        </a:p>
      </xdr:txBody>
    </xdr:sp>
    <xdr:clientData/>
  </xdr:twoCellAnchor>
  <xdr:twoCellAnchor>
    <xdr:from>
      <xdr:col>2</xdr:col>
      <xdr:colOff>76200</xdr:colOff>
      <xdr:row>8</xdr:row>
      <xdr:rowOff>76199</xdr:rowOff>
    </xdr:from>
    <xdr:to>
      <xdr:col>6</xdr:col>
      <xdr:colOff>323850</xdr:colOff>
      <xdr:row>11</xdr:row>
      <xdr:rowOff>133350</xdr:rowOff>
    </xdr:to>
    <xdr:sp macro="" textlink="Overview_Pivot_Table!D3">
      <xdr:nvSpPr>
        <xdr:cNvPr id="3" name="TextBox 2">
          <a:extLst>
            <a:ext uri="{FF2B5EF4-FFF2-40B4-BE49-F238E27FC236}">
              <a16:creationId xmlns:a16="http://schemas.microsoft.com/office/drawing/2014/main" id="{BDE8DD66-E270-D6CB-0B1B-6EAD8CA76268}"/>
            </a:ext>
          </a:extLst>
        </xdr:cNvPr>
        <xdr:cNvSpPr txBox="1"/>
      </xdr:nvSpPr>
      <xdr:spPr>
        <a:xfrm>
          <a:off x="1290638" y="1600199"/>
          <a:ext cx="2676525" cy="6286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01B13D2-15AB-43CE-8992-3F99652C62BA}" type="TxLink">
            <a:rPr lang="en-US" sz="2000" b="0" i="0" u="none" strike="noStrike">
              <a:solidFill>
                <a:srgbClr val="000000"/>
              </a:solidFill>
              <a:latin typeface="Arial Black" panose="020B0A04020102020204" pitchFamily="34" charset="0"/>
            </a:rPr>
            <a:pPr algn="ctr"/>
            <a:t>2845</a:t>
          </a:fld>
          <a:r>
            <a:rPr lang="en-US" sz="2000" b="0" i="0" u="none" strike="noStrike">
              <a:solidFill>
                <a:srgbClr val="000000"/>
              </a:solidFill>
              <a:latin typeface="+mn-lt"/>
            </a:rPr>
            <a:t> </a:t>
          </a:r>
        </a:p>
        <a:p>
          <a:pPr algn="ctr"/>
          <a:r>
            <a:rPr lang="en-US" sz="1100" b="1" i="0" u="none" strike="noStrike">
              <a:solidFill>
                <a:srgbClr val="000000"/>
              </a:solidFill>
              <a:latin typeface="+mn-lt"/>
            </a:rPr>
            <a:t>Total Employees</a:t>
          </a:r>
        </a:p>
      </xdr:txBody>
    </xdr:sp>
    <xdr:clientData/>
  </xdr:twoCellAnchor>
  <xdr:twoCellAnchor>
    <xdr:from>
      <xdr:col>6</xdr:col>
      <xdr:colOff>409575</xdr:colOff>
      <xdr:row>8</xdr:row>
      <xdr:rowOff>76199</xdr:rowOff>
    </xdr:from>
    <xdr:to>
      <xdr:col>11</xdr:col>
      <xdr:colOff>57150</xdr:colOff>
      <xdr:row>11</xdr:row>
      <xdr:rowOff>133350</xdr:rowOff>
    </xdr:to>
    <xdr:sp macro="" textlink="Overview_Pivot_Table!F3">
      <xdr:nvSpPr>
        <xdr:cNvPr id="4" name="TextBox 3">
          <a:extLst>
            <a:ext uri="{FF2B5EF4-FFF2-40B4-BE49-F238E27FC236}">
              <a16:creationId xmlns:a16="http://schemas.microsoft.com/office/drawing/2014/main" id="{67F89F22-F69E-4255-B8F3-644481625BFE}"/>
            </a:ext>
          </a:extLst>
        </xdr:cNvPr>
        <xdr:cNvSpPr txBox="1"/>
      </xdr:nvSpPr>
      <xdr:spPr>
        <a:xfrm>
          <a:off x="4067175" y="1600199"/>
          <a:ext cx="2695575" cy="6286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000" b="0" i="0" u="none" strike="noStrike">
              <a:solidFill>
                <a:srgbClr val="000000"/>
              </a:solidFill>
              <a:latin typeface="Arial Black" panose="020B0A04020102020204" pitchFamily="34" charset="0"/>
            </a:rPr>
            <a:t>       </a:t>
          </a:r>
          <a:fld id="{A232B2E5-CC33-414F-B7E8-0E3E24726ED1}" type="TxLink">
            <a:rPr lang="en-US" sz="2000" b="0" i="0" u="none" strike="noStrike">
              <a:solidFill>
                <a:srgbClr val="000000"/>
              </a:solidFill>
              <a:latin typeface="Arial Black" panose="020B0A04020102020204" pitchFamily="34" charset="0"/>
            </a:rPr>
            <a:pPr algn="l"/>
            <a:t>50</a:t>
          </a:fld>
          <a:endParaRPr lang="en-US" sz="2000" b="0" i="0" u="none" strike="noStrike">
            <a:solidFill>
              <a:srgbClr val="000000"/>
            </a:solidFill>
            <a:latin typeface="Arial Black" panose="020B0A04020102020204" pitchFamily="34" charset="0"/>
          </a:endParaRPr>
        </a:p>
        <a:p>
          <a:pPr algn="l"/>
          <a:r>
            <a:rPr lang="en-GB" sz="1100" b="1">
              <a:latin typeface="+mn-lt"/>
            </a:rPr>
            <a:t>                      Average Employee Age</a:t>
          </a:r>
        </a:p>
      </xdr:txBody>
    </xdr:sp>
    <xdr:clientData/>
  </xdr:twoCellAnchor>
  <xdr:twoCellAnchor>
    <xdr:from>
      <xdr:col>11</xdr:col>
      <xdr:colOff>155575</xdr:colOff>
      <xdr:row>8</xdr:row>
      <xdr:rowOff>66675</xdr:rowOff>
    </xdr:from>
    <xdr:to>
      <xdr:col>15</xdr:col>
      <xdr:colOff>419100</xdr:colOff>
      <xdr:row>11</xdr:row>
      <xdr:rowOff>130175</xdr:rowOff>
    </xdr:to>
    <xdr:sp macro="" textlink="Overview_Pivot_Table!E7">
      <xdr:nvSpPr>
        <xdr:cNvPr id="5" name="TextBox 4">
          <a:extLst>
            <a:ext uri="{FF2B5EF4-FFF2-40B4-BE49-F238E27FC236}">
              <a16:creationId xmlns:a16="http://schemas.microsoft.com/office/drawing/2014/main" id="{38D04764-9F0A-4178-AB4C-45751844FA01}"/>
            </a:ext>
          </a:extLst>
        </xdr:cNvPr>
        <xdr:cNvSpPr txBox="1"/>
      </xdr:nvSpPr>
      <xdr:spPr>
        <a:xfrm>
          <a:off x="6861175" y="1590675"/>
          <a:ext cx="2701925" cy="635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0A10B99-68D4-4658-9318-2558E50F22FE}" type="TxLink">
            <a:rPr lang="en-US" sz="2000" b="1" i="0" u="none" strike="noStrike">
              <a:solidFill>
                <a:srgbClr val="000000"/>
              </a:solidFill>
              <a:latin typeface="Arial Black" panose="020B0A04020102020204" pitchFamily="34" charset="0"/>
            </a:rPr>
            <a:pPr algn="ctr"/>
            <a:t>1257</a:t>
          </a:fld>
          <a:endParaRPr lang="en-US" sz="2000" b="1" i="0" u="none" strike="noStrike">
            <a:solidFill>
              <a:srgbClr val="000000"/>
            </a:solidFill>
            <a:latin typeface="Arial Black" panose="020B0A04020102020204" pitchFamily="34" charset="0"/>
          </a:endParaRPr>
        </a:p>
        <a:p>
          <a:pPr algn="ctr"/>
          <a:r>
            <a:rPr lang="en-US" sz="1100" b="1" i="0" u="none" strike="noStrike">
              <a:solidFill>
                <a:srgbClr val="000000"/>
              </a:solidFill>
              <a:latin typeface="Aptos Narrow"/>
            </a:rPr>
            <a:t>Male Employees</a:t>
          </a:r>
          <a:endParaRPr lang="en-GB" sz="1100" b="1"/>
        </a:p>
      </xdr:txBody>
    </xdr:sp>
    <xdr:clientData/>
  </xdr:twoCellAnchor>
  <xdr:twoCellAnchor>
    <xdr:from>
      <xdr:col>15</xdr:col>
      <xdr:colOff>504825</xdr:colOff>
      <xdr:row>8</xdr:row>
      <xdr:rowOff>66675</xdr:rowOff>
    </xdr:from>
    <xdr:to>
      <xdr:col>20</xdr:col>
      <xdr:colOff>180974</xdr:colOff>
      <xdr:row>11</xdr:row>
      <xdr:rowOff>136525</xdr:rowOff>
    </xdr:to>
    <xdr:sp macro="" textlink="Overview_Pivot_Table!E6">
      <xdr:nvSpPr>
        <xdr:cNvPr id="6" name="TextBox 5">
          <a:extLst>
            <a:ext uri="{FF2B5EF4-FFF2-40B4-BE49-F238E27FC236}">
              <a16:creationId xmlns:a16="http://schemas.microsoft.com/office/drawing/2014/main" id="{E1CC0C1B-C7C6-412D-8ACB-D2A12E3E9BBE}"/>
            </a:ext>
          </a:extLst>
        </xdr:cNvPr>
        <xdr:cNvSpPr txBox="1"/>
      </xdr:nvSpPr>
      <xdr:spPr>
        <a:xfrm>
          <a:off x="9648825" y="1590675"/>
          <a:ext cx="2724149" cy="641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6D2D956-1A4A-4E21-8637-7680EC6F53E4}" type="TxLink">
            <a:rPr lang="en-US" sz="2000" b="1" i="0" u="none" strike="noStrike">
              <a:solidFill>
                <a:srgbClr val="000000"/>
              </a:solidFill>
              <a:latin typeface="Arial Black" panose="020B0A04020102020204" pitchFamily="34" charset="0"/>
            </a:rPr>
            <a:pPr algn="ctr"/>
            <a:t>1588</a:t>
          </a:fld>
          <a:endParaRPr lang="en-US" sz="2000" b="1" i="0" u="none" strike="noStrike">
            <a:solidFill>
              <a:srgbClr val="000000"/>
            </a:solidFill>
            <a:latin typeface="+mn-lt"/>
          </a:endParaRPr>
        </a:p>
        <a:p>
          <a:pPr algn="ctr"/>
          <a:r>
            <a:rPr lang="en-GB" sz="1100" b="1">
              <a:latin typeface="+mn-lt"/>
            </a:rPr>
            <a:t>Female Employees</a:t>
          </a:r>
        </a:p>
      </xdr:txBody>
    </xdr:sp>
    <xdr:clientData/>
  </xdr:twoCellAnchor>
  <xdr:twoCellAnchor>
    <xdr:from>
      <xdr:col>20</xdr:col>
      <xdr:colOff>314325</xdr:colOff>
      <xdr:row>8</xdr:row>
      <xdr:rowOff>47625</xdr:rowOff>
    </xdr:from>
    <xdr:to>
      <xdr:col>24</xdr:col>
      <xdr:colOff>587376</xdr:colOff>
      <xdr:row>11</xdr:row>
      <xdr:rowOff>130175</xdr:rowOff>
    </xdr:to>
    <xdr:sp macro="" textlink="Overview_Pivot_Table!H3">
      <xdr:nvSpPr>
        <xdr:cNvPr id="7" name="TextBox 6">
          <a:extLst>
            <a:ext uri="{FF2B5EF4-FFF2-40B4-BE49-F238E27FC236}">
              <a16:creationId xmlns:a16="http://schemas.microsoft.com/office/drawing/2014/main" id="{4B3C5AA9-5C2B-4635-A171-CD2A3F131339}"/>
            </a:ext>
          </a:extLst>
        </xdr:cNvPr>
        <xdr:cNvSpPr txBox="1"/>
      </xdr:nvSpPr>
      <xdr:spPr>
        <a:xfrm>
          <a:off x="12506325" y="1571625"/>
          <a:ext cx="2711451" cy="654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7B33A84-955C-4E29-8E36-F41B714EA6A1}" type="TxLink">
            <a:rPr lang="en-US" sz="2000" b="1" i="0" u="none" strike="noStrike">
              <a:solidFill>
                <a:srgbClr val="000000"/>
              </a:solidFill>
              <a:latin typeface="Arial Black" panose="020B0A04020102020204" pitchFamily="34" charset="0"/>
            </a:rPr>
            <a:pPr algn="ctr"/>
            <a:t>4.77</a:t>
          </a:fld>
          <a:endParaRPr lang="en-US" sz="2000" b="1" i="0" u="none" strike="noStrike">
            <a:solidFill>
              <a:srgbClr val="000000"/>
            </a:solidFill>
            <a:latin typeface="Arial Black" panose="020B0A04020102020204" pitchFamily="34" charset="0"/>
          </a:endParaRPr>
        </a:p>
        <a:p>
          <a:pPr algn="ctr"/>
          <a:r>
            <a:rPr lang="en-US" sz="1100" b="1" i="0" u="none" strike="noStrike">
              <a:solidFill>
                <a:srgbClr val="000000"/>
              </a:solidFill>
              <a:latin typeface="Aptos Narrow"/>
            </a:rPr>
            <a:t>Average Tenure</a:t>
          </a:r>
          <a:endParaRPr lang="en-GB" sz="1100" b="1"/>
        </a:p>
      </xdr:txBody>
    </xdr:sp>
    <xdr:clientData/>
  </xdr:twoCellAnchor>
  <xdr:twoCellAnchor>
    <xdr:from>
      <xdr:col>2</xdr:col>
      <xdr:colOff>57149</xdr:colOff>
      <xdr:row>11</xdr:row>
      <xdr:rowOff>180975</xdr:rowOff>
    </xdr:from>
    <xdr:to>
      <xdr:col>11</xdr:col>
      <xdr:colOff>390524</xdr:colOff>
      <xdr:row>26</xdr:row>
      <xdr:rowOff>66675</xdr:rowOff>
    </xdr:to>
    <xdr:graphicFrame macro="">
      <xdr:nvGraphicFramePr>
        <xdr:cNvPr id="8" name="Chart 7">
          <a:extLst>
            <a:ext uri="{FF2B5EF4-FFF2-40B4-BE49-F238E27FC236}">
              <a16:creationId xmlns:a16="http://schemas.microsoft.com/office/drawing/2014/main" id="{65697B5E-DCB6-4403-A929-55E133A900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476250</xdr:colOff>
      <xdr:row>11</xdr:row>
      <xdr:rowOff>180975</xdr:rowOff>
    </xdr:from>
    <xdr:to>
      <xdr:col>20</xdr:col>
      <xdr:colOff>561975</xdr:colOff>
      <xdr:row>26</xdr:row>
      <xdr:rowOff>66675</xdr:rowOff>
    </xdr:to>
    <xdr:graphicFrame macro="">
      <xdr:nvGraphicFramePr>
        <xdr:cNvPr id="9" name="Chart 8">
          <a:extLst>
            <a:ext uri="{FF2B5EF4-FFF2-40B4-BE49-F238E27FC236}">
              <a16:creationId xmlns:a16="http://schemas.microsoft.com/office/drawing/2014/main" id="{5A97610B-5432-4323-8A47-98AAB9A730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60324</xdr:colOff>
      <xdr:row>26</xdr:row>
      <xdr:rowOff>123825</xdr:rowOff>
    </xdr:from>
    <xdr:to>
      <xdr:col>11</xdr:col>
      <xdr:colOff>419099</xdr:colOff>
      <xdr:row>41</xdr:row>
      <xdr:rowOff>38101</xdr:rowOff>
    </xdr:to>
    <xdr:graphicFrame macro="">
      <xdr:nvGraphicFramePr>
        <xdr:cNvPr id="10" name="Chart 9">
          <a:extLst>
            <a:ext uri="{FF2B5EF4-FFF2-40B4-BE49-F238E27FC236}">
              <a16:creationId xmlns:a16="http://schemas.microsoft.com/office/drawing/2014/main" id="{750ACC4F-A4DA-4E76-AC81-82703C6564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476250</xdr:colOff>
      <xdr:row>26</xdr:row>
      <xdr:rowOff>130174</xdr:rowOff>
    </xdr:from>
    <xdr:to>
      <xdr:col>20</xdr:col>
      <xdr:colOff>554567</xdr:colOff>
      <xdr:row>41</xdr:row>
      <xdr:rowOff>38099</xdr:rowOff>
    </xdr:to>
    <xdr:graphicFrame macro="">
      <xdr:nvGraphicFramePr>
        <xdr:cNvPr id="11" name="Chart 10">
          <a:extLst>
            <a:ext uri="{FF2B5EF4-FFF2-40B4-BE49-F238E27FC236}">
              <a16:creationId xmlns:a16="http://schemas.microsoft.com/office/drawing/2014/main" id="{DFE15AEB-906C-403A-A835-60A766ADB4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19050</xdr:colOff>
      <xdr:row>11</xdr:row>
      <xdr:rowOff>178800</xdr:rowOff>
    </xdr:from>
    <xdr:to>
      <xdr:col>25</xdr:col>
      <xdr:colOff>1</xdr:colOff>
      <xdr:row>41</xdr:row>
      <xdr:rowOff>47625</xdr:rowOff>
    </xdr:to>
    <mc:AlternateContent xmlns:mc="http://schemas.openxmlformats.org/markup-compatibility/2006" xmlns:a14="http://schemas.microsoft.com/office/drawing/2010/main">
      <mc:Choice Requires="a14">
        <xdr:graphicFrame macro="">
          <xdr:nvGraphicFramePr>
            <xdr:cNvPr id="12" name="DepartmentType 1">
              <a:extLst>
                <a:ext uri="{FF2B5EF4-FFF2-40B4-BE49-F238E27FC236}">
                  <a16:creationId xmlns:a16="http://schemas.microsoft.com/office/drawing/2014/main" id="{0449149E-76A1-479E-B744-E4582F44BDA5}"/>
                </a:ext>
              </a:extLst>
            </xdr:cNvPr>
            <xdr:cNvGraphicFramePr/>
          </xdr:nvGraphicFramePr>
          <xdr:xfrm>
            <a:off x="0" y="0"/>
            <a:ext cx="0" cy="0"/>
          </xdr:xfrm>
          <a:graphic>
            <a:graphicData uri="http://schemas.microsoft.com/office/drawing/2010/slicer">
              <sle:slicer xmlns:sle="http://schemas.microsoft.com/office/drawing/2010/slicer" name="DepartmentType 1"/>
            </a:graphicData>
          </a:graphic>
        </xdr:graphicFrame>
      </mc:Choice>
      <mc:Fallback xmlns="">
        <xdr:sp macro="" textlink="">
          <xdr:nvSpPr>
            <xdr:cNvPr id="0" name=""/>
            <xdr:cNvSpPr>
              <a:spLocks noTextEdit="1"/>
            </xdr:cNvSpPr>
          </xdr:nvSpPr>
          <xdr:spPr>
            <a:xfrm>
              <a:off x="12820650" y="2274300"/>
              <a:ext cx="2419351" cy="55838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600075</xdr:colOff>
      <xdr:row>8</xdr:row>
      <xdr:rowOff>133350</xdr:rowOff>
    </xdr:from>
    <xdr:to>
      <xdr:col>7</xdr:col>
      <xdr:colOff>381000</xdr:colOff>
      <xdr:row>10</xdr:row>
      <xdr:rowOff>171450</xdr:rowOff>
    </xdr:to>
    <xdr:pic>
      <xdr:nvPicPr>
        <xdr:cNvPr id="14" name="Graphic 13" descr="Daily calendar with solid fill">
          <a:extLst>
            <a:ext uri="{FF2B5EF4-FFF2-40B4-BE49-F238E27FC236}">
              <a16:creationId xmlns:a16="http://schemas.microsoft.com/office/drawing/2014/main" id="{E3E40D68-A8F6-7A47-614D-BDEDAE2B655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257675" y="1657350"/>
          <a:ext cx="390525" cy="419100"/>
        </a:xfrm>
        <a:prstGeom prst="rect">
          <a:avLst/>
        </a:prstGeom>
      </xdr:spPr>
    </xdr:pic>
    <xdr:clientData/>
  </xdr:twoCellAnchor>
  <xdr:twoCellAnchor editAs="oneCell">
    <xdr:from>
      <xdr:col>12</xdr:col>
      <xdr:colOff>247650</xdr:colOff>
      <xdr:row>8</xdr:row>
      <xdr:rowOff>142875</xdr:rowOff>
    </xdr:from>
    <xdr:to>
      <xdr:col>12</xdr:col>
      <xdr:colOff>571500</xdr:colOff>
      <xdr:row>10</xdr:row>
      <xdr:rowOff>85725</xdr:rowOff>
    </xdr:to>
    <xdr:pic>
      <xdr:nvPicPr>
        <xdr:cNvPr id="16" name="Graphic 15" descr="Male profile with solid fill">
          <a:extLst>
            <a:ext uri="{FF2B5EF4-FFF2-40B4-BE49-F238E27FC236}">
              <a16:creationId xmlns:a16="http://schemas.microsoft.com/office/drawing/2014/main" id="{4EC87279-1CF2-DE27-C04F-1673A6C4593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562850" y="1666875"/>
          <a:ext cx="323850" cy="323850"/>
        </a:xfrm>
        <a:prstGeom prst="rect">
          <a:avLst/>
        </a:prstGeom>
      </xdr:spPr>
    </xdr:pic>
    <xdr:clientData/>
  </xdr:twoCellAnchor>
  <xdr:twoCellAnchor editAs="oneCell">
    <xdr:from>
      <xdr:col>16</xdr:col>
      <xdr:colOff>607200</xdr:colOff>
      <xdr:row>8</xdr:row>
      <xdr:rowOff>159525</xdr:rowOff>
    </xdr:from>
    <xdr:to>
      <xdr:col>17</xdr:col>
      <xdr:colOff>314325</xdr:colOff>
      <xdr:row>10</xdr:row>
      <xdr:rowOff>95250</xdr:rowOff>
    </xdr:to>
    <xdr:pic>
      <xdr:nvPicPr>
        <xdr:cNvPr id="18" name="Graphic 17" descr="Female Profile with solid fill">
          <a:extLst>
            <a:ext uri="{FF2B5EF4-FFF2-40B4-BE49-F238E27FC236}">
              <a16:creationId xmlns:a16="http://schemas.microsoft.com/office/drawing/2014/main" id="{F9D4C7C5-435D-520A-4BEF-9C1382E1C98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360800" y="1683525"/>
          <a:ext cx="316725" cy="316725"/>
        </a:xfrm>
        <a:prstGeom prst="rect">
          <a:avLst/>
        </a:prstGeom>
      </xdr:spPr>
    </xdr:pic>
    <xdr:clientData/>
  </xdr:twoCellAnchor>
  <xdr:twoCellAnchor editAs="oneCell">
    <xdr:from>
      <xdr:col>2</xdr:col>
      <xdr:colOff>561974</xdr:colOff>
      <xdr:row>8</xdr:row>
      <xdr:rowOff>66674</xdr:rowOff>
    </xdr:from>
    <xdr:to>
      <xdr:col>3</xdr:col>
      <xdr:colOff>381000</xdr:colOff>
      <xdr:row>10</xdr:row>
      <xdr:rowOff>114300</xdr:rowOff>
    </xdr:to>
    <xdr:pic>
      <xdr:nvPicPr>
        <xdr:cNvPr id="20" name="Graphic 19" descr="Users with solid fill">
          <a:extLst>
            <a:ext uri="{FF2B5EF4-FFF2-40B4-BE49-F238E27FC236}">
              <a16:creationId xmlns:a16="http://schemas.microsoft.com/office/drawing/2014/main" id="{01DCC38D-23D0-E00B-52FE-71884866AE8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rot="10800000" flipH="1" flipV="1">
          <a:off x="1781174" y="1590674"/>
          <a:ext cx="428626" cy="428626"/>
        </a:xfrm>
        <a:prstGeom prst="rect">
          <a:avLst/>
        </a:prstGeom>
      </xdr:spPr>
    </xdr:pic>
    <xdr:clientData/>
  </xdr:twoCellAnchor>
  <xdr:twoCellAnchor editAs="oneCell">
    <xdr:from>
      <xdr:col>10</xdr:col>
      <xdr:colOff>552450</xdr:colOff>
      <xdr:row>12</xdr:row>
      <xdr:rowOff>66675</xdr:rowOff>
    </xdr:from>
    <xdr:to>
      <xdr:col>11</xdr:col>
      <xdr:colOff>247650</xdr:colOff>
      <xdr:row>13</xdr:row>
      <xdr:rowOff>180975</xdr:rowOff>
    </xdr:to>
    <xdr:pic>
      <xdr:nvPicPr>
        <xdr:cNvPr id="22" name="Graphic 21" descr="Bar chart with solid fill">
          <a:extLst>
            <a:ext uri="{FF2B5EF4-FFF2-40B4-BE49-F238E27FC236}">
              <a16:creationId xmlns:a16="http://schemas.microsoft.com/office/drawing/2014/main" id="{2F455085-0412-3D87-DD90-B1C870F75D36}"/>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648450" y="2352675"/>
          <a:ext cx="304800" cy="304800"/>
        </a:xfrm>
        <a:prstGeom prst="rect">
          <a:avLst/>
        </a:prstGeom>
      </xdr:spPr>
    </xdr:pic>
    <xdr:clientData/>
  </xdr:twoCellAnchor>
  <xdr:twoCellAnchor editAs="oneCell">
    <xdr:from>
      <xdr:col>21</xdr:col>
      <xdr:colOff>330975</xdr:colOff>
      <xdr:row>8</xdr:row>
      <xdr:rowOff>121425</xdr:rowOff>
    </xdr:from>
    <xdr:to>
      <xdr:col>22</xdr:col>
      <xdr:colOff>66675</xdr:colOff>
      <xdr:row>10</xdr:row>
      <xdr:rowOff>85725</xdr:rowOff>
    </xdr:to>
    <xdr:pic>
      <xdr:nvPicPr>
        <xdr:cNvPr id="24" name="Graphic 23" descr="Clock with solid fill">
          <a:extLst>
            <a:ext uri="{FF2B5EF4-FFF2-40B4-BE49-F238E27FC236}">
              <a16:creationId xmlns:a16="http://schemas.microsoft.com/office/drawing/2014/main" id="{CBEFDB34-F16B-9ED4-E84F-F533BC9A4C65}"/>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3132575" y="1645425"/>
          <a:ext cx="345300" cy="345300"/>
        </a:xfrm>
        <a:prstGeom prst="rect">
          <a:avLst/>
        </a:prstGeom>
      </xdr:spPr>
    </xdr:pic>
    <xdr:clientData/>
  </xdr:twoCellAnchor>
  <xdr:twoCellAnchor editAs="oneCell">
    <xdr:from>
      <xdr:col>20</xdr:col>
      <xdr:colOff>152399</xdr:colOff>
      <xdr:row>12</xdr:row>
      <xdr:rowOff>19050</xdr:rowOff>
    </xdr:from>
    <xdr:to>
      <xdr:col>20</xdr:col>
      <xdr:colOff>523874</xdr:colOff>
      <xdr:row>14</xdr:row>
      <xdr:rowOff>9525</xdr:rowOff>
    </xdr:to>
    <xdr:pic>
      <xdr:nvPicPr>
        <xdr:cNvPr id="25" name="Graphic 24" descr="Bar chart with solid fill">
          <a:extLst>
            <a:ext uri="{FF2B5EF4-FFF2-40B4-BE49-F238E27FC236}">
              <a16:creationId xmlns:a16="http://schemas.microsoft.com/office/drawing/2014/main" id="{CE8DA485-87E2-4660-B8D7-CB2EC27342F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2344399" y="2305050"/>
          <a:ext cx="371475" cy="371475"/>
        </a:xfrm>
        <a:prstGeom prst="rect">
          <a:avLst/>
        </a:prstGeom>
      </xdr:spPr>
    </xdr:pic>
    <xdr:clientData/>
  </xdr:twoCellAnchor>
  <xdr:twoCellAnchor editAs="oneCell">
    <xdr:from>
      <xdr:col>19</xdr:col>
      <xdr:colOff>600074</xdr:colOff>
      <xdr:row>26</xdr:row>
      <xdr:rowOff>142874</xdr:rowOff>
    </xdr:from>
    <xdr:to>
      <xdr:col>20</xdr:col>
      <xdr:colOff>419100</xdr:colOff>
      <xdr:row>29</xdr:row>
      <xdr:rowOff>0</xdr:rowOff>
    </xdr:to>
    <xdr:pic>
      <xdr:nvPicPr>
        <xdr:cNvPr id="26" name="Graphic 25" descr="Users with solid fill">
          <a:extLst>
            <a:ext uri="{FF2B5EF4-FFF2-40B4-BE49-F238E27FC236}">
              <a16:creationId xmlns:a16="http://schemas.microsoft.com/office/drawing/2014/main" id="{2F4FA071-A89A-4A39-B604-187D92012E1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rot="10800000" flipH="1" flipV="1">
          <a:off x="12182474" y="5095874"/>
          <a:ext cx="428626" cy="428626"/>
        </a:xfrm>
        <a:prstGeom prst="rect">
          <a:avLst/>
        </a:prstGeom>
      </xdr:spPr>
    </xdr:pic>
    <xdr:clientData/>
  </xdr:twoCellAnchor>
  <xdr:twoCellAnchor editAs="oneCell">
    <xdr:from>
      <xdr:col>24</xdr:col>
      <xdr:colOff>85726</xdr:colOff>
      <xdr:row>27</xdr:row>
      <xdr:rowOff>1</xdr:rowOff>
    </xdr:from>
    <xdr:to>
      <xdr:col>24</xdr:col>
      <xdr:colOff>476250</xdr:colOff>
      <xdr:row>29</xdr:row>
      <xdr:rowOff>9525</xdr:rowOff>
    </xdr:to>
    <xdr:pic>
      <xdr:nvPicPr>
        <xdr:cNvPr id="29" name="Graphic 28" descr="Money with solid fill">
          <a:extLst>
            <a:ext uri="{FF2B5EF4-FFF2-40B4-BE49-F238E27FC236}">
              <a16:creationId xmlns:a16="http://schemas.microsoft.com/office/drawing/2014/main" id="{D83BE250-1B43-FB2F-7A96-5E0F3706358E}"/>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4716126" y="5143501"/>
          <a:ext cx="390524" cy="390524"/>
        </a:xfrm>
        <a:prstGeom prst="rect">
          <a:avLst/>
        </a:prstGeom>
      </xdr:spPr>
    </xdr:pic>
    <xdr:clientData/>
  </xdr:twoCellAnchor>
  <xdr:twoCellAnchor editAs="oneCell">
    <xdr:from>
      <xdr:col>24</xdr:col>
      <xdr:colOff>111900</xdr:colOff>
      <xdr:row>23</xdr:row>
      <xdr:rowOff>169050</xdr:rowOff>
    </xdr:from>
    <xdr:to>
      <xdr:col>24</xdr:col>
      <xdr:colOff>447675</xdr:colOff>
      <xdr:row>25</xdr:row>
      <xdr:rowOff>123825</xdr:rowOff>
    </xdr:to>
    <xdr:pic>
      <xdr:nvPicPr>
        <xdr:cNvPr id="31" name="Graphic 30" descr="Shopping cart with solid fill">
          <a:extLst>
            <a:ext uri="{FF2B5EF4-FFF2-40B4-BE49-F238E27FC236}">
              <a16:creationId xmlns:a16="http://schemas.microsoft.com/office/drawing/2014/main" id="{2AE6F220-B23D-8F4A-77FD-32C5AE1F039E}"/>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4742300" y="4550550"/>
          <a:ext cx="335775" cy="335775"/>
        </a:xfrm>
        <a:prstGeom prst="rect">
          <a:avLst/>
        </a:prstGeom>
      </xdr:spPr>
    </xdr:pic>
    <xdr:clientData/>
  </xdr:twoCellAnchor>
  <xdr:twoCellAnchor editAs="oneCell">
    <xdr:from>
      <xdr:col>24</xdr:col>
      <xdr:colOff>109500</xdr:colOff>
      <xdr:row>17</xdr:row>
      <xdr:rowOff>42825</xdr:rowOff>
    </xdr:from>
    <xdr:to>
      <xdr:col>24</xdr:col>
      <xdr:colOff>409575</xdr:colOff>
      <xdr:row>18</xdr:row>
      <xdr:rowOff>152400</xdr:rowOff>
    </xdr:to>
    <xdr:pic>
      <xdr:nvPicPr>
        <xdr:cNvPr id="33" name="Graphic 32" descr="City with solid fill">
          <a:extLst>
            <a:ext uri="{FF2B5EF4-FFF2-40B4-BE49-F238E27FC236}">
              <a16:creationId xmlns:a16="http://schemas.microsoft.com/office/drawing/2014/main" id="{82A643E2-6F4E-D481-89AB-ADAA4753DBA4}"/>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4739900" y="3281325"/>
          <a:ext cx="300075" cy="300075"/>
        </a:xfrm>
        <a:prstGeom prst="rect">
          <a:avLst/>
        </a:prstGeom>
      </xdr:spPr>
    </xdr:pic>
    <xdr:clientData/>
  </xdr:twoCellAnchor>
  <xdr:twoCellAnchor editAs="oneCell">
    <xdr:from>
      <xdr:col>24</xdr:col>
      <xdr:colOff>118950</xdr:colOff>
      <xdr:row>14</xdr:row>
      <xdr:rowOff>11850</xdr:rowOff>
    </xdr:from>
    <xdr:to>
      <xdr:col>24</xdr:col>
      <xdr:colOff>430950</xdr:colOff>
      <xdr:row>15</xdr:row>
      <xdr:rowOff>133350</xdr:rowOff>
    </xdr:to>
    <xdr:pic>
      <xdr:nvPicPr>
        <xdr:cNvPr id="35" name="Graphic 34" descr="Teacher with solid fill">
          <a:extLst>
            <a:ext uri="{FF2B5EF4-FFF2-40B4-BE49-F238E27FC236}">
              <a16:creationId xmlns:a16="http://schemas.microsoft.com/office/drawing/2014/main" id="{9DEB1208-13C9-E7D4-43CB-EAF4127B634A}"/>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flipH="1">
          <a:off x="14749350" y="2678850"/>
          <a:ext cx="312000" cy="312000"/>
        </a:xfrm>
        <a:prstGeom prst="rect">
          <a:avLst/>
        </a:prstGeom>
      </xdr:spPr>
    </xdr:pic>
    <xdr:clientData/>
  </xdr:twoCellAnchor>
  <xdr:twoCellAnchor editAs="oneCell">
    <xdr:from>
      <xdr:col>24</xdr:col>
      <xdr:colOff>114225</xdr:colOff>
      <xdr:row>20</xdr:row>
      <xdr:rowOff>123750</xdr:rowOff>
    </xdr:from>
    <xdr:to>
      <xdr:col>24</xdr:col>
      <xdr:colOff>438150</xdr:colOff>
      <xdr:row>22</xdr:row>
      <xdr:rowOff>66675</xdr:rowOff>
    </xdr:to>
    <xdr:pic>
      <xdr:nvPicPr>
        <xdr:cNvPr id="37" name="Graphic 36" descr="Database with solid fill">
          <a:extLst>
            <a:ext uri="{FF2B5EF4-FFF2-40B4-BE49-F238E27FC236}">
              <a16:creationId xmlns:a16="http://schemas.microsoft.com/office/drawing/2014/main" id="{C62E5922-2AA4-CDDA-1394-43B924BC68AC}"/>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14744625" y="3933750"/>
          <a:ext cx="323925" cy="323925"/>
        </a:xfrm>
        <a:prstGeom prst="rect">
          <a:avLst/>
        </a:prstGeom>
      </xdr:spPr>
    </xdr:pic>
    <xdr:clientData/>
  </xdr:twoCellAnchor>
  <xdr:twoCellAnchor editAs="oneCell">
    <xdr:from>
      <xdr:col>24</xdr:col>
      <xdr:colOff>142875</xdr:colOff>
      <xdr:row>30</xdr:row>
      <xdr:rowOff>121350</xdr:rowOff>
    </xdr:from>
    <xdr:to>
      <xdr:col>24</xdr:col>
      <xdr:colOff>497775</xdr:colOff>
      <xdr:row>32</xdr:row>
      <xdr:rowOff>95250</xdr:rowOff>
    </xdr:to>
    <xdr:pic>
      <xdr:nvPicPr>
        <xdr:cNvPr id="39" name="Graphic 38" descr="Robot with solid fill">
          <a:extLst>
            <a:ext uri="{FF2B5EF4-FFF2-40B4-BE49-F238E27FC236}">
              <a16:creationId xmlns:a16="http://schemas.microsoft.com/office/drawing/2014/main" id="{CFC6BBFB-CAB2-7FAB-AB61-E5BDDF07E112}"/>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14773275" y="5836350"/>
          <a:ext cx="354900" cy="354900"/>
        </a:xfrm>
        <a:prstGeom prst="rect">
          <a:avLst/>
        </a:prstGeom>
      </xdr:spPr>
    </xdr:pic>
    <xdr:clientData/>
  </xdr:twoCellAnchor>
  <xdr:twoCellAnchor editAs="oneCell">
    <xdr:from>
      <xdr:col>10</xdr:col>
      <xdr:colOff>361950</xdr:colOff>
      <xdr:row>27</xdr:row>
      <xdr:rowOff>47625</xdr:rowOff>
    </xdr:from>
    <xdr:to>
      <xdr:col>11</xdr:col>
      <xdr:colOff>19050</xdr:colOff>
      <xdr:row>28</xdr:row>
      <xdr:rowOff>123825</xdr:rowOff>
    </xdr:to>
    <xdr:pic>
      <xdr:nvPicPr>
        <xdr:cNvPr id="40" name="Graphic 39" descr="Male profile with solid fill">
          <a:extLst>
            <a:ext uri="{FF2B5EF4-FFF2-40B4-BE49-F238E27FC236}">
              <a16:creationId xmlns:a16="http://schemas.microsoft.com/office/drawing/2014/main" id="{9B587901-52BD-4C20-B0C9-61B15FFD02E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457950" y="5191125"/>
          <a:ext cx="266700" cy="266700"/>
        </a:xfrm>
        <a:prstGeom prst="rect">
          <a:avLst/>
        </a:prstGeom>
      </xdr:spPr>
    </xdr:pic>
    <xdr:clientData/>
  </xdr:twoCellAnchor>
  <xdr:twoCellAnchor editAs="oneCell">
    <xdr:from>
      <xdr:col>10</xdr:col>
      <xdr:colOff>531001</xdr:colOff>
      <xdr:row>27</xdr:row>
      <xdr:rowOff>26176</xdr:rowOff>
    </xdr:from>
    <xdr:to>
      <xdr:col>11</xdr:col>
      <xdr:colOff>190501</xdr:colOff>
      <xdr:row>28</xdr:row>
      <xdr:rowOff>104776</xdr:rowOff>
    </xdr:to>
    <xdr:pic>
      <xdr:nvPicPr>
        <xdr:cNvPr id="41" name="Graphic 40" descr="Female Profile with solid fill">
          <a:extLst>
            <a:ext uri="{FF2B5EF4-FFF2-40B4-BE49-F238E27FC236}">
              <a16:creationId xmlns:a16="http://schemas.microsoft.com/office/drawing/2014/main" id="{CE966E11-6FDB-4AF8-8F1D-6621D3B6571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627001" y="5169676"/>
          <a:ext cx="269100" cy="269100"/>
        </a:xfrm>
        <a:prstGeom prst="rect">
          <a:avLst/>
        </a:prstGeom>
      </xdr:spPr>
    </xdr:pic>
    <xdr:clientData/>
  </xdr:twoCellAnchor>
  <xdr:twoCellAnchor editAs="oneCell">
    <xdr:from>
      <xdr:col>23</xdr:col>
      <xdr:colOff>123825</xdr:colOff>
      <xdr:row>4</xdr:row>
      <xdr:rowOff>95250</xdr:rowOff>
    </xdr:from>
    <xdr:to>
      <xdr:col>24</xdr:col>
      <xdr:colOff>54398</xdr:colOff>
      <xdr:row>7</xdr:row>
      <xdr:rowOff>63923</xdr:rowOff>
    </xdr:to>
    <xdr:pic>
      <xdr:nvPicPr>
        <xdr:cNvPr id="13" name="Picture 12">
          <a:extLst>
            <a:ext uri="{FF2B5EF4-FFF2-40B4-BE49-F238E27FC236}">
              <a16:creationId xmlns:a16="http://schemas.microsoft.com/office/drawing/2014/main" id="{8128A803-CAB9-4228-A5D8-16A67DB80D0E}"/>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rcRect/>
        <a:stretch/>
      </xdr:blipFill>
      <xdr:spPr>
        <a:xfrm>
          <a:off x="14144625" y="857250"/>
          <a:ext cx="540173" cy="540173"/>
        </a:xfrm>
        <a:prstGeom prst="rect">
          <a:avLst/>
        </a:prstGeom>
        <a:ln w="3175" cap="sq">
          <a:solidFill>
            <a:srgbClr val="000000"/>
          </a:solidFill>
          <a:miter lim="800000"/>
        </a:ln>
        <a:effectLst>
          <a:outerShdw blurRad="57150" dist="50800" dir="2700000" algn="tl" rotWithShape="0">
            <a:srgbClr val="000000">
              <a:alpha val="40000"/>
            </a:srgbClr>
          </a:outerShdw>
        </a:effectLst>
      </xdr:spPr>
    </xdr:pic>
    <xdr:clientData/>
  </xdr:twoCellAnchor>
  <xdr:twoCellAnchor editAs="oneCell">
    <xdr:from>
      <xdr:col>3</xdr:col>
      <xdr:colOff>130969</xdr:colOff>
      <xdr:row>4</xdr:row>
      <xdr:rowOff>9524</xdr:rowOff>
    </xdr:from>
    <xdr:to>
      <xdr:col>4</xdr:col>
      <xdr:colOff>59531</xdr:colOff>
      <xdr:row>6</xdr:row>
      <xdr:rowOff>164305</xdr:rowOff>
    </xdr:to>
    <xdr:pic>
      <xdr:nvPicPr>
        <xdr:cNvPr id="17" name="Graphic 16" descr="Back with solid fill">
          <a:hlinkClick xmlns:r="http://schemas.openxmlformats.org/officeDocument/2006/relationships" r:id="rId30"/>
          <a:extLst>
            <a:ext uri="{FF2B5EF4-FFF2-40B4-BE49-F238E27FC236}">
              <a16:creationId xmlns:a16="http://schemas.microsoft.com/office/drawing/2014/main" id="{E85BF9F5-F71C-21A6-09D6-91D32232E7BF}"/>
            </a:ext>
          </a:extLst>
        </xdr:cNvPr>
        <xdr:cNvPicPr>
          <a:picLocks noChangeAspect="1"/>
        </xdr:cNvPicPr>
      </xdr:nvPicPr>
      <xdr:blipFill>
        <a:blip xmlns:r="http://schemas.openxmlformats.org/officeDocument/2006/relationships" r:embed="rId31">
          <a:extLst>
            <a:ext uri="{96DAC541-7B7A-43D3-8B79-37D633B846F1}">
              <asvg:svgBlip xmlns:asvg="http://schemas.microsoft.com/office/drawing/2016/SVG/main" r:embed="rId32"/>
            </a:ext>
          </a:extLst>
        </a:blip>
        <a:stretch>
          <a:fillRect/>
        </a:stretch>
      </xdr:blipFill>
      <xdr:spPr>
        <a:xfrm>
          <a:off x="1952625" y="771524"/>
          <a:ext cx="535781" cy="535781"/>
        </a:xfrm>
        <a:prstGeom prst="rect">
          <a:avLst/>
        </a:prstGeom>
        <a:effectLst>
          <a:outerShdw blurRad="50800" dist="38100" dir="5400000" algn="t" rotWithShape="0">
            <a:prstClr val="black">
              <a:alpha val="40000"/>
            </a:prstClr>
          </a:outerShdw>
        </a:effectLst>
      </xdr:spPr>
    </xdr:pic>
    <xdr:clientData/>
  </xdr:twoCellAnchor>
  <xdr:twoCellAnchor editAs="oneCell">
    <xdr:from>
      <xdr:col>2</xdr:col>
      <xdr:colOff>240175</xdr:colOff>
      <xdr:row>3</xdr:row>
      <xdr:rowOff>180646</xdr:rowOff>
    </xdr:from>
    <xdr:to>
      <xdr:col>3</xdr:col>
      <xdr:colOff>147947</xdr:colOff>
      <xdr:row>6</xdr:row>
      <xdr:rowOff>124136</xdr:rowOff>
    </xdr:to>
    <xdr:pic>
      <xdr:nvPicPr>
        <xdr:cNvPr id="21" name="Graphic 20" descr="Home with solid fill">
          <a:hlinkClick xmlns:r="http://schemas.openxmlformats.org/officeDocument/2006/relationships" r:id="rId33"/>
          <a:extLst>
            <a:ext uri="{FF2B5EF4-FFF2-40B4-BE49-F238E27FC236}">
              <a16:creationId xmlns:a16="http://schemas.microsoft.com/office/drawing/2014/main" id="{10C27B86-91A2-FEAE-6652-CF4E40AFCCFF}"/>
            </a:ext>
          </a:extLst>
        </xdr:cNvPr>
        <xdr:cNvPicPr>
          <a:picLocks noChangeAspect="1"/>
        </xdr:cNvPicPr>
      </xdr:nvPicPr>
      <xdr:blipFill>
        <a:blip xmlns:r="http://schemas.openxmlformats.org/officeDocument/2006/relationships" r:embed="rId34">
          <a:extLst>
            <a:ext uri="{96DAC541-7B7A-43D3-8B79-37D633B846F1}">
              <asvg:svgBlip xmlns:asvg="http://schemas.microsoft.com/office/drawing/2016/SVG/main" r:embed="rId35"/>
            </a:ext>
          </a:extLst>
        </a:blip>
        <a:stretch>
          <a:fillRect/>
        </a:stretch>
      </xdr:blipFill>
      <xdr:spPr>
        <a:xfrm>
          <a:off x="1454613" y="752146"/>
          <a:ext cx="514990" cy="514990"/>
        </a:xfrm>
        <a:prstGeom prst="rect">
          <a:avLst/>
        </a:prstGeom>
        <a:effectLst>
          <a:outerShdw blurRad="50800" dist="38100" dir="5400000" algn="t" rotWithShape="0">
            <a:prstClr val="black">
              <a:alpha val="40000"/>
            </a:prstClr>
          </a:outerShdw>
        </a:effec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139097</xdr:colOff>
      <xdr:row>1</xdr:row>
      <xdr:rowOff>54429</xdr:rowOff>
    </xdr:from>
    <xdr:to>
      <xdr:col>1</xdr:col>
      <xdr:colOff>539749</xdr:colOff>
      <xdr:row>3</xdr:row>
      <xdr:rowOff>95250</xdr:rowOff>
    </xdr:to>
    <xdr:sp macro="" textlink="">
      <xdr:nvSpPr>
        <xdr:cNvPr id="6" name="Rectangle 5">
          <a:extLst>
            <a:ext uri="{FF2B5EF4-FFF2-40B4-BE49-F238E27FC236}">
              <a16:creationId xmlns:a16="http://schemas.microsoft.com/office/drawing/2014/main" id="{F57750AE-4C3E-4218-A7F5-1D58AE29E8F1}"/>
            </a:ext>
          </a:extLst>
        </xdr:cNvPr>
        <xdr:cNvSpPr/>
      </xdr:nvSpPr>
      <xdr:spPr>
        <a:xfrm>
          <a:off x="1218597" y="244929"/>
          <a:ext cx="400652" cy="421821"/>
        </a:xfrm>
        <a:prstGeom prst="rect">
          <a:avLst/>
        </a:prstGeom>
        <a:solidFill>
          <a:schemeClr val="accent6">
            <a:lumMod val="50000"/>
          </a:schemeClr>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xdr:col>
      <xdr:colOff>181429</xdr:colOff>
      <xdr:row>1</xdr:row>
      <xdr:rowOff>86179</xdr:rowOff>
    </xdr:from>
    <xdr:to>
      <xdr:col>1</xdr:col>
      <xdr:colOff>497417</xdr:colOff>
      <xdr:row>3</xdr:row>
      <xdr:rowOff>21167</xdr:rowOff>
    </xdr:to>
    <xdr:pic>
      <xdr:nvPicPr>
        <xdr:cNvPr id="3" name="Graphic 2" descr="Home with solid fill">
          <a:hlinkClick xmlns:r="http://schemas.openxmlformats.org/officeDocument/2006/relationships" r:id="rId1"/>
          <a:extLst>
            <a:ext uri="{FF2B5EF4-FFF2-40B4-BE49-F238E27FC236}">
              <a16:creationId xmlns:a16="http://schemas.microsoft.com/office/drawing/2014/main" id="{DEE02F10-10D1-49C3-99CB-1F22970D51C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260929" y="276679"/>
          <a:ext cx="315988" cy="315988"/>
        </a:xfrm>
        <a:prstGeom prst="rect">
          <a:avLst/>
        </a:prstGeom>
        <a:effectLst>
          <a:outerShdw blurRad="50800" dist="38100" dir="5400000" algn="t" rotWithShape="0">
            <a:prstClr val="black">
              <a:alpha val="40000"/>
            </a:prstClr>
          </a:outerShdw>
        </a:effectLst>
      </xdr:spPr>
    </xdr:pic>
    <xdr:clientData/>
  </xdr:twoCellAnchor>
  <xdr:twoCellAnchor>
    <xdr:from>
      <xdr:col>1</xdr:col>
      <xdr:colOff>613834</xdr:colOff>
      <xdr:row>1</xdr:row>
      <xdr:rowOff>63500</xdr:rowOff>
    </xdr:from>
    <xdr:to>
      <xdr:col>1</xdr:col>
      <xdr:colOff>1037167</xdr:colOff>
      <xdr:row>3</xdr:row>
      <xdr:rowOff>105833</xdr:rowOff>
    </xdr:to>
    <xdr:sp macro="" textlink="">
      <xdr:nvSpPr>
        <xdr:cNvPr id="4" name="Rectangle 3">
          <a:extLst>
            <a:ext uri="{FF2B5EF4-FFF2-40B4-BE49-F238E27FC236}">
              <a16:creationId xmlns:a16="http://schemas.microsoft.com/office/drawing/2014/main" id="{29BD95AA-4C52-4769-9343-4BDCB081EE4D}"/>
            </a:ext>
          </a:extLst>
        </xdr:cNvPr>
        <xdr:cNvSpPr/>
      </xdr:nvSpPr>
      <xdr:spPr>
        <a:xfrm>
          <a:off x="1693334" y="254000"/>
          <a:ext cx="423333" cy="423333"/>
        </a:xfrm>
        <a:prstGeom prst="rect">
          <a:avLst/>
        </a:prstGeom>
        <a:solidFill>
          <a:schemeClr val="accent6">
            <a:lumMod val="50000"/>
          </a:schemeClr>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xdr:col>
      <xdr:colOff>681592</xdr:colOff>
      <xdr:row>1</xdr:row>
      <xdr:rowOff>116142</xdr:rowOff>
    </xdr:from>
    <xdr:to>
      <xdr:col>1</xdr:col>
      <xdr:colOff>988783</xdr:colOff>
      <xdr:row>3</xdr:row>
      <xdr:rowOff>42333</xdr:rowOff>
    </xdr:to>
    <xdr:pic>
      <xdr:nvPicPr>
        <xdr:cNvPr id="2" name="Graphic 1" descr="Back with solid fill">
          <a:hlinkClick xmlns:r="http://schemas.openxmlformats.org/officeDocument/2006/relationships" r:id="rId4"/>
          <a:extLst>
            <a:ext uri="{FF2B5EF4-FFF2-40B4-BE49-F238E27FC236}">
              <a16:creationId xmlns:a16="http://schemas.microsoft.com/office/drawing/2014/main" id="{FF79AAE7-6FDC-42AA-AAE0-6339E1D14D8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761092" y="306642"/>
          <a:ext cx="307191" cy="307191"/>
        </a:xfrm>
        <a:prstGeom prst="rect">
          <a:avLst/>
        </a:prstGeom>
        <a:effectLst>
          <a:outerShdw blurRad="50800" dist="38100" dir="5400000" algn="t" rotWithShape="0">
            <a:prstClr val="black">
              <a:alpha val="40000"/>
            </a:prstClr>
          </a:outerShdw>
        </a:effec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12501</xdr:colOff>
      <xdr:row>1</xdr:row>
      <xdr:rowOff>49213</xdr:rowOff>
    </xdr:from>
    <xdr:to>
      <xdr:col>3</xdr:col>
      <xdr:colOff>528437</xdr:colOff>
      <xdr:row>7</xdr:row>
      <xdr:rowOff>148432</xdr:rowOff>
    </xdr:to>
    <xdr:sp macro="" textlink="Performance_Pivot_Table!F4">
      <xdr:nvSpPr>
        <xdr:cNvPr id="3" name="Rectangle: Rounded Corners 2">
          <a:extLst>
            <a:ext uri="{FF2B5EF4-FFF2-40B4-BE49-F238E27FC236}">
              <a16:creationId xmlns:a16="http://schemas.microsoft.com/office/drawing/2014/main" id="{4BA2E1E7-3EBE-446D-A688-2490155011F4}"/>
            </a:ext>
          </a:extLst>
        </xdr:cNvPr>
        <xdr:cNvSpPr/>
      </xdr:nvSpPr>
      <xdr:spPr>
        <a:xfrm>
          <a:off x="622101" y="239713"/>
          <a:ext cx="1735136" cy="1242219"/>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6DD0F1F-56E9-4B31-99BE-D89412479F21}" type="TxLink">
            <a:rPr lang="en-US" sz="2000" b="1" i="0" u="none" strike="noStrike">
              <a:solidFill>
                <a:sysClr val="windowText" lastClr="000000"/>
              </a:solidFill>
              <a:latin typeface="Arial Black" panose="020B0A04020102020204" pitchFamily="34" charset="0"/>
            </a:rPr>
            <a:pPr algn="ctr"/>
            <a:t>3.03</a:t>
          </a:fld>
          <a:endParaRPr lang="en-US" sz="2000" b="1" i="0" u="none" strike="noStrike">
            <a:solidFill>
              <a:sysClr val="windowText" lastClr="000000"/>
            </a:solidFill>
            <a:latin typeface="Arial Black" panose="020B0A04020102020204" pitchFamily="34" charset="0"/>
          </a:endParaRPr>
        </a:p>
        <a:p>
          <a:pPr algn="ctr"/>
          <a:r>
            <a:rPr lang="en-US" sz="1100" b="1" i="0" u="none" strike="noStrike">
              <a:solidFill>
                <a:sysClr val="windowText" lastClr="000000"/>
              </a:solidFill>
              <a:latin typeface="+mn-lt"/>
            </a:rPr>
            <a:t>Average Satisfaction Score</a:t>
          </a:r>
          <a:endParaRPr lang="en-GB" sz="1100" b="1">
            <a:solidFill>
              <a:sysClr val="windowText" lastClr="000000"/>
            </a:solidFill>
            <a:latin typeface="+mn-lt"/>
          </a:endParaRPr>
        </a:p>
      </xdr:txBody>
    </xdr:sp>
    <xdr:clientData/>
  </xdr:twoCellAnchor>
  <xdr:twoCellAnchor>
    <xdr:from>
      <xdr:col>1</xdr:col>
      <xdr:colOff>11704</xdr:colOff>
      <xdr:row>15</xdr:row>
      <xdr:rowOff>116436</xdr:rowOff>
    </xdr:from>
    <xdr:to>
      <xdr:col>3</xdr:col>
      <xdr:colOff>529235</xdr:colOff>
      <xdr:row>22</xdr:row>
      <xdr:rowOff>28026</xdr:rowOff>
    </xdr:to>
    <xdr:sp macro="" textlink="Performance_Pivot_Table!D4">
      <xdr:nvSpPr>
        <xdr:cNvPr id="2" name="Rectangle: Rounded Corners 1">
          <a:extLst>
            <a:ext uri="{FF2B5EF4-FFF2-40B4-BE49-F238E27FC236}">
              <a16:creationId xmlns:a16="http://schemas.microsoft.com/office/drawing/2014/main" id="{DAA28924-0005-CD1C-8996-6B07870F3BD4}"/>
            </a:ext>
          </a:extLst>
        </xdr:cNvPr>
        <xdr:cNvSpPr/>
      </xdr:nvSpPr>
      <xdr:spPr>
        <a:xfrm>
          <a:off x="621304" y="2973936"/>
          <a:ext cx="1736731" cy="1245090"/>
        </a:xfrm>
        <a:prstGeom prst="roundRect">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6D5EBA5-1734-436D-AA5C-EA585B0AA332}" type="TxLink">
            <a:rPr lang="en-US" sz="2000" b="0" i="0" u="none" strike="noStrike">
              <a:solidFill>
                <a:sysClr val="windowText" lastClr="000000"/>
              </a:solidFill>
              <a:latin typeface="Arial Black" panose="020B0A04020102020204" pitchFamily="34" charset="0"/>
            </a:rPr>
            <a:pPr algn="ctr"/>
            <a:t>2.94</a:t>
          </a:fld>
          <a:endParaRPr lang="en-US" sz="2000" b="0" i="0" u="none" strike="noStrike">
            <a:solidFill>
              <a:sysClr val="windowText" lastClr="000000"/>
            </a:solidFill>
            <a:latin typeface="Arial Black" panose="020B0A04020102020204" pitchFamily="34" charset="0"/>
          </a:endParaRPr>
        </a:p>
        <a:p>
          <a:pPr algn="ctr"/>
          <a:r>
            <a:rPr lang="en-GB" sz="1100" b="1">
              <a:solidFill>
                <a:sysClr val="windowText" lastClr="000000"/>
              </a:solidFill>
              <a:latin typeface="+mn-lt"/>
            </a:rPr>
            <a:t>Average Engaagement</a:t>
          </a:r>
        </a:p>
        <a:p>
          <a:pPr algn="ctr"/>
          <a:r>
            <a:rPr lang="en-GB" sz="1100" b="1">
              <a:solidFill>
                <a:sysClr val="windowText" lastClr="000000"/>
              </a:solidFill>
              <a:latin typeface="+mn-lt"/>
            </a:rPr>
            <a:t>Score</a:t>
          </a:r>
        </a:p>
      </xdr:txBody>
    </xdr:sp>
    <xdr:clientData/>
  </xdr:twoCellAnchor>
  <xdr:twoCellAnchor>
    <xdr:from>
      <xdr:col>1</xdr:col>
      <xdr:colOff>9521</xdr:colOff>
      <xdr:row>22</xdr:row>
      <xdr:rowOff>152475</xdr:rowOff>
    </xdr:from>
    <xdr:to>
      <xdr:col>3</xdr:col>
      <xdr:colOff>531418</xdr:colOff>
      <xdr:row>29</xdr:row>
      <xdr:rowOff>64066</xdr:rowOff>
    </xdr:to>
    <xdr:sp macro="" textlink="Performance_Pivot_Table!H4">
      <xdr:nvSpPr>
        <xdr:cNvPr id="4" name="Rectangle: Rounded Corners 3">
          <a:extLst>
            <a:ext uri="{FF2B5EF4-FFF2-40B4-BE49-F238E27FC236}">
              <a16:creationId xmlns:a16="http://schemas.microsoft.com/office/drawing/2014/main" id="{9F51A788-5827-4C42-82CF-EFF5BD0F3F9D}"/>
            </a:ext>
          </a:extLst>
        </xdr:cNvPr>
        <xdr:cNvSpPr/>
      </xdr:nvSpPr>
      <xdr:spPr>
        <a:xfrm>
          <a:off x="619121" y="4343475"/>
          <a:ext cx="1741097" cy="1245091"/>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ysClr val="windowText" lastClr="000000"/>
              </a:solidFill>
              <a:latin typeface="Arial Black" panose="020B0A04020102020204" pitchFamily="34" charset="0"/>
            </a:rPr>
            <a:t> </a:t>
          </a:r>
          <a:fld id="{FD48F738-5A46-480A-8A05-120645810B9C}" type="TxLink">
            <a:rPr lang="en-US" sz="2000" b="1" i="0" u="none" strike="noStrike">
              <a:solidFill>
                <a:sysClr val="windowText" lastClr="000000"/>
              </a:solidFill>
              <a:latin typeface="Arial Black" panose="020B0A04020102020204" pitchFamily="34" charset="0"/>
            </a:rPr>
            <a:pPr algn="ctr"/>
            <a:t>2.99</a:t>
          </a:fld>
          <a:endParaRPr lang="en-US" sz="2000" b="1" i="0" u="none" strike="noStrike">
            <a:solidFill>
              <a:sysClr val="windowText" lastClr="000000"/>
            </a:solidFill>
            <a:latin typeface="Arial Black" panose="020B0A04020102020204" pitchFamily="34" charset="0"/>
          </a:endParaRPr>
        </a:p>
        <a:p>
          <a:pPr algn="ctr"/>
          <a:r>
            <a:rPr lang="en-US" sz="1100" b="1" i="0" u="none" strike="noStrike">
              <a:solidFill>
                <a:sysClr val="windowText" lastClr="000000"/>
              </a:solidFill>
              <a:latin typeface="Aptos Narrow"/>
            </a:rPr>
            <a:t>   Average Work-Life          </a:t>
          </a:r>
          <a:r>
            <a:rPr lang="en-US" sz="1100" b="1" i="0" u="none" strike="noStrike" baseline="0">
              <a:solidFill>
                <a:sysClr val="windowText" lastClr="000000"/>
              </a:solidFill>
              <a:latin typeface="Aptos Narrow"/>
            </a:rPr>
            <a:t>                     Balance Score</a:t>
          </a:r>
          <a:endParaRPr lang="en-GB" sz="1100" b="1">
            <a:solidFill>
              <a:sysClr val="windowText" lastClr="000000"/>
            </a:solidFill>
            <a:latin typeface="+mn-lt"/>
          </a:endParaRPr>
        </a:p>
      </xdr:txBody>
    </xdr:sp>
    <xdr:clientData/>
  </xdr:twoCellAnchor>
  <xdr:twoCellAnchor>
    <xdr:from>
      <xdr:col>1</xdr:col>
      <xdr:colOff>9521</xdr:colOff>
      <xdr:row>29</xdr:row>
      <xdr:rowOff>188515</xdr:rowOff>
    </xdr:from>
    <xdr:to>
      <xdr:col>3</xdr:col>
      <xdr:colOff>531418</xdr:colOff>
      <xdr:row>36</xdr:row>
      <xdr:rowOff>100105</xdr:rowOff>
    </xdr:to>
    <xdr:sp macro="" textlink="Performance_Pivot_Table!B9">
      <xdr:nvSpPr>
        <xdr:cNvPr id="5" name="Rectangle: Rounded Corners 4">
          <a:extLst>
            <a:ext uri="{FF2B5EF4-FFF2-40B4-BE49-F238E27FC236}">
              <a16:creationId xmlns:a16="http://schemas.microsoft.com/office/drawing/2014/main" id="{58C31217-0826-497C-A7AC-9032F64A8DFC}"/>
            </a:ext>
          </a:extLst>
        </xdr:cNvPr>
        <xdr:cNvSpPr/>
      </xdr:nvSpPr>
      <xdr:spPr>
        <a:xfrm>
          <a:off x="619121" y="5713015"/>
          <a:ext cx="1741097" cy="124509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FDF2C09-787D-4CB8-8B2E-373C8DEE1FF4}" type="TxLink">
            <a:rPr lang="en-US" sz="2000" b="1" i="0" u="none" strike="noStrike">
              <a:solidFill>
                <a:sysClr val="windowText" lastClr="000000"/>
              </a:solidFill>
              <a:latin typeface="Arial Black" panose="020B0A04020102020204" pitchFamily="34" charset="0"/>
            </a:rPr>
            <a:pPr algn="ctr"/>
            <a:t>2.97</a:t>
          </a:fld>
          <a:endParaRPr lang="en-US" sz="2000" b="1" i="0" u="none" strike="noStrike">
            <a:solidFill>
              <a:sysClr val="windowText" lastClr="000000"/>
            </a:solidFill>
            <a:latin typeface="Arial Black" panose="020B0A04020102020204" pitchFamily="34" charset="0"/>
          </a:endParaRPr>
        </a:p>
        <a:p>
          <a:pPr algn="ctr"/>
          <a:r>
            <a:rPr lang="en-US" sz="1100" b="1" i="0" u="none" strike="noStrike">
              <a:solidFill>
                <a:sysClr val="windowText" lastClr="000000"/>
              </a:solidFill>
              <a:latin typeface="Aptos Narrow"/>
            </a:rPr>
            <a:t>Average</a:t>
          </a:r>
          <a:r>
            <a:rPr lang="en-US" sz="1100" b="1" i="0" u="none" strike="noStrike" baseline="0">
              <a:solidFill>
                <a:sysClr val="windowText" lastClr="000000"/>
              </a:solidFill>
              <a:latin typeface="Aptos Narrow"/>
            </a:rPr>
            <a:t> Employee Rating</a:t>
          </a:r>
          <a:endParaRPr lang="en-GB" sz="1100" b="1">
            <a:solidFill>
              <a:sysClr val="windowText" lastClr="000000"/>
            </a:solidFill>
            <a:latin typeface="+mn-lt"/>
          </a:endParaRPr>
        </a:p>
      </xdr:txBody>
    </xdr:sp>
    <xdr:clientData/>
  </xdr:twoCellAnchor>
  <xdr:twoCellAnchor>
    <xdr:from>
      <xdr:col>1</xdr:col>
      <xdr:colOff>11704</xdr:colOff>
      <xdr:row>8</xdr:row>
      <xdr:rowOff>82381</xdr:rowOff>
    </xdr:from>
    <xdr:to>
      <xdr:col>3</xdr:col>
      <xdr:colOff>529235</xdr:colOff>
      <xdr:row>14</xdr:row>
      <xdr:rowOff>182487</xdr:rowOff>
    </xdr:to>
    <xdr:sp macro="" textlink="Performance_Pivot_Table!C27">
      <xdr:nvSpPr>
        <xdr:cNvPr id="6" name="Rectangle: Rounded Corners 5">
          <a:extLst>
            <a:ext uri="{FF2B5EF4-FFF2-40B4-BE49-F238E27FC236}">
              <a16:creationId xmlns:a16="http://schemas.microsoft.com/office/drawing/2014/main" id="{EF7FDE87-011D-4B7E-856C-98D08656426E}"/>
            </a:ext>
          </a:extLst>
        </xdr:cNvPr>
        <xdr:cNvSpPr/>
      </xdr:nvSpPr>
      <xdr:spPr>
        <a:xfrm>
          <a:off x="621304" y="1606381"/>
          <a:ext cx="1736731" cy="1243106"/>
        </a:xfrm>
        <a:prstGeom prst="roundRect">
          <a:avLst/>
        </a:prstGeom>
        <a:solidFill>
          <a:sysClr val="window" lastClr="FFFFFF"/>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CB8E62D-BFCF-4092-928F-D6A59930AC8B}" type="TxLink">
            <a:rPr lang="en-US" sz="2000" b="1" i="0" u="none" strike="noStrike">
              <a:solidFill>
                <a:sysClr val="windowText" lastClr="000000"/>
              </a:solidFill>
              <a:latin typeface="Arial Black" panose="020B0A04020102020204" pitchFamily="34" charset="0"/>
            </a:rPr>
            <a:pPr algn="ctr"/>
            <a:t>346</a:t>
          </a:fld>
          <a:endParaRPr lang="en-US" sz="2000" b="1" i="0" u="none" strike="noStrike">
            <a:solidFill>
              <a:sysClr val="windowText" lastClr="000000"/>
            </a:solidFill>
            <a:latin typeface="Arial Black" panose="020B0A04020102020204" pitchFamily="34" charset="0"/>
          </a:endParaRPr>
        </a:p>
        <a:p>
          <a:pPr algn="ctr"/>
          <a:r>
            <a:rPr lang="en-US" sz="1100" b="1" i="0" u="none" strike="noStrike">
              <a:solidFill>
                <a:sysClr val="windowText" lastClr="000000"/>
              </a:solidFill>
              <a:latin typeface="+mn-lt"/>
            </a:rPr>
            <a:t>High</a:t>
          </a:r>
          <a:r>
            <a:rPr lang="en-US" sz="1100" b="1" i="0" u="none" strike="noStrike" baseline="0">
              <a:solidFill>
                <a:sysClr val="windowText" lastClr="000000"/>
              </a:solidFill>
              <a:latin typeface="+mn-lt"/>
            </a:rPr>
            <a:t> Performer Count</a:t>
          </a:r>
          <a:endParaRPr lang="en-GB" sz="1100" b="1">
            <a:solidFill>
              <a:sysClr val="windowText" lastClr="000000"/>
            </a:solidFill>
            <a:latin typeface="+mn-lt"/>
          </a:endParaRPr>
        </a:p>
      </xdr:txBody>
    </xdr:sp>
    <xdr:clientData/>
  </xdr:twoCellAnchor>
  <xdr:twoCellAnchor editAs="oneCell">
    <xdr:from>
      <xdr:col>4</xdr:col>
      <xdr:colOff>59532</xdr:colOff>
      <xdr:row>6</xdr:row>
      <xdr:rowOff>46566</xdr:rowOff>
    </xdr:from>
    <xdr:to>
      <xdr:col>7</xdr:col>
      <xdr:colOff>301891</xdr:colOff>
      <xdr:row>21</xdr:row>
      <xdr:rowOff>161925</xdr:rowOff>
    </xdr:to>
    <mc:AlternateContent xmlns:mc="http://schemas.openxmlformats.org/markup-compatibility/2006" xmlns:a14="http://schemas.microsoft.com/office/drawing/2010/main">
      <mc:Choice Requires="a14">
        <xdr:graphicFrame macro="">
          <xdr:nvGraphicFramePr>
            <xdr:cNvPr id="13" name="BusinessUnit">
              <a:extLst>
                <a:ext uri="{FF2B5EF4-FFF2-40B4-BE49-F238E27FC236}">
                  <a16:creationId xmlns:a16="http://schemas.microsoft.com/office/drawing/2014/main" id="{487764F1-0A6F-47E4-BE68-3C6976D9B934}"/>
                </a:ext>
              </a:extLst>
            </xdr:cNvPr>
            <xdr:cNvGraphicFramePr/>
          </xdr:nvGraphicFramePr>
          <xdr:xfrm>
            <a:off x="0" y="0"/>
            <a:ext cx="0" cy="0"/>
          </xdr:xfrm>
          <a:graphic>
            <a:graphicData uri="http://schemas.microsoft.com/office/drawing/2010/slicer">
              <sle:slicer xmlns:sle="http://schemas.microsoft.com/office/drawing/2010/slicer" name="BusinessUnit"/>
            </a:graphicData>
          </a:graphic>
        </xdr:graphicFrame>
      </mc:Choice>
      <mc:Fallback xmlns="">
        <xdr:sp macro="" textlink="">
          <xdr:nvSpPr>
            <xdr:cNvPr id="0" name=""/>
            <xdr:cNvSpPr>
              <a:spLocks noTextEdit="1"/>
            </xdr:cNvSpPr>
          </xdr:nvSpPr>
          <xdr:spPr>
            <a:xfrm>
              <a:off x="2497932" y="1189566"/>
              <a:ext cx="2071159" cy="302127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12434</xdr:colOff>
      <xdr:row>1</xdr:row>
      <xdr:rowOff>63103</xdr:rowOff>
    </xdr:from>
    <xdr:to>
      <xdr:col>22</xdr:col>
      <xdr:colOff>398594</xdr:colOff>
      <xdr:row>5</xdr:row>
      <xdr:rowOff>138246</xdr:rowOff>
    </xdr:to>
    <xdr:sp macro="" textlink="">
      <xdr:nvSpPr>
        <xdr:cNvPr id="14" name="Rectangle: Rounded Corners 13">
          <a:extLst>
            <a:ext uri="{FF2B5EF4-FFF2-40B4-BE49-F238E27FC236}">
              <a16:creationId xmlns:a16="http://schemas.microsoft.com/office/drawing/2014/main" id="{F9233F52-470F-3C3A-3E8E-E28295AA2C57}"/>
            </a:ext>
          </a:extLst>
        </xdr:cNvPr>
        <xdr:cNvSpPr/>
      </xdr:nvSpPr>
      <xdr:spPr>
        <a:xfrm>
          <a:off x="2433372" y="251619"/>
          <a:ext cx="11280378" cy="829205"/>
        </a:xfrm>
        <a:prstGeom prst="round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400" b="1">
              <a:latin typeface="Arial Black" panose="020B0A04020102020204" pitchFamily="34" charset="0"/>
            </a:rPr>
            <a:t>EMPLOYEE PERFORMANCE AND ENGAGEMENT</a:t>
          </a:r>
        </a:p>
      </xdr:txBody>
    </xdr:sp>
    <xdr:clientData/>
  </xdr:twoCellAnchor>
  <xdr:twoCellAnchor>
    <xdr:from>
      <xdr:col>7</xdr:col>
      <xdr:colOff>377031</xdr:colOff>
      <xdr:row>6</xdr:row>
      <xdr:rowOff>19842</xdr:rowOff>
    </xdr:from>
    <xdr:to>
      <xdr:col>15</xdr:col>
      <xdr:colOff>46962</xdr:colOff>
      <xdr:row>21</xdr:row>
      <xdr:rowOff>178593</xdr:rowOff>
    </xdr:to>
    <xdr:graphicFrame macro="">
      <xdr:nvGraphicFramePr>
        <xdr:cNvPr id="7" name="Chart 6">
          <a:extLst>
            <a:ext uri="{FF2B5EF4-FFF2-40B4-BE49-F238E27FC236}">
              <a16:creationId xmlns:a16="http://schemas.microsoft.com/office/drawing/2014/main" id="{1D207FA2-9239-4484-B480-F1F5E416AB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97235</xdr:colOff>
      <xdr:row>6</xdr:row>
      <xdr:rowOff>19842</xdr:rowOff>
    </xdr:from>
    <xdr:to>
      <xdr:col>22</xdr:col>
      <xdr:colOff>372402</xdr:colOff>
      <xdr:row>21</xdr:row>
      <xdr:rowOff>188515</xdr:rowOff>
    </xdr:to>
    <xdr:graphicFrame macro="">
      <xdr:nvGraphicFramePr>
        <xdr:cNvPr id="15" name="Chart 14">
          <a:extLst>
            <a:ext uri="{FF2B5EF4-FFF2-40B4-BE49-F238E27FC236}">
              <a16:creationId xmlns:a16="http://schemas.microsoft.com/office/drawing/2014/main" id="{A6F44B3C-A5A5-4462-8928-644914147B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39686</xdr:colOff>
      <xdr:row>22</xdr:row>
      <xdr:rowOff>19843</xdr:rowOff>
    </xdr:from>
    <xdr:to>
      <xdr:col>15</xdr:col>
      <xdr:colOff>59531</xdr:colOff>
      <xdr:row>36</xdr:row>
      <xdr:rowOff>96042</xdr:rowOff>
    </xdr:to>
    <xdr:graphicFrame macro="">
      <xdr:nvGraphicFramePr>
        <xdr:cNvPr id="16" name="Chart 15">
          <a:extLst>
            <a:ext uri="{FF2B5EF4-FFF2-40B4-BE49-F238E27FC236}">
              <a16:creationId xmlns:a16="http://schemas.microsoft.com/office/drawing/2014/main" id="{3CD618DC-8CEC-4CA6-A1EE-E16F4A1046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109139</xdr:colOff>
      <xdr:row>22</xdr:row>
      <xdr:rowOff>19844</xdr:rowOff>
    </xdr:from>
    <xdr:to>
      <xdr:col>22</xdr:col>
      <xdr:colOff>384968</xdr:colOff>
      <xdr:row>36</xdr:row>
      <xdr:rowOff>123825</xdr:rowOff>
    </xdr:to>
    <xdr:graphicFrame macro="">
      <xdr:nvGraphicFramePr>
        <xdr:cNvPr id="18" name="Chart 17">
          <a:extLst>
            <a:ext uri="{FF2B5EF4-FFF2-40B4-BE49-F238E27FC236}">
              <a16:creationId xmlns:a16="http://schemas.microsoft.com/office/drawing/2014/main" id="{87C9B69E-3158-4FA9-9482-10B8E17C78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120651</xdr:colOff>
      <xdr:row>2</xdr:row>
      <xdr:rowOff>49000</xdr:rowOff>
    </xdr:from>
    <xdr:to>
      <xdr:col>22</xdr:col>
      <xdr:colOff>51224</xdr:colOff>
      <xdr:row>5</xdr:row>
      <xdr:rowOff>17673</xdr:rowOff>
    </xdr:to>
    <xdr:pic>
      <xdr:nvPicPr>
        <xdr:cNvPr id="8" name="Picture 7">
          <a:extLst>
            <a:ext uri="{FF2B5EF4-FFF2-40B4-BE49-F238E27FC236}">
              <a16:creationId xmlns:a16="http://schemas.microsoft.com/office/drawing/2014/main" id="{DADB604F-D334-2B9C-4D78-89059B70F7B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12922251" y="430000"/>
          <a:ext cx="540173" cy="540173"/>
        </a:xfrm>
        <a:prstGeom prst="rect">
          <a:avLst/>
        </a:prstGeom>
        <a:ln w="3175" cap="sq">
          <a:solidFill>
            <a:srgbClr val="000000"/>
          </a:solidFill>
          <a:miter lim="800000"/>
        </a:ln>
        <a:effectLst>
          <a:outerShdw blurRad="57150" dist="50800" dir="2700000" algn="tl" rotWithShape="0">
            <a:srgbClr val="000000">
              <a:alpha val="40000"/>
            </a:srgbClr>
          </a:outerShdw>
        </a:effectLst>
      </xdr:spPr>
    </xdr:pic>
    <xdr:clientData/>
  </xdr:twoCellAnchor>
  <xdr:twoCellAnchor editAs="oneCell">
    <xdr:from>
      <xdr:col>4</xdr:col>
      <xdr:colOff>375837</xdr:colOff>
      <xdr:row>2</xdr:row>
      <xdr:rowOff>99612</xdr:rowOff>
    </xdr:from>
    <xdr:to>
      <xdr:col>5</xdr:col>
      <xdr:colOff>114300</xdr:colOff>
      <xdr:row>4</xdr:row>
      <xdr:rowOff>66675</xdr:rowOff>
    </xdr:to>
    <xdr:pic>
      <xdr:nvPicPr>
        <xdr:cNvPr id="9" name="Graphic 8" descr="Back with solid fill">
          <a:hlinkClick xmlns:r="http://schemas.openxmlformats.org/officeDocument/2006/relationships" r:id="rId6"/>
          <a:extLst>
            <a:ext uri="{FF2B5EF4-FFF2-40B4-BE49-F238E27FC236}">
              <a16:creationId xmlns:a16="http://schemas.microsoft.com/office/drawing/2014/main" id="{BC4F9FA8-E030-4BAD-AD6E-2B3AA2E5E6D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814237" y="480612"/>
          <a:ext cx="348063" cy="348063"/>
        </a:xfrm>
        <a:prstGeom prst="rect">
          <a:avLst/>
        </a:prstGeom>
        <a:effectLst>
          <a:outerShdw blurRad="50800" dist="38100" dir="5400000" algn="t" rotWithShape="0">
            <a:prstClr val="black">
              <a:alpha val="40000"/>
            </a:prstClr>
          </a:outerShdw>
        </a:effectLst>
      </xdr:spPr>
    </xdr:pic>
    <xdr:clientData/>
  </xdr:twoCellAnchor>
  <xdr:twoCellAnchor editAs="oneCell">
    <xdr:from>
      <xdr:col>4</xdr:col>
      <xdr:colOff>99747</xdr:colOff>
      <xdr:row>2</xdr:row>
      <xdr:rowOff>99219</xdr:rowOff>
    </xdr:from>
    <xdr:to>
      <xdr:col>4</xdr:col>
      <xdr:colOff>419628</xdr:colOff>
      <xdr:row>4</xdr:row>
      <xdr:rowOff>38100</xdr:rowOff>
    </xdr:to>
    <xdr:pic>
      <xdr:nvPicPr>
        <xdr:cNvPr id="10" name="Graphic 9" descr="Home with solid fill">
          <a:hlinkClick xmlns:r="http://schemas.openxmlformats.org/officeDocument/2006/relationships" r:id="rId9"/>
          <a:extLst>
            <a:ext uri="{FF2B5EF4-FFF2-40B4-BE49-F238E27FC236}">
              <a16:creationId xmlns:a16="http://schemas.microsoft.com/office/drawing/2014/main" id="{49383F9A-40FA-4793-A9C1-3C77CC73741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538147" y="480219"/>
          <a:ext cx="319881" cy="319881"/>
        </a:xfrm>
        <a:prstGeom prst="rect">
          <a:avLst/>
        </a:prstGeom>
        <a:effectLst>
          <a:outerShdw blurRad="50800" dist="38100" dir="5400000" algn="t" rotWithShape="0">
            <a:prstClr val="black">
              <a:alpha val="40000"/>
            </a:prstClr>
          </a:outerShdw>
        </a:effec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71438</xdr:colOff>
      <xdr:row>1</xdr:row>
      <xdr:rowOff>23812</xdr:rowOff>
    </xdr:from>
    <xdr:to>
      <xdr:col>1</xdr:col>
      <xdr:colOff>538162</xdr:colOff>
      <xdr:row>3</xdr:row>
      <xdr:rowOff>119062</xdr:rowOff>
    </xdr:to>
    <xdr:sp macro="" textlink="">
      <xdr:nvSpPr>
        <xdr:cNvPr id="5" name="Rectangle 4">
          <a:extLst>
            <a:ext uri="{FF2B5EF4-FFF2-40B4-BE49-F238E27FC236}">
              <a16:creationId xmlns:a16="http://schemas.microsoft.com/office/drawing/2014/main" id="{70C99FD7-FD24-44E4-A6B3-2C1D6D38C883}"/>
            </a:ext>
          </a:extLst>
        </xdr:cNvPr>
        <xdr:cNvSpPr/>
      </xdr:nvSpPr>
      <xdr:spPr>
        <a:xfrm>
          <a:off x="1393032" y="214312"/>
          <a:ext cx="466724" cy="476250"/>
        </a:xfrm>
        <a:prstGeom prst="rect">
          <a:avLst/>
        </a:prstGeom>
        <a:solidFill>
          <a:schemeClr val="accent6">
            <a:lumMod val="50000"/>
          </a:schemeClr>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xdr:col>
      <xdr:colOff>130969</xdr:colOff>
      <xdr:row>1</xdr:row>
      <xdr:rowOff>71437</xdr:rowOff>
    </xdr:from>
    <xdr:to>
      <xdr:col>1</xdr:col>
      <xdr:colOff>476249</xdr:colOff>
      <xdr:row>3</xdr:row>
      <xdr:rowOff>35717</xdr:rowOff>
    </xdr:to>
    <xdr:pic>
      <xdr:nvPicPr>
        <xdr:cNvPr id="3" name="Graphic 2" descr="Home with solid fill">
          <a:hlinkClick xmlns:r="http://schemas.openxmlformats.org/officeDocument/2006/relationships" r:id="rId1"/>
          <a:extLst>
            <a:ext uri="{FF2B5EF4-FFF2-40B4-BE49-F238E27FC236}">
              <a16:creationId xmlns:a16="http://schemas.microsoft.com/office/drawing/2014/main" id="{75E85461-3E22-41BF-B3DD-913EBF04D4A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452563" y="261937"/>
          <a:ext cx="345280" cy="345280"/>
        </a:xfrm>
        <a:prstGeom prst="rect">
          <a:avLst/>
        </a:prstGeom>
        <a:effectLst>
          <a:outerShdw blurRad="50800" dist="38100" dir="5400000" algn="t" rotWithShape="0">
            <a:prstClr val="black">
              <a:alpha val="40000"/>
            </a:prstClr>
          </a:outerShdw>
        </a:effec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514350</xdr:colOff>
      <xdr:row>2</xdr:row>
      <xdr:rowOff>61383</xdr:rowOff>
    </xdr:from>
    <xdr:to>
      <xdr:col>20</xdr:col>
      <xdr:colOff>285750</xdr:colOff>
      <xdr:row>42</xdr:row>
      <xdr:rowOff>61383</xdr:rowOff>
    </xdr:to>
    <xdr:sp macro="" textlink="">
      <xdr:nvSpPr>
        <xdr:cNvPr id="5" name="Rectangle 4">
          <a:extLst>
            <a:ext uri="{FF2B5EF4-FFF2-40B4-BE49-F238E27FC236}">
              <a16:creationId xmlns:a16="http://schemas.microsoft.com/office/drawing/2014/main" id="{FEB9C905-078C-8C7F-1CA6-DE47F0379E74}"/>
            </a:ext>
          </a:extLst>
        </xdr:cNvPr>
        <xdr:cNvSpPr/>
      </xdr:nvSpPr>
      <xdr:spPr>
        <a:xfrm>
          <a:off x="514350" y="442383"/>
          <a:ext cx="11963400" cy="7620000"/>
        </a:xfrm>
        <a:prstGeom prst="rect">
          <a:avLst/>
        </a:prstGeom>
        <a:solidFill>
          <a:schemeClr val="accent6">
            <a:lumMod val="20000"/>
            <a:lumOff val="80000"/>
          </a:schemeClr>
        </a:solidFill>
        <a:ln>
          <a:noFill/>
        </a:ln>
        <a:effectLst>
          <a:outerShdw blurRad="50800" dist="38100" dir="8100000" algn="tr" rotWithShape="0">
            <a:schemeClr val="tx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GB" sz="1100"/>
        </a:p>
      </xdr:txBody>
    </xdr:sp>
    <xdr:clientData/>
  </xdr:twoCellAnchor>
  <xdr:twoCellAnchor>
    <xdr:from>
      <xdr:col>1</xdr:col>
      <xdr:colOff>40216</xdr:colOff>
      <xdr:row>7</xdr:row>
      <xdr:rowOff>40746</xdr:rowOff>
    </xdr:from>
    <xdr:to>
      <xdr:col>4</xdr:col>
      <xdr:colOff>371416</xdr:colOff>
      <xdr:row>11</xdr:row>
      <xdr:rowOff>107421</xdr:rowOff>
    </xdr:to>
    <xdr:sp macro="" textlink="Training_Pivot_Table!D3">
      <xdr:nvSpPr>
        <xdr:cNvPr id="2" name="Rectangle: Rounded Corners 1">
          <a:extLst>
            <a:ext uri="{FF2B5EF4-FFF2-40B4-BE49-F238E27FC236}">
              <a16:creationId xmlns:a16="http://schemas.microsoft.com/office/drawing/2014/main" id="{8AD8F34D-8F40-A21A-130E-369DA7FD52CC}"/>
            </a:ext>
          </a:extLst>
        </xdr:cNvPr>
        <xdr:cNvSpPr/>
      </xdr:nvSpPr>
      <xdr:spPr>
        <a:xfrm>
          <a:off x="654049" y="1374246"/>
          <a:ext cx="2172700" cy="828675"/>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accent6">
                  <a:lumMod val="75000"/>
                </a:schemeClr>
              </a:solidFill>
              <a:latin typeface="Arial Black" panose="020B0A04020102020204" pitchFamily="34" charset="0"/>
            </a:rPr>
            <a:t>    </a:t>
          </a:r>
          <a:fld id="{63122472-0A43-4D8F-9AB8-8E5AA7CD69C0}" type="TxLink">
            <a:rPr lang="en-US" sz="2000" b="1" i="0" u="none" strike="noStrike">
              <a:solidFill>
                <a:schemeClr val="accent6">
                  <a:lumMod val="75000"/>
                </a:schemeClr>
              </a:solidFill>
              <a:latin typeface="Arial Black" panose="020B0A04020102020204" pitchFamily="34" charset="0"/>
            </a:rPr>
            <a:pPr algn="ctr"/>
            <a:t>$1,591,149</a:t>
          </a:fld>
          <a:endParaRPr lang="en-US" sz="2000" b="1" i="0" u="none" strike="noStrike">
            <a:solidFill>
              <a:schemeClr val="accent6">
                <a:lumMod val="75000"/>
              </a:schemeClr>
            </a:solidFill>
            <a:latin typeface="Arial Black" panose="020B0A04020102020204" pitchFamily="34" charset="0"/>
          </a:endParaRPr>
        </a:p>
        <a:p>
          <a:pPr algn="ctr"/>
          <a:r>
            <a:rPr lang="en-US" sz="1100" b="1" i="0" u="none" strike="noStrike">
              <a:solidFill>
                <a:schemeClr val="accent6">
                  <a:lumMod val="75000"/>
                </a:schemeClr>
              </a:solidFill>
              <a:latin typeface="Aptos Narrow"/>
            </a:rPr>
            <a:t>Total Training Cost</a:t>
          </a:r>
          <a:endParaRPr lang="en-GB" sz="1100" b="1">
            <a:solidFill>
              <a:schemeClr val="accent6">
                <a:lumMod val="75000"/>
              </a:schemeClr>
            </a:solidFill>
          </a:endParaRPr>
        </a:p>
      </xdr:txBody>
    </xdr:sp>
    <xdr:clientData/>
  </xdr:twoCellAnchor>
  <xdr:twoCellAnchor>
    <xdr:from>
      <xdr:col>4</xdr:col>
      <xdr:colOff>573087</xdr:colOff>
      <xdr:row>7</xdr:row>
      <xdr:rowOff>26988</xdr:rowOff>
    </xdr:from>
    <xdr:to>
      <xdr:col>8</xdr:col>
      <xdr:colOff>294687</xdr:colOff>
      <xdr:row>11</xdr:row>
      <xdr:rowOff>93663</xdr:rowOff>
    </xdr:to>
    <xdr:sp macro="" textlink="Training_Pivot_Table!G23">
      <xdr:nvSpPr>
        <xdr:cNvPr id="3" name="Rectangle: Rounded Corners 2">
          <a:extLst>
            <a:ext uri="{FF2B5EF4-FFF2-40B4-BE49-F238E27FC236}">
              <a16:creationId xmlns:a16="http://schemas.microsoft.com/office/drawing/2014/main" id="{20B8811E-49A0-4BA7-8051-5419F58DDBD3}"/>
            </a:ext>
          </a:extLst>
        </xdr:cNvPr>
        <xdr:cNvSpPr/>
      </xdr:nvSpPr>
      <xdr:spPr>
        <a:xfrm>
          <a:off x="3028420" y="1360488"/>
          <a:ext cx="2176934" cy="828675"/>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i="0" u="none" strike="noStrike" baseline="0">
              <a:solidFill>
                <a:schemeClr val="accent6">
                  <a:lumMod val="75000"/>
                </a:schemeClr>
              </a:solidFill>
              <a:latin typeface="Arial Black" panose="020B0A04020102020204" pitchFamily="34" charset="0"/>
            </a:rPr>
            <a:t>       </a:t>
          </a:r>
          <a:fld id="{65A0044A-2DE0-422C-B859-E51804D2705B}" type="TxLink">
            <a:rPr lang="en-US" sz="2000" b="1" i="0" u="none" strike="noStrike" baseline="0">
              <a:solidFill>
                <a:schemeClr val="accent6">
                  <a:lumMod val="75000"/>
                </a:schemeClr>
              </a:solidFill>
              <a:latin typeface="Arial Black" panose="020B0A04020102020204" pitchFamily="34" charset="0"/>
            </a:rPr>
            <a:pPr algn="l"/>
            <a:t>5</a:t>
          </a:fld>
          <a:endParaRPr lang="en-US" sz="2000" b="1" i="0" u="none" strike="noStrike" baseline="0">
            <a:solidFill>
              <a:schemeClr val="accent6">
                <a:lumMod val="75000"/>
              </a:schemeClr>
            </a:solidFill>
            <a:latin typeface="Arial Black" panose="020B0A04020102020204" pitchFamily="34" charset="0"/>
          </a:endParaRPr>
        </a:p>
        <a:p>
          <a:pPr algn="l"/>
          <a:r>
            <a:rPr lang="en-US" sz="1100" b="1" i="0" u="none" strike="noStrike" baseline="0">
              <a:solidFill>
                <a:schemeClr val="accent6">
                  <a:lumMod val="75000"/>
                </a:schemeClr>
              </a:solidFill>
              <a:latin typeface="Aptos Narrow"/>
            </a:rPr>
            <a:t>                        Total Training Program</a:t>
          </a:r>
          <a:endParaRPr lang="en-GB" sz="1100" b="1">
            <a:solidFill>
              <a:schemeClr val="accent6">
                <a:lumMod val="75000"/>
              </a:schemeClr>
            </a:solidFill>
          </a:endParaRPr>
        </a:p>
      </xdr:txBody>
    </xdr:sp>
    <xdr:clientData/>
  </xdr:twoCellAnchor>
  <xdr:twoCellAnchor>
    <xdr:from>
      <xdr:col>8</xdr:col>
      <xdr:colOff>496358</xdr:colOff>
      <xdr:row>7</xdr:row>
      <xdr:rowOff>20109</xdr:rowOff>
    </xdr:from>
    <xdr:to>
      <xdr:col>12</xdr:col>
      <xdr:colOff>217958</xdr:colOff>
      <xdr:row>11</xdr:row>
      <xdr:rowOff>86784</xdr:rowOff>
    </xdr:to>
    <xdr:sp macro="" textlink="Training_Pivot_Table!I3">
      <xdr:nvSpPr>
        <xdr:cNvPr id="6" name="Rectangle: Rounded Corners 5">
          <a:extLst>
            <a:ext uri="{FF2B5EF4-FFF2-40B4-BE49-F238E27FC236}">
              <a16:creationId xmlns:a16="http://schemas.microsoft.com/office/drawing/2014/main" id="{CB3DC060-E7A8-49D0-9C16-2CDA795D022A}"/>
            </a:ext>
          </a:extLst>
        </xdr:cNvPr>
        <xdr:cNvSpPr/>
      </xdr:nvSpPr>
      <xdr:spPr>
        <a:xfrm>
          <a:off x="5407025" y="1353609"/>
          <a:ext cx="2176933" cy="828675"/>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i="0" u="none" strike="noStrike">
              <a:solidFill>
                <a:schemeClr val="accent6">
                  <a:lumMod val="75000"/>
                </a:schemeClr>
              </a:solidFill>
              <a:latin typeface="Arial Black" panose="020B0A04020102020204" pitchFamily="34" charset="0"/>
            </a:rPr>
            <a:t>      </a:t>
          </a:r>
          <a:fld id="{F8AC03C0-68E5-447D-90B4-F6FA48E761DD}" type="TxLink">
            <a:rPr lang="en-US" sz="2000" b="1" i="0" u="none" strike="noStrike">
              <a:solidFill>
                <a:schemeClr val="accent6">
                  <a:lumMod val="75000"/>
                </a:schemeClr>
              </a:solidFill>
              <a:latin typeface="Arial Black" panose="020B0A04020102020204" pitchFamily="34" charset="0"/>
            </a:rPr>
            <a:pPr algn="l"/>
            <a:t>25.91%</a:t>
          </a:fld>
          <a:endParaRPr lang="en-US" sz="2000" b="1" i="0" u="none" strike="noStrike">
            <a:solidFill>
              <a:schemeClr val="accent6">
                <a:lumMod val="75000"/>
              </a:schemeClr>
            </a:solidFill>
            <a:latin typeface="Arial Black" panose="020B0A04020102020204" pitchFamily="34" charset="0"/>
          </a:endParaRPr>
        </a:p>
        <a:p>
          <a:pPr algn="ctr"/>
          <a:r>
            <a:rPr lang="en-US" sz="1100" b="1" i="0" u="none" strike="noStrike">
              <a:solidFill>
                <a:schemeClr val="accent6">
                  <a:lumMod val="75000"/>
                </a:schemeClr>
              </a:solidFill>
              <a:latin typeface="Aptos Narrow"/>
            </a:rPr>
            <a:t>Training Completion</a:t>
          </a:r>
          <a:r>
            <a:rPr lang="en-US" sz="1100" b="1" i="0" u="none" strike="noStrike" baseline="0">
              <a:solidFill>
                <a:schemeClr val="accent6">
                  <a:lumMod val="75000"/>
                </a:schemeClr>
              </a:solidFill>
              <a:latin typeface="Aptos Narrow"/>
            </a:rPr>
            <a:t> Rate</a:t>
          </a:r>
          <a:endParaRPr lang="en-US" sz="1100" b="1" i="0" u="none" strike="noStrike">
            <a:solidFill>
              <a:schemeClr val="accent6">
                <a:lumMod val="75000"/>
              </a:schemeClr>
            </a:solidFill>
            <a:latin typeface="Aptos Narrow"/>
          </a:endParaRPr>
        </a:p>
      </xdr:txBody>
    </xdr:sp>
    <xdr:clientData/>
  </xdr:twoCellAnchor>
  <xdr:twoCellAnchor>
    <xdr:from>
      <xdr:col>12</xdr:col>
      <xdr:colOff>419629</xdr:colOff>
      <xdr:row>7</xdr:row>
      <xdr:rowOff>33867</xdr:rowOff>
    </xdr:from>
    <xdr:to>
      <xdr:col>16</xdr:col>
      <xdr:colOff>141229</xdr:colOff>
      <xdr:row>11</xdr:row>
      <xdr:rowOff>100542</xdr:rowOff>
    </xdr:to>
    <xdr:sp macro="" textlink="Training_Pivot_Table!F3">
      <xdr:nvSpPr>
        <xdr:cNvPr id="7" name="Rectangle: Rounded Corners 6">
          <a:extLst>
            <a:ext uri="{FF2B5EF4-FFF2-40B4-BE49-F238E27FC236}">
              <a16:creationId xmlns:a16="http://schemas.microsoft.com/office/drawing/2014/main" id="{FE8B567C-4DC6-4EA1-8CB3-92F9DDEEB2A6}"/>
            </a:ext>
          </a:extLst>
        </xdr:cNvPr>
        <xdr:cNvSpPr/>
      </xdr:nvSpPr>
      <xdr:spPr>
        <a:xfrm>
          <a:off x="7785629" y="1367367"/>
          <a:ext cx="2176933" cy="828675"/>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D70B5E9-E5D1-492C-933F-11C0E4E63203}" type="TxLink">
            <a:rPr lang="en-US" sz="2000" b="1" i="0" u="none" strike="noStrike">
              <a:solidFill>
                <a:schemeClr val="accent6">
                  <a:lumMod val="75000"/>
                </a:schemeClr>
              </a:solidFill>
              <a:latin typeface="Arial Black" panose="020B0A04020102020204" pitchFamily="34" charset="0"/>
            </a:rPr>
            <a:pPr algn="ctr"/>
            <a:t>2.91</a:t>
          </a:fld>
          <a:endParaRPr lang="en-US" sz="2000" b="1" i="0" u="none" strike="noStrike">
            <a:solidFill>
              <a:schemeClr val="accent6">
                <a:lumMod val="75000"/>
              </a:schemeClr>
            </a:solidFill>
            <a:latin typeface="Arial Black" panose="020B0A04020102020204" pitchFamily="34" charset="0"/>
          </a:endParaRPr>
        </a:p>
        <a:p>
          <a:pPr algn="ctr"/>
          <a:r>
            <a:rPr lang="en-US" sz="1100" b="1" i="0" u="none" strike="noStrike">
              <a:solidFill>
                <a:schemeClr val="accent6">
                  <a:lumMod val="75000"/>
                </a:schemeClr>
              </a:solidFill>
              <a:latin typeface="Aptos Narrow"/>
            </a:rPr>
            <a:t>Average</a:t>
          </a:r>
          <a:r>
            <a:rPr lang="en-US" sz="1100" b="1" i="0" u="none" strike="noStrike" baseline="0">
              <a:solidFill>
                <a:schemeClr val="accent6">
                  <a:lumMod val="75000"/>
                </a:schemeClr>
              </a:solidFill>
              <a:latin typeface="Aptos Narrow"/>
            </a:rPr>
            <a:t> Trainee Duration</a:t>
          </a:r>
          <a:endParaRPr lang="en-US" sz="1100" b="1" i="0" u="none" strike="noStrike">
            <a:solidFill>
              <a:schemeClr val="accent6">
                <a:lumMod val="75000"/>
              </a:schemeClr>
            </a:solidFill>
            <a:latin typeface="Aptos Narrow"/>
          </a:endParaRPr>
        </a:p>
      </xdr:txBody>
    </xdr:sp>
    <xdr:clientData/>
  </xdr:twoCellAnchor>
  <xdr:twoCellAnchor>
    <xdr:from>
      <xdr:col>16</xdr:col>
      <xdr:colOff>342900</xdr:colOff>
      <xdr:row>7</xdr:row>
      <xdr:rowOff>47625</xdr:rowOff>
    </xdr:from>
    <xdr:to>
      <xdr:col>20</xdr:col>
      <xdr:colOff>64500</xdr:colOff>
      <xdr:row>11</xdr:row>
      <xdr:rowOff>114300</xdr:rowOff>
    </xdr:to>
    <xdr:sp macro="" textlink="Training_Pivot_Table!M3">
      <xdr:nvSpPr>
        <xdr:cNvPr id="8" name="Rectangle: Rounded Corners 7">
          <a:extLst>
            <a:ext uri="{FF2B5EF4-FFF2-40B4-BE49-F238E27FC236}">
              <a16:creationId xmlns:a16="http://schemas.microsoft.com/office/drawing/2014/main" id="{A3655AB4-AD6E-4191-A1F8-17CFF7E91328}"/>
            </a:ext>
          </a:extLst>
        </xdr:cNvPr>
        <xdr:cNvSpPr/>
      </xdr:nvSpPr>
      <xdr:spPr>
        <a:xfrm>
          <a:off x="10164233" y="1381125"/>
          <a:ext cx="2176934" cy="828675"/>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041AF84-E7E3-47B1-9047-2517886E214C}" type="TxLink">
            <a:rPr lang="en-US" sz="2000" b="1" i="0" u="none" strike="noStrike">
              <a:solidFill>
                <a:schemeClr val="accent6">
                  <a:lumMod val="75000"/>
                </a:schemeClr>
              </a:solidFill>
              <a:latin typeface="Arial Black" panose="020B0A04020102020204" pitchFamily="34" charset="0"/>
            </a:rPr>
            <a:pPr algn="ctr"/>
            <a:t>126</a:t>
          </a:fld>
          <a:endParaRPr lang="en-US" sz="2000" b="1" i="0" u="none" strike="noStrike">
            <a:solidFill>
              <a:schemeClr val="accent6">
                <a:lumMod val="75000"/>
              </a:schemeClr>
            </a:solidFill>
            <a:latin typeface="Arial Black" panose="020B0A04020102020204" pitchFamily="34" charset="0"/>
          </a:endParaRPr>
        </a:p>
        <a:p>
          <a:pPr algn="ctr"/>
          <a:r>
            <a:rPr lang="en-US" sz="1100" b="1" i="0" u="none" strike="noStrike">
              <a:solidFill>
                <a:schemeClr val="accent6">
                  <a:lumMod val="75000"/>
                </a:schemeClr>
              </a:solidFill>
              <a:latin typeface="Aptos Narrow"/>
            </a:rPr>
            <a:t>Successful Training Count</a:t>
          </a:r>
        </a:p>
      </xdr:txBody>
    </xdr:sp>
    <xdr:clientData/>
  </xdr:twoCellAnchor>
  <xdr:twoCellAnchor>
    <xdr:from>
      <xdr:col>1</xdr:col>
      <xdr:colOff>66675</xdr:colOff>
      <xdr:row>12</xdr:row>
      <xdr:rowOff>20108</xdr:rowOff>
    </xdr:from>
    <xdr:to>
      <xdr:col>9</xdr:col>
      <xdr:colOff>57150</xdr:colOff>
      <xdr:row>26</xdr:row>
      <xdr:rowOff>96308</xdr:rowOff>
    </xdr:to>
    <xdr:graphicFrame macro="">
      <xdr:nvGraphicFramePr>
        <xdr:cNvPr id="9" name="Chart 8">
          <a:extLst>
            <a:ext uri="{FF2B5EF4-FFF2-40B4-BE49-F238E27FC236}">
              <a16:creationId xmlns:a16="http://schemas.microsoft.com/office/drawing/2014/main" id="{59032E0E-B376-4E48-A4DF-328B3EA760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133351</xdr:colOff>
      <xdr:row>26</xdr:row>
      <xdr:rowOff>160867</xdr:rowOff>
    </xdr:from>
    <xdr:to>
      <xdr:col>20</xdr:col>
      <xdr:colOff>85725</xdr:colOff>
      <xdr:row>41</xdr:row>
      <xdr:rowOff>46567</xdr:rowOff>
    </xdr:to>
    <xdr:graphicFrame macro="">
      <xdr:nvGraphicFramePr>
        <xdr:cNvPr id="10" name="Chart 9">
          <a:extLst>
            <a:ext uri="{FF2B5EF4-FFF2-40B4-BE49-F238E27FC236}">
              <a16:creationId xmlns:a16="http://schemas.microsoft.com/office/drawing/2014/main" id="{4D1B3B76-DD1A-4554-B632-679366775D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122767</xdr:colOff>
      <xdr:row>12</xdr:row>
      <xdr:rowOff>12700</xdr:rowOff>
    </xdr:from>
    <xdr:to>
      <xdr:col>16</xdr:col>
      <xdr:colOff>431800</xdr:colOff>
      <xdr:row>26</xdr:row>
      <xdr:rowOff>88900</xdr:rowOff>
    </xdr:to>
    <xdr:graphicFrame macro="">
      <xdr:nvGraphicFramePr>
        <xdr:cNvPr id="11" name="Chart 10">
          <a:extLst>
            <a:ext uri="{FF2B5EF4-FFF2-40B4-BE49-F238E27FC236}">
              <a16:creationId xmlns:a16="http://schemas.microsoft.com/office/drawing/2014/main" id="{815B09E4-79C6-4CE3-B3C7-C18A592D12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63499</xdr:colOff>
      <xdr:row>26</xdr:row>
      <xdr:rowOff>159808</xdr:rowOff>
    </xdr:from>
    <xdr:to>
      <xdr:col>9</xdr:col>
      <xdr:colOff>47625</xdr:colOff>
      <xdr:row>41</xdr:row>
      <xdr:rowOff>45508</xdr:rowOff>
    </xdr:to>
    <xdr:graphicFrame macro="">
      <xdr:nvGraphicFramePr>
        <xdr:cNvPr id="12" name="Chart 11">
          <a:extLst>
            <a:ext uri="{FF2B5EF4-FFF2-40B4-BE49-F238E27FC236}">
              <a16:creationId xmlns:a16="http://schemas.microsoft.com/office/drawing/2014/main" id="{B12E5455-4317-44C1-8AA2-F5AA8BF2D1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495300</xdr:colOff>
      <xdr:row>12</xdr:row>
      <xdr:rowOff>19051</xdr:rowOff>
    </xdr:from>
    <xdr:to>
      <xdr:col>20</xdr:col>
      <xdr:colOff>95250</xdr:colOff>
      <xdr:row>26</xdr:row>
      <xdr:rowOff>104775</xdr:rowOff>
    </xdr:to>
    <mc:AlternateContent xmlns:mc="http://schemas.openxmlformats.org/markup-compatibility/2006" xmlns:a14="http://schemas.microsoft.com/office/drawing/2010/main">
      <mc:Choice Requires="a14">
        <xdr:graphicFrame macro="">
          <xdr:nvGraphicFramePr>
            <xdr:cNvPr id="13" name="Training Program Name">
              <a:extLst>
                <a:ext uri="{FF2B5EF4-FFF2-40B4-BE49-F238E27FC236}">
                  <a16:creationId xmlns:a16="http://schemas.microsoft.com/office/drawing/2014/main" id="{5699126B-521B-4141-90DA-7405CF9D1F8A}"/>
                </a:ext>
              </a:extLst>
            </xdr:cNvPr>
            <xdr:cNvGraphicFramePr/>
          </xdr:nvGraphicFramePr>
          <xdr:xfrm>
            <a:off x="0" y="0"/>
            <a:ext cx="0" cy="0"/>
          </xdr:xfrm>
          <a:graphic>
            <a:graphicData uri="http://schemas.microsoft.com/office/drawing/2010/slicer">
              <sle:slicer xmlns:sle="http://schemas.microsoft.com/office/drawing/2010/slicer" name="Training Program Name"/>
            </a:graphicData>
          </a:graphic>
        </xdr:graphicFrame>
      </mc:Choice>
      <mc:Fallback xmlns="">
        <xdr:sp macro="" textlink="">
          <xdr:nvSpPr>
            <xdr:cNvPr id="0" name=""/>
            <xdr:cNvSpPr>
              <a:spLocks noTextEdit="1"/>
            </xdr:cNvSpPr>
          </xdr:nvSpPr>
          <xdr:spPr>
            <a:xfrm>
              <a:off x="10316633" y="2305051"/>
              <a:ext cx="2055284" cy="275272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476250</xdr:colOff>
      <xdr:row>2</xdr:row>
      <xdr:rowOff>57150</xdr:rowOff>
    </xdr:from>
    <xdr:to>
      <xdr:col>20</xdr:col>
      <xdr:colOff>304800</xdr:colOff>
      <xdr:row>6</xdr:row>
      <xdr:rowOff>169333</xdr:rowOff>
    </xdr:to>
    <xdr:sp macro="" textlink="">
      <xdr:nvSpPr>
        <xdr:cNvPr id="14" name="Rectangle 13">
          <a:extLst>
            <a:ext uri="{FF2B5EF4-FFF2-40B4-BE49-F238E27FC236}">
              <a16:creationId xmlns:a16="http://schemas.microsoft.com/office/drawing/2014/main" id="{E1DBF945-DD3C-6C30-FE62-952DFE3EEF3A}"/>
            </a:ext>
          </a:extLst>
        </xdr:cNvPr>
        <xdr:cNvSpPr/>
      </xdr:nvSpPr>
      <xdr:spPr>
        <a:xfrm>
          <a:off x="476250" y="438150"/>
          <a:ext cx="12020550" cy="874183"/>
        </a:xfrm>
        <a:prstGeom prst="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400" b="1">
              <a:latin typeface="Arial Black" panose="020B0A04020102020204" pitchFamily="34" charset="0"/>
            </a:rPr>
            <a:t>TRAINING AND HR INVESTMENT DASHBOARD</a:t>
          </a:r>
        </a:p>
      </xdr:txBody>
    </xdr:sp>
    <xdr:clientData/>
  </xdr:twoCellAnchor>
  <xdr:twoCellAnchor editAs="oneCell">
    <xdr:from>
      <xdr:col>12</xdr:col>
      <xdr:colOff>399468</xdr:colOff>
      <xdr:row>19</xdr:row>
      <xdr:rowOff>35700</xdr:rowOff>
    </xdr:from>
    <xdr:to>
      <xdr:col>13</xdr:col>
      <xdr:colOff>180975</xdr:colOff>
      <xdr:row>21</xdr:row>
      <xdr:rowOff>47625</xdr:rowOff>
    </xdr:to>
    <xdr:pic>
      <xdr:nvPicPr>
        <xdr:cNvPr id="18" name="Graphic 17" descr="Lightbulb with solid fill">
          <a:extLst>
            <a:ext uri="{FF2B5EF4-FFF2-40B4-BE49-F238E27FC236}">
              <a16:creationId xmlns:a16="http://schemas.microsoft.com/office/drawing/2014/main" id="{C0FD8F24-FEDB-F390-00FE-80242B2F7A7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714668" y="3655200"/>
          <a:ext cx="391107" cy="392925"/>
        </a:xfrm>
        <a:prstGeom prst="rect">
          <a:avLst/>
        </a:prstGeom>
      </xdr:spPr>
    </xdr:pic>
    <xdr:clientData/>
  </xdr:twoCellAnchor>
  <xdr:twoCellAnchor>
    <xdr:from>
      <xdr:col>1</xdr:col>
      <xdr:colOff>133351</xdr:colOff>
      <xdr:row>8</xdr:row>
      <xdr:rowOff>28574</xdr:rowOff>
    </xdr:from>
    <xdr:to>
      <xdr:col>1</xdr:col>
      <xdr:colOff>485775</xdr:colOff>
      <xdr:row>9</xdr:row>
      <xdr:rowOff>180975</xdr:rowOff>
    </xdr:to>
    <xdr:sp macro="" textlink="">
      <xdr:nvSpPr>
        <xdr:cNvPr id="37" name="Oval 36">
          <a:extLst>
            <a:ext uri="{FF2B5EF4-FFF2-40B4-BE49-F238E27FC236}">
              <a16:creationId xmlns:a16="http://schemas.microsoft.com/office/drawing/2014/main" id="{600AF832-5C40-B139-C5E9-41895C9E572F}"/>
            </a:ext>
          </a:extLst>
        </xdr:cNvPr>
        <xdr:cNvSpPr/>
      </xdr:nvSpPr>
      <xdr:spPr>
        <a:xfrm>
          <a:off x="742951" y="1552574"/>
          <a:ext cx="352424" cy="342901"/>
        </a:xfrm>
        <a:prstGeom prst="ellipse">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xdr:col>
      <xdr:colOff>168911</xdr:colOff>
      <xdr:row>8</xdr:row>
      <xdr:rowOff>50359</xdr:rowOff>
    </xdr:from>
    <xdr:to>
      <xdr:col>1</xdr:col>
      <xdr:colOff>455801</xdr:colOff>
      <xdr:row>9</xdr:row>
      <xdr:rowOff>147340</xdr:rowOff>
    </xdr:to>
    <xdr:pic>
      <xdr:nvPicPr>
        <xdr:cNvPr id="26" name="Graphic 25" descr="Dollar with solid fill">
          <a:extLst>
            <a:ext uri="{FF2B5EF4-FFF2-40B4-BE49-F238E27FC236}">
              <a16:creationId xmlns:a16="http://schemas.microsoft.com/office/drawing/2014/main" id="{6712E768-76A6-4006-2929-19C9C0C241A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79106" y="1568406"/>
          <a:ext cx="286890" cy="286737"/>
        </a:xfrm>
        <a:prstGeom prst="rect">
          <a:avLst/>
        </a:prstGeom>
      </xdr:spPr>
    </xdr:pic>
    <xdr:clientData/>
  </xdr:twoCellAnchor>
  <xdr:twoCellAnchor>
    <xdr:from>
      <xdr:col>5</xdr:col>
      <xdr:colOff>114300</xdr:colOff>
      <xdr:row>7</xdr:row>
      <xdr:rowOff>190498</xdr:rowOff>
    </xdr:from>
    <xdr:to>
      <xdr:col>5</xdr:col>
      <xdr:colOff>600075</xdr:colOff>
      <xdr:row>10</xdr:row>
      <xdr:rowOff>123825</xdr:rowOff>
    </xdr:to>
    <xdr:sp macro="" textlink="">
      <xdr:nvSpPr>
        <xdr:cNvPr id="38" name="Oval 37">
          <a:extLst>
            <a:ext uri="{FF2B5EF4-FFF2-40B4-BE49-F238E27FC236}">
              <a16:creationId xmlns:a16="http://schemas.microsoft.com/office/drawing/2014/main" id="{C8E3C272-8F1B-4E58-BBBF-FCDD9BF7B21F}"/>
            </a:ext>
          </a:extLst>
        </xdr:cNvPr>
        <xdr:cNvSpPr/>
      </xdr:nvSpPr>
      <xdr:spPr>
        <a:xfrm>
          <a:off x="3162300" y="1523998"/>
          <a:ext cx="485775" cy="504827"/>
        </a:xfrm>
        <a:prstGeom prst="ellipse">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5</xdr:col>
      <xdr:colOff>169958</xdr:colOff>
      <xdr:row>8</xdr:row>
      <xdr:rowOff>54599</xdr:rowOff>
    </xdr:from>
    <xdr:to>
      <xdr:col>5</xdr:col>
      <xdr:colOff>542253</xdr:colOff>
      <xdr:row>10</xdr:row>
      <xdr:rowOff>47625</xdr:rowOff>
    </xdr:to>
    <xdr:pic>
      <xdr:nvPicPr>
        <xdr:cNvPr id="34" name="Graphic 33" descr="Closed book with solid fill">
          <a:extLst>
            <a:ext uri="{FF2B5EF4-FFF2-40B4-BE49-F238E27FC236}">
              <a16:creationId xmlns:a16="http://schemas.microsoft.com/office/drawing/2014/main" id="{87AFAB8F-24B7-D1D4-18FA-3616BA6912D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217958" y="1578599"/>
          <a:ext cx="372295" cy="374026"/>
        </a:xfrm>
        <a:prstGeom prst="rect">
          <a:avLst/>
        </a:prstGeom>
      </xdr:spPr>
    </xdr:pic>
    <xdr:clientData/>
  </xdr:twoCellAnchor>
  <xdr:twoCellAnchor>
    <xdr:from>
      <xdr:col>8</xdr:col>
      <xdr:colOff>558915</xdr:colOff>
      <xdr:row>7</xdr:row>
      <xdr:rowOff>114300</xdr:rowOff>
    </xdr:from>
    <xdr:to>
      <xdr:col>9</xdr:col>
      <xdr:colOff>419101</xdr:colOff>
      <xdr:row>9</xdr:row>
      <xdr:rowOff>169409</xdr:rowOff>
    </xdr:to>
    <xdr:sp macro="" textlink="">
      <xdr:nvSpPr>
        <xdr:cNvPr id="40" name="Oval 39">
          <a:extLst>
            <a:ext uri="{FF2B5EF4-FFF2-40B4-BE49-F238E27FC236}">
              <a16:creationId xmlns:a16="http://schemas.microsoft.com/office/drawing/2014/main" id="{55AC0998-D21D-48AC-BCD0-486B53FB3FB8}"/>
            </a:ext>
          </a:extLst>
        </xdr:cNvPr>
        <xdr:cNvSpPr/>
      </xdr:nvSpPr>
      <xdr:spPr>
        <a:xfrm>
          <a:off x="5435715" y="1447800"/>
          <a:ext cx="469786" cy="436109"/>
        </a:xfrm>
        <a:prstGeom prst="ellipse">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602116</xdr:colOff>
      <xdr:row>7</xdr:row>
      <xdr:rowOff>133350</xdr:rowOff>
    </xdr:from>
    <xdr:to>
      <xdr:col>13</xdr:col>
      <xdr:colOff>438150</xdr:colOff>
      <xdr:row>9</xdr:row>
      <xdr:rowOff>188119</xdr:rowOff>
    </xdr:to>
    <xdr:sp macro="" textlink="">
      <xdr:nvSpPr>
        <xdr:cNvPr id="41" name="Oval 40">
          <a:extLst>
            <a:ext uri="{FF2B5EF4-FFF2-40B4-BE49-F238E27FC236}">
              <a16:creationId xmlns:a16="http://schemas.microsoft.com/office/drawing/2014/main" id="{630344AB-3B63-810A-F49C-49484ABE5B18}"/>
            </a:ext>
          </a:extLst>
        </xdr:cNvPr>
        <xdr:cNvSpPr/>
      </xdr:nvSpPr>
      <xdr:spPr>
        <a:xfrm>
          <a:off x="7917316" y="1466850"/>
          <a:ext cx="445634" cy="435769"/>
        </a:xfrm>
        <a:prstGeom prst="ellipse">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9</xdr:col>
      <xdr:colOff>21375</xdr:colOff>
      <xdr:row>7</xdr:row>
      <xdr:rowOff>145201</xdr:rowOff>
    </xdr:from>
    <xdr:to>
      <xdr:col>9</xdr:col>
      <xdr:colOff>387106</xdr:colOff>
      <xdr:row>9</xdr:row>
      <xdr:rowOff>133351</xdr:rowOff>
    </xdr:to>
    <xdr:pic>
      <xdr:nvPicPr>
        <xdr:cNvPr id="22" name="Graphic 21" descr="Business Growth with solid fill">
          <a:extLst>
            <a:ext uri="{FF2B5EF4-FFF2-40B4-BE49-F238E27FC236}">
              <a16:creationId xmlns:a16="http://schemas.microsoft.com/office/drawing/2014/main" id="{B4D6661F-622C-0418-21CB-9368741CFB5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507775" y="1478701"/>
          <a:ext cx="365731" cy="369150"/>
        </a:xfrm>
        <a:prstGeom prst="rect">
          <a:avLst/>
        </a:prstGeom>
      </xdr:spPr>
    </xdr:pic>
    <xdr:clientData/>
  </xdr:twoCellAnchor>
  <xdr:twoCellAnchor editAs="oneCell">
    <xdr:from>
      <xdr:col>13</xdr:col>
      <xdr:colOff>14668</xdr:colOff>
      <xdr:row>7</xdr:row>
      <xdr:rowOff>153850</xdr:rowOff>
    </xdr:from>
    <xdr:to>
      <xdr:col>13</xdr:col>
      <xdr:colOff>409576</xdr:colOff>
      <xdr:row>9</xdr:row>
      <xdr:rowOff>171449</xdr:rowOff>
    </xdr:to>
    <xdr:pic>
      <xdr:nvPicPr>
        <xdr:cNvPr id="32" name="Graphic 31" descr="Clock with solid fill">
          <a:extLst>
            <a:ext uri="{FF2B5EF4-FFF2-40B4-BE49-F238E27FC236}">
              <a16:creationId xmlns:a16="http://schemas.microsoft.com/office/drawing/2014/main" id="{9C75EEAC-2867-ED69-F2E9-DAF0D662D494}"/>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7939468" y="1487350"/>
          <a:ext cx="394908" cy="398599"/>
        </a:xfrm>
        <a:prstGeom prst="rect">
          <a:avLst/>
        </a:prstGeom>
      </xdr:spPr>
    </xdr:pic>
    <xdr:clientData/>
  </xdr:twoCellAnchor>
  <xdr:twoCellAnchor>
    <xdr:from>
      <xdr:col>17</xdr:col>
      <xdr:colOff>40141</xdr:colOff>
      <xdr:row>7</xdr:row>
      <xdr:rowOff>152400</xdr:rowOff>
    </xdr:from>
    <xdr:to>
      <xdr:col>17</xdr:col>
      <xdr:colOff>485775</xdr:colOff>
      <xdr:row>10</xdr:row>
      <xdr:rowOff>16669</xdr:rowOff>
    </xdr:to>
    <xdr:sp macro="" textlink="">
      <xdr:nvSpPr>
        <xdr:cNvPr id="42" name="Oval 41">
          <a:extLst>
            <a:ext uri="{FF2B5EF4-FFF2-40B4-BE49-F238E27FC236}">
              <a16:creationId xmlns:a16="http://schemas.microsoft.com/office/drawing/2014/main" id="{D17CA24F-064B-4375-A93F-BBF2BF202749}"/>
            </a:ext>
          </a:extLst>
        </xdr:cNvPr>
        <xdr:cNvSpPr/>
      </xdr:nvSpPr>
      <xdr:spPr>
        <a:xfrm>
          <a:off x="10403341" y="1485900"/>
          <a:ext cx="445634" cy="435769"/>
        </a:xfrm>
        <a:prstGeom prst="ellipse">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17</xdr:col>
      <xdr:colOff>67622</xdr:colOff>
      <xdr:row>7</xdr:row>
      <xdr:rowOff>171450</xdr:rowOff>
    </xdr:from>
    <xdr:to>
      <xdr:col>17</xdr:col>
      <xdr:colOff>437377</xdr:colOff>
      <xdr:row>9</xdr:row>
      <xdr:rowOff>161925</xdr:rowOff>
    </xdr:to>
    <xdr:pic>
      <xdr:nvPicPr>
        <xdr:cNvPr id="36" name="Graphic 35" descr="Meeting with solid fill">
          <a:extLst>
            <a:ext uri="{FF2B5EF4-FFF2-40B4-BE49-F238E27FC236}">
              <a16:creationId xmlns:a16="http://schemas.microsoft.com/office/drawing/2014/main" id="{8C6D88AD-B7C9-D206-3468-6C9F172F1608}"/>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0430822" y="1504950"/>
          <a:ext cx="369755" cy="371475"/>
        </a:xfrm>
        <a:prstGeom prst="rect">
          <a:avLst/>
        </a:prstGeom>
      </xdr:spPr>
    </xdr:pic>
    <xdr:clientData/>
  </xdr:twoCellAnchor>
  <xdr:twoCellAnchor>
    <xdr:from>
      <xdr:col>9</xdr:col>
      <xdr:colOff>200026</xdr:colOff>
      <xdr:row>27</xdr:row>
      <xdr:rowOff>38101</xdr:rowOff>
    </xdr:from>
    <xdr:to>
      <xdr:col>10</xdr:col>
      <xdr:colOff>19050</xdr:colOff>
      <xdr:row>29</xdr:row>
      <xdr:rowOff>57151</xdr:rowOff>
    </xdr:to>
    <xdr:sp macro="" textlink="">
      <xdr:nvSpPr>
        <xdr:cNvPr id="43" name="Oval 42">
          <a:extLst>
            <a:ext uri="{FF2B5EF4-FFF2-40B4-BE49-F238E27FC236}">
              <a16:creationId xmlns:a16="http://schemas.microsoft.com/office/drawing/2014/main" id="{6CC69966-2A74-4CF1-95B9-6B3FC509886C}"/>
            </a:ext>
          </a:extLst>
        </xdr:cNvPr>
        <xdr:cNvSpPr/>
      </xdr:nvSpPr>
      <xdr:spPr>
        <a:xfrm>
          <a:off x="5686426" y="5181601"/>
          <a:ext cx="428624" cy="400050"/>
        </a:xfrm>
        <a:prstGeom prst="ellipse">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9</xdr:col>
      <xdr:colOff>247575</xdr:colOff>
      <xdr:row>27</xdr:row>
      <xdr:rowOff>57075</xdr:rowOff>
    </xdr:from>
    <xdr:to>
      <xdr:col>9</xdr:col>
      <xdr:colOff>568500</xdr:colOff>
      <xdr:row>29</xdr:row>
      <xdr:rowOff>0</xdr:rowOff>
    </xdr:to>
    <xdr:pic>
      <xdr:nvPicPr>
        <xdr:cNvPr id="24" name="Graphic 23" descr="Coins with solid fill">
          <a:extLst>
            <a:ext uri="{FF2B5EF4-FFF2-40B4-BE49-F238E27FC236}">
              <a16:creationId xmlns:a16="http://schemas.microsoft.com/office/drawing/2014/main" id="{9DE55A41-AAC3-92C7-041A-DFA6680374E2}"/>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5733975" y="5200575"/>
          <a:ext cx="320925" cy="323925"/>
        </a:xfrm>
        <a:prstGeom prst="rect">
          <a:avLst/>
        </a:prstGeom>
      </xdr:spPr>
    </xdr:pic>
    <xdr:clientData/>
  </xdr:twoCellAnchor>
  <xdr:twoCellAnchor>
    <xdr:from>
      <xdr:col>9</xdr:col>
      <xdr:colOff>200026</xdr:colOff>
      <xdr:row>12</xdr:row>
      <xdr:rowOff>76200</xdr:rowOff>
    </xdr:from>
    <xdr:to>
      <xdr:col>10</xdr:col>
      <xdr:colOff>28576</xdr:colOff>
      <xdr:row>14</xdr:row>
      <xdr:rowOff>104775</xdr:rowOff>
    </xdr:to>
    <xdr:sp macro="" textlink="">
      <xdr:nvSpPr>
        <xdr:cNvPr id="44" name="Oval 43">
          <a:extLst>
            <a:ext uri="{FF2B5EF4-FFF2-40B4-BE49-F238E27FC236}">
              <a16:creationId xmlns:a16="http://schemas.microsoft.com/office/drawing/2014/main" id="{95ABCE4F-0268-4FF6-A2ED-C6BD1E7142BD}"/>
            </a:ext>
          </a:extLst>
        </xdr:cNvPr>
        <xdr:cNvSpPr/>
      </xdr:nvSpPr>
      <xdr:spPr>
        <a:xfrm>
          <a:off x="5686426" y="2362200"/>
          <a:ext cx="438150" cy="409575"/>
        </a:xfrm>
        <a:prstGeom prst="ellipse">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9</xdr:col>
      <xdr:colOff>267029</xdr:colOff>
      <xdr:row>12</xdr:row>
      <xdr:rowOff>147526</xdr:rowOff>
    </xdr:from>
    <xdr:to>
      <xdr:col>9</xdr:col>
      <xdr:colOff>565788</xdr:colOff>
      <xdr:row>14</xdr:row>
      <xdr:rowOff>66675</xdr:rowOff>
    </xdr:to>
    <xdr:pic>
      <xdr:nvPicPr>
        <xdr:cNvPr id="28" name="Graphic 27" descr="Bar graph with upward trend with solid fill">
          <a:extLst>
            <a:ext uri="{FF2B5EF4-FFF2-40B4-BE49-F238E27FC236}">
              <a16:creationId xmlns:a16="http://schemas.microsoft.com/office/drawing/2014/main" id="{94A9D335-2504-1BEE-BC67-D15141AEF0D4}"/>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5753429" y="2433526"/>
          <a:ext cx="298759" cy="300149"/>
        </a:xfrm>
        <a:prstGeom prst="rect">
          <a:avLst/>
        </a:prstGeom>
      </xdr:spPr>
    </xdr:pic>
    <xdr:clientData/>
  </xdr:twoCellAnchor>
  <xdr:twoCellAnchor>
    <xdr:from>
      <xdr:col>1</xdr:col>
      <xdr:colOff>114300</xdr:colOff>
      <xdr:row>12</xdr:row>
      <xdr:rowOff>57149</xdr:rowOff>
    </xdr:from>
    <xdr:to>
      <xdr:col>1</xdr:col>
      <xdr:colOff>466725</xdr:colOff>
      <xdr:row>14</xdr:row>
      <xdr:rowOff>38100</xdr:rowOff>
    </xdr:to>
    <xdr:sp macro="" textlink="">
      <xdr:nvSpPr>
        <xdr:cNvPr id="45" name="Oval 44">
          <a:extLst>
            <a:ext uri="{FF2B5EF4-FFF2-40B4-BE49-F238E27FC236}">
              <a16:creationId xmlns:a16="http://schemas.microsoft.com/office/drawing/2014/main" id="{22CA3B9B-6F50-4B85-ACFE-71C6B1137021}"/>
            </a:ext>
          </a:extLst>
        </xdr:cNvPr>
        <xdr:cNvSpPr/>
      </xdr:nvSpPr>
      <xdr:spPr>
        <a:xfrm>
          <a:off x="723900" y="2343149"/>
          <a:ext cx="352425" cy="361951"/>
        </a:xfrm>
        <a:prstGeom prst="ellipse">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xdr:col>
      <xdr:colOff>152401</xdr:colOff>
      <xdr:row>12</xdr:row>
      <xdr:rowOff>123825</xdr:rowOff>
    </xdr:from>
    <xdr:to>
      <xdr:col>1</xdr:col>
      <xdr:colOff>408385</xdr:colOff>
      <xdr:row>14</xdr:row>
      <xdr:rowOff>0</xdr:rowOff>
    </xdr:to>
    <xdr:pic>
      <xdr:nvPicPr>
        <xdr:cNvPr id="16" name="Graphic 15" descr="Users with solid fill">
          <a:extLst>
            <a:ext uri="{FF2B5EF4-FFF2-40B4-BE49-F238E27FC236}">
              <a16:creationId xmlns:a16="http://schemas.microsoft.com/office/drawing/2014/main" id="{8EC200E7-7CA2-C0B3-4A0A-D60F8261EB49}"/>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762001" y="2409825"/>
          <a:ext cx="255984" cy="257175"/>
        </a:xfrm>
        <a:prstGeom prst="rect">
          <a:avLst/>
        </a:prstGeom>
      </xdr:spPr>
    </xdr:pic>
    <xdr:clientData/>
  </xdr:twoCellAnchor>
  <xdr:twoCellAnchor>
    <xdr:from>
      <xdr:col>1</xdr:col>
      <xdr:colOff>209550</xdr:colOff>
      <xdr:row>27</xdr:row>
      <xdr:rowOff>85724</xdr:rowOff>
    </xdr:from>
    <xdr:to>
      <xdr:col>2</xdr:col>
      <xdr:colOff>9525</xdr:colOff>
      <xdr:row>29</xdr:row>
      <xdr:rowOff>123825</xdr:rowOff>
    </xdr:to>
    <xdr:sp macro="" textlink="">
      <xdr:nvSpPr>
        <xdr:cNvPr id="46" name="Oval 45">
          <a:extLst>
            <a:ext uri="{FF2B5EF4-FFF2-40B4-BE49-F238E27FC236}">
              <a16:creationId xmlns:a16="http://schemas.microsoft.com/office/drawing/2014/main" id="{8AD7A40C-0BE8-4526-AE81-863FDFBF0680}"/>
            </a:ext>
          </a:extLst>
        </xdr:cNvPr>
        <xdr:cNvSpPr/>
      </xdr:nvSpPr>
      <xdr:spPr>
        <a:xfrm>
          <a:off x="819150" y="5229224"/>
          <a:ext cx="409575" cy="419101"/>
        </a:xfrm>
        <a:prstGeom prst="ellipse">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xdr:col>
      <xdr:colOff>271426</xdr:colOff>
      <xdr:row>27</xdr:row>
      <xdr:rowOff>138076</xdr:rowOff>
    </xdr:from>
    <xdr:to>
      <xdr:col>1</xdr:col>
      <xdr:colOff>560631</xdr:colOff>
      <xdr:row>29</xdr:row>
      <xdr:rowOff>47626</xdr:rowOff>
    </xdr:to>
    <xdr:pic>
      <xdr:nvPicPr>
        <xdr:cNvPr id="20" name="Graphic 19" descr="Bullseye with solid fill">
          <a:extLst>
            <a:ext uri="{FF2B5EF4-FFF2-40B4-BE49-F238E27FC236}">
              <a16:creationId xmlns:a16="http://schemas.microsoft.com/office/drawing/2014/main" id="{57A99520-E1BA-63BB-8221-77C0250A1D9F}"/>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881026" y="5281576"/>
          <a:ext cx="289205" cy="290550"/>
        </a:xfrm>
        <a:prstGeom prst="rect">
          <a:avLst/>
        </a:prstGeom>
      </xdr:spPr>
    </xdr:pic>
    <xdr:clientData/>
  </xdr:twoCellAnchor>
  <xdr:twoCellAnchor editAs="oneCell">
    <xdr:from>
      <xdr:col>19</xdr:col>
      <xdr:colOff>116417</xdr:colOff>
      <xdr:row>3</xdr:row>
      <xdr:rowOff>38100</xdr:rowOff>
    </xdr:from>
    <xdr:to>
      <xdr:col>20</xdr:col>
      <xdr:colOff>42756</xdr:colOff>
      <xdr:row>6</xdr:row>
      <xdr:rowOff>6773</xdr:rowOff>
    </xdr:to>
    <xdr:pic>
      <xdr:nvPicPr>
        <xdr:cNvPr id="47" name="Picture 46">
          <a:extLst>
            <a:ext uri="{FF2B5EF4-FFF2-40B4-BE49-F238E27FC236}">
              <a16:creationId xmlns:a16="http://schemas.microsoft.com/office/drawing/2014/main" id="{664D0BE2-0DDF-4B0C-9EFD-AC83B95FB4C9}"/>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xdr:blipFill>
      <xdr:spPr>
        <a:xfrm>
          <a:off x="11779250" y="609600"/>
          <a:ext cx="540173" cy="540173"/>
        </a:xfrm>
        <a:prstGeom prst="rect">
          <a:avLst/>
        </a:prstGeom>
        <a:ln w="3175" cap="sq">
          <a:solidFill>
            <a:srgbClr val="000000"/>
          </a:solidFill>
          <a:miter lim="800000"/>
        </a:ln>
        <a:effectLst>
          <a:outerShdw blurRad="57150" dist="50800" dir="2700000" algn="tl" rotWithShape="0">
            <a:srgbClr val="000000">
              <a:alpha val="40000"/>
            </a:srgbClr>
          </a:outerShdw>
        </a:effectLst>
      </xdr:spPr>
    </xdr:pic>
    <xdr:clientData/>
  </xdr:twoCellAnchor>
  <xdr:twoCellAnchor editAs="oneCell">
    <xdr:from>
      <xdr:col>0</xdr:col>
      <xdr:colOff>539750</xdr:colOff>
      <xdr:row>3</xdr:row>
      <xdr:rowOff>25400</xdr:rowOff>
    </xdr:from>
    <xdr:to>
      <xdr:col>1</xdr:col>
      <xdr:colOff>338667</xdr:colOff>
      <xdr:row>5</xdr:row>
      <xdr:rowOff>57150</xdr:rowOff>
    </xdr:to>
    <xdr:pic>
      <xdr:nvPicPr>
        <xdr:cNvPr id="15" name="Graphic 14" descr="Home with solid fill">
          <a:hlinkClick xmlns:r="http://schemas.openxmlformats.org/officeDocument/2006/relationships" r:id="rId26"/>
          <a:extLst>
            <a:ext uri="{FF2B5EF4-FFF2-40B4-BE49-F238E27FC236}">
              <a16:creationId xmlns:a16="http://schemas.microsoft.com/office/drawing/2014/main" id="{A09191CF-9775-4383-AB40-EAA198DF7F2A}"/>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539750" y="596900"/>
          <a:ext cx="412750" cy="412750"/>
        </a:xfrm>
        <a:prstGeom prst="rect">
          <a:avLst/>
        </a:prstGeom>
        <a:effectLst>
          <a:outerShdw blurRad="50800" dist="38100" dir="5400000" algn="t" rotWithShape="0">
            <a:prstClr val="black">
              <a:alpha val="40000"/>
            </a:prstClr>
          </a:outerShdw>
        </a:effec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600075</xdr:colOff>
      <xdr:row>1</xdr:row>
      <xdr:rowOff>19050</xdr:rowOff>
    </xdr:from>
    <xdr:to>
      <xdr:col>22</xdr:col>
      <xdr:colOff>142875</xdr:colOff>
      <xdr:row>27</xdr:row>
      <xdr:rowOff>171450</xdr:rowOff>
    </xdr:to>
    <xdr:sp macro="" textlink="">
      <xdr:nvSpPr>
        <xdr:cNvPr id="2" name="Rectangle: Rounded Corners 1">
          <a:extLst>
            <a:ext uri="{FF2B5EF4-FFF2-40B4-BE49-F238E27FC236}">
              <a16:creationId xmlns:a16="http://schemas.microsoft.com/office/drawing/2014/main" id="{E5687BD9-7A5B-9FD1-BA2D-BA63823E3FBB}"/>
            </a:ext>
          </a:extLst>
        </xdr:cNvPr>
        <xdr:cNvSpPr/>
      </xdr:nvSpPr>
      <xdr:spPr>
        <a:xfrm>
          <a:off x="1819275" y="209550"/>
          <a:ext cx="11734800" cy="5105400"/>
        </a:xfrm>
        <a:prstGeom prst="roundRect">
          <a:avLst/>
        </a:prstGeom>
        <a:solidFill>
          <a:schemeClr val="accent6">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accent6">
                <a:lumMod val="20000"/>
                <a:lumOff val="80000"/>
              </a:schemeClr>
            </a:solidFill>
          </a:endParaRPr>
        </a:p>
      </xdr:txBody>
    </xdr:sp>
    <xdr:clientData/>
  </xdr:twoCellAnchor>
  <xdr:twoCellAnchor>
    <xdr:from>
      <xdr:col>3</xdr:col>
      <xdr:colOff>352426</xdr:colOff>
      <xdr:row>3</xdr:row>
      <xdr:rowOff>85725</xdr:rowOff>
    </xdr:from>
    <xdr:to>
      <xdr:col>4</xdr:col>
      <xdr:colOff>209550</xdr:colOff>
      <xdr:row>5</xdr:row>
      <xdr:rowOff>180975</xdr:rowOff>
    </xdr:to>
    <xdr:sp macro="" textlink="">
      <xdr:nvSpPr>
        <xdr:cNvPr id="3" name="Rectangle 2">
          <a:extLst>
            <a:ext uri="{FF2B5EF4-FFF2-40B4-BE49-F238E27FC236}">
              <a16:creationId xmlns:a16="http://schemas.microsoft.com/office/drawing/2014/main" id="{8F096B17-11B6-D40E-93C2-15E5D69918D0}"/>
            </a:ext>
          </a:extLst>
        </xdr:cNvPr>
        <xdr:cNvSpPr/>
      </xdr:nvSpPr>
      <xdr:spPr>
        <a:xfrm>
          <a:off x="2181226" y="657225"/>
          <a:ext cx="466724" cy="476250"/>
        </a:xfrm>
        <a:prstGeom prst="rect">
          <a:avLst/>
        </a:prstGeom>
        <a:solidFill>
          <a:schemeClr val="accent6">
            <a:lumMod val="50000"/>
          </a:schemeClr>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3</xdr:col>
      <xdr:colOff>466725</xdr:colOff>
      <xdr:row>3</xdr:row>
      <xdr:rowOff>152400</xdr:rowOff>
    </xdr:from>
    <xdr:to>
      <xdr:col>4</xdr:col>
      <xdr:colOff>123825</xdr:colOff>
      <xdr:row>5</xdr:row>
      <xdr:rowOff>38100</xdr:rowOff>
    </xdr:to>
    <xdr:pic>
      <xdr:nvPicPr>
        <xdr:cNvPr id="4" name="Graphic 3" descr="Home with solid fill">
          <a:hlinkClick xmlns:r="http://schemas.openxmlformats.org/officeDocument/2006/relationships" r:id="rId1"/>
          <a:extLst>
            <a:ext uri="{FF2B5EF4-FFF2-40B4-BE49-F238E27FC236}">
              <a16:creationId xmlns:a16="http://schemas.microsoft.com/office/drawing/2014/main" id="{79AD12DA-E6C6-4908-BA95-3A35E8B25A3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295525" y="723900"/>
          <a:ext cx="266700" cy="266700"/>
        </a:xfrm>
        <a:prstGeom prst="rect">
          <a:avLst/>
        </a:prstGeom>
        <a:effectLst>
          <a:outerShdw blurRad="50800" dist="38100" dir="5400000" algn="t" rotWithShape="0">
            <a:prstClr val="black">
              <a:alpha val="40000"/>
            </a:prstClr>
          </a:outerShdw>
        </a:effectLst>
      </xdr:spPr>
    </xdr:pic>
    <xdr:clientData/>
  </xdr:twoCellAnchor>
  <xdr:twoCellAnchor>
    <xdr:from>
      <xdr:col>5</xdr:col>
      <xdr:colOff>571500</xdr:colOff>
      <xdr:row>2</xdr:row>
      <xdr:rowOff>142875</xdr:rowOff>
    </xdr:from>
    <xdr:to>
      <xdr:col>18</xdr:col>
      <xdr:colOff>561975</xdr:colOff>
      <xdr:row>6</xdr:row>
      <xdr:rowOff>76200</xdr:rowOff>
    </xdr:to>
    <xdr:sp macro="" textlink="">
      <xdr:nvSpPr>
        <xdr:cNvPr id="5" name="TextBox 4">
          <a:extLst>
            <a:ext uri="{FF2B5EF4-FFF2-40B4-BE49-F238E27FC236}">
              <a16:creationId xmlns:a16="http://schemas.microsoft.com/office/drawing/2014/main" id="{5C83B305-C293-11EC-D808-FBBB7CA91749}"/>
            </a:ext>
          </a:extLst>
        </xdr:cNvPr>
        <xdr:cNvSpPr txBox="1"/>
      </xdr:nvSpPr>
      <xdr:spPr>
        <a:xfrm>
          <a:off x="3619500" y="523875"/>
          <a:ext cx="7915275" cy="695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000" b="1">
              <a:solidFill>
                <a:schemeClr val="accent6">
                  <a:lumMod val="75000"/>
                </a:schemeClr>
              </a:solidFill>
              <a:latin typeface="Arial Black" panose="020B0A04020102020204" pitchFamily="34" charset="0"/>
            </a:rPr>
            <a:t>EXECUTIVE SUMMARY</a:t>
          </a:r>
        </a:p>
      </xdr:txBody>
    </xdr:sp>
    <xdr:clientData/>
  </xdr:twoCellAnchor>
  <xdr:twoCellAnchor>
    <xdr:from>
      <xdr:col>12</xdr:col>
      <xdr:colOff>590551</xdr:colOff>
      <xdr:row>7</xdr:row>
      <xdr:rowOff>138112</xdr:rowOff>
    </xdr:from>
    <xdr:to>
      <xdr:col>21</xdr:col>
      <xdr:colOff>504151</xdr:colOff>
      <xdr:row>25</xdr:row>
      <xdr:rowOff>57112</xdr:rowOff>
    </xdr:to>
    <xdr:sp macro="" textlink="">
      <xdr:nvSpPr>
        <xdr:cNvPr id="6" name="TextBox 5">
          <a:extLst>
            <a:ext uri="{FF2B5EF4-FFF2-40B4-BE49-F238E27FC236}">
              <a16:creationId xmlns:a16="http://schemas.microsoft.com/office/drawing/2014/main" id="{37D5217B-2750-48DB-B19D-AA31F5A63531}"/>
            </a:ext>
          </a:extLst>
        </xdr:cNvPr>
        <xdr:cNvSpPr txBox="1"/>
      </xdr:nvSpPr>
      <xdr:spPr>
        <a:xfrm>
          <a:off x="7905751" y="1471612"/>
          <a:ext cx="5400000" cy="3348000"/>
        </a:xfrm>
        <a:prstGeom prst="rect">
          <a:avLst/>
        </a:prstGeom>
        <a:solidFill>
          <a:schemeClr val="bg1"/>
        </a:solidFill>
        <a:ln w="9525" cmpd="sng">
          <a:solidFill>
            <a:schemeClr val="lt1">
              <a:shade val="50000"/>
            </a:schemeClr>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l"/>
          <a:r>
            <a:rPr lang="en-GB" sz="1150" b="1">
              <a:solidFill>
                <a:schemeClr val="accent6">
                  <a:lumMod val="75000"/>
                </a:schemeClr>
              </a:solidFill>
              <a:latin typeface="+mn-lt"/>
            </a:rPr>
            <a:t> Only 346 employees </a:t>
          </a:r>
          <a:r>
            <a:rPr lang="en-GB" sz="1150" b="1">
              <a:solidFill>
                <a:srgbClr val="C00000"/>
              </a:solidFill>
              <a:latin typeface="+mn-lt"/>
            </a:rPr>
            <a:t>(12.2%) </a:t>
          </a:r>
          <a:r>
            <a:rPr lang="en-GB" sz="1150" b="1">
              <a:solidFill>
                <a:schemeClr val="accent6">
                  <a:lumMod val="75000"/>
                </a:schemeClr>
              </a:solidFill>
              <a:latin typeface="+mn-lt"/>
            </a:rPr>
            <a:t>are classified</a:t>
          </a:r>
          <a:r>
            <a:rPr lang="en-GB" sz="1150" b="1" baseline="0">
              <a:solidFill>
                <a:schemeClr val="accent6">
                  <a:lumMod val="75000"/>
                </a:schemeClr>
              </a:solidFill>
              <a:latin typeface="+mn-lt"/>
            </a:rPr>
            <a:t> as high performers. The majority of workforce falls into Average or Low performers caterories</a:t>
          </a:r>
        </a:p>
        <a:p>
          <a:pPr lvl="0" algn="l"/>
          <a:endParaRPr lang="en-GB" sz="1150" b="1" baseline="0">
            <a:solidFill>
              <a:schemeClr val="accent6">
                <a:lumMod val="75000"/>
              </a:schemeClr>
            </a:solidFill>
            <a:latin typeface="+mn-lt"/>
          </a:endParaRPr>
        </a:p>
        <a:p>
          <a:pPr lvl="0" algn="l"/>
          <a:r>
            <a:rPr lang="en-GB" sz="1150" b="1" baseline="0">
              <a:solidFill>
                <a:schemeClr val="accent6">
                  <a:lumMod val="75000"/>
                </a:schemeClr>
              </a:solidFill>
              <a:latin typeface="+mn-lt"/>
            </a:rPr>
            <a:t>Production dominates the workforce  </a:t>
          </a:r>
          <a:r>
            <a:rPr lang="en-GB" sz="1150" b="1" baseline="0">
              <a:solidFill>
                <a:srgbClr val="C00000"/>
              </a:solidFill>
              <a:latin typeface="+mn-lt"/>
            </a:rPr>
            <a:t>(1,910 employees)</a:t>
          </a:r>
          <a:r>
            <a:rPr lang="en-GB" sz="1150" b="1" baseline="0">
              <a:solidFill>
                <a:schemeClr val="accent6">
                  <a:lumMod val="75000"/>
                </a:schemeClr>
              </a:solidFill>
              <a:latin typeface="+mn-lt"/>
            </a:rPr>
            <a:t> and contributes the highest number of high performers</a:t>
          </a:r>
        </a:p>
        <a:p>
          <a:pPr lvl="0" algn="l"/>
          <a:endParaRPr lang="en-GB" sz="1150" b="1" baseline="0">
            <a:solidFill>
              <a:schemeClr val="accent6">
                <a:lumMod val="75000"/>
              </a:schemeClr>
            </a:solidFill>
            <a:latin typeface="+mn-lt"/>
          </a:endParaRPr>
        </a:p>
        <a:p>
          <a:pPr lvl="0" algn="l"/>
          <a:r>
            <a:rPr lang="en-GB" sz="1150" b="1" baseline="0">
              <a:solidFill>
                <a:schemeClr val="accent6">
                  <a:lumMod val="75000"/>
                </a:schemeClr>
              </a:solidFill>
              <a:latin typeface="+mn-lt"/>
            </a:rPr>
            <a:t>Software engineering shows notable weak performance raising concerns about critical functions</a:t>
          </a:r>
        </a:p>
        <a:p>
          <a:pPr lvl="0" algn="l"/>
          <a:endParaRPr lang="en-GB" sz="1150" b="1" baseline="0">
            <a:solidFill>
              <a:schemeClr val="accent6">
                <a:lumMod val="75000"/>
              </a:schemeClr>
            </a:solidFill>
            <a:latin typeface="+mn-lt"/>
          </a:endParaRPr>
        </a:p>
        <a:p>
          <a:pPr lvl="0" algn="l"/>
          <a:r>
            <a:rPr lang="en-GB" sz="1150" b="1" baseline="0">
              <a:solidFill>
                <a:schemeClr val="accent6">
                  <a:lumMod val="75000"/>
                </a:schemeClr>
              </a:solidFill>
              <a:latin typeface="+mn-lt"/>
            </a:rPr>
            <a:t>The company spent </a:t>
          </a:r>
          <a:r>
            <a:rPr lang="en-GB" sz="1150" b="1" baseline="0">
              <a:solidFill>
                <a:srgbClr val="C00000"/>
              </a:solidFill>
              <a:latin typeface="+mn-lt"/>
            </a:rPr>
            <a:t>$1.59 million</a:t>
          </a:r>
          <a:r>
            <a:rPr lang="en-GB" sz="1150" b="1" baseline="0">
              <a:solidFill>
                <a:schemeClr val="accent6">
                  <a:lumMod val="75000"/>
                </a:schemeClr>
              </a:solidFill>
              <a:latin typeface="+mn-lt"/>
            </a:rPr>
            <a:t> on training yet the training completion rate is critically low at </a:t>
          </a:r>
          <a:r>
            <a:rPr lang="en-GB" sz="1150" b="1" baseline="0">
              <a:solidFill>
                <a:srgbClr val="C00000"/>
              </a:solidFill>
              <a:latin typeface="+mn-lt"/>
            </a:rPr>
            <a:t>25.91%</a:t>
          </a:r>
          <a:r>
            <a:rPr lang="en-GB" sz="1150" b="1" baseline="0">
              <a:solidFill>
                <a:schemeClr val="accent6">
                  <a:lumMod val="75000"/>
                </a:schemeClr>
              </a:solidFill>
              <a:latin typeface="+mn-lt"/>
            </a:rPr>
            <a:t>. A large portion of employees either fail or do not complete their training programs.</a:t>
          </a:r>
        </a:p>
        <a:p>
          <a:pPr lvl="0" algn="l"/>
          <a:endParaRPr lang="en-GB" sz="1150" b="1" baseline="0">
            <a:solidFill>
              <a:schemeClr val="accent6">
                <a:lumMod val="75000"/>
              </a:schemeClr>
            </a:solidFill>
            <a:latin typeface="+mn-lt"/>
          </a:endParaRPr>
        </a:p>
        <a:p>
          <a:pPr lvl="0" algn="l"/>
          <a:r>
            <a:rPr lang="en-GB" sz="1150" b="1" baseline="0">
              <a:solidFill>
                <a:schemeClr val="accent6">
                  <a:lumMod val="75000"/>
                </a:schemeClr>
              </a:solidFill>
              <a:latin typeface="+mn-lt"/>
            </a:rPr>
            <a:t>Internal and external trainings achieved similar results, implying that training effectiveness may not depend on delivery method.</a:t>
          </a:r>
        </a:p>
        <a:p>
          <a:pPr algn="l"/>
          <a:endParaRPr lang="en-GB" sz="1150" b="1">
            <a:solidFill>
              <a:schemeClr val="accent6">
                <a:lumMod val="75000"/>
              </a:schemeClr>
            </a:solidFill>
            <a:latin typeface="+mn-lt"/>
          </a:endParaRPr>
        </a:p>
      </xdr:txBody>
    </xdr:sp>
    <xdr:clientData/>
  </xdr:twoCellAnchor>
  <xdr:twoCellAnchor>
    <xdr:from>
      <xdr:col>3</xdr:col>
      <xdr:colOff>246376</xdr:colOff>
      <xdr:row>7</xdr:row>
      <xdr:rowOff>138112</xdr:rowOff>
    </xdr:from>
    <xdr:to>
      <xdr:col>12</xdr:col>
      <xdr:colOff>159976</xdr:colOff>
      <xdr:row>25</xdr:row>
      <xdr:rowOff>57112</xdr:rowOff>
    </xdr:to>
    <xdr:sp macro="" textlink="">
      <xdr:nvSpPr>
        <xdr:cNvPr id="7" name="TextBox 6">
          <a:extLst>
            <a:ext uri="{FF2B5EF4-FFF2-40B4-BE49-F238E27FC236}">
              <a16:creationId xmlns:a16="http://schemas.microsoft.com/office/drawing/2014/main" id="{25697773-693D-479E-9F2C-C6536E460DA0}"/>
            </a:ext>
          </a:extLst>
        </xdr:cNvPr>
        <xdr:cNvSpPr txBox="1"/>
      </xdr:nvSpPr>
      <xdr:spPr>
        <a:xfrm>
          <a:off x="2075176" y="1471612"/>
          <a:ext cx="5400000" cy="3348000"/>
        </a:xfrm>
        <a:prstGeom prst="rect">
          <a:avLst/>
        </a:prstGeom>
        <a:solidFill>
          <a:schemeClr val="bg1"/>
        </a:solidFill>
        <a:ln w="9525" cmpd="sng">
          <a:solidFill>
            <a:schemeClr val="lt1">
              <a:shade val="50000"/>
            </a:schemeClr>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GB" sz="1200" b="1">
              <a:solidFill>
                <a:schemeClr val="accent6">
                  <a:lumMod val="75000"/>
                </a:schemeClr>
              </a:solidFill>
              <a:latin typeface="+mn-lt"/>
            </a:rPr>
            <a:t>The organization currently has a workforce of </a:t>
          </a:r>
          <a:r>
            <a:rPr lang="en-GB" sz="1200" b="1">
              <a:solidFill>
                <a:srgbClr val="FF0000"/>
              </a:solidFill>
              <a:latin typeface="+mn-lt"/>
            </a:rPr>
            <a:t>2,845</a:t>
          </a:r>
          <a:r>
            <a:rPr lang="en-GB" sz="1200" b="1">
              <a:solidFill>
                <a:schemeClr val="accent6">
                  <a:lumMod val="75000"/>
                </a:schemeClr>
              </a:solidFill>
              <a:latin typeface="+mn-lt"/>
            </a:rPr>
            <a:t> employees accross</a:t>
          </a:r>
          <a:r>
            <a:rPr lang="en-GB" sz="1200" b="1">
              <a:solidFill>
                <a:srgbClr val="FF0000"/>
              </a:solidFill>
              <a:latin typeface="+mn-lt"/>
            </a:rPr>
            <a:t> 6 </a:t>
          </a:r>
          <a:r>
            <a:rPr lang="en-GB" sz="1200" b="1">
              <a:solidFill>
                <a:schemeClr val="accent6">
                  <a:lumMod val="75000"/>
                </a:schemeClr>
              </a:solidFill>
              <a:latin typeface="+mn-lt"/>
            </a:rPr>
            <a:t>departments and </a:t>
          </a:r>
          <a:r>
            <a:rPr lang="en-GB" sz="1200" b="1">
              <a:solidFill>
                <a:srgbClr val="FF0000"/>
              </a:solidFill>
              <a:latin typeface="+mn-lt"/>
            </a:rPr>
            <a:t>10</a:t>
          </a:r>
          <a:r>
            <a:rPr lang="en-GB" sz="1200" b="1">
              <a:solidFill>
                <a:schemeClr val="accent6">
                  <a:lumMod val="75000"/>
                </a:schemeClr>
              </a:solidFill>
              <a:latin typeface="+mn-lt"/>
            </a:rPr>
            <a:t> business units.  </a:t>
          </a:r>
        </a:p>
        <a:p>
          <a:pPr marL="0" marR="0" lvl="0" indent="0" algn="l" defTabSz="914400" eaLnBrk="1" fontAlgn="auto" latinLnBrk="0" hangingPunct="1">
            <a:lnSpc>
              <a:spcPct val="100000"/>
            </a:lnSpc>
            <a:spcBef>
              <a:spcPts val="0"/>
            </a:spcBef>
            <a:spcAft>
              <a:spcPts val="0"/>
            </a:spcAft>
            <a:buClrTx/>
            <a:buSzTx/>
            <a:buFontTx/>
            <a:buNone/>
            <a:tabLst/>
            <a:defRPr/>
          </a:pPr>
          <a:endParaRPr lang="en-GB" sz="1200" b="1">
            <a:solidFill>
              <a:schemeClr val="accent6">
                <a:lumMod val="75000"/>
              </a:schemeClr>
            </a:solidFill>
            <a:latin typeface="+mn-lt"/>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200" b="1">
              <a:solidFill>
                <a:schemeClr val="accent6">
                  <a:lumMod val="75000"/>
                </a:schemeClr>
              </a:solidFill>
              <a:latin typeface="+mn-lt"/>
            </a:rPr>
            <a:t>The workforce is slightly</a:t>
          </a:r>
          <a:r>
            <a:rPr lang="en-GB" sz="1200" b="1" baseline="0">
              <a:solidFill>
                <a:schemeClr val="accent6">
                  <a:lumMod val="75000"/>
                </a:schemeClr>
              </a:solidFill>
              <a:latin typeface="+mn-lt"/>
            </a:rPr>
            <a:t> female dominated, with females making up 55.82% and males </a:t>
          </a:r>
          <a:r>
            <a:rPr lang="en-GB" sz="1200" b="1" baseline="0">
              <a:solidFill>
                <a:srgbClr val="FF0000"/>
              </a:solidFill>
              <a:latin typeface="+mn-lt"/>
            </a:rPr>
            <a:t>44.18%</a:t>
          </a:r>
          <a:endParaRPr lang="en-GB" sz="1200" b="1">
            <a:solidFill>
              <a:srgbClr val="FF0000"/>
            </a:solidFill>
            <a:latin typeface="+mn-l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GB" sz="1200" b="1">
            <a:solidFill>
              <a:schemeClr val="accent6">
                <a:lumMod val="75000"/>
              </a:schemeClr>
            </a:solidFill>
            <a:latin typeface="+mn-lt"/>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200" b="1">
              <a:solidFill>
                <a:schemeClr val="accent6">
                  <a:lumMod val="75000"/>
                </a:schemeClr>
              </a:solidFill>
              <a:latin typeface="+mn-lt"/>
            </a:rPr>
            <a:t>The average employee age is </a:t>
          </a:r>
          <a:r>
            <a:rPr lang="en-GB" sz="1200" b="1">
              <a:solidFill>
                <a:srgbClr val="FF0000"/>
              </a:solidFill>
              <a:latin typeface="+mn-lt"/>
            </a:rPr>
            <a:t>50 years </a:t>
          </a:r>
          <a:r>
            <a:rPr lang="en-GB" sz="1200" b="1">
              <a:solidFill>
                <a:schemeClr val="accent6">
                  <a:lumMod val="75000"/>
                </a:schemeClr>
              </a:solidFill>
              <a:latin typeface="+mn-lt"/>
            </a:rPr>
            <a:t>old and has spent approximately </a:t>
          </a:r>
          <a:r>
            <a:rPr lang="en-GB" sz="1200" b="1">
              <a:solidFill>
                <a:srgbClr val="FF0000"/>
              </a:solidFill>
              <a:latin typeface="+mn-lt"/>
            </a:rPr>
            <a:t>4.77 years </a:t>
          </a:r>
          <a:r>
            <a:rPr lang="en-GB" sz="1200" b="1">
              <a:solidFill>
                <a:schemeClr val="accent6">
                  <a:lumMod val="75000"/>
                </a:schemeClr>
              </a:solidFill>
              <a:latin typeface="+mn-lt"/>
            </a:rPr>
            <a:t>in the company. </a:t>
          </a:r>
        </a:p>
        <a:p>
          <a:pPr marL="0" marR="0" lvl="0" indent="0" algn="l" defTabSz="914400" eaLnBrk="1" fontAlgn="auto" latinLnBrk="0" hangingPunct="1">
            <a:lnSpc>
              <a:spcPct val="100000"/>
            </a:lnSpc>
            <a:spcBef>
              <a:spcPts val="0"/>
            </a:spcBef>
            <a:spcAft>
              <a:spcPts val="0"/>
            </a:spcAft>
            <a:buClrTx/>
            <a:buSzTx/>
            <a:buFontTx/>
            <a:buNone/>
            <a:tabLst/>
            <a:defRPr/>
          </a:pPr>
          <a:endParaRPr lang="en-GB" sz="1200" b="1">
            <a:solidFill>
              <a:schemeClr val="accent6">
                <a:lumMod val="75000"/>
              </a:schemeClr>
            </a:solidFill>
            <a:latin typeface="+mn-lt"/>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200" b="1">
              <a:solidFill>
                <a:schemeClr val="accent6">
                  <a:lumMod val="75000"/>
                </a:schemeClr>
              </a:solidFill>
              <a:latin typeface="+mn-lt"/>
            </a:rPr>
            <a:t>Age distribution analysis reveals that </a:t>
          </a:r>
          <a:r>
            <a:rPr lang="en-GB" sz="1200" b="1" baseline="0">
              <a:solidFill>
                <a:srgbClr val="FF0000"/>
              </a:solidFill>
              <a:effectLst/>
              <a:latin typeface="+mn-lt"/>
              <a:ea typeface="+mn-ea"/>
              <a:cs typeface="+mn-cs"/>
            </a:rPr>
            <a:t>over 66% </a:t>
          </a:r>
          <a:r>
            <a:rPr lang="en-GB" sz="1200" b="1" baseline="0">
              <a:solidFill>
                <a:schemeClr val="accent6">
                  <a:lumMod val="75000"/>
                </a:schemeClr>
              </a:solidFill>
              <a:effectLst/>
              <a:latin typeface="+mn-lt"/>
              <a:ea typeface="+mn-ea"/>
              <a:cs typeface="+mn-cs"/>
            </a:rPr>
            <a:t>of the workforce is middle-aged or older. This highlights a significant lack of young talents and potential future succession risk.</a:t>
          </a:r>
          <a:endParaRPr lang="en-GB" sz="1200">
            <a:solidFill>
              <a:schemeClr val="accent6">
                <a:lumMod val="75000"/>
              </a:schemeClr>
            </a:solidFill>
            <a:effectLst/>
          </a:endParaRPr>
        </a:p>
        <a:p>
          <a:pPr algn="l"/>
          <a:endParaRPr lang="en-GB" sz="1200" b="1">
            <a:solidFill>
              <a:schemeClr val="accent6">
                <a:lumMod val="75000"/>
              </a:schemeClr>
            </a:solidFill>
            <a:latin typeface="+mn-lt"/>
          </a:endParaRPr>
        </a:p>
      </xdr:txBody>
    </xdr:sp>
    <xdr:clientData/>
  </xdr:twoCellAnchor>
  <xdr:twoCellAnchor>
    <xdr:from>
      <xdr:col>4</xdr:col>
      <xdr:colOff>323851</xdr:colOff>
      <xdr:row>3</xdr:row>
      <xdr:rowOff>85725</xdr:rowOff>
    </xdr:from>
    <xdr:to>
      <xdr:col>5</xdr:col>
      <xdr:colOff>180975</xdr:colOff>
      <xdr:row>5</xdr:row>
      <xdr:rowOff>180975</xdr:rowOff>
    </xdr:to>
    <xdr:sp macro="" textlink="">
      <xdr:nvSpPr>
        <xdr:cNvPr id="8" name="Rectangle 7">
          <a:extLst>
            <a:ext uri="{FF2B5EF4-FFF2-40B4-BE49-F238E27FC236}">
              <a16:creationId xmlns:a16="http://schemas.microsoft.com/office/drawing/2014/main" id="{CF44A721-9FE8-44E9-9BF4-B4BDBDFFA626}"/>
            </a:ext>
          </a:extLst>
        </xdr:cNvPr>
        <xdr:cNvSpPr/>
      </xdr:nvSpPr>
      <xdr:spPr>
        <a:xfrm>
          <a:off x="2762251" y="657225"/>
          <a:ext cx="466724" cy="476250"/>
        </a:xfrm>
        <a:prstGeom prst="rect">
          <a:avLst/>
        </a:prstGeom>
        <a:solidFill>
          <a:schemeClr val="accent6">
            <a:lumMod val="50000"/>
          </a:schemeClr>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4</xdr:col>
      <xdr:colOff>400050</xdr:colOff>
      <xdr:row>3</xdr:row>
      <xdr:rowOff>133350</xdr:rowOff>
    </xdr:from>
    <xdr:to>
      <xdr:col>5</xdr:col>
      <xdr:colOff>100727</xdr:colOff>
      <xdr:row>5</xdr:row>
      <xdr:rowOff>66675</xdr:rowOff>
    </xdr:to>
    <xdr:pic>
      <xdr:nvPicPr>
        <xdr:cNvPr id="10" name="Graphic 9" descr="Back with solid fill">
          <a:hlinkClick xmlns:r="http://schemas.openxmlformats.org/officeDocument/2006/relationships" r:id="rId4"/>
          <a:extLst>
            <a:ext uri="{FF2B5EF4-FFF2-40B4-BE49-F238E27FC236}">
              <a16:creationId xmlns:a16="http://schemas.microsoft.com/office/drawing/2014/main" id="{6543A599-BC6F-4598-9B20-7271A4BAE92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38450" y="704850"/>
          <a:ext cx="310277" cy="314325"/>
        </a:xfrm>
        <a:prstGeom prst="rect">
          <a:avLst/>
        </a:prstGeom>
        <a:effectLst>
          <a:outerShdw blurRad="50800" dist="38100" dir="5400000" algn="t" rotWithShape="0">
            <a:prstClr val="black">
              <a:alpha val="40000"/>
            </a:prstClr>
          </a:outerShdw>
        </a:effec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95250</xdr:colOff>
      <xdr:row>1</xdr:row>
      <xdr:rowOff>161925</xdr:rowOff>
    </xdr:from>
    <xdr:to>
      <xdr:col>21</xdr:col>
      <xdr:colOff>247650</xdr:colOff>
      <xdr:row>28</xdr:row>
      <xdr:rowOff>123825</xdr:rowOff>
    </xdr:to>
    <xdr:sp macro="" textlink="">
      <xdr:nvSpPr>
        <xdr:cNvPr id="2" name="Rectangle: Rounded Corners 1">
          <a:extLst>
            <a:ext uri="{FF2B5EF4-FFF2-40B4-BE49-F238E27FC236}">
              <a16:creationId xmlns:a16="http://schemas.microsoft.com/office/drawing/2014/main" id="{4ECAD967-17C0-47EE-9FD9-8E72E9653F4A}"/>
            </a:ext>
          </a:extLst>
        </xdr:cNvPr>
        <xdr:cNvSpPr/>
      </xdr:nvSpPr>
      <xdr:spPr>
        <a:xfrm>
          <a:off x="1314450" y="352425"/>
          <a:ext cx="11734800" cy="5105400"/>
        </a:xfrm>
        <a:prstGeom prst="roundRect">
          <a:avLst/>
        </a:prstGeom>
        <a:solidFill>
          <a:schemeClr val="accent6">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accent6">
                <a:lumMod val="20000"/>
                <a:lumOff val="80000"/>
              </a:schemeClr>
            </a:solidFill>
          </a:endParaRPr>
        </a:p>
      </xdr:txBody>
    </xdr:sp>
    <xdr:clientData/>
  </xdr:twoCellAnchor>
  <xdr:twoCellAnchor>
    <xdr:from>
      <xdr:col>5</xdr:col>
      <xdr:colOff>76200</xdr:colOff>
      <xdr:row>3</xdr:row>
      <xdr:rowOff>114300</xdr:rowOff>
    </xdr:from>
    <xdr:to>
      <xdr:col>18</xdr:col>
      <xdr:colOff>66675</xdr:colOff>
      <xdr:row>7</xdr:row>
      <xdr:rowOff>47625</xdr:rowOff>
    </xdr:to>
    <xdr:sp macro="" textlink="">
      <xdr:nvSpPr>
        <xdr:cNvPr id="3" name="TextBox 2">
          <a:extLst>
            <a:ext uri="{FF2B5EF4-FFF2-40B4-BE49-F238E27FC236}">
              <a16:creationId xmlns:a16="http://schemas.microsoft.com/office/drawing/2014/main" id="{E44EA43B-8281-471A-A80E-21B67AD05452}"/>
            </a:ext>
          </a:extLst>
        </xdr:cNvPr>
        <xdr:cNvSpPr txBox="1"/>
      </xdr:nvSpPr>
      <xdr:spPr>
        <a:xfrm>
          <a:off x="3124200" y="685800"/>
          <a:ext cx="7915275" cy="695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000" b="1">
              <a:solidFill>
                <a:schemeClr val="accent6">
                  <a:lumMod val="75000"/>
                </a:schemeClr>
              </a:solidFill>
              <a:latin typeface="Arial Black" panose="020B0A04020102020204" pitchFamily="34" charset="0"/>
            </a:rPr>
            <a:t>RECOMMENDATIONS</a:t>
          </a:r>
        </a:p>
      </xdr:txBody>
    </xdr:sp>
    <xdr:clientData/>
  </xdr:twoCellAnchor>
  <xdr:twoCellAnchor>
    <xdr:from>
      <xdr:col>5</xdr:col>
      <xdr:colOff>571500</xdr:colOff>
      <xdr:row>8</xdr:row>
      <xdr:rowOff>61912</xdr:rowOff>
    </xdr:from>
    <xdr:to>
      <xdr:col>17</xdr:col>
      <xdr:colOff>114300</xdr:colOff>
      <xdr:row>27</xdr:row>
      <xdr:rowOff>19050</xdr:rowOff>
    </xdr:to>
    <xdr:sp macro="" textlink="">
      <xdr:nvSpPr>
        <xdr:cNvPr id="4" name="TextBox 3">
          <a:extLst>
            <a:ext uri="{FF2B5EF4-FFF2-40B4-BE49-F238E27FC236}">
              <a16:creationId xmlns:a16="http://schemas.microsoft.com/office/drawing/2014/main" id="{C07A02C6-55B6-4E08-82EC-DAE26DD3A223}"/>
            </a:ext>
          </a:extLst>
        </xdr:cNvPr>
        <xdr:cNvSpPr txBox="1"/>
      </xdr:nvSpPr>
      <xdr:spPr>
        <a:xfrm>
          <a:off x="3619500" y="1585912"/>
          <a:ext cx="6858000" cy="3576638"/>
        </a:xfrm>
        <a:prstGeom prst="rect">
          <a:avLst/>
        </a:prstGeom>
        <a:solidFill>
          <a:schemeClr val="bg1"/>
        </a:solidFill>
        <a:ln w="9525" cmpd="sng">
          <a:solidFill>
            <a:schemeClr val="lt1">
              <a:shade val="50000"/>
            </a:schemeClr>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endParaRPr lang="en-GB" sz="1200" b="1">
            <a:solidFill>
              <a:schemeClr val="accent6">
                <a:lumMod val="75000"/>
              </a:schemeClr>
            </a:solidFill>
            <a:latin typeface="+mn-lt"/>
          </a:endParaRPr>
        </a:p>
      </xdr:txBody>
    </xdr:sp>
    <xdr:clientData/>
  </xdr:twoCellAnchor>
  <xdr:twoCellAnchor>
    <xdr:from>
      <xdr:col>3</xdr:col>
      <xdr:colOff>409575</xdr:colOff>
      <xdr:row>4</xdr:row>
      <xdr:rowOff>57150</xdr:rowOff>
    </xdr:from>
    <xdr:to>
      <xdr:col>4</xdr:col>
      <xdr:colOff>266699</xdr:colOff>
      <xdr:row>6</xdr:row>
      <xdr:rowOff>152400</xdr:rowOff>
    </xdr:to>
    <xdr:sp macro="" textlink="">
      <xdr:nvSpPr>
        <xdr:cNvPr id="5" name="Rectangle 4">
          <a:extLst>
            <a:ext uri="{FF2B5EF4-FFF2-40B4-BE49-F238E27FC236}">
              <a16:creationId xmlns:a16="http://schemas.microsoft.com/office/drawing/2014/main" id="{A61F76B7-3A49-47A7-928A-3300AE0D7BC0}"/>
            </a:ext>
          </a:extLst>
        </xdr:cNvPr>
        <xdr:cNvSpPr/>
      </xdr:nvSpPr>
      <xdr:spPr>
        <a:xfrm>
          <a:off x="2238375" y="819150"/>
          <a:ext cx="466724" cy="476250"/>
        </a:xfrm>
        <a:prstGeom prst="rect">
          <a:avLst/>
        </a:prstGeom>
        <a:solidFill>
          <a:schemeClr val="accent6">
            <a:lumMod val="50000"/>
          </a:schemeClr>
        </a:solid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3</xdr:col>
      <xdr:colOff>504825</xdr:colOff>
      <xdr:row>4</xdr:row>
      <xdr:rowOff>133350</xdr:rowOff>
    </xdr:from>
    <xdr:to>
      <xdr:col>4</xdr:col>
      <xdr:colOff>161925</xdr:colOff>
      <xdr:row>6</xdr:row>
      <xdr:rowOff>19050</xdr:rowOff>
    </xdr:to>
    <xdr:pic>
      <xdr:nvPicPr>
        <xdr:cNvPr id="6" name="Graphic 5" descr="Home with solid fill">
          <a:hlinkClick xmlns:r="http://schemas.openxmlformats.org/officeDocument/2006/relationships" r:id="rId1"/>
          <a:extLst>
            <a:ext uri="{FF2B5EF4-FFF2-40B4-BE49-F238E27FC236}">
              <a16:creationId xmlns:a16="http://schemas.microsoft.com/office/drawing/2014/main" id="{323A4D15-FAD0-4E83-9286-8EE24C32FA5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333625" y="895350"/>
          <a:ext cx="266700" cy="266700"/>
        </a:xfrm>
        <a:prstGeom prst="rect">
          <a:avLst/>
        </a:prstGeom>
        <a:effectLst>
          <a:outerShdw blurRad="50800" dist="38100" dir="5400000" algn="t" rotWithShape="0">
            <a:prstClr val="black">
              <a:alpha val="40000"/>
            </a:prstClr>
          </a:outerShdw>
        </a:effectLst>
      </xdr:spPr>
    </xdr:pic>
    <xdr:clientData/>
  </xdr:twoCellAnchor>
  <xdr:twoCellAnchor>
    <xdr:from>
      <xdr:col>6</xdr:col>
      <xdr:colOff>276225</xdr:colOff>
      <xdr:row>10</xdr:row>
      <xdr:rowOff>61912</xdr:rowOff>
    </xdr:from>
    <xdr:to>
      <xdr:col>16</xdr:col>
      <xdr:colOff>428625</xdr:colOff>
      <xdr:row>25</xdr:row>
      <xdr:rowOff>9525</xdr:rowOff>
    </xdr:to>
    <xdr:sp macro="" textlink="">
      <xdr:nvSpPr>
        <xdr:cNvPr id="9" name="TextBox 8">
          <a:extLst>
            <a:ext uri="{FF2B5EF4-FFF2-40B4-BE49-F238E27FC236}">
              <a16:creationId xmlns:a16="http://schemas.microsoft.com/office/drawing/2014/main" id="{E4431B4D-5BD6-40B6-ADC0-E88CD34E546E}"/>
            </a:ext>
          </a:extLst>
        </xdr:cNvPr>
        <xdr:cNvSpPr txBox="1"/>
      </xdr:nvSpPr>
      <xdr:spPr>
        <a:xfrm>
          <a:off x="3933825" y="1966912"/>
          <a:ext cx="6248400" cy="2805113"/>
        </a:xfrm>
        <a:prstGeom prst="rect">
          <a:avLst/>
        </a:prstGeom>
        <a:solidFill>
          <a:schemeClr val="bg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GB" sz="1200" b="1">
              <a:solidFill>
                <a:schemeClr val="accent6">
                  <a:lumMod val="75000"/>
                </a:schemeClr>
              </a:solidFill>
              <a:latin typeface="+mn-lt"/>
            </a:rPr>
            <a:t>Redesign training initiatives with better accountability and follow-up, aim to raise completion rates above 70%</a:t>
          </a:r>
        </a:p>
        <a:p>
          <a:pPr marL="0" marR="0" lvl="0" indent="0" algn="l" defTabSz="914400" eaLnBrk="1" fontAlgn="auto" latinLnBrk="0" hangingPunct="1">
            <a:lnSpc>
              <a:spcPct val="100000"/>
            </a:lnSpc>
            <a:spcBef>
              <a:spcPts val="0"/>
            </a:spcBef>
            <a:spcAft>
              <a:spcPts val="0"/>
            </a:spcAft>
            <a:buClrTx/>
            <a:buSzTx/>
            <a:buFontTx/>
            <a:buNone/>
            <a:tabLst/>
            <a:defRPr/>
          </a:pPr>
          <a:endParaRPr lang="en-GB" sz="1200" b="1">
            <a:solidFill>
              <a:schemeClr val="accent6">
                <a:lumMod val="75000"/>
              </a:schemeClr>
            </a:solidFill>
            <a:latin typeface="+mn-lt"/>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200" b="1">
              <a:solidFill>
                <a:schemeClr val="accent6">
                  <a:lumMod val="75000"/>
                </a:schemeClr>
              </a:solidFill>
              <a:effectLst/>
              <a:latin typeface="+mn-lt"/>
            </a:rPr>
            <a:t>Implement structured improvent</a:t>
          </a:r>
          <a:r>
            <a:rPr lang="en-GB" sz="1200" b="1" baseline="0">
              <a:solidFill>
                <a:schemeClr val="accent6">
                  <a:lumMod val="75000"/>
                </a:schemeClr>
              </a:solidFill>
              <a:effectLst/>
              <a:latin typeface="+mn-lt"/>
            </a:rPr>
            <a:t> plans for underperforming units especially  Software Engineering</a:t>
          </a:r>
        </a:p>
        <a:p>
          <a:pPr marL="0" marR="0" lvl="0" indent="0" algn="l" defTabSz="914400" eaLnBrk="1" fontAlgn="auto" latinLnBrk="0" hangingPunct="1">
            <a:lnSpc>
              <a:spcPct val="100000"/>
            </a:lnSpc>
            <a:spcBef>
              <a:spcPts val="0"/>
            </a:spcBef>
            <a:spcAft>
              <a:spcPts val="0"/>
            </a:spcAft>
            <a:buClrTx/>
            <a:buSzTx/>
            <a:buFontTx/>
            <a:buNone/>
            <a:tabLst/>
            <a:defRPr/>
          </a:pPr>
          <a:endParaRPr lang="en-GB" sz="1200" b="1" baseline="0">
            <a:solidFill>
              <a:schemeClr val="accent6">
                <a:lumMod val="75000"/>
              </a:schemeClr>
            </a:solidFill>
            <a:effectLst/>
            <a:latin typeface="+mn-lt"/>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200" b="1" baseline="0">
              <a:solidFill>
                <a:schemeClr val="accent6">
                  <a:lumMod val="75000"/>
                </a:schemeClr>
              </a:solidFill>
              <a:effectLst/>
              <a:latin typeface="+mn-lt"/>
            </a:rPr>
            <a:t>Implement succession planning; Increase the proportion of young adults and create knowledge transfer programs between senior and junior employees</a:t>
          </a:r>
        </a:p>
        <a:p>
          <a:pPr marL="0" marR="0" lvl="0" indent="0" algn="l" defTabSz="914400" eaLnBrk="1" fontAlgn="auto" latinLnBrk="0" hangingPunct="1">
            <a:lnSpc>
              <a:spcPct val="100000"/>
            </a:lnSpc>
            <a:spcBef>
              <a:spcPts val="0"/>
            </a:spcBef>
            <a:spcAft>
              <a:spcPts val="0"/>
            </a:spcAft>
            <a:buClrTx/>
            <a:buSzTx/>
            <a:buFontTx/>
            <a:buNone/>
            <a:tabLst/>
            <a:defRPr/>
          </a:pPr>
          <a:endParaRPr lang="en-GB" sz="1200" b="1" baseline="0">
            <a:solidFill>
              <a:schemeClr val="accent6">
                <a:lumMod val="75000"/>
              </a:schemeClr>
            </a:solidFill>
            <a:effectLst/>
            <a:latin typeface="+mn-lt"/>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200" b="1" baseline="0">
              <a:solidFill>
                <a:schemeClr val="accent6">
                  <a:lumMod val="75000"/>
                </a:schemeClr>
              </a:solidFill>
              <a:effectLst/>
              <a:latin typeface="+mn-lt"/>
            </a:rPr>
            <a:t>Introduce recognition programs for high performing employess and focus on improving career growth opportunities</a:t>
          </a:r>
          <a:endParaRPr lang="en-GB" sz="1200">
            <a:solidFill>
              <a:schemeClr val="accent6">
                <a:lumMod val="75000"/>
              </a:schemeClr>
            </a:solidFill>
            <a:effectLst/>
          </a:endParaRPr>
        </a:p>
        <a:p>
          <a:pPr algn="l"/>
          <a:endParaRPr lang="en-GB" sz="1200" b="1">
            <a:solidFill>
              <a:schemeClr val="accent6">
                <a:lumMod val="75000"/>
              </a:schemeClr>
            </a:solidFill>
            <a:latin typeface="+mn-l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54.60540335648" createdVersion="8" refreshedVersion="8" minRefreshableVersion="3" recordCount="2845" xr:uid="{39624E44-B078-41FA-9771-29B784FB52A4}">
  <cacheSource type="worksheet">
    <worksheetSource name="Table1"/>
  </cacheSource>
  <cacheFields count="33">
    <cacheField name="Employee ID" numFmtId="0">
      <sharedItems containsSemiMixedTypes="0" containsString="0" containsNumber="1" containsInteger="1" minValue="1001" maxValue="4000" count="2845">
        <n v="3427"/>
        <n v="3428"/>
        <n v="3429"/>
        <n v="3430"/>
        <n v="3431"/>
        <n v="3432"/>
        <n v="3433"/>
        <n v="3434"/>
        <n v="3435"/>
        <n v="3436"/>
        <n v="3437"/>
        <n v="3438"/>
        <n v="3439"/>
        <n v="3440"/>
        <n v="3441"/>
        <n v="3442"/>
        <n v="3443"/>
        <n v="3444"/>
        <n v="3445"/>
        <n v="3446"/>
        <n v="3450"/>
        <n v="3451"/>
        <n v="3452"/>
        <n v="3453"/>
        <n v="3454"/>
        <n v="3455"/>
        <n v="3456"/>
        <n v="3457"/>
        <n v="3460"/>
        <n v="3462"/>
        <n v="3463"/>
        <n v="3464"/>
        <n v="3465"/>
        <n v="3466"/>
        <n v="3467"/>
        <n v="3468"/>
        <n v="3471"/>
        <n v="3472"/>
        <n v="3473"/>
        <n v="3474"/>
        <n v="3475"/>
        <n v="3476"/>
        <n v="3477"/>
        <n v="3478"/>
        <n v="3479"/>
        <n v="3483"/>
        <n v="3484"/>
        <n v="3485"/>
        <n v="3486"/>
        <n v="3487"/>
        <n v="3488"/>
        <n v="3489"/>
        <n v="3490"/>
        <n v="3491"/>
        <n v="3492"/>
        <n v="3493"/>
        <n v="3494"/>
        <n v="3495"/>
        <n v="3496"/>
        <n v="3497"/>
        <n v="3498"/>
        <n v="3499"/>
        <n v="3500"/>
        <n v="3502"/>
        <n v="3503"/>
        <n v="3504"/>
        <n v="3505"/>
        <n v="3506"/>
        <n v="3507"/>
        <n v="3508"/>
        <n v="3509"/>
        <n v="3510"/>
        <n v="3511"/>
        <n v="3514"/>
        <n v="3516"/>
        <n v="3517"/>
        <n v="3518"/>
        <n v="3519"/>
        <n v="3520"/>
        <n v="3521"/>
        <n v="3522"/>
        <n v="3523"/>
        <n v="3526"/>
        <n v="3527"/>
        <n v="3528"/>
        <n v="3529"/>
        <n v="3530"/>
        <n v="3531"/>
        <n v="3532"/>
        <n v="3533"/>
        <n v="3534"/>
        <n v="3535"/>
        <n v="3536"/>
        <n v="3539"/>
        <n v="3540"/>
        <n v="3541"/>
        <n v="3542"/>
        <n v="3543"/>
        <n v="3544"/>
        <n v="3545"/>
        <n v="3546"/>
        <n v="3547"/>
        <n v="3548"/>
        <n v="3549"/>
        <n v="3551"/>
        <n v="3552"/>
        <n v="3553"/>
        <n v="3554"/>
        <n v="3555"/>
        <n v="3556"/>
        <n v="3557"/>
        <n v="3558"/>
        <n v="3559"/>
        <n v="3560"/>
        <n v="3561"/>
        <n v="3563"/>
        <n v="3564"/>
        <n v="3565"/>
        <n v="3566"/>
        <n v="3567"/>
        <n v="3568"/>
        <n v="3569"/>
        <n v="3570"/>
        <n v="3571"/>
        <n v="3572"/>
        <n v="3573"/>
        <n v="3575"/>
        <n v="3576"/>
        <n v="3577"/>
        <n v="3578"/>
        <n v="3579"/>
        <n v="3580"/>
        <n v="3581"/>
        <n v="3582"/>
        <n v="3583"/>
        <n v="3584"/>
        <n v="3585"/>
        <n v="3586"/>
        <n v="3587"/>
        <n v="3588"/>
        <n v="3589"/>
        <n v="3593"/>
        <n v="3594"/>
        <n v="3595"/>
        <n v="3596"/>
        <n v="3598"/>
        <n v="3599"/>
        <n v="3600"/>
        <n v="3601"/>
        <n v="3602"/>
        <n v="3603"/>
        <n v="3604"/>
        <n v="3605"/>
        <n v="3606"/>
        <n v="3607"/>
        <n v="3608"/>
        <n v="3609"/>
        <n v="3610"/>
        <n v="3611"/>
        <n v="3612"/>
        <n v="3613"/>
        <n v="3614"/>
        <n v="3616"/>
        <n v="3617"/>
        <n v="3618"/>
        <n v="3619"/>
        <n v="3620"/>
        <n v="3621"/>
        <n v="3622"/>
        <n v="3623"/>
        <n v="3624"/>
        <n v="3625"/>
        <n v="3626"/>
        <n v="3627"/>
        <n v="3628"/>
        <n v="3629"/>
        <n v="3630"/>
        <n v="3631"/>
        <n v="3632"/>
        <n v="3633"/>
        <n v="3634"/>
        <n v="3635"/>
        <n v="3636"/>
        <n v="3637"/>
        <n v="3638"/>
        <n v="3640"/>
        <n v="3643"/>
        <n v="3644"/>
        <n v="3645"/>
        <n v="3646"/>
        <n v="3647"/>
        <n v="3648"/>
        <n v="3649"/>
        <n v="3650"/>
        <n v="3651"/>
        <n v="3652"/>
        <n v="3653"/>
        <n v="3654"/>
        <n v="3655"/>
        <n v="3656"/>
        <n v="3657"/>
        <n v="3658"/>
        <n v="3659"/>
        <n v="3660"/>
        <n v="3661"/>
        <n v="3662"/>
        <n v="3665"/>
        <n v="3666"/>
        <n v="3667"/>
        <n v="3668"/>
        <n v="3669"/>
        <n v="3670"/>
        <n v="3671"/>
        <n v="3672"/>
        <n v="3673"/>
        <n v="3674"/>
        <n v="3675"/>
        <n v="3676"/>
        <n v="3677"/>
        <n v="3678"/>
        <n v="3679"/>
        <n v="3680"/>
        <n v="3681"/>
        <n v="3682"/>
        <n v="3683"/>
        <n v="3684"/>
        <n v="3685"/>
        <n v="3687"/>
        <n v="3689"/>
        <n v="3690"/>
        <n v="3691"/>
        <n v="3692"/>
        <n v="3693"/>
        <n v="3694"/>
        <n v="3695"/>
        <n v="3696"/>
        <n v="3697"/>
        <n v="3698"/>
        <n v="3699"/>
        <n v="3700"/>
        <n v="3701"/>
        <n v="3702"/>
        <n v="3703"/>
        <n v="3704"/>
        <n v="3705"/>
        <n v="3706"/>
        <n v="3707"/>
        <n v="3708"/>
        <n v="3709"/>
        <n v="3710"/>
        <n v="3711"/>
        <n v="3713"/>
        <n v="3714"/>
        <n v="3715"/>
        <n v="3716"/>
        <n v="3717"/>
        <n v="3718"/>
        <n v="3719"/>
        <n v="3720"/>
        <n v="3721"/>
        <n v="3722"/>
        <n v="3723"/>
        <n v="3724"/>
        <n v="3725"/>
        <n v="3726"/>
        <n v="3727"/>
        <n v="3728"/>
        <n v="3729"/>
        <n v="3730"/>
        <n v="3731"/>
        <n v="3732"/>
        <n v="3734"/>
        <n v="3735"/>
        <n v="3736"/>
        <n v="3737"/>
        <n v="3738"/>
        <n v="3739"/>
        <n v="3740"/>
        <n v="3741"/>
        <n v="3742"/>
        <n v="3743"/>
        <n v="3744"/>
        <n v="3745"/>
        <n v="3746"/>
        <n v="3747"/>
        <n v="3748"/>
        <n v="3749"/>
        <n v="3750"/>
        <n v="3751"/>
        <n v="3752"/>
        <n v="3753"/>
        <n v="3754"/>
        <n v="3756"/>
        <n v="3758"/>
        <n v="3759"/>
        <n v="3760"/>
        <n v="3761"/>
        <n v="3762"/>
        <n v="3763"/>
        <n v="3764"/>
        <n v="3765"/>
        <n v="3766"/>
        <n v="3767"/>
        <n v="3768"/>
        <n v="3769"/>
        <n v="3770"/>
        <n v="3771"/>
        <n v="3772"/>
        <n v="3773"/>
        <n v="3774"/>
        <n v="3775"/>
        <n v="3776"/>
        <n v="3777"/>
        <n v="3778"/>
        <n v="3782"/>
        <n v="3783"/>
        <n v="3784"/>
        <n v="3785"/>
        <n v="3786"/>
        <n v="3787"/>
        <n v="3788"/>
        <n v="3789"/>
        <n v="3790"/>
        <n v="3791"/>
        <n v="3792"/>
        <n v="3793"/>
        <n v="3794"/>
        <n v="3795"/>
        <n v="3796"/>
        <n v="3797"/>
        <n v="3798"/>
        <n v="3799"/>
        <n v="3800"/>
        <n v="3801"/>
        <n v="3802"/>
        <n v="3804"/>
        <n v="3805"/>
        <n v="3806"/>
        <n v="3807"/>
        <n v="3808"/>
        <n v="3809"/>
        <n v="3810"/>
        <n v="3811"/>
        <n v="3812"/>
        <n v="3813"/>
        <n v="3815"/>
        <n v="3816"/>
        <n v="3817"/>
        <n v="3818"/>
        <n v="3819"/>
        <n v="3820"/>
        <n v="3821"/>
        <n v="3822"/>
        <n v="3823"/>
        <n v="3824"/>
        <n v="3825"/>
        <n v="3826"/>
        <n v="3827"/>
        <n v="3828"/>
        <n v="3829"/>
        <n v="3830"/>
        <n v="3831"/>
        <n v="3833"/>
        <n v="3834"/>
        <n v="3835"/>
        <n v="3836"/>
        <n v="3837"/>
        <n v="3838"/>
        <n v="3839"/>
        <n v="3840"/>
        <n v="3841"/>
        <n v="3844"/>
        <n v="3845"/>
        <n v="3846"/>
        <n v="3847"/>
        <n v="3848"/>
        <n v="3849"/>
        <n v="3850"/>
        <n v="3854"/>
        <n v="3855"/>
        <n v="3856"/>
        <n v="3857"/>
        <n v="3858"/>
        <n v="3859"/>
        <n v="3860"/>
        <n v="3861"/>
        <n v="3863"/>
        <n v="3865"/>
        <n v="3866"/>
        <n v="3867"/>
        <n v="3868"/>
        <n v="3869"/>
        <n v="3870"/>
        <n v="3871"/>
        <n v="3872"/>
        <n v="3873"/>
        <n v="3874"/>
        <n v="3875"/>
        <n v="3876"/>
        <n v="3877"/>
        <n v="3878"/>
        <n v="3879"/>
        <n v="3880"/>
        <n v="3881"/>
        <n v="3882"/>
        <n v="3883"/>
        <n v="3884"/>
        <n v="3885"/>
        <n v="3886"/>
        <n v="3889"/>
        <n v="3890"/>
        <n v="3891"/>
        <n v="3892"/>
        <n v="3893"/>
        <n v="3894"/>
        <n v="3895"/>
        <n v="3896"/>
        <n v="3897"/>
        <n v="3900"/>
        <n v="3901"/>
        <n v="3902"/>
        <n v="3903"/>
        <n v="3904"/>
        <n v="3905"/>
        <n v="3906"/>
        <n v="3907"/>
        <n v="3908"/>
        <n v="3909"/>
        <n v="3910"/>
        <n v="3911"/>
        <n v="3914"/>
        <n v="3915"/>
        <n v="3916"/>
        <n v="3917"/>
        <n v="3918"/>
        <n v="3919"/>
        <n v="3920"/>
        <n v="3921"/>
        <n v="3922"/>
        <n v="3923"/>
        <n v="3924"/>
        <n v="3926"/>
        <n v="3927"/>
        <n v="3928"/>
        <n v="3929"/>
        <n v="3930"/>
        <n v="3931"/>
        <n v="3932"/>
        <n v="3933"/>
        <n v="3934"/>
        <n v="3935"/>
        <n v="3936"/>
        <n v="3937"/>
        <n v="3938"/>
        <n v="3939"/>
        <n v="3940"/>
        <n v="3941"/>
        <n v="3942"/>
        <n v="3943"/>
        <n v="3944"/>
        <n v="3945"/>
        <n v="3946"/>
        <n v="3947"/>
        <n v="3948"/>
        <n v="3950"/>
        <n v="3951"/>
        <n v="3952"/>
        <n v="3953"/>
        <n v="3954"/>
        <n v="3955"/>
        <n v="3956"/>
        <n v="3957"/>
        <n v="3958"/>
        <n v="3959"/>
        <n v="3960"/>
        <n v="3961"/>
        <n v="3962"/>
        <n v="3963"/>
        <n v="3965"/>
        <n v="3967"/>
        <n v="3968"/>
        <n v="3969"/>
        <n v="3970"/>
        <n v="3971"/>
        <n v="3972"/>
        <n v="3973"/>
        <n v="3974"/>
        <n v="3975"/>
        <n v="3976"/>
        <n v="3977"/>
        <n v="3978"/>
        <n v="3980"/>
        <n v="3981"/>
        <n v="3982"/>
        <n v="3983"/>
        <n v="3984"/>
        <n v="3985"/>
        <n v="3986"/>
        <n v="3987"/>
        <n v="3989"/>
        <n v="3991"/>
        <n v="3992"/>
        <n v="3993"/>
        <n v="3994"/>
        <n v="3995"/>
        <n v="3996"/>
        <n v="3997"/>
        <n v="3998"/>
        <n v="3999"/>
        <n v="4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9"/>
        <n v="1350"/>
        <n v="1351"/>
        <n v="1352"/>
        <n v="1353"/>
        <n v="1355"/>
        <n v="1356"/>
        <n v="1357"/>
        <n v="1358"/>
        <n v="1359"/>
        <n v="1360"/>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3"/>
        <n v="1425"/>
        <n v="1426"/>
        <n v="1427"/>
        <n v="1428"/>
        <n v="1429"/>
        <n v="1430"/>
        <n v="1431"/>
        <n v="1432"/>
        <n v="1433"/>
        <n v="1434"/>
        <n v="1435"/>
        <n v="1436"/>
        <n v="1437"/>
        <n v="1438"/>
        <n v="1439"/>
        <n v="1440"/>
        <n v="1441"/>
        <n v="1442"/>
        <n v="1443"/>
        <n v="1444"/>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9"/>
        <n v="1490"/>
        <n v="1491"/>
        <n v="1492"/>
        <n v="1493"/>
        <n v="1494"/>
        <n v="1495"/>
        <n v="1496"/>
        <n v="1497"/>
        <n v="1498"/>
        <n v="1499"/>
        <n v="1500"/>
        <n v="1501"/>
        <n v="1502"/>
        <n v="1503"/>
        <n v="1504"/>
        <n v="1505"/>
        <n v="1506"/>
        <n v="1507"/>
        <n v="1508"/>
        <n v="1509"/>
        <n v="1510"/>
        <n v="1513"/>
        <n v="1514"/>
        <n v="1515"/>
        <n v="1516"/>
        <n v="1517"/>
        <n v="1518"/>
        <n v="1519"/>
        <n v="1520"/>
        <n v="1521"/>
        <n v="1522"/>
        <n v="1523"/>
        <n v="1524"/>
        <n v="1525"/>
        <n v="1526"/>
        <n v="1527"/>
        <n v="1528"/>
        <n v="1529"/>
        <n v="1530"/>
        <n v="1534"/>
        <n v="1535"/>
        <n v="1536"/>
        <n v="1537"/>
        <n v="1538"/>
        <n v="1539"/>
        <n v="1540"/>
        <n v="1541"/>
        <n v="1542"/>
        <n v="1543"/>
        <n v="1544"/>
        <n v="1545"/>
        <n v="1546"/>
        <n v="1547"/>
        <n v="1548"/>
        <n v="1549"/>
        <n v="1550"/>
        <n v="1553"/>
        <n v="1555"/>
        <n v="1556"/>
        <n v="1557"/>
        <n v="1558"/>
        <n v="1559"/>
        <n v="1560"/>
        <n v="1561"/>
        <n v="1562"/>
        <n v="1563"/>
        <n v="1564"/>
        <n v="1565"/>
        <n v="1566"/>
        <n v="1567"/>
        <n v="1568"/>
        <n v="1569"/>
        <n v="1570"/>
        <n v="1571"/>
        <n v="1572"/>
        <n v="1573"/>
        <n v="1576"/>
        <n v="1577"/>
        <n v="1578"/>
        <n v="1579"/>
        <n v="1580"/>
        <n v="1581"/>
        <n v="1582"/>
        <n v="1583"/>
        <n v="1584"/>
        <n v="1585"/>
        <n v="1586"/>
        <n v="1587"/>
        <n v="1588"/>
        <n v="1589"/>
        <n v="1590"/>
        <n v="1591"/>
        <n v="1592"/>
        <n v="1593"/>
        <n v="1594"/>
        <n v="1595"/>
        <n v="1599"/>
        <n v="1600"/>
        <n v="1601"/>
        <n v="1602"/>
        <n v="1603"/>
        <n v="1604"/>
        <n v="1605"/>
        <n v="1606"/>
        <n v="1607"/>
        <n v="1608"/>
        <n v="1609"/>
        <n v="1610"/>
        <n v="1611"/>
        <n v="1612"/>
        <n v="1613"/>
        <n v="1614"/>
        <n v="1615"/>
        <n v="1616"/>
        <n v="1617"/>
        <n v="1618"/>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8"/>
        <n v="2139"/>
        <n v="2140"/>
        <n v="2141"/>
        <n v="2142"/>
        <n v="2144"/>
        <n v="2145"/>
        <n v="2146"/>
        <n v="2147"/>
        <n v="2148"/>
        <n v="2149"/>
        <n v="2150"/>
        <n v="2151"/>
        <n v="2152"/>
        <n v="2153"/>
        <n v="2154"/>
        <n v="2155"/>
        <n v="2156"/>
        <n v="2157"/>
        <n v="2158"/>
        <n v="2159"/>
        <n v="2160"/>
        <n v="2161"/>
        <n v="2162"/>
        <n v="2163"/>
        <n v="2164"/>
        <n v="2165"/>
        <n v="2166"/>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2"/>
        <n v="2753"/>
        <n v="2754"/>
        <n v="2755"/>
        <n v="2756"/>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7"/>
        <n v="2828"/>
        <n v="2829"/>
        <n v="2830"/>
        <n v="2831"/>
        <n v="2832"/>
        <n v="2833"/>
        <n v="2834"/>
        <n v="2835"/>
        <n v="2836"/>
        <n v="2837"/>
        <n v="2838"/>
        <n v="2839"/>
        <n v="2840"/>
        <n v="2841"/>
        <n v="2842"/>
        <n v="2843"/>
        <n v="2845"/>
        <n v="2846"/>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6"/>
        <n v="2887"/>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8"/>
        <n v="2929"/>
        <n v="2930"/>
        <n v="2931"/>
        <n v="2932"/>
        <n v="2933"/>
        <n v="2934"/>
        <n v="2935"/>
        <n v="2936"/>
        <n v="2937"/>
        <n v="2938"/>
        <n v="2939"/>
        <n v="2940"/>
        <n v="2941"/>
        <n v="2942"/>
        <n v="2943"/>
        <n v="2944"/>
        <n v="2945"/>
        <n v="2946"/>
        <n v="2947"/>
        <n v="2950"/>
        <n v="2951"/>
        <n v="2952"/>
        <n v="2953"/>
        <n v="2954"/>
        <n v="2955"/>
        <n v="2956"/>
        <n v="2957"/>
        <n v="2958"/>
        <n v="2959"/>
        <n v="2960"/>
        <n v="2961"/>
        <n v="2962"/>
        <n v="2963"/>
        <n v="2964"/>
        <n v="2965"/>
        <n v="2966"/>
        <n v="2967"/>
        <n v="2968"/>
        <n v="2969"/>
        <n v="2970"/>
        <n v="2971"/>
        <n v="2972"/>
        <n v="2973"/>
        <n v="2974"/>
        <n v="2975"/>
        <n v="2977"/>
        <n v="2978"/>
        <n v="2979"/>
        <n v="2980"/>
        <n v="2981"/>
        <n v="2982"/>
        <n v="2983"/>
        <n v="2984"/>
        <n v="2985"/>
        <n v="2986"/>
        <n v="2987"/>
        <n v="2988"/>
        <n v="2989"/>
        <n v="2990"/>
        <n v="2991"/>
        <n v="2992"/>
        <n v="2993"/>
        <n v="2994"/>
        <n v="2995"/>
        <n v="2996"/>
        <n v="2997"/>
        <n v="2998"/>
        <n v="2999"/>
        <n v="3000"/>
        <n v="3001"/>
        <n v="3002"/>
        <n v="3003"/>
        <n v="3004"/>
        <n v="3005"/>
        <n v="3006"/>
        <n v="3007"/>
        <n v="3008"/>
        <n v="3009"/>
        <n v="3013"/>
        <n v="3014"/>
        <n v="3015"/>
        <n v="3016"/>
        <n v="3017"/>
        <n v="3018"/>
        <n v="3019"/>
        <n v="3020"/>
        <n v="3021"/>
        <n v="3022"/>
        <n v="3023"/>
        <n v="3024"/>
        <n v="3025"/>
        <n v="3026"/>
        <n v="3027"/>
        <n v="3028"/>
        <n v="3029"/>
        <n v="3030"/>
        <n v="3031"/>
        <n v="3034"/>
        <n v="3035"/>
        <n v="3036"/>
        <n v="3037"/>
        <n v="3038"/>
        <n v="3039"/>
        <n v="3040"/>
        <n v="3041"/>
        <n v="3042"/>
        <n v="3043"/>
        <n v="3044"/>
        <n v="3045"/>
        <n v="3046"/>
        <n v="3047"/>
        <n v="3048"/>
        <n v="3049"/>
        <n v="3050"/>
        <n v="3051"/>
        <n v="3052"/>
        <n v="3053"/>
        <n v="3054"/>
        <n v="3056"/>
        <n v="3059"/>
        <n v="3060"/>
        <n v="3061"/>
        <n v="3062"/>
        <n v="3063"/>
        <n v="3064"/>
        <n v="3065"/>
        <n v="3066"/>
        <n v="3067"/>
        <n v="3068"/>
        <n v="3069"/>
        <n v="3070"/>
        <n v="3071"/>
        <n v="3072"/>
        <n v="3073"/>
        <n v="3074"/>
        <n v="3075"/>
        <n v="3076"/>
        <n v="3077"/>
        <n v="3078"/>
        <n v="3081"/>
        <n v="3082"/>
        <n v="3083"/>
        <n v="3084"/>
        <n v="3085"/>
        <n v="3086"/>
        <n v="3087"/>
        <n v="3088"/>
        <n v="3089"/>
        <n v="3090"/>
        <n v="3091"/>
        <n v="3092"/>
        <n v="3093"/>
        <n v="3094"/>
        <n v="3095"/>
        <n v="3096"/>
        <n v="3097"/>
        <n v="3098"/>
        <n v="3099"/>
        <n v="3100"/>
        <n v="3101"/>
        <n v="3104"/>
        <n v="3105"/>
        <n v="3106"/>
        <n v="3107"/>
        <n v="3108"/>
        <n v="3109"/>
        <n v="3110"/>
        <n v="3111"/>
        <n v="3112"/>
        <n v="3113"/>
        <n v="3114"/>
        <n v="3115"/>
        <n v="3116"/>
        <n v="3117"/>
        <n v="3118"/>
        <n v="3119"/>
        <n v="3120"/>
        <n v="3121"/>
        <n v="3123"/>
        <n v="3126"/>
        <n v="3127"/>
        <n v="3128"/>
        <n v="3129"/>
        <n v="3130"/>
        <n v="3131"/>
        <n v="3132"/>
        <n v="3133"/>
        <n v="3134"/>
        <n v="3135"/>
        <n v="3136"/>
        <n v="3137"/>
        <n v="3138"/>
        <n v="3139"/>
        <n v="3140"/>
        <n v="3141"/>
        <n v="3142"/>
        <n v="3143"/>
        <n v="3144"/>
        <n v="3146"/>
        <n v="3147"/>
        <n v="3148"/>
        <n v="3149"/>
        <n v="3150"/>
        <n v="3151"/>
        <n v="3152"/>
        <n v="3153"/>
        <n v="3154"/>
        <n v="3155"/>
        <n v="3156"/>
        <n v="3157"/>
        <n v="3158"/>
        <n v="3159"/>
        <n v="3160"/>
        <n v="3161"/>
        <n v="3162"/>
        <n v="3163"/>
        <n v="3164"/>
        <n v="3165"/>
        <n v="3166"/>
        <n v="3167"/>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6"/>
        <n v="3207"/>
        <n v="3208"/>
        <n v="3209"/>
        <n v="3210"/>
        <n v="3211"/>
        <n v="3212"/>
        <n v="3213"/>
        <n v="3214"/>
        <n v="3215"/>
        <n v="3216"/>
        <n v="3217"/>
        <n v="3218"/>
        <n v="3219"/>
        <n v="3220"/>
        <n v="3221"/>
        <n v="3222"/>
        <n v="3223"/>
        <n v="3224"/>
        <n v="3225"/>
        <n v="3226"/>
        <n v="3228"/>
        <n v="3229"/>
        <n v="3231"/>
        <n v="3234"/>
        <n v="3235"/>
        <n v="3236"/>
        <n v="3237"/>
        <n v="3238"/>
        <n v="3239"/>
        <n v="3240"/>
        <n v="3241"/>
        <n v="3242"/>
        <n v="3243"/>
        <n v="3244"/>
        <n v="3245"/>
        <n v="3246"/>
        <n v="3247"/>
        <n v="3248"/>
        <n v="3249"/>
        <n v="3250"/>
        <n v="3251"/>
        <n v="3252"/>
        <n v="3255"/>
        <n v="3256"/>
        <n v="3257"/>
        <n v="3258"/>
        <n v="3259"/>
        <n v="3260"/>
        <n v="3262"/>
        <n v="3263"/>
        <n v="3264"/>
        <n v="3265"/>
        <n v="3266"/>
        <n v="3267"/>
        <n v="3268"/>
        <n v="3269"/>
        <n v="3270"/>
        <n v="3271"/>
        <n v="3272"/>
        <n v="3273"/>
        <n v="3275"/>
        <n v="3276"/>
        <n v="3277"/>
        <n v="3278"/>
        <n v="3279"/>
        <n v="3280"/>
        <n v="3281"/>
        <n v="3282"/>
        <n v="3283"/>
        <n v="3284"/>
        <n v="3285"/>
        <n v="3286"/>
        <n v="3287"/>
        <n v="3288"/>
        <n v="3289"/>
        <n v="3290"/>
        <n v="3291"/>
        <n v="3292"/>
        <n v="3293"/>
        <n v="3295"/>
        <n v="3298"/>
        <n v="3299"/>
        <n v="3300"/>
        <n v="3301"/>
        <n v="3303"/>
        <n v="3304"/>
        <n v="3305"/>
        <n v="3306"/>
        <n v="3307"/>
        <n v="3308"/>
        <n v="3309"/>
        <n v="3310"/>
        <n v="3311"/>
        <n v="3312"/>
        <n v="3313"/>
        <n v="3314"/>
        <n v="3315"/>
        <n v="3317"/>
        <n v="3319"/>
        <n v="3320"/>
        <n v="3321"/>
        <n v="3322"/>
        <n v="3325"/>
        <n v="3326"/>
        <n v="3327"/>
        <n v="3328"/>
        <n v="3329"/>
        <n v="3330"/>
        <n v="3331"/>
        <n v="3332"/>
        <n v="3333"/>
        <n v="3334"/>
        <n v="3335"/>
        <n v="3336"/>
        <n v="3337"/>
        <n v="3338"/>
        <n v="3339"/>
        <n v="3340"/>
        <n v="3341"/>
        <n v="3342"/>
        <n v="3343"/>
        <n v="3344"/>
        <n v="3345"/>
        <n v="3348"/>
        <n v="3349"/>
        <n v="3350"/>
        <n v="3351"/>
        <n v="3352"/>
        <n v="3353"/>
        <n v="3354"/>
        <n v="3355"/>
        <n v="3356"/>
        <n v="3357"/>
        <n v="3359"/>
        <n v="3360"/>
        <n v="3361"/>
        <n v="3362"/>
        <n v="3363"/>
        <n v="3364"/>
        <n v="3365"/>
        <n v="3366"/>
        <n v="3367"/>
        <n v="3370"/>
        <n v="3371"/>
        <n v="3372"/>
        <n v="3373"/>
        <n v="3374"/>
        <n v="3375"/>
        <n v="3376"/>
        <n v="3377"/>
        <n v="3378"/>
        <n v="3380"/>
        <n v="3381"/>
        <n v="3382"/>
        <n v="3383"/>
        <n v="3384"/>
        <n v="3385"/>
        <n v="3386"/>
        <n v="3387"/>
        <n v="3388"/>
        <n v="3389"/>
        <n v="3391"/>
        <n v="3392"/>
        <n v="3393"/>
        <n v="3394"/>
        <n v="3395"/>
        <n v="3396"/>
        <n v="3397"/>
        <n v="3398"/>
        <n v="3399"/>
        <n v="3400"/>
        <n v="3402"/>
        <n v="3403"/>
        <n v="3406"/>
        <n v="3407"/>
        <n v="3408"/>
        <n v="3409"/>
        <n v="3410"/>
        <n v="3411"/>
        <n v="3412"/>
        <n v="3413"/>
        <n v="3414"/>
        <n v="3415"/>
        <n v="3416"/>
        <n v="3417"/>
        <n v="3418"/>
        <n v="3419"/>
        <n v="3420"/>
        <n v="3421"/>
        <n v="3423"/>
        <n v="3424"/>
        <n v="3425"/>
        <n v="3426"/>
      </sharedItems>
    </cacheField>
    <cacheField name="StartDate" numFmtId="15">
      <sharedItems containsSemiMixedTypes="0" containsNonDate="0" containsDate="1" containsString="0" minDate="2018-08-07T00:00:00" maxDate="2023-08-07T00:00:00"/>
    </cacheField>
    <cacheField name="Tenure (Years) " numFmtId="0">
      <sharedItems containsSemiMixedTypes="0" containsString="0" containsNumber="1" containsInteger="1" minValue="2" maxValue="7"/>
    </cacheField>
    <cacheField name="Title" numFmtId="0">
      <sharedItems/>
    </cacheField>
    <cacheField name="BusinessUnit" numFmtId="0">
      <sharedItems count="10">
        <s v="CCDR"/>
        <s v="EW"/>
        <s v="PL"/>
        <s v="TNS"/>
        <s v="BPC"/>
        <s v="WBL"/>
        <s v="NEL"/>
        <s v="SVG"/>
        <s v="MSC"/>
        <s v="PYZ"/>
      </sharedItems>
    </cacheField>
    <cacheField name="EmployeeStatus" numFmtId="0">
      <sharedItems/>
    </cacheField>
    <cacheField name="EmployeeType" numFmtId="0">
      <sharedItems/>
    </cacheField>
    <cacheField name="PayZone" numFmtId="0">
      <sharedItems/>
    </cacheField>
    <cacheField name="EmployeeClassificationType" numFmtId="0">
      <sharedItems/>
    </cacheField>
    <cacheField name="DepartmentType" numFmtId="0">
      <sharedItems count="6">
        <s v="Production       "/>
        <s v="Sales"/>
        <s v="IT/IS"/>
        <s v="Executive Office"/>
        <s v="Software Engineering"/>
        <s v="Admin Offices"/>
      </sharedItems>
    </cacheField>
    <cacheField name="Division" numFmtId="0">
      <sharedItems count="25">
        <s v="Finance &amp; Accounting"/>
        <s v="Aerial"/>
        <s v="General - Sga"/>
        <s v="General - Con"/>
        <s v="Field Operations"/>
        <s v="General - Eng"/>
        <s v="Engineers"/>
        <s v="Executive"/>
        <s v="Splicing"/>
        <s v="Project Management - Con"/>
        <s v="Fielders"/>
        <s v="Project Management - Eng"/>
        <s v="Shop (Fleet)"/>
        <s v="Wireline Construction"/>
        <s v="Catv"/>
        <s v="Wireless"/>
        <s v="People Services"/>
        <s v="Yard (Material Handling)"/>
        <s v="Billable Consultants"/>
        <s v="Technology / It"/>
        <s v="Underground"/>
        <s v="Sales &amp; Marketing"/>
        <s v="Isp"/>
        <s v="Safety"/>
        <s v="Corp Operations"/>
      </sharedItems>
    </cacheField>
    <cacheField name="DOB" numFmtId="15">
      <sharedItems containsSemiMixedTypes="0" containsNonDate="0" containsDate="1" containsString="0" minDate="1941-08-14T00:00:00" maxDate="2001-07-10T00:00:00"/>
    </cacheField>
    <cacheField name="State" numFmtId="0">
      <sharedItems/>
    </cacheField>
    <cacheField name="GenderCode" numFmtId="0">
      <sharedItems count="2">
        <s v="Female"/>
        <s v="Male"/>
      </sharedItems>
    </cacheField>
    <cacheField name="RaceDesc" numFmtId="0">
      <sharedItems/>
    </cacheField>
    <cacheField name="MaritalDesc" numFmtId="0">
      <sharedItems/>
    </cacheField>
    <cacheField name="Performance Score" numFmtId="0">
      <sharedItems count="4">
        <s v="Fully Meets"/>
        <s v="Exceeds"/>
        <s v="Needs Improvement"/>
        <s v="PIP"/>
      </sharedItems>
    </cacheField>
    <cacheField name="Performance Score - Cal" numFmtId="0">
      <sharedItems count="3">
        <s v="High Performer"/>
        <s v="Average Performer"/>
        <s v="Low Performer"/>
      </sharedItems>
    </cacheField>
    <cacheField name="Current Employee Rating" numFmtId="0">
      <sharedItems containsSemiMixedTypes="0" containsString="0" containsNumber="1" containsInteger="1" minValue="1" maxValue="5" count="5">
        <n v="4"/>
        <n v="3"/>
        <n v="2"/>
        <n v="5"/>
        <n v="1"/>
      </sharedItems>
    </cacheField>
    <cacheField name="Survey Date" numFmtId="15">
      <sharedItems containsSemiMixedTypes="0" containsNonDate="0" containsDate="1" containsString="0" minDate="2022-08-05T00:00:00" maxDate="2023-08-06T00:00:00"/>
    </cacheField>
    <cacheField name="Engagement Score" numFmtId="0">
      <sharedItems containsSemiMixedTypes="0" containsString="0" containsNumber="1" containsInteger="1" minValue="1" maxValue="5"/>
    </cacheField>
    <cacheField name="Engagement Score Group" numFmtId="0">
      <sharedItems count="3">
        <s v="Low"/>
        <s v="High"/>
        <s v="Medium"/>
      </sharedItems>
    </cacheField>
    <cacheField name="Satisfaction Score" numFmtId="0">
      <sharedItems containsSemiMixedTypes="0" containsString="0" containsNumber="1" containsInteger="1" minValue="1" maxValue="5"/>
    </cacheField>
    <cacheField name="Satisfaction Score Group" numFmtId="0">
      <sharedItems count="3">
        <s v="Unsatisfied"/>
        <s v="Satisfied"/>
        <s v="Neutral"/>
      </sharedItems>
    </cacheField>
    <cacheField name="Work-Life Balance Score" numFmtId="0">
      <sharedItems containsSemiMixedTypes="0" containsString="0" containsNumber="1" containsInteger="1" minValue="1" maxValue="5"/>
    </cacheField>
    <cacheField name="Training Date" numFmtId="15">
      <sharedItems containsSemiMixedTypes="0" containsNonDate="0" containsDate="1" containsString="0" minDate="2022-08-05T00:00:00" maxDate="2023-08-06T00:00:00"/>
    </cacheField>
    <cacheField name="Training Program Name" numFmtId="0">
      <sharedItems count="5">
        <s v="Leadership Development"/>
        <s v="Customer Service"/>
        <s v="Project Management"/>
        <s v="Technical Skills"/>
        <s v="Communication Skills"/>
      </sharedItems>
    </cacheField>
    <cacheField name="Training Type" numFmtId="0">
      <sharedItems count="2">
        <s v="Internal"/>
        <s v="External"/>
      </sharedItems>
    </cacheField>
    <cacheField name="Training Outcome" numFmtId="0">
      <sharedItems count="4">
        <s v="Failed"/>
        <s v="Incomplete"/>
        <s v="Completed"/>
        <s v="Passed"/>
      </sharedItems>
    </cacheField>
    <cacheField name="Training Duration(Days)" numFmtId="0">
      <sharedItems containsSemiMixedTypes="0" containsString="0" containsNumber="1" containsInteger="1" minValue="1" maxValue="5"/>
    </cacheField>
    <cacheField name="Training Cost" numFmtId="0">
      <sharedItems containsSemiMixedTypes="0" containsString="0" containsNumber="1" minValue="100.04" maxValue="999.97" count="2813">
        <n v="606.11"/>
        <n v="673.02"/>
        <n v="413.28"/>
        <n v="663.78"/>
        <n v="399.03"/>
        <n v="820.33"/>
        <n v="295.08"/>
        <n v="790.15"/>
        <n v="798.4"/>
        <n v="192.61"/>
        <n v="455.68"/>
        <n v="208.17"/>
        <n v="421.07"/>
        <n v="649.03"/>
        <n v="450.2"/>
        <n v="286.87"/>
        <n v="402.13"/>
        <n v="388.84"/>
        <n v="879.64"/>
        <n v="701.13"/>
        <n v="186.07"/>
        <n v="921.97"/>
        <n v="691.04"/>
        <n v="964.44"/>
        <n v="184.9"/>
        <n v="220.41"/>
        <n v="336.82"/>
        <n v="485.73"/>
        <n v="919.52"/>
        <n v="320.01"/>
        <n v="926.19"/>
        <n v="290.47000000000003"/>
        <n v="706.1"/>
        <n v="447.66"/>
        <n v="759.7"/>
        <n v="180.63"/>
        <n v="109.98"/>
        <n v="537.24"/>
        <n v="789.99"/>
        <n v="155.51"/>
        <n v="648.76"/>
        <n v="533.5"/>
        <n v="429.48"/>
        <n v="526.74"/>
        <n v="443.45"/>
        <n v="111.96"/>
        <n v="795.7"/>
        <n v="796.45"/>
        <n v="812.59"/>
        <n v="132.97"/>
        <n v="308.19"/>
        <n v="131.41"/>
        <n v="389.59"/>
        <n v="442.56"/>
        <n v="327.66000000000003"/>
        <n v="400.95"/>
        <n v="910.45"/>
        <n v="701.55"/>
        <n v="806.87"/>
        <n v="184.21"/>
        <n v="208.43"/>
        <n v="762.45"/>
        <n v="779.79"/>
        <n v="427.12"/>
        <n v="996.35"/>
        <n v="963.23"/>
        <n v="260.97000000000003"/>
        <n v="781.81"/>
        <n v="651.77"/>
        <n v="568.22"/>
        <n v="612.1"/>
        <n v="473.23"/>
        <n v="344.44"/>
        <n v="975.46"/>
        <n v="570.41999999999996"/>
        <n v="391.31"/>
        <n v="826.58"/>
        <n v="930.69"/>
        <n v="607.92999999999995"/>
        <n v="723.5"/>
        <n v="394.04"/>
        <n v="451.18"/>
        <n v="360.5"/>
        <n v="396.28"/>
        <n v="465.96"/>
        <n v="515.55999999999995"/>
        <n v="496.85"/>
        <n v="629.46"/>
        <n v="771.61"/>
        <n v="418.4"/>
        <n v="900.96"/>
        <n v="936.96"/>
        <n v="269.02999999999997"/>
        <n v="234.77"/>
        <n v="903.46"/>
        <n v="380.3"/>
        <n v="511.42"/>
        <n v="171.03"/>
        <n v="842.93"/>
        <n v="581.12"/>
        <n v="426.45"/>
        <n v="805.05"/>
        <n v="368.8"/>
        <n v="788.67"/>
        <n v="570.13"/>
        <n v="480.87"/>
        <n v="689.48"/>
        <n v="283.33"/>
        <n v="566.12"/>
        <n v="513.91999999999996"/>
        <n v="210.38"/>
        <n v="941.54"/>
        <n v="959.81"/>
        <n v="738.92"/>
        <n v="445.04"/>
        <n v="886.9"/>
        <n v="106.14"/>
        <n v="684.35"/>
        <n v="578.80999999999995"/>
        <n v="764.51"/>
        <n v="201.76"/>
        <n v="730.04"/>
        <n v="796.88"/>
        <n v="834.44"/>
        <n v="569.16999999999996"/>
        <n v="386.07"/>
        <n v="583.21"/>
        <n v="398.65"/>
        <n v="931.46"/>
        <n v="115.06"/>
        <n v="199.82"/>
        <n v="940.2"/>
        <n v="122.07"/>
        <n v="875.02"/>
        <n v="116.4"/>
        <n v="341.78"/>
        <n v="107.48"/>
        <n v="502.7"/>
        <n v="570.04"/>
        <n v="538.83000000000004"/>
        <n v="881.8"/>
        <n v="258.07"/>
        <n v="472.64"/>
        <n v="252.88"/>
        <n v="289.68"/>
        <n v="373.87"/>
        <n v="918.86"/>
        <n v="299.7"/>
        <n v="865.58"/>
        <n v="632.59"/>
        <n v="680.48"/>
        <n v="287.70999999999998"/>
        <n v="102.92"/>
        <n v="255.6"/>
        <n v="321.91000000000003"/>
        <n v="834.12"/>
        <n v="273.88"/>
        <n v="217.57"/>
        <n v="482.09"/>
        <n v="614.11"/>
        <n v="354.22"/>
        <n v="868.85"/>
        <n v="134.93"/>
        <n v="531.1"/>
        <n v="609.29999999999995"/>
        <n v="656.68"/>
        <n v="654.22"/>
        <n v="879.89"/>
        <n v="977.23"/>
        <n v="763.37"/>
        <n v="962.13"/>
        <n v="617.27"/>
        <n v="559.78"/>
        <n v="113.89"/>
        <n v="858.62"/>
        <n v="343.76"/>
        <n v="507.58"/>
        <n v="691.12"/>
        <n v="174.85"/>
        <n v="699.39"/>
        <n v="254.68"/>
        <n v="534.54999999999995"/>
        <n v="795.72"/>
        <n v="370.79"/>
        <n v="699.48"/>
        <n v="712.43"/>
        <n v="504.66"/>
        <n v="398.36"/>
        <n v="533.61"/>
        <n v="199.55"/>
        <n v="325.77999999999997"/>
        <n v="336.33"/>
        <n v="242.71"/>
        <n v="651.28"/>
        <n v="962.45"/>
        <n v="791.72"/>
        <n v="553.86"/>
        <n v="735.72"/>
        <n v="867.03"/>
        <n v="710.14"/>
        <n v="799.88"/>
        <n v="242.87"/>
        <n v="849.77"/>
        <n v="471.5"/>
        <n v="535.92999999999995"/>
        <n v="752.33"/>
        <n v="343.52"/>
        <n v="860.31"/>
        <n v="265.55"/>
        <n v="183.85"/>
        <n v="942.09"/>
        <n v="381.94"/>
        <n v="358.73"/>
        <n v="578.02"/>
        <n v="223.29"/>
        <n v="992.37"/>
        <n v="113.48"/>
        <n v="882.2"/>
        <n v="288.16000000000003"/>
        <n v="815.52"/>
        <n v="461.06"/>
        <n v="580.16"/>
        <n v="336.69"/>
        <n v="990.69"/>
        <n v="939.39"/>
        <n v="941.12"/>
        <n v="614.53"/>
        <n v="734.94"/>
        <n v="589.5"/>
        <n v="311.27999999999997"/>
        <n v="671.88"/>
        <n v="861.5"/>
        <n v="649.17999999999995"/>
        <n v="492.2"/>
        <n v="299.58999999999997"/>
        <n v="982.33"/>
        <n v="830.36"/>
        <n v="973.34"/>
        <n v="667.34"/>
        <n v="480.17"/>
        <n v="346.28"/>
        <n v="121.45"/>
        <n v="669.3"/>
        <n v="983.59"/>
        <n v="304.89999999999998"/>
        <n v="778.72"/>
        <n v="136.15"/>
        <n v="339.84"/>
        <n v="791.78"/>
        <n v="853.26"/>
        <n v="235.82"/>
        <n v="448.57"/>
        <n v="572.55999999999995"/>
        <n v="959.78"/>
        <n v="363.02"/>
        <n v="325.7"/>
        <n v="727.75"/>
        <n v="845.21"/>
        <n v="327.82"/>
        <n v="512.54999999999995"/>
        <n v="457.17"/>
        <n v="573.33000000000004"/>
        <n v="135.18"/>
        <n v="911.12"/>
        <n v="693.8"/>
        <n v="419.79"/>
        <n v="693.56"/>
        <n v="161.47"/>
        <n v="773.63"/>
        <n v="695.42"/>
        <n v="702.69"/>
        <n v="473.1"/>
        <n v="119.82"/>
        <n v="157.80000000000001"/>
        <n v="791.98"/>
        <n v="752.97"/>
        <n v="916.21"/>
        <n v="751.04"/>
        <n v="620.63"/>
        <n v="439.3"/>
        <n v="716.39"/>
        <n v="300.33"/>
        <n v="337.15"/>
        <n v="725.6"/>
        <n v="588.88"/>
        <n v="742.98"/>
        <n v="283.05"/>
        <n v="511.13"/>
        <n v="158.86000000000001"/>
        <n v="741.95"/>
        <n v="132.52000000000001"/>
        <n v="521.51"/>
        <n v="917.17"/>
        <n v="790.71"/>
        <n v="947.57"/>
        <n v="594.61"/>
        <n v="775.59"/>
        <n v="239.16"/>
        <n v="275.94"/>
        <n v="466.32"/>
        <n v="840.46"/>
        <n v="145.76"/>
        <n v="647.70000000000005"/>
        <n v="536.20000000000005"/>
        <n v="769.97"/>
        <n v="894.66"/>
        <n v="374.02"/>
        <n v="569.41999999999996"/>
        <n v="172.82"/>
        <n v="585.84"/>
        <n v="759.38"/>
        <n v="341.74"/>
        <n v="506.4"/>
        <n v="851.24"/>
        <n v="671.12"/>
        <n v="257.8"/>
        <n v="280.06"/>
        <n v="140.03"/>
        <n v="796.95"/>
        <n v="997.38"/>
        <n v="676.95"/>
        <n v="348.89"/>
        <n v="385.62"/>
        <n v="552.66999999999996"/>
        <n v="645.11"/>
        <n v="954.02"/>
        <n v="255.74"/>
        <n v="279.38"/>
        <n v="303.44"/>
        <n v="809.38"/>
        <n v="886.12"/>
        <n v="125.88"/>
        <n v="493.72"/>
        <n v="414.55"/>
        <n v="391.88"/>
        <n v="600.64"/>
        <n v="997.74"/>
        <n v="254.26"/>
        <n v="786.62"/>
        <n v="189.7"/>
        <n v="484.02"/>
        <n v="299.74"/>
        <n v="169.79"/>
        <n v="910.09"/>
        <n v="912.1"/>
        <n v="456.65"/>
        <n v="313.5"/>
        <n v="906.45"/>
        <n v="333.8"/>
        <n v="866.63"/>
        <n v="357.58"/>
        <n v="516.9"/>
        <n v="200.23"/>
        <n v="728.77"/>
        <n v="286.12"/>
        <n v="997.15"/>
        <n v="984.63"/>
        <n v="233.67"/>
        <n v="142.41999999999999"/>
        <n v="784.73"/>
        <n v="409.16"/>
        <n v="700.53"/>
        <n v="439.63"/>
        <n v="830.78"/>
        <n v="320.33999999999997"/>
        <n v="510.23"/>
        <n v="403"/>
        <n v="170.61"/>
        <n v="872.91"/>
        <n v="603.66999999999996"/>
        <n v="546.24"/>
        <n v="607.97"/>
        <n v="130.59"/>
        <n v="443.56"/>
        <n v="436.47"/>
        <n v="355.75"/>
        <n v="913.62"/>
        <n v="157.94"/>
        <n v="527.6"/>
        <n v="601.20000000000005"/>
        <n v="478.88"/>
        <n v="838.69"/>
        <n v="389.63"/>
        <n v="911.36"/>
        <n v="274.98"/>
        <n v="399.26"/>
        <n v="993.08"/>
        <n v="540.57000000000005"/>
        <n v="272.58"/>
        <n v="905.51"/>
        <n v="919.25"/>
        <n v="979.98"/>
        <n v="499.86"/>
        <n v="598.22"/>
        <n v="421.93"/>
        <n v="860.22"/>
        <n v="946.23"/>
        <n v="888.55"/>
        <n v="749.69"/>
        <n v="613.95000000000005"/>
        <n v="934.92"/>
        <n v="654.09"/>
        <n v="842.6"/>
        <n v="789.88"/>
        <n v="324.81"/>
        <n v="298.10000000000002"/>
        <n v="292.8"/>
        <n v="596.62"/>
        <n v="774.74"/>
        <n v="894.59"/>
        <n v="242.36"/>
        <n v="533.27"/>
        <n v="983.77"/>
        <n v="293.64"/>
        <n v="380.61"/>
        <n v="143.21"/>
        <n v="876.73"/>
        <n v="768.05"/>
        <n v="153.15"/>
        <n v="339.73"/>
        <n v="233.22"/>
        <n v="735.44"/>
        <n v="281.7"/>
        <n v="489.69"/>
        <n v="436.23"/>
        <n v="248.85"/>
        <n v="395.22"/>
        <n v="559.86"/>
        <n v="602.21"/>
        <n v="343.6"/>
        <n v="328.89"/>
        <n v="701.83"/>
        <n v="229.03"/>
        <n v="809.39"/>
        <n v="393.54"/>
        <n v="629.74"/>
        <n v="378.39"/>
        <n v="715.98"/>
        <n v="449.35"/>
        <n v="878.67"/>
        <n v="799.99"/>
        <n v="617.52"/>
        <n v="522.86"/>
        <n v="685.82"/>
        <n v="898.93"/>
        <n v="559.54999999999995"/>
        <n v="219.78"/>
        <n v="223.6"/>
        <n v="283.29000000000002"/>
        <n v="935.28"/>
        <n v="892.83"/>
        <n v="318.19"/>
        <n v="305.31"/>
        <n v="756.43"/>
        <n v="940.22"/>
        <n v="282.37"/>
        <n v="627.14"/>
        <n v="864.5"/>
        <n v="981.64"/>
        <n v="456.02"/>
        <n v="350.68"/>
        <n v="119.24"/>
        <n v="532.41"/>
        <n v="625.95000000000005"/>
        <n v="779.08"/>
        <n v="497.09"/>
        <n v="762.36"/>
        <n v="611.15"/>
        <n v="724.95"/>
        <n v="332.9"/>
        <n v="116.9"/>
        <n v="430.46"/>
        <n v="881.61"/>
        <n v="454.92"/>
        <n v="381.88"/>
        <n v="198.58"/>
        <n v="683.96"/>
        <n v="891.63"/>
        <n v="701.87"/>
        <n v="216.73"/>
        <n v="482.47"/>
        <n v="853.57"/>
        <n v="202.97"/>
        <n v="487.4"/>
        <n v="669.81"/>
        <n v="645.02"/>
        <n v="157.4"/>
        <n v="131.97999999999999"/>
        <n v="695.56"/>
        <n v="869.96"/>
        <n v="189.91"/>
        <n v="407.96"/>
        <n v="202.91"/>
        <n v="956.95"/>
        <n v="813.03"/>
        <n v="962.54"/>
        <n v="866.51"/>
        <n v="716.52"/>
        <n v="323.25"/>
        <n v="229"/>
        <n v="861.91"/>
        <n v="803.73"/>
        <n v="808.51"/>
        <n v="629.16"/>
        <n v="994.09"/>
        <n v="477.78"/>
        <n v="951.27"/>
        <n v="510.83"/>
        <n v="582.37"/>
        <n v="777.06"/>
        <n v="824.3"/>
        <n v="145.99"/>
        <n v="838.07"/>
        <n v="667.32"/>
        <n v="758.18"/>
        <n v="101.21"/>
        <n v="332.25"/>
        <n v="803.98"/>
        <n v="887.08"/>
        <n v="657.85"/>
        <n v="895.49"/>
        <n v="539"/>
        <n v="606.67999999999995"/>
        <n v="265.73"/>
        <n v="673.29"/>
        <n v="436.98"/>
        <n v="578.58000000000004"/>
        <n v="647.16"/>
        <n v="664.23"/>
        <n v="893.07"/>
        <n v="868.98"/>
        <n v="761.95"/>
        <n v="431.57"/>
        <n v="357.57"/>
        <n v="804.06"/>
        <n v="729.41"/>
        <n v="169.46"/>
        <n v="833.28"/>
        <n v="482.23"/>
        <n v="169.85"/>
        <n v="570.62"/>
        <n v="724.14"/>
        <n v="305.98"/>
        <n v="646.76"/>
        <n v="516.89"/>
        <n v="520.41"/>
        <n v="712.84"/>
        <n v="871.12"/>
        <n v="228.11"/>
        <n v="289.93"/>
        <n v="920.78"/>
        <n v="690.41"/>
        <n v="211.39"/>
        <n v="606.63"/>
        <n v="503.99"/>
        <n v="518.54"/>
        <n v="846.43"/>
        <n v="572.94000000000005"/>
        <n v="234.76"/>
        <n v="704.7"/>
        <n v="533.97"/>
        <n v="125.7"/>
        <n v="442.06"/>
        <n v="649.23"/>
        <n v="855.67"/>
        <n v="256.82"/>
        <n v="770.84"/>
        <n v="862.33"/>
        <n v="702.84"/>
        <n v="523.82000000000005"/>
        <n v="819.86"/>
        <n v="486.01"/>
        <n v="769.42"/>
        <n v="857.65"/>
        <n v="238.27"/>
        <n v="886.06"/>
        <n v="943.8"/>
        <n v="234.26"/>
        <n v="179.91"/>
        <n v="306.3"/>
        <n v="103.42"/>
        <n v="573.29"/>
        <n v="619.61"/>
        <n v="947.17"/>
        <n v="597.64"/>
        <n v="861.1"/>
        <n v="199.14"/>
        <n v="526.08000000000004"/>
        <n v="662.15"/>
        <n v="869.89"/>
        <n v="295.39999999999998"/>
        <n v="993.13"/>
        <n v="641.69000000000005"/>
        <n v="197.34"/>
        <n v="235.15"/>
        <n v="697.28"/>
        <n v="910.33"/>
        <n v="213.91"/>
        <n v="971.46"/>
        <n v="995.52"/>
        <n v="161.4"/>
        <n v="715.87"/>
        <n v="778.25"/>
        <n v="609.5"/>
        <n v="666.67"/>
        <n v="797.05"/>
        <n v="518.55999999999995"/>
        <n v="426.82"/>
        <n v="150.04"/>
        <n v="308.20999999999998"/>
        <n v="766.77"/>
        <n v="172.19"/>
        <n v="742.55"/>
        <n v="231.28"/>
        <n v="124.54"/>
        <n v="898.37"/>
        <n v="764.36"/>
        <n v="786.57"/>
        <n v="668.05"/>
        <n v="956.92"/>
        <n v="912.27"/>
        <n v="881.71"/>
        <n v="557.67999999999995"/>
        <n v="271.68"/>
        <n v="299.68"/>
        <n v="440.28"/>
        <n v="553.83000000000004"/>
        <n v="428.9"/>
        <n v="444.4"/>
        <n v="254.38"/>
        <n v="256.20999999999998"/>
        <n v="756.19"/>
        <n v="500.45"/>
        <n v="500.83"/>
        <n v="773.8"/>
        <n v="768.06"/>
        <n v="777.7"/>
        <n v="943.05"/>
        <n v="475.91"/>
        <n v="107.14"/>
        <n v="271.49"/>
        <n v="524.23"/>
        <n v="535.88"/>
        <n v="270.92"/>
        <n v="155.13999999999999"/>
        <n v="930.06"/>
        <n v="949.81"/>
        <n v="635.30999999999995"/>
        <n v="675.04"/>
        <n v="563.38"/>
        <n v="750.25"/>
        <n v="401.53"/>
        <n v="894.88"/>
        <n v="247.58"/>
        <n v="529"/>
        <n v="483.99"/>
        <n v="797.35"/>
        <n v="707.59"/>
        <n v="564.48"/>
        <n v="555.35"/>
        <n v="338.48"/>
        <n v="339.01"/>
        <n v="939.49"/>
        <n v="276.47000000000003"/>
        <n v="154.71"/>
        <n v="674.24"/>
        <n v="137.96"/>
        <n v="926.85"/>
        <n v="846.55"/>
        <n v="734.77"/>
        <n v="315.08999999999997"/>
        <n v="686.05"/>
        <n v="942.51"/>
        <n v="782.82"/>
        <n v="370.64"/>
        <n v="487.66"/>
        <n v="179.85"/>
        <n v="294.74"/>
        <n v="202.09"/>
        <n v="901.42"/>
        <n v="454.23"/>
        <n v="460.39"/>
        <n v="644.72"/>
        <n v="436.86"/>
        <n v="361.52"/>
        <n v="229.05"/>
        <n v="787.85"/>
        <n v="483.82"/>
        <n v="623.64"/>
        <n v="351.35"/>
        <n v="512.51"/>
        <n v="957.9"/>
        <n v="886.45"/>
        <n v="443.55"/>
        <n v="899.13"/>
        <n v="202.74"/>
        <n v="727.81"/>
        <n v="820.39"/>
        <n v="111.94"/>
        <n v="231.96"/>
        <n v="430.92"/>
        <n v="355.3"/>
        <n v="575.1"/>
        <n v="140.82"/>
        <n v="663.19"/>
        <n v="996.77"/>
        <n v="145.38999999999999"/>
        <n v="344.74"/>
        <n v="308.08999999999997"/>
        <n v="610.96"/>
        <n v="201.83"/>
        <n v="391.85"/>
        <n v="682.36"/>
        <n v="492.39"/>
        <n v="197.78"/>
        <n v="485.44"/>
        <n v="557.34"/>
        <n v="817.92"/>
        <n v="485.39"/>
        <n v="145.13"/>
        <n v="751.88"/>
        <n v="136.47999999999999"/>
        <n v="857.42"/>
        <n v="733.16"/>
        <n v="761.31"/>
        <n v="920.41"/>
        <n v="167.69"/>
        <n v="931.45"/>
        <n v="474.36"/>
        <n v="598.72"/>
        <n v="557.02"/>
        <n v="939.92"/>
        <n v="669.19"/>
        <n v="525.69000000000005"/>
        <n v="173.66"/>
        <n v="635.71"/>
        <n v="896.8"/>
        <n v="857.61"/>
        <n v="460.59"/>
        <n v="504.82"/>
        <n v="737.91"/>
        <n v="244.25"/>
        <n v="762.82"/>
        <n v="640.14"/>
        <n v="726.03"/>
        <n v="758.75"/>
        <n v="878.94"/>
        <n v="227.9"/>
        <n v="855.27"/>
        <n v="170.62"/>
        <n v="392.14"/>
        <n v="206.93"/>
        <n v="307.13"/>
        <n v="165.05"/>
        <n v="371.27"/>
        <n v="366.78"/>
        <n v="205.92"/>
        <n v="314.51"/>
        <n v="793.86"/>
        <n v="252.53"/>
        <n v="693.25"/>
        <n v="926.76"/>
        <n v="694.61"/>
        <n v="732.02"/>
        <n v="897.62"/>
        <n v="613.92999999999995"/>
        <n v="711.8"/>
        <n v="784.1"/>
        <n v="509.67"/>
        <n v="494.96"/>
        <n v="465.72"/>
        <n v="507.43"/>
        <n v="401.97"/>
        <n v="813.9"/>
        <n v="360.02"/>
        <n v="692.71"/>
        <n v="233.12"/>
        <n v="881.48"/>
        <n v="448.48"/>
        <n v="288.88"/>
        <n v="572.45000000000005"/>
        <n v="141.38"/>
        <n v="331.46"/>
        <n v="704.93"/>
        <n v="450.65"/>
        <n v="775.97"/>
        <n v="376"/>
        <n v="106.54"/>
        <n v="852.87"/>
        <n v="469.03"/>
        <n v="274.85000000000002"/>
        <n v="342.57"/>
        <n v="948.31"/>
        <n v="900.52"/>
        <n v="140.72"/>
        <n v="950.3"/>
        <n v="668.77"/>
        <n v="906.05"/>
        <n v="689.77"/>
        <n v="694.27"/>
        <n v="352.75"/>
        <n v="411.17"/>
        <n v="358.81"/>
        <n v="588.64"/>
        <n v="472.18"/>
        <n v="758.79"/>
        <n v="921.81"/>
        <n v="405.08"/>
        <n v="784.22"/>
        <n v="443.99"/>
        <n v="609.9"/>
        <n v="742.16"/>
        <n v="517.74"/>
        <n v="350.59"/>
        <n v="546.94000000000005"/>
        <n v="514.37"/>
        <n v="786.98"/>
        <n v="852.21"/>
        <n v="761.63"/>
        <n v="202.62"/>
        <n v="414.75"/>
        <n v="344.55"/>
        <n v="777.46"/>
        <n v="948.71"/>
        <n v="308.77"/>
        <n v="891.25"/>
        <n v="659.9"/>
        <n v="858.72"/>
        <n v="380.24"/>
        <n v="505.4"/>
        <n v="609.01"/>
        <n v="656.38"/>
        <n v="692.63"/>
        <n v="633.72"/>
        <n v="517.62"/>
        <n v="231.76"/>
        <n v="605.12"/>
        <n v="297.12"/>
        <n v="384.43"/>
        <n v="969.95"/>
        <n v="719.7"/>
        <n v="355.83"/>
        <n v="754.47"/>
        <n v="890.39"/>
        <n v="268.77999999999997"/>
        <n v="930.72"/>
        <n v="924.85"/>
        <n v="284.38"/>
        <n v="395.1"/>
        <n v="501.64"/>
        <n v="792.72"/>
        <n v="870.01"/>
        <n v="610.05999999999995"/>
        <n v="278.16000000000003"/>
        <n v="218.93"/>
        <n v="179.21"/>
        <n v="534.28"/>
        <n v="301.39"/>
        <n v="231.65"/>
        <n v="994.81"/>
        <n v="729.91"/>
        <n v="538.02"/>
        <n v="196.94"/>
        <n v="285.83"/>
        <n v="818.6"/>
        <n v="610.97"/>
        <n v="762.83"/>
        <n v="438.44"/>
        <n v="271.89999999999998"/>
        <n v="629.20000000000005"/>
        <n v="850.28"/>
        <n v="321.25"/>
        <n v="475.32"/>
        <n v="847.2"/>
        <n v="983.35"/>
        <n v="880.9"/>
        <n v="909.56"/>
        <n v="145.69999999999999"/>
        <n v="397.48"/>
        <n v="326.7"/>
        <n v="718.16"/>
        <n v="162.46"/>
        <n v="924.64"/>
        <n v="628.48"/>
        <n v="678.07"/>
        <n v="106.91"/>
        <n v="195.95"/>
        <n v="918.34"/>
        <n v="425.34"/>
        <n v="512.53"/>
        <n v="146.47999999999999"/>
        <n v="578.62"/>
        <n v="255.61"/>
        <n v="370.26"/>
        <n v="302.97000000000003"/>
        <n v="632.28"/>
        <n v="669.41"/>
        <n v="191.99"/>
        <n v="695.11"/>
        <n v="634.91999999999996"/>
        <n v="873.98"/>
        <n v="602.33000000000004"/>
        <n v="807.02"/>
        <n v="411.94"/>
        <n v="537.73"/>
        <n v="930.1"/>
        <n v="249.66"/>
        <n v="691.82"/>
        <n v="938.59"/>
        <n v="746.8"/>
        <n v="690.75"/>
        <n v="544.19000000000005"/>
        <n v="997.2"/>
        <n v="633.96"/>
        <n v="638.69000000000005"/>
        <n v="643.82000000000005"/>
        <n v="840.76"/>
        <n v="108.04"/>
        <n v="889.57"/>
        <n v="835.97"/>
        <n v="255.55"/>
        <n v="850.15"/>
        <n v="938.04"/>
        <n v="684.24"/>
        <n v="956.11"/>
        <n v="441.43"/>
        <n v="193.99"/>
        <n v="790.72"/>
        <n v="894.75"/>
        <n v="863.73"/>
        <n v="746.99"/>
        <n v="360.38"/>
        <n v="298.3"/>
        <n v="537.12"/>
        <n v="996.18"/>
        <n v="764.43"/>
        <n v="490.33"/>
        <n v="758.41"/>
        <n v="367.56"/>
        <n v="582.49"/>
        <n v="561.14"/>
        <n v="151.43"/>
        <n v="675.71"/>
        <n v="436.63"/>
        <n v="387.11"/>
        <n v="320.38"/>
        <n v="294.55"/>
        <n v="832.86"/>
        <n v="223.34"/>
        <n v="456.95"/>
        <n v="988.47"/>
        <n v="429.49"/>
        <n v="798.97"/>
        <n v="864.22"/>
        <n v="302.52"/>
        <n v="152.66"/>
        <n v="399.05"/>
        <n v="791.74"/>
        <n v="770.23"/>
        <n v="746.05"/>
        <n v="177.66"/>
        <n v="429.38"/>
        <n v="867.59"/>
        <n v="502.65"/>
        <n v="488.68"/>
        <n v="416.76"/>
        <n v="336.08"/>
        <n v="798.37"/>
        <n v="499.48"/>
        <n v="615.32000000000005"/>
        <n v="410.36"/>
        <n v="453.86"/>
        <n v="975.27"/>
        <n v="946.81"/>
        <n v="142.57"/>
        <n v="186.57"/>
        <n v="168.71"/>
        <n v="473.77"/>
        <n v="654.35"/>
        <n v="176.63"/>
        <n v="385.82"/>
        <n v="112.64"/>
        <n v="849.95"/>
        <n v="187.65"/>
        <n v="285.56"/>
        <n v="793.43"/>
        <n v="978.89"/>
        <n v="993.66"/>
        <n v="768.55"/>
        <n v="140.78"/>
        <n v="598.07000000000005"/>
        <n v="543.52"/>
        <n v="916.73"/>
        <n v="491.99"/>
        <n v="245"/>
        <n v="574.9"/>
        <n v="684.08"/>
        <n v="204.1"/>
        <n v="789.33"/>
        <n v="812.13"/>
        <n v="675.02"/>
        <n v="343.07"/>
        <n v="986.78"/>
        <n v="746.57"/>
        <n v="434.39"/>
        <n v="765.84"/>
        <n v="457.4"/>
        <n v="615.84"/>
        <n v="803.79"/>
        <n v="586.89"/>
        <n v="104.48"/>
        <n v="877.41"/>
        <n v="791.99"/>
        <n v="660.4"/>
        <n v="928.81"/>
        <n v="347.29"/>
        <n v="190.51"/>
        <n v="206.53"/>
        <n v="639.92999999999995"/>
        <n v="304.06"/>
        <n v="261.13"/>
        <n v="857.19"/>
        <n v="442.86"/>
        <n v="382"/>
        <n v="430.09"/>
        <n v="854.47"/>
        <n v="899.57"/>
        <n v="686.34"/>
        <n v="770.12"/>
        <n v="180.73"/>
        <n v="734.87"/>
        <n v="811.24"/>
        <n v="566"/>
        <n v="638.91999999999996"/>
        <n v="340.07"/>
        <n v="206.75"/>
        <n v="759.56"/>
        <n v="354.19"/>
        <n v="528.54999999999995"/>
        <n v="757.78"/>
        <n v="337.94"/>
        <n v="256.57"/>
        <n v="839.12"/>
        <n v="281.94"/>
        <n v="821.41"/>
        <n v="924.06"/>
        <n v="578.66"/>
        <n v="721.86"/>
        <n v="430.3"/>
        <n v="337.52"/>
        <n v="177.99"/>
        <n v="586.71"/>
        <n v="771.98"/>
        <n v="121.88"/>
        <n v="379.68"/>
        <n v="738.65"/>
        <n v="159.41999999999999"/>
        <n v="104.34"/>
        <n v="413.08"/>
        <n v="856.71"/>
        <n v="322.3"/>
        <n v="527.92999999999995"/>
        <n v="480.2"/>
        <n v="323.79000000000002"/>
        <n v="184.66"/>
        <n v="265.22000000000003"/>
        <n v="843.28"/>
        <n v="643.9"/>
        <n v="293.85000000000002"/>
        <n v="328.06"/>
        <n v="187.35"/>
        <n v="340.01"/>
        <n v="590.82000000000005"/>
        <n v="321.08"/>
        <n v="684.45"/>
        <n v="571.48"/>
        <n v="848.72"/>
        <n v="851.93"/>
        <n v="381.09"/>
        <n v="175.5"/>
        <n v="784.15"/>
        <n v="999.97"/>
        <n v="878.65"/>
        <n v="937.89"/>
        <n v="961.1"/>
        <n v="820.96"/>
        <n v="455.52"/>
        <n v="815.24"/>
        <n v="534.82000000000005"/>
        <n v="522.79"/>
        <n v="868.8"/>
        <n v="808.85"/>
        <n v="874.1"/>
        <n v="206.73"/>
        <n v="586.5"/>
        <n v="779.69"/>
        <n v="986.14"/>
        <n v="264.74"/>
        <n v="344.06"/>
        <n v="232.5"/>
        <n v="953.68"/>
        <n v="101.56"/>
        <n v="624.79999999999995"/>
        <n v="943.93"/>
        <n v="781.52"/>
        <n v="615.28"/>
        <n v="779.26"/>
        <n v="464.49"/>
        <n v="196.31"/>
        <n v="300.12"/>
        <n v="895.42"/>
        <n v="619.86"/>
        <n v="943.84"/>
        <n v="556.33000000000004"/>
        <n v="274.97000000000003"/>
        <n v="359.87"/>
        <n v="881.51"/>
        <n v="879.86"/>
        <n v="226.92"/>
        <n v="674.14"/>
        <n v="383.95"/>
        <n v="122.81"/>
        <n v="380.22"/>
        <n v="719.1"/>
        <n v="699.81"/>
        <n v="452.38"/>
        <n v="727.36"/>
        <n v="595.83000000000004"/>
        <n v="740.51"/>
        <n v="886.01"/>
        <n v="641.09"/>
        <n v="780.94"/>
        <n v="132.75"/>
        <n v="838.52"/>
        <n v="474.23"/>
        <n v="579.05999999999995"/>
        <n v="698.82"/>
        <n v="633.36"/>
        <n v="241.19"/>
        <n v="271.37"/>
        <n v="137.87"/>
        <n v="999.83"/>
        <n v="597.62"/>
        <n v="697.89"/>
        <n v="673.27"/>
        <n v="753.01"/>
        <n v="939.02"/>
        <n v="680.45"/>
        <n v="263.8"/>
        <n v="981.06"/>
        <n v="293.55"/>
        <n v="904.68"/>
        <n v="104.66"/>
        <n v="836.37"/>
        <n v="749.64"/>
        <n v="213.06"/>
        <n v="882.76"/>
        <n v="113.42"/>
        <n v="284.61"/>
        <n v="599.74"/>
        <n v="700.99"/>
        <n v="650.07000000000005"/>
        <n v="851.38"/>
        <n v="455.1"/>
        <n v="880.67"/>
        <n v="712.64"/>
        <n v="504.34"/>
        <n v="120.37"/>
        <n v="705.24"/>
        <n v="638.07000000000005"/>
        <n v="913.34"/>
        <n v="754.78"/>
        <n v="503.3"/>
        <n v="218.31"/>
        <n v="730.86"/>
        <n v="203.34"/>
        <n v="460.53"/>
        <n v="733.92"/>
        <n v="987.43"/>
        <n v="691.32"/>
        <n v="663.08"/>
        <n v="970.01"/>
        <n v="496.31"/>
        <n v="640.01"/>
        <n v="858.8"/>
        <n v="300.52"/>
        <n v="102.19"/>
        <n v="581.16"/>
        <n v="752.91"/>
        <n v="374.58"/>
        <n v="788.64"/>
        <n v="234.05"/>
        <n v="381.33"/>
        <n v="527.62"/>
        <n v="442.1"/>
        <n v="396.81"/>
        <n v="730.31"/>
        <n v="128.06"/>
        <n v="942.63"/>
        <n v="733.63"/>
        <n v="743.28"/>
        <n v="435.18"/>
        <n v="252.22"/>
        <n v="103.07"/>
        <n v="386.87"/>
        <n v="718.21"/>
        <n v="562.05999999999995"/>
        <n v="845.86"/>
        <n v="391.39"/>
        <n v="203.04"/>
        <n v="717.29"/>
        <n v="719"/>
        <n v="802.66"/>
        <n v="388.07"/>
        <n v="350.26"/>
        <n v="625.76"/>
        <n v="206.72"/>
        <n v="954.37"/>
        <n v="996.01"/>
        <n v="787.19"/>
        <n v="433.03"/>
        <n v="148.69"/>
        <n v="523.44000000000005"/>
        <n v="719.54"/>
        <n v="560.54999999999995"/>
        <n v="711.71"/>
        <n v="980.65"/>
        <n v="367.76"/>
        <n v="849.36"/>
        <n v="305.05"/>
        <n v="296.24"/>
        <n v="220.06"/>
        <n v="378.51"/>
        <n v="905.6"/>
        <n v="669.57"/>
        <n v="723.9"/>
        <n v="393.88"/>
        <n v="637.61"/>
        <n v="902.11"/>
        <n v="999.79"/>
        <n v="976.58"/>
        <n v="257.2"/>
        <n v="991.1"/>
        <n v="205.64"/>
        <n v="817.45"/>
        <n v="643.22"/>
        <n v="795.28"/>
        <n v="521.69000000000005"/>
        <n v="157.78"/>
        <n v="803.94"/>
        <n v="188.56"/>
        <n v="663.72"/>
        <n v="892.3"/>
        <n v="560.35"/>
        <n v="595.5"/>
        <n v="242.18"/>
        <n v="104.95"/>
        <n v="942.28"/>
        <n v="756.7"/>
        <n v="290.99"/>
        <n v="700.97"/>
        <n v="631.98"/>
        <n v="282.85000000000002"/>
        <n v="412.58"/>
        <n v="943.91"/>
        <n v="208.13"/>
        <n v="145.47"/>
        <n v="727.51"/>
        <n v="581.42999999999995"/>
        <n v="725.94"/>
        <n v="338.36"/>
        <n v="732.84"/>
        <n v="753.69"/>
        <n v="131.91999999999999"/>
        <n v="550.54999999999995"/>
        <n v="767.49"/>
        <n v="222.88"/>
        <n v="176.2"/>
        <n v="794.61"/>
        <n v="147.08000000000001"/>
        <n v="488.94"/>
        <n v="603.57000000000005"/>
        <n v="819.87"/>
        <n v="836.19"/>
        <n v="879.94"/>
        <n v="532.29999999999995"/>
        <n v="758.21"/>
        <n v="253.51"/>
        <n v="375.86"/>
        <n v="909.47"/>
        <n v="649.51"/>
        <n v="742.26"/>
        <n v="713.84"/>
        <n v="999.06"/>
        <n v="977.99"/>
        <n v="136.33000000000001"/>
        <n v="946.67"/>
        <n v="962.02"/>
        <n v="620.24"/>
        <n v="764.21"/>
        <n v="756.42"/>
        <n v="716.62"/>
        <n v="712.9"/>
        <n v="845.82"/>
        <n v="727.9"/>
        <n v="760.41"/>
        <n v="567.74"/>
        <n v="582.70000000000005"/>
        <n v="645.16"/>
        <n v="310.44"/>
        <n v="683.42"/>
        <n v="129.49"/>
        <n v="349.46"/>
        <n v="668.2"/>
        <n v="409.99"/>
        <n v="964.4"/>
        <n v="777.95"/>
        <n v="816.07"/>
        <n v="332.12"/>
        <n v="950.45"/>
        <n v="997.13"/>
        <n v="917.56"/>
        <n v="220.2"/>
        <n v="837.64"/>
        <n v="648.72"/>
        <n v="687.77"/>
        <n v="278.62"/>
        <n v="568.57000000000005"/>
        <n v="764.64"/>
        <n v="551.45000000000005"/>
        <n v="849.52"/>
        <n v="180.61"/>
        <n v="559.52"/>
        <n v="850.57"/>
        <n v="802.75"/>
        <n v="587.63"/>
        <n v="114.45"/>
        <n v="599.79"/>
        <n v="280.45999999999998"/>
        <n v="969.98"/>
        <n v="643.07000000000005"/>
        <n v="299.55"/>
        <n v="373.67"/>
        <n v="902.01"/>
        <n v="105.61"/>
        <n v="845.17"/>
        <n v="932.44"/>
        <n v="227.51"/>
        <n v="785.05"/>
        <n v="584.91999999999996"/>
        <n v="206.16"/>
        <n v="483.43"/>
        <n v="889.87"/>
        <n v="503.04"/>
        <n v="349.8"/>
        <n v="547.76"/>
        <n v="961.68"/>
        <n v="993.76"/>
        <n v="998.32"/>
        <n v="961.55"/>
        <n v="192.73"/>
        <n v="604.53"/>
        <n v="144.38999999999999"/>
        <n v="517.91999999999996"/>
        <n v="537.71"/>
        <n v="491.71"/>
        <n v="673.38"/>
        <n v="724.87"/>
        <n v="140.83000000000001"/>
        <n v="113.47"/>
        <n v="604.92999999999995"/>
        <n v="699.97"/>
        <n v="576.1"/>
        <n v="958.46"/>
        <n v="228.41"/>
        <n v="203.44"/>
        <n v="359.08"/>
        <n v="653.23"/>
        <n v="614.4"/>
        <n v="333.08"/>
        <n v="718.38"/>
        <n v="195.29"/>
        <n v="113.43"/>
        <n v="419.83"/>
        <n v="226.7"/>
        <n v="583.76"/>
        <n v="646.65"/>
        <n v="813.17"/>
        <n v="636.38"/>
        <n v="868.74"/>
        <n v="250.41"/>
        <n v="882.06"/>
        <n v="350.88"/>
        <n v="571.80999999999995"/>
        <n v="900.89"/>
        <n v="312.56"/>
        <n v="533.55999999999995"/>
        <n v="381.36"/>
        <n v="754.08"/>
        <n v="837.19"/>
        <n v="993.7"/>
        <n v="567.54999999999995"/>
        <n v="316.61"/>
        <n v="531.73"/>
        <n v="342.26"/>
        <n v="158.79"/>
        <n v="250.51"/>
        <n v="453.4"/>
        <n v="742.31"/>
        <n v="341.94"/>
        <n v="967.18"/>
        <n v="147.4"/>
        <n v="884.26"/>
        <n v="592.96"/>
        <n v="801.28"/>
        <n v="717.95"/>
        <n v="846.22"/>
        <n v="275.62"/>
        <n v="837.05"/>
        <n v="202.35"/>
        <n v="590.97"/>
        <n v="744.55"/>
        <n v="141.91"/>
        <n v="883.34"/>
        <n v="176.82"/>
        <n v="767.22"/>
        <n v="555.6"/>
        <n v="316.02999999999997"/>
        <n v="540.96"/>
        <n v="444.23"/>
        <n v="497.54"/>
        <n v="300.95"/>
        <n v="283.06"/>
        <n v="398.23"/>
        <n v="331.8"/>
        <n v="349.48"/>
        <n v="596.48"/>
        <n v="677.45"/>
        <n v="664.61"/>
        <n v="405.13"/>
        <n v="781.27"/>
        <n v="983.61"/>
        <n v="656.46"/>
        <n v="446.07"/>
        <n v="676.42"/>
        <n v="861.83"/>
        <n v="769.23"/>
        <n v="983.02"/>
        <n v="474.95"/>
        <n v="800.81"/>
        <n v="844.93"/>
        <n v="903.8"/>
        <n v="329.3"/>
        <n v="332.51"/>
        <n v="643.63"/>
        <n v="827.05"/>
        <n v="995.42"/>
        <n v="360.61"/>
        <n v="658.54"/>
        <n v="250.11"/>
        <n v="819.65"/>
        <n v="186.77"/>
        <n v="633.66999999999996"/>
        <n v="236.34"/>
        <n v="504.62"/>
        <n v="217.86"/>
        <n v="148.97"/>
        <n v="628.83000000000004"/>
        <n v="458.78"/>
        <n v="892.65"/>
        <n v="211.17"/>
        <n v="478.95"/>
        <n v="319.94"/>
        <n v="601.66"/>
        <n v="999.96"/>
        <n v="138.66999999999999"/>
        <n v="962.76"/>
        <n v="106.88"/>
        <n v="561.89"/>
        <n v="775.52"/>
        <n v="397.01"/>
        <n v="739.74"/>
        <n v="789.2"/>
        <n v="428.51"/>
        <n v="646.72"/>
        <n v="742.84"/>
        <n v="894.92"/>
        <n v="222.56"/>
        <n v="699.76"/>
        <n v="124.93"/>
        <n v="664.12"/>
        <n v="862.82"/>
        <n v="813.01"/>
        <n v="349.75"/>
        <n v="244.5"/>
        <n v="873.52"/>
        <n v="358.65"/>
        <n v="632.33000000000004"/>
        <n v="565.80999999999995"/>
        <n v="849.04"/>
        <n v="519.42999999999995"/>
        <n v="694.03"/>
        <n v="738.69"/>
        <n v="970.6"/>
        <n v="651.4"/>
        <n v="809.68"/>
        <n v="570.91"/>
        <n v="852.72"/>
        <n v="787.98"/>
        <n v="942.72"/>
        <n v="626.4"/>
        <n v="765.68"/>
        <n v="904.54"/>
        <n v="761.28"/>
        <n v="507.49"/>
        <n v="862.9"/>
        <n v="528.17999999999995"/>
        <n v="805.7"/>
        <n v="190.55"/>
        <n v="605.36"/>
        <n v="338.16"/>
        <n v="969.03"/>
        <n v="442.39"/>
        <n v="952.69"/>
        <n v="842.36"/>
        <n v="333.78"/>
        <n v="343.22"/>
        <n v="283.86"/>
        <n v="107.29"/>
        <n v="320.87"/>
        <n v="670.68"/>
        <n v="685.62"/>
        <n v="842.88"/>
        <n v="735.7"/>
        <n v="974.31"/>
        <n v="760.53"/>
        <n v="640.97"/>
        <n v="807.49"/>
        <n v="350.22"/>
        <n v="447.67"/>
        <n v="737.61"/>
        <n v="444.96"/>
        <n v="605.04999999999995"/>
        <n v="744.4"/>
        <n v="230.77"/>
        <n v="569.44000000000005"/>
        <n v="677.67"/>
        <n v="963.42"/>
        <n v="488.66"/>
        <n v="450.94"/>
        <n v="407.99"/>
        <n v="423.31"/>
        <n v="189.64"/>
        <n v="102.77"/>
        <n v="246.13"/>
        <n v="628.62"/>
        <n v="739.32"/>
        <n v="773.16"/>
        <n v="838.65"/>
        <n v="426.55"/>
        <n v="254.35"/>
        <n v="829.08"/>
        <n v="710.31"/>
        <n v="751.81"/>
        <n v="598.51"/>
        <n v="958.29"/>
        <n v="200.34"/>
        <n v="365.03"/>
        <n v="782.43"/>
        <n v="668.91"/>
        <n v="804.37"/>
        <n v="869.94"/>
        <n v="399.55"/>
        <n v="470.24"/>
        <n v="157.04"/>
        <n v="394.54"/>
        <n v="326.98"/>
        <n v="752.82"/>
        <n v="990.89"/>
        <n v="531.69000000000005"/>
        <n v="384.28"/>
        <n v="803.08"/>
        <n v="131.78"/>
        <n v="459.39"/>
        <n v="949.46"/>
        <n v="169.71"/>
        <n v="238.23"/>
        <n v="486.63"/>
        <n v="692.5"/>
        <n v="119.71"/>
        <n v="168.47"/>
        <n v="951.82"/>
        <n v="444.22"/>
        <n v="591.83000000000004"/>
        <n v="936.77"/>
        <n v="797.13"/>
        <n v="420.72"/>
        <n v="218.13"/>
        <n v="659.25"/>
        <n v="282.20999999999998"/>
        <n v="935.49"/>
        <n v="264.83999999999997"/>
        <n v="619.72"/>
        <n v="248.83"/>
        <n v="474.09"/>
        <n v="251.83"/>
        <n v="386.89"/>
        <n v="535.19000000000005"/>
        <n v="409.66"/>
        <n v="747.63"/>
        <n v="794.12"/>
        <n v="845.94"/>
        <n v="606.89"/>
        <n v="190.07"/>
        <n v="795.38"/>
        <n v="972.82"/>
        <n v="763.44"/>
        <n v="152.69"/>
        <n v="989.3"/>
        <n v="833.52"/>
        <n v="329.65"/>
        <n v="443.04"/>
        <n v="136.81"/>
        <n v="665.2"/>
        <n v="978.55"/>
        <n v="652.57000000000005"/>
        <n v="953.59"/>
        <n v="851.51"/>
        <n v="200.13"/>
        <n v="347.4"/>
        <n v="243.07"/>
        <n v="198.08"/>
        <n v="372.55"/>
        <n v="446.22"/>
        <n v="512.6"/>
        <n v="357.52"/>
        <n v="616.66"/>
        <n v="368.55"/>
        <n v="937.57"/>
        <n v="706.08"/>
        <n v="542.94000000000005"/>
        <n v="105.18"/>
        <n v="287.3"/>
        <n v="661.36"/>
        <n v="220.95"/>
        <n v="747.61"/>
        <n v="575.77"/>
        <n v="754.8"/>
        <n v="585.65"/>
        <n v="623.98"/>
        <n v="774.02"/>
        <n v="866.14"/>
        <n v="704.42"/>
        <n v="164.41"/>
        <n v="559.87"/>
        <n v="572.11"/>
        <n v="724.83"/>
        <n v="198.35"/>
        <n v="142.69999999999999"/>
        <n v="910.99"/>
        <n v="863.83"/>
        <n v="606.57000000000005"/>
        <n v="333.27"/>
        <n v="284.05"/>
        <n v="271.69"/>
        <n v="274.22000000000003"/>
        <n v="448.93"/>
        <n v="907.13"/>
        <n v="545.69000000000005"/>
        <n v="220.14"/>
        <n v="906.62"/>
        <n v="160.81"/>
        <n v="196.03"/>
        <n v="973.62"/>
        <n v="227"/>
        <n v="587.29"/>
        <n v="315.39"/>
        <n v="222.99"/>
        <n v="401.35"/>
        <n v="938.01"/>
        <n v="737.04"/>
        <n v="303.01"/>
        <n v="905.55"/>
        <n v="914.52"/>
        <n v="789.98"/>
        <n v="125.06"/>
        <n v="894.09"/>
        <n v="713.03"/>
        <n v="897.51"/>
        <n v="634.34"/>
        <n v="352.54"/>
        <n v="128.25"/>
        <n v="893.71"/>
        <n v="693.52"/>
        <n v="162.62"/>
        <n v="144.74"/>
        <n v="240.77"/>
        <n v="905.56"/>
        <n v="273.83999999999997"/>
        <n v="980.41"/>
        <n v="834.95"/>
        <n v="627.11"/>
        <n v="242.22"/>
        <n v="804.01"/>
        <n v="968.2"/>
        <n v="364.36"/>
        <n v="803.16"/>
        <n v="571.12"/>
        <n v="705.36"/>
        <n v="565.78"/>
        <n v="593.14"/>
        <n v="648.23"/>
        <n v="426.97"/>
        <n v="267.76"/>
        <n v="357.69"/>
        <n v="312.42"/>
        <n v="456.3"/>
        <n v="675.95"/>
        <n v="754.61"/>
        <n v="377.64"/>
        <n v="647.41"/>
        <n v="122.43"/>
        <n v="662.94"/>
        <n v="465.3"/>
        <n v="680.88"/>
        <n v="898.01"/>
        <n v="518.79"/>
        <n v="677.84"/>
        <n v="109.33"/>
        <n v="781.35"/>
        <n v="632.57000000000005"/>
        <n v="233.42"/>
        <n v="301.14999999999998"/>
        <n v="255.54"/>
        <n v="138.4"/>
        <n v="851.87"/>
        <n v="592.23"/>
        <n v="544.42999999999995"/>
        <n v="230.57"/>
        <n v="493.98"/>
        <n v="761.7"/>
        <n v="454.55"/>
        <n v="183.88"/>
        <n v="839.16"/>
        <n v="679.57"/>
        <n v="107.64"/>
        <n v="560.64"/>
        <n v="187.85"/>
        <n v="353.58"/>
        <n v="575.54999999999995"/>
        <n v="973.53"/>
        <n v="894.38"/>
        <n v="510.67"/>
        <n v="261.17"/>
        <n v="448.38"/>
        <n v="808.77"/>
        <n v="691.71"/>
        <n v="145.08000000000001"/>
        <n v="922.03"/>
        <n v="668.1"/>
        <n v="475.03"/>
        <n v="173.45"/>
        <n v="813.39"/>
        <n v="759.9"/>
        <n v="933.39"/>
        <n v="217.33"/>
        <n v="856.15"/>
        <n v="751.86"/>
        <n v="309.24"/>
        <n v="581.95000000000005"/>
        <n v="616.42999999999995"/>
        <n v="623.75"/>
        <n v="802.99"/>
        <n v="725.98"/>
        <n v="252.59"/>
        <n v="731.84"/>
        <n v="787.01"/>
        <n v="303.8"/>
        <n v="832.15"/>
        <n v="509.71"/>
        <n v="781.95"/>
        <n v="178.4"/>
        <n v="299.75"/>
        <n v="745.68"/>
        <n v="263.20999999999998"/>
        <n v="802.98"/>
        <n v="960.9"/>
        <n v="209.86"/>
        <n v="942.81"/>
        <n v="108.2"/>
        <n v="144.68"/>
        <n v="769.76"/>
        <n v="860.16"/>
        <n v="957.24"/>
        <n v="301.02999999999997"/>
        <n v="366.82"/>
        <n v="819.8"/>
        <n v="369.94"/>
        <n v="811.91"/>
        <n v="121.05"/>
        <n v="704.53"/>
        <n v="959.22"/>
        <n v="967.05"/>
        <n v="379.57"/>
        <n v="811.14"/>
        <n v="780.53"/>
        <n v="927.52"/>
        <n v="317.31"/>
        <n v="858.34"/>
        <n v="173.96"/>
        <n v="889.07"/>
        <n v="198.56"/>
        <n v="572.14"/>
        <n v="945.93"/>
        <n v="668.66"/>
        <n v="483.49"/>
        <n v="164.22"/>
        <n v="850.73"/>
        <n v="400.62"/>
        <n v="148.29"/>
        <n v="543.65"/>
        <n v="282.26"/>
        <n v="123.81"/>
        <n v="355.8"/>
        <n v="184.59"/>
        <n v="249.77"/>
        <n v="285.54000000000002"/>
        <n v="711.15"/>
        <n v="644.97"/>
        <n v="133.56"/>
        <n v="784.93"/>
        <n v="801.63"/>
        <n v="650.48"/>
        <n v="770.33"/>
        <n v="755.69"/>
        <n v="921.26"/>
        <n v="751.79"/>
        <n v="146.18"/>
        <n v="910.96"/>
        <n v="404.78"/>
        <n v="751.78"/>
        <n v="374.73"/>
        <n v="166.1"/>
        <n v="574.91"/>
        <n v="390.96"/>
        <n v="459.27"/>
        <n v="949.32"/>
        <n v="718.39"/>
        <n v="923.06"/>
        <n v="363.35"/>
        <n v="652.9"/>
        <n v="803.82"/>
        <n v="661.88"/>
        <n v="337.08"/>
        <n v="887.46"/>
        <n v="514.94000000000005"/>
        <n v="304.35000000000002"/>
        <n v="329.83"/>
        <n v="872.57"/>
        <n v="935.2"/>
        <n v="478.73"/>
        <n v="766.04"/>
        <n v="561.63"/>
        <n v="722.5"/>
        <n v="100.04"/>
        <n v="545.35"/>
        <n v="968.87"/>
        <n v="949.78"/>
        <n v="341.65"/>
        <n v="798.7"/>
        <n v="859"/>
        <n v="193.51"/>
        <n v="506.08"/>
        <n v="938.18"/>
        <n v="344.8"/>
        <n v="966.19"/>
        <n v="433.85"/>
        <n v="684.64"/>
        <n v="442.48"/>
        <n v="400.73"/>
        <n v="523.75"/>
        <n v="292.85000000000002"/>
        <n v="136.76"/>
        <n v="528.76"/>
        <n v="549.79999999999995"/>
        <n v="308.10000000000002"/>
        <n v="622.08000000000004"/>
        <n v="730.23"/>
        <n v="353.71"/>
        <n v="580.82000000000005"/>
        <n v="810.59"/>
        <n v="150.58000000000001"/>
        <n v="985.02"/>
        <n v="669.99"/>
        <n v="101.26"/>
        <n v="816.24"/>
        <n v="809.02"/>
        <n v="559.08000000000004"/>
        <n v="688.8"/>
        <n v="300.20999999999998"/>
        <n v="851.57"/>
        <n v="833.89"/>
        <n v="129.32"/>
        <n v="505.6"/>
        <n v="633.54"/>
        <n v="485.29"/>
        <n v="302.62"/>
        <n v="510.72"/>
        <n v="241.25"/>
        <n v="285.55"/>
        <n v="524.51"/>
        <n v="218.61"/>
        <n v="263.3"/>
        <n v="423.81"/>
        <n v="912.62"/>
        <n v="973.11"/>
        <n v="637.58000000000004"/>
        <n v="103.04"/>
        <n v="758.62"/>
        <n v="792.67"/>
        <n v="795.5"/>
        <n v="475.26"/>
        <n v="652.89"/>
        <n v="832.16"/>
        <n v="629.25"/>
        <n v="780.71"/>
        <n v="999"/>
        <n v="489.29"/>
        <n v="942.75"/>
        <n v="938.63"/>
        <n v="543.64"/>
        <n v="117.83"/>
        <n v="350.21"/>
        <n v="961.47"/>
        <n v="548.17999999999995"/>
        <n v="439.17"/>
        <n v="610.88"/>
        <n v="994.03"/>
        <n v="688.55"/>
        <n v="889.91"/>
        <n v="163.61000000000001"/>
        <n v="642.67999999999995"/>
        <n v="703.29"/>
        <n v="102.96"/>
        <n v="278.95999999999998"/>
        <n v="168.1"/>
        <n v="886.63"/>
        <n v="721.79"/>
        <n v="765.32"/>
        <n v="443.46"/>
        <n v="203.97"/>
        <n v="180.44"/>
        <n v="647.25"/>
        <n v="833.99"/>
        <n v="825.58"/>
        <n v="190.49"/>
        <n v="961.33"/>
        <n v="608.46"/>
        <n v="971.57"/>
        <n v="354.28"/>
        <n v="108.02"/>
        <n v="508.85"/>
        <n v="811.4"/>
        <n v="680.09"/>
        <n v="133.88"/>
        <n v="433.69"/>
        <n v="580.84"/>
        <n v="830.45"/>
        <n v="802.2"/>
        <n v="337.06"/>
        <n v="538.16"/>
        <n v="190.1"/>
        <n v="397.27"/>
        <n v="826.65"/>
        <n v="732.18"/>
        <n v="564.38"/>
        <n v="512.02"/>
        <n v="599.41"/>
        <n v="839.04"/>
        <n v="391.4"/>
        <n v="569.5"/>
        <n v="450.81"/>
        <n v="265.45999999999998"/>
        <n v="462.98"/>
        <n v="760.34"/>
        <n v="383.84"/>
        <n v="723.57"/>
        <n v="725.34"/>
        <n v="119.48"/>
        <n v="226.93"/>
        <n v="739.85"/>
        <n v="369.68"/>
        <n v="243.63"/>
        <n v="475.8"/>
        <n v="418.25"/>
        <n v="703.84"/>
        <n v="602.26"/>
        <n v="517.83000000000004"/>
        <n v="605.99"/>
        <n v="100.45"/>
        <n v="767.56"/>
        <n v="352.45"/>
        <n v="463.57"/>
        <n v="372.08"/>
        <n v="670.58"/>
        <n v="399.97"/>
        <n v="997.89"/>
        <n v="985"/>
        <n v="573.47"/>
        <n v="414.08"/>
        <n v="889.09"/>
        <n v="650.08000000000004"/>
        <n v="283.57"/>
        <n v="908.5"/>
        <n v="900.85"/>
        <n v="449.84"/>
        <n v="981.9"/>
        <n v="289.37"/>
        <n v="657.23"/>
        <n v="416.37"/>
        <n v="624.9"/>
        <n v="559.05999999999995"/>
        <n v="327.37"/>
        <n v="477.46"/>
        <n v="694.21"/>
        <n v="737.84"/>
        <n v="919.95"/>
        <n v="797.82"/>
        <n v="806.47"/>
        <n v="376.59"/>
        <n v="157.16999999999999"/>
        <n v="608.82000000000005"/>
        <n v="928.48"/>
        <n v="812.01"/>
        <n v="941.61"/>
        <n v="227.13"/>
        <n v="257.39999999999998"/>
        <n v="360.65"/>
        <n v="892.97"/>
        <n v="746.93"/>
        <n v="909.6"/>
        <n v="222.04"/>
        <n v="583.69000000000005"/>
        <n v="856.44"/>
        <n v="919.1"/>
        <n v="606.76"/>
        <n v="745.31"/>
        <n v="240.57"/>
        <n v="659.82"/>
        <n v="273.94"/>
        <n v="920.91"/>
        <n v="114.28"/>
        <n v="242.28"/>
        <n v="420.06"/>
        <n v="288.93"/>
        <n v="637.45000000000005"/>
        <n v="944.24"/>
        <n v="364.41"/>
        <n v="605.84"/>
        <n v="990.59"/>
        <n v="549.19000000000005"/>
        <n v="587.34"/>
        <n v="918.96"/>
        <n v="525.41"/>
        <n v="484.08"/>
        <n v="184.63"/>
        <n v="793.77"/>
        <n v="301.02"/>
        <n v="253.86"/>
        <n v="468.59"/>
        <n v="689.87"/>
        <n v="428.33"/>
        <n v="399.63"/>
        <n v="440.24"/>
        <n v="485.2"/>
        <n v="451.56"/>
        <n v="159.37"/>
        <n v="310.27999999999997"/>
        <n v="227.91"/>
        <n v="379.25"/>
        <n v="197.3"/>
        <n v="862.64"/>
        <n v="896.12"/>
        <n v="750.65"/>
        <n v="424.19"/>
        <n v="775.32"/>
        <n v="209.47"/>
        <n v="859.39"/>
        <n v="532.85"/>
        <n v="136.6"/>
        <n v="483.54"/>
        <n v="709.79"/>
        <n v="152.85"/>
        <n v="977.29"/>
        <n v="237.14"/>
        <n v="637.84"/>
        <n v="889.73"/>
        <n v="357.94"/>
        <n v="150.96"/>
        <n v="933.2"/>
        <n v="378.6"/>
        <n v="162.93"/>
        <n v="294.91000000000003"/>
        <n v="836.76"/>
        <n v="136.22999999999999"/>
        <n v="236.69"/>
        <n v="424.44"/>
        <n v="139.71"/>
        <n v="428.13"/>
        <n v="972.66"/>
        <n v="877.57"/>
        <n v="751.13"/>
        <n v="471.89"/>
        <n v="957.63"/>
        <n v="788.33"/>
        <n v="220.32"/>
        <n v="406.1"/>
        <n v="819.64"/>
        <n v="355.84"/>
        <n v="786.38"/>
        <n v="460.62"/>
        <n v="821.39"/>
        <n v="968.31"/>
        <n v="912.22"/>
        <n v="144.83000000000001"/>
        <n v="425.59"/>
        <n v="118.43"/>
        <n v="281.27"/>
        <n v="283.64999999999998"/>
        <n v="475.75"/>
        <n v="188.07"/>
        <n v="843.69"/>
        <n v="166.28"/>
        <n v="119.62"/>
        <n v="400.81"/>
        <n v="318.38"/>
        <n v="238.12"/>
        <n v="412.34"/>
        <n v="776.58"/>
        <n v="231.34"/>
        <n v="278.7"/>
        <n v="272.22000000000003"/>
        <n v="638.6"/>
        <n v="812.6"/>
        <n v="134.11000000000001"/>
        <n v="934.3"/>
        <n v="175.75"/>
        <n v="167.34"/>
        <n v="123.83"/>
        <n v="932.48"/>
        <n v="714.81"/>
        <n v="152.78"/>
        <n v="717.16"/>
        <n v="272.58999999999997"/>
        <n v="328.74"/>
        <n v="775.58"/>
        <n v="499.97"/>
        <n v="826.31"/>
        <n v="258.38"/>
        <n v="412.09"/>
        <n v="294.23"/>
        <n v="415.45"/>
        <n v="807.71"/>
        <n v="408.39"/>
        <n v="741.6"/>
        <n v="193.48"/>
        <n v="831.09"/>
        <n v="573.55999999999995"/>
        <n v="247.11"/>
        <n v="866.13"/>
        <n v="760.24"/>
        <n v="992.93"/>
        <n v="960.4"/>
        <n v="173.54"/>
        <n v="334.08"/>
        <n v="763.23"/>
        <n v="611.51"/>
        <n v="354.21"/>
        <n v="502.39"/>
        <n v="687.99"/>
        <n v="877.47"/>
        <n v="700.04"/>
        <n v="486.43"/>
        <n v="897.96"/>
        <n v="147.28"/>
        <n v="612.96"/>
        <n v="953.92"/>
        <n v="519.23"/>
        <n v="297.94"/>
        <n v="317.55"/>
        <n v="880.42"/>
        <n v="457.71"/>
        <n v="200.27"/>
        <n v="573.08000000000004"/>
        <n v="785.39"/>
        <n v="437.36"/>
        <n v="955.17"/>
        <n v="542.55999999999995"/>
        <n v="399.23"/>
        <n v="677.74"/>
        <n v="301.42"/>
        <n v="149.65"/>
        <n v="462.45"/>
        <n v="450.64"/>
        <n v="437.7"/>
        <n v="823.08"/>
        <n v="118.68"/>
        <n v="120.79"/>
        <n v="100.17"/>
        <n v="662.8"/>
        <n v="287.58999999999997"/>
        <n v="653.32000000000005"/>
        <n v="254.85"/>
        <n v="430.35"/>
        <n v="755.77"/>
        <n v="529.91"/>
        <n v="440.14"/>
        <n v="972.3"/>
        <n v="176.6"/>
        <n v="747.74"/>
        <n v="451.03"/>
        <n v="255.16"/>
        <n v="258.08"/>
        <n v="697.67"/>
        <n v="694.23"/>
        <n v="703.45"/>
        <n v="134.44"/>
        <n v="458.37"/>
        <n v="594.73"/>
        <n v="330.68"/>
        <n v="625.69000000000005"/>
        <n v="437.26"/>
        <n v="134.99"/>
        <n v="880.21"/>
        <n v="427.99"/>
        <n v="925.68"/>
        <n v="485.05"/>
        <n v="720.07"/>
        <n v="161.15"/>
        <n v="899.17"/>
        <n v="438.31"/>
        <n v="903.18"/>
        <n v="607.80999999999995"/>
        <n v="774.44"/>
        <n v="644.38"/>
        <n v="457.74"/>
        <n v="840.27"/>
        <n v="559.59"/>
        <n v="840.65"/>
        <n v="543.46"/>
        <n v="729.03"/>
        <n v="449.65"/>
        <n v="213.38"/>
        <n v="106.21"/>
        <n v="483.07"/>
        <n v="515.30999999999995"/>
        <n v="290.8"/>
        <n v="977.46"/>
        <n v="105.41"/>
        <n v="856.23"/>
        <n v="964.33"/>
        <n v="589.88"/>
        <n v="663.36"/>
        <n v="249.88"/>
        <n v="809.89"/>
        <n v="224.58"/>
        <n v="251.78"/>
        <n v="314"/>
        <n v="453.51"/>
        <n v="595.4"/>
        <n v="606.29999999999995"/>
        <n v="841.22"/>
        <n v="912.5"/>
        <n v="196.27"/>
        <n v="224.09"/>
        <n v="363.8"/>
        <n v="629.85"/>
        <n v="915.92"/>
        <n v="487.27"/>
        <n v="266.42"/>
        <n v="277.22000000000003"/>
        <n v="545.87"/>
        <n v="182.84"/>
        <n v="149.66999999999999"/>
        <n v="939.72"/>
        <n v="410.04"/>
        <n v="945.59"/>
        <n v="539.05999999999995"/>
        <n v="837.22"/>
        <n v="360.08"/>
        <n v="405.48"/>
        <n v="577.78"/>
        <n v="102.16"/>
        <n v="764.22"/>
        <n v="326.54000000000002"/>
        <n v="510.12"/>
        <n v="706.23"/>
        <n v="634.36"/>
        <n v="718.77"/>
        <n v="835.07"/>
        <n v="670.82"/>
        <n v="596.23"/>
        <n v="842.67"/>
        <n v="229.18"/>
        <n v="851.72"/>
        <n v="798.08"/>
        <n v="587.16"/>
        <n v="828.48"/>
        <n v="192.39"/>
        <n v="422.27"/>
        <n v="242.25"/>
        <n v="653.99"/>
        <n v="792.46"/>
        <n v="317.26"/>
        <n v="866.79"/>
        <n v="422.63"/>
        <n v="413.42"/>
        <n v="900.02"/>
        <n v="573.84"/>
        <n v="801.16"/>
        <n v="107.25"/>
        <n v="892.56"/>
        <n v="429.89"/>
        <n v="664.5"/>
        <n v="925.8"/>
        <n v="118.94"/>
        <n v="932.34"/>
        <n v="624.59"/>
        <n v="835.35"/>
        <n v="597.63"/>
        <n v="974.28"/>
        <n v="263.04000000000002"/>
        <n v="411.52"/>
        <n v="838.84"/>
        <n v="767.51"/>
        <n v="990.52"/>
        <n v="205.24"/>
        <n v="203.06"/>
        <n v="794.92"/>
        <n v="926.17"/>
        <n v="832.37"/>
        <n v="128.80000000000001"/>
        <n v="255.02"/>
        <n v="674.34"/>
        <n v="778.36"/>
        <n v="906.63"/>
        <n v="986.01"/>
        <n v="846.88"/>
        <n v="998.74"/>
        <n v="510.69"/>
        <n v="100.55"/>
        <n v="818.39"/>
        <n v="763.78"/>
        <n v="292.36"/>
        <n v="990.45"/>
        <n v="989.75"/>
        <n v="194.13"/>
        <n v="993.79"/>
        <n v="932.4"/>
        <n v="636.37"/>
        <n v="333.03"/>
        <n v="195.63"/>
        <n v="140.27000000000001"/>
        <n v="465.54"/>
        <n v="713.3"/>
        <n v="632.73"/>
        <n v="244.84"/>
        <n v="689.93"/>
        <n v="175.63"/>
        <n v="120.14"/>
        <n v="871.29"/>
        <n v="485.84"/>
        <n v="275.36"/>
        <n v="933.67"/>
        <n v="927.08"/>
        <n v="395.52"/>
        <n v="123.26"/>
        <n v="198.45"/>
        <n v="478.07"/>
        <n v="285.5"/>
        <n v="490.26"/>
        <n v="828.68"/>
        <n v="858.29"/>
        <n v="494.19"/>
        <n v="502.56"/>
        <n v="826.82"/>
        <n v="655.83"/>
        <n v="543.80999999999995"/>
        <n v="331.52"/>
        <n v="973.96"/>
        <n v="149.09"/>
        <n v="925.16"/>
        <n v="833.13"/>
        <n v="191.49"/>
        <n v="474.15"/>
        <n v="550.41999999999996"/>
        <n v="681.23"/>
        <n v="657.64"/>
        <n v="449.66"/>
        <n v="587.25"/>
        <n v="198.55"/>
        <n v="629.24"/>
        <n v="614.05999999999995"/>
        <n v="426.26"/>
        <n v="197.73"/>
        <n v="145.68"/>
        <n v="764.74"/>
        <n v="405.4"/>
        <n v="689.49"/>
        <n v="141.13999999999999"/>
        <n v="788.69"/>
        <n v="458.81"/>
        <n v="140.91"/>
        <n v="551.76"/>
        <n v="640.04999999999995"/>
        <n v="470.62"/>
        <n v="257.87"/>
        <n v="970.09"/>
        <n v="197.96"/>
        <n v="166.78"/>
        <n v="267.60000000000002"/>
        <n v="671.21"/>
        <n v="813.43"/>
        <n v="501.89"/>
        <n v="133.4"/>
        <n v="312.8"/>
        <n v="272.76"/>
        <n v="494.03"/>
        <n v="722.92"/>
        <n v="125.34"/>
        <n v="559.24"/>
        <n v="936.24"/>
        <n v="440.35"/>
        <n v="727.12"/>
        <n v="433.14"/>
        <n v="764.14"/>
        <n v="800.21"/>
        <n v="172.72"/>
        <n v="346.93"/>
        <n v="247.81"/>
        <n v="144.84"/>
        <n v="183.63"/>
        <n v="997.4"/>
        <n v="415.18"/>
        <n v="147.35"/>
        <n v="967.08"/>
        <n v="637.86"/>
        <n v="776.3"/>
        <n v="326.37"/>
        <n v="108.95"/>
        <n v="550.9"/>
        <n v="795.89"/>
        <n v="980.49"/>
        <n v="155.46"/>
        <n v="367.74"/>
        <n v="115.55"/>
        <n v="848.52"/>
        <n v="321.61"/>
        <n v="957.12"/>
        <n v="177.63"/>
        <n v="864.03"/>
        <n v="707.06"/>
        <n v="690.29"/>
        <n v="721.83"/>
        <n v="287.33999999999997"/>
        <n v="783.36"/>
        <n v="947.76"/>
        <n v="498.19"/>
        <n v="516.4"/>
        <n v="374.69"/>
        <n v="244.22"/>
        <n v="130.81"/>
        <n v="321.02999999999997"/>
        <n v="354.82"/>
        <n v="513.54"/>
        <n v="658.12"/>
        <n v="643.75"/>
        <n v="290.75"/>
        <n v="507.74"/>
        <n v="919.75"/>
        <n v="510.95"/>
        <n v="826.19"/>
        <n v="992.48"/>
        <n v="824.73"/>
        <n v="588.35"/>
        <n v="144.66"/>
        <n v="535.51"/>
        <n v="164.35"/>
        <n v="165.67"/>
        <n v="602.55999999999995"/>
        <n v="312.91000000000003"/>
        <n v="767.52"/>
        <n v="166.35"/>
        <n v="997.24"/>
        <n v="258.73"/>
        <n v="483.26"/>
        <n v="261.81"/>
        <n v="767.33"/>
        <n v="848.76"/>
        <n v="647.01"/>
        <n v="230.6"/>
        <n v="681.4"/>
        <n v="356.98"/>
        <n v="602.12"/>
        <n v="547.83000000000004"/>
        <n v="726.88"/>
        <n v="548.95000000000005"/>
        <n v="316.38"/>
        <n v="696.51"/>
        <n v="413.66"/>
        <n v="109.14"/>
        <n v="855.84"/>
        <n v="288.08999999999997"/>
        <n v="776.34"/>
        <n v="732.88"/>
        <n v="788.1"/>
        <n v="284.29000000000002"/>
        <n v="872.29"/>
        <n v="372.99"/>
        <n v="229.87"/>
        <n v="544.30999999999995"/>
        <n v="461.79"/>
        <n v="108.99"/>
        <n v="166.08"/>
        <n v="801.69"/>
        <n v="355.34"/>
        <n v="136.94"/>
        <n v="849.63"/>
        <n v="852.79"/>
        <n v="805.93"/>
        <n v="957.31"/>
        <n v="855.26"/>
        <n v="755.13"/>
        <n v="260.83999999999997"/>
        <n v="299.97000000000003"/>
        <n v="374.9"/>
        <n v="168.79"/>
        <n v="236.27"/>
        <n v="386.26"/>
        <n v="323.12"/>
        <n v="461.57"/>
        <n v="543.74"/>
        <n v="899.2"/>
        <n v="144.25"/>
        <n v="854.54"/>
        <n v="479"/>
        <n v="667.54"/>
        <n v="309.74"/>
        <n v="830.63"/>
        <n v="277.31"/>
        <n v="501.5"/>
        <n v="937.85"/>
        <n v="134.91999999999999"/>
        <n v="946.99"/>
        <n v="945.68"/>
        <n v="142.21"/>
        <n v="386.95"/>
        <n v="641.67999999999995"/>
        <n v="295.67"/>
        <n v="649.64"/>
        <n v="402.77"/>
        <n v="311.92"/>
        <n v="730.99"/>
        <n v="330.04"/>
        <n v="848.99"/>
        <n v="560.03"/>
        <n v="820.65"/>
        <n v="727.06"/>
        <n v="858.12"/>
        <n v="781.04"/>
        <n v="978.88"/>
        <n v="955.95"/>
        <n v="897.64"/>
        <n v="418.08"/>
        <n v="336.64"/>
        <n v="171.46"/>
        <n v="401.9"/>
        <n v="266.62"/>
        <n v="913.36"/>
        <n v="619.29"/>
        <n v="398.98"/>
        <n v="569.76"/>
        <n v="807.32"/>
        <n v="981.17"/>
        <n v="972.9"/>
        <n v="928.71"/>
        <n v="975.21"/>
        <n v="109.96"/>
        <n v="361.28"/>
        <n v="248.66"/>
        <n v="742.18"/>
        <n v="573.30999999999995"/>
        <n v="860.91"/>
        <n v="686.77"/>
        <n v="638.26"/>
        <n v="423.71"/>
        <n v="708.78"/>
        <n v="376.96"/>
        <n v="829.59"/>
        <n v="900.21"/>
        <n v="825.61"/>
        <n v="205.22"/>
        <n v="441.79"/>
        <n v="491.87"/>
        <n v="927.48"/>
        <n v="831.15"/>
        <n v="976.9"/>
        <n v="574.76"/>
        <n v="911.6"/>
        <n v="476.39"/>
        <n v="752.12"/>
        <n v="240.94"/>
        <n v="143.28"/>
        <n v="556.09"/>
        <n v="518.62"/>
        <n v="694.79"/>
        <n v="445.34"/>
        <n v="609.17999999999995"/>
        <n v="473.02"/>
        <n v="758.46"/>
        <n v="194.06"/>
        <n v="317.06"/>
        <n v="291.89999999999998"/>
        <n v="143.32"/>
        <n v="724.51"/>
        <n v="955.32"/>
        <n v="259.70999999999998"/>
        <n v="128.88999999999999"/>
        <n v="513.76"/>
        <n v="944.89"/>
        <n v="494.29"/>
        <n v="521.04999999999995"/>
        <n v="183.77"/>
        <n v="143.08000000000001"/>
        <n v="723.2"/>
        <n v="526.6"/>
        <n v="771.06"/>
        <n v="839.86"/>
        <n v="628.77"/>
        <n v="433.67"/>
        <n v="158.97"/>
        <n v="107.77"/>
        <n v="374.1"/>
        <n v="471.42"/>
        <n v="272.77"/>
        <n v="757.48"/>
        <n v="668.59"/>
        <n v="185.58"/>
        <n v="667.23"/>
        <n v="209.99"/>
        <n v="114.81"/>
        <n v="964.12"/>
        <n v="818.77"/>
        <n v="801.31"/>
        <n v="674.84"/>
        <n v="364.55"/>
        <n v="174.03"/>
        <n v="816.37"/>
        <n v="163.79"/>
        <n v="325.19"/>
        <n v="222.11"/>
        <n v="875.83"/>
        <n v="232.39"/>
        <n v="719.24"/>
        <n v="102.7"/>
        <n v="975.75"/>
        <n v="202.81"/>
        <n v="309.86"/>
        <n v="909.73"/>
        <n v="577.84"/>
        <n v="681.18"/>
        <n v="959.73"/>
        <n v="320.26"/>
        <n v="506.18"/>
        <n v="721.96"/>
        <n v="157.85"/>
        <n v="980.78"/>
        <n v="988.08"/>
        <n v="322.45"/>
        <n v="147.59"/>
        <n v="747.02"/>
        <n v="419.09"/>
        <n v="484.19"/>
        <n v="942.66"/>
        <n v="826.54"/>
        <n v="997.87"/>
        <n v="855.9"/>
        <n v="518.24"/>
        <n v="580.09"/>
        <n v="104.8"/>
        <n v="939.86"/>
        <n v="353.7"/>
        <n v="538.22"/>
        <n v="698.54"/>
        <n v="692.96"/>
        <n v="997.37"/>
        <n v="523.79"/>
        <n v="923.23"/>
        <n v="406.19"/>
        <n v="394.74"/>
        <n v="237.3"/>
        <n v="261.25"/>
        <n v="286.88"/>
        <n v="549.55999999999995"/>
        <n v="721.03"/>
        <n v="897.32"/>
        <n v="443.13"/>
        <n v="249.76"/>
        <n v="123.32"/>
        <n v="149.24"/>
        <n v="267.72000000000003"/>
        <n v="837.16"/>
        <n v="864.47"/>
        <n v="547.86"/>
        <n v="514.23"/>
        <n v="773.82"/>
        <n v="760.81"/>
        <n v="705.95"/>
        <n v="651.52"/>
        <n v="976.59"/>
        <n v="870.15"/>
        <n v="141.88"/>
        <n v="678.77"/>
        <n v="134.05000000000001"/>
        <n v="371.76"/>
        <n v="747.42"/>
        <n v="115.27"/>
        <n v="391.22"/>
        <n v="845.51"/>
        <n v="713.22"/>
        <n v="242.55"/>
        <n v="385.68"/>
        <n v="995.4"/>
        <n v="583.4"/>
        <n v="388.61"/>
        <n v="290.13"/>
        <n v="933.76"/>
        <n v="796.62"/>
        <n v="986.69"/>
        <n v="965.82"/>
        <n v="933.59"/>
        <n v="583.66"/>
        <n v="819.62"/>
        <n v="925"/>
        <n v="127.93"/>
        <n v="922.33"/>
        <n v="306.01"/>
        <n v="963.95"/>
        <n v="388.02"/>
        <n v="140.61000000000001"/>
        <n v="749.47"/>
        <n v="503.22"/>
        <n v="492.21"/>
        <n v="890.94"/>
        <n v="621.29999999999995"/>
        <n v="886.07"/>
        <n v="740.89"/>
        <n v="348.84"/>
        <n v="826.15"/>
        <n v="205.35"/>
        <n v="349.86"/>
        <n v="546.47"/>
        <n v="448.21"/>
        <n v="264.88"/>
        <n v="210.15"/>
        <n v="627.17999999999995"/>
        <n v="575.41999999999996"/>
        <n v="123.64"/>
        <n v="655.61"/>
        <n v="410.54"/>
        <n v="485.17"/>
        <n v="731.18"/>
        <n v="399.81"/>
        <n v="604.05999999999995"/>
        <n v="815.35"/>
        <n v="750.79"/>
        <n v="981.44"/>
        <n v="553.4"/>
        <n v="348.3"/>
        <n v="912.09"/>
        <n v="278.04000000000002"/>
        <n v="812.22"/>
        <n v="374.13"/>
        <n v="319.39"/>
        <n v="538.79999999999995"/>
        <n v="845.75"/>
        <n v="745.69"/>
        <n v="743.92"/>
        <n v="155.61000000000001"/>
        <n v="898.26"/>
        <n v="639.05999999999995"/>
        <n v="783.25"/>
        <n v="406.68"/>
        <n v="538.94000000000005"/>
        <n v="501.87"/>
        <n v="877.62"/>
        <n v="575.11"/>
        <n v="729.76"/>
        <n v="961.53"/>
        <n v="966.67"/>
        <n v="394.1"/>
        <n v="616.09"/>
        <n v="103.35"/>
        <n v="488.05"/>
        <n v="906.21"/>
        <n v="397.08"/>
        <n v="999.72"/>
        <n v="489.02"/>
        <n v="786.71"/>
        <n v="439.65"/>
        <n v="981.13"/>
        <n v="184.27"/>
        <n v="675.37"/>
      </sharedItems>
    </cacheField>
    <cacheField name="Age" numFmtId="0">
      <sharedItems containsSemiMixedTypes="0" containsString="0" containsNumber="1" containsInteger="1" minValue="17" maxValue="82"/>
    </cacheField>
    <cacheField name="Age Group" numFmtId="0">
      <sharedItems count="4">
        <s v="Middle Aged"/>
        <s v="Adult"/>
        <s v="Young Adult"/>
        <s v="Old"/>
      </sharedItems>
    </cacheField>
  </cacheFields>
  <extLst>
    <ext xmlns:x14="http://schemas.microsoft.com/office/spreadsheetml/2009/9/main" uri="{725AE2AE-9491-48be-B2B4-4EB974FC3084}">
      <x14:pivotCacheDefinition pivotCacheId="79884713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55.507530439812" createdVersion="8" refreshedVersion="8" minRefreshableVersion="3" recordCount="6" xr:uid="{8C8F5596-A5A8-4C28-80B3-FFFDE43ABAE1}">
  <cacheSource type="worksheet">
    <worksheetSource name="Table4"/>
  </cacheSource>
  <cacheFields count="2">
    <cacheField name="Department" numFmtId="0">
      <sharedItems count="7">
        <s v="Admin Offices"/>
        <s v="Executive Office"/>
        <s v="IT/IS"/>
        <s v="Production       "/>
        <s v="Sales"/>
        <s v="Software Engineering"/>
        <s v="Total" u="1"/>
      </sharedItems>
    </cacheField>
    <cacheField name="Performance Score" numFmtId="0">
      <sharedItems containsSemiMixedTypes="0" containsString="0" containsNumber="1" containsInteger="1" minValue="0" maxValue="276"/>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55.665646296293" createdVersion="8" refreshedVersion="8" minRefreshableVersion="3" recordCount="1" xr:uid="{3C7F6513-7ED3-4590-804B-8217B3E1BBAC}">
  <cacheSource type="worksheet">
    <worksheetSource name="Table2"/>
  </cacheSource>
  <cacheFields count="2">
    <cacheField name="Column1" numFmtId="9">
      <sharedItems count="1">
        <s v="Completion Rate"/>
      </sharedItems>
    </cacheField>
    <cacheField name="Column2" numFmtId="10">
      <sharedItems containsSemiMixedTypes="0" containsString="0" containsNumber="1" minValue="0.25905096660808435" maxValue="0.2590509666080843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45">
  <r>
    <x v="0"/>
    <d v="2019-09-20T00:00:00"/>
    <n v="6"/>
    <s v="Production Technician I"/>
    <x v="0"/>
    <s v="Active"/>
    <s v="Contract"/>
    <s v="Zone C"/>
    <s v="Temporary"/>
    <x v="0"/>
    <x v="0"/>
    <d v="1969-10-07T00:00:00"/>
    <s v="MA"/>
    <x v="0"/>
    <s v="White"/>
    <s v="Widowed"/>
    <x v="0"/>
    <x v="0"/>
    <x v="0"/>
    <d v="2023-01-14T00:00:00"/>
    <n v="1"/>
    <x v="0"/>
    <n v="2"/>
    <x v="0"/>
    <n v="3"/>
    <d v="2023-07-15T00:00:00"/>
    <x v="0"/>
    <x v="0"/>
    <x v="0"/>
    <n v="2"/>
    <x v="0"/>
    <n v="50"/>
    <x v="0"/>
  </r>
  <r>
    <x v="1"/>
    <d v="2023-02-11T00:00:00"/>
    <n v="3"/>
    <s v="Production Technician I"/>
    <x v="1"/>
    <s v="Active"/>
    <s v="Contract"/>
    <s v="Zone A"/>
    <s v="Part-Time"/>
    <x v="0"/>
    <x v="1"/>
    <d v="1965-08-30T00:00:00"/>
    <s v="MA"/>
    <x v="1"/>
    <s v="Hispanic"/>
    <s v="Widowed"/>
    <x v="0"/>
    <x v="1"/>
    <x v="1"/>
    <d v="2022-09-09T00:00:00"/>
    <n v="2"/>
    <x v="0"/>
    <n v="1"/>
    <x v="0"/>
    <n v="5"/>
    <d v="2022-09-12T00:00:00"/>
    <x v="1"/>
    <x v="1"/>
    <x v="1"/>
    <n v="4"/>
    <x v="1"/>
    <n v="58"/>
    <x v="0"/>
  </r>
  <r>
    <x v="2"/>
    <d v="2018-12-10T00:00:00"/>
    <n v="7"/>
    <s v="Area Sales Manager"/>
    <x v="2"/>
    <s v="Active"/>
    <s v="Full-Time"/>
    <s v="Zone B"/>
    <s v="Part-Time"/>
    <x v="1"/>
    <x v="2"/>
    <d v="1991-10-06T00:00:00"/>
    <s v="MA"/>
    <x v="1"/>
    <s v="Hispanic"/>
    <s v="Widowed"/>
    <x v="0"/>
    <x v="0"/>
    <x v="0"/>
    <d v="2023-05-27T00:00:00"/>
    <n v="1"/>
    <x v="0"/>
    <n v="2"/>
    <x v="0"/>
    <n v="1"/>
    <d v="2022-08-13T00:00:00"/>
    <x v="0"/>
    <x v="1"/>
    <x v="0"/>
    <n v="2"/>
    <x v="2"/>
    <n v="27"/>
    <x v="1"/>
  </r>
  <r>
    <x v="3"/>
    <d v="2021-06-21T00:00:00"/>
    <n v="4"/>
    <s v="Area Sales Manager"/>
    <x v="0"/>
    <s v="Active"/>
    <s v="Contract"/>
    <s v="Zone A"/>
    <s v="Full-Time"/>
    <x v="1"/>
    <x v="0"/>
    <d v="1998-04-04T00:00:00"/>
    <s v="ND"/>
    <x v="1"/>
    <s v="Other"/>
    <s v="Single"/>
    <x v="0"/>
    <x v="2"/>
    <x v="2"/>
    <d v="2023-06-16T00:00:00"/>
    <n v="5"/>
    <x v="1"/>
    <n v="5"/>
    <x v="1"/>
    <n v="4"/>
    <d v="2022-12-15T00:00:00"/>
    <x v="2"/>
    <x v="1"/>
    <x v="2"/>
    <n v="3"/>
    <x v="3"/>
    <n v="23"/>
    <x v="2"/>
  </r>
  <r>
    <x v="4"/>
    <d v="2019-06-29T00:00:00"/>
    <n v="6"/>
    <s v="Area Sales Manager"/>
    <x v="3"/>
    <s v="Active"/>
    <s v="Contract"/>
    <s v="Zone A"/>
    <s v="Temporary"/>
    <x v="1"/>
    <x v="3"/>
    <d v="1969-08-29T00:00:00"/>
    <s v="FL"/>
    <x v="0"/>
    <s v="Other"/>
    <s v="Married"/>
    <x v="0"/>
    <x v="1"/>
    <x v="1"/>
    <d v="2022-11-25T00:00:00"/>
    <n v="2"/>
    <x v="0"/>
    <n v="5"/>
    <x v="1"/>
    <n v="3"/>
    <d v="2023-07-13T00:00:00"/>
    <x v="3"/>
    <x v="1"/>
    <x v="0"/>
    <n v="5"/>
    <x v="4"/>
    <n v="50"/>
    <x v="0"/>
  </r>
  <r>
    <x v="5"/>
    <d v="2020-01-17T00:00:00"/>
    <n v="6"/>
    <s v="Area Sales Manager"/>
    <x v="4"/>
    <s v="Active"/>
    <s v="Contract"/>
    <s v="Zone B"/>
    <s v="Full-Time"/>
    <x v="1"/>
    <x v="4"/>
    <d v="1949-04-03T00:00:00"/>
    <s v="CT"/>
    <x v="1"/>
    <s v="Black"/>
    <s v="Married"/>
    <x v="0"/>
    <x v="1"/>
    <x v="1"/>
    <d v="2022-12-12T00:00:00"/>
    <n v="2"/>
    <x v="0"/>
    <n v="3"/>
    <x v="2"/>
    <n v="5"/>
    <d v="2023-04-18T00:00:00"/>
    <x v="2"/>
    <x v="0"/>
    <x v="3"/>
    <n v="2"/>
    <x v="5"/>
    <n v="71"/>
    <x v="3"/>
  </r>
  <r>
    <x v="6"/>
    <d v="2022-04-06T00:00:00"/>
    <n v="4"/>
    <s v="Area Sales Manager"/>
    <x v="5"/>
    <s v="Active"/>
    <s v="Full-Time"/>
    <s v="Zone B"/>
    <s v="Temporary"/>
    <x v="1"/>
    <x v="5"/>
    <d v="1942-07-01T00:00:00"/>
    <s v="CA"/>
    <x v="0"/>
    <s v="Hispanic"/>
    <s v="Divorced"/>
    <x v="1"/>
    <x v="0"/>
    <x v="0"/>
    <d v="2023-03-25T00:00:00"/>
    <n v="1"/>
    <x v="0"/>
    <n v="5"/>
    <x v="1"/>
    <n v="2"/>
    <d v="2022-08-06T00:00:00"/>
    <x v="1"/>
    <x v="1"/>
    <x v="3"/>
    <n v="5"/>
    <x v="6"/>
    <n v="80"/>
    <x v="3"/>
  </r>
  <r>
    <x v="7"/>
    <d v="2020-11-06T00:00:00"/>
    <n v="5"/>
    <s v="Area Sales Manager"/>
    <x v="0"/>
    <s v="Active"/>
    <s v="Contract"/>
    <s v="Zone C"/>
    <s v="Full-Time"/>
    <x v="1"/>
    <x v="6"/>
    <d v="1957-03-07T00:00:00"/>
    <s v="OR"/>
    <x v="0"/>
    <s v="White"/>
    <s v="Divorced"/>
    <x v="0"/>
    <x v="2"/>
    <x v="2"/>
    <d v="2023-04-21T00:00:00"/>
    <n v="1"/>
    <x v="0"/>
    <n v="4"/>
    <x v="1"/>
    <n v="2"/>
    <d v="2022-10-07T00:00:00"/>
    <x v="0"/>
    <x v="0"/>
    <x v="3"/>
    <n v="3"/>
    <x v="7"/>
    <n v="63"/>
    <x v="3"/>
  </r>
  <r>
    <x v="8"/>
    <d v="2018-08-18T00:00:00"/>
    <n v="7"/>
    <s v="Area Sales Manager"/>
    <x v="6"/>
    <s v="Active"/>
    <s v="Contract"/>
    <s v="Zone B"/>
    <s v="Part-Time"/>
    <x v="1"/>
    <x v="7"/>
    <d v="1974-05-15T00:00:00"/>
    <s v="TX"/>
    <x v="1"/>
    <s v="Black"/>
    <s v="Widowed"/>
    <x v="1"/>
    <x v="1"/>
    <x v="1"/>
    <d v="2022-12-09T00:00:00"/>
    <n v="4"/>
    <x v="1"/>
    <n v="3"/>
    <x v="2"/>
    <n v="3"/>
    <d v="2023-07-19T00:00:00"/>
    <x v="1"/>
    <x v="0"/>
    <x v="3"/>
    <n v="3"/>
    <x v="8"/>
    <n v="44"/>
    <x v="0"/>
  </r>
  <r>
    <x v="9"/>
    <d v="2022-01-21T00:00:00"/>
    <n v="4"/>
    <s v="Area Sales Manager"/>
    <x v="4"/>
    <s v="Active"/>
    <s v="Part-Time"/>
    <s v="Zone B"/>
    <s v="Temporary"/>
    <x v="1"/>
    <x v="6"/>
    <d v="1949-11-11T00:00:00"/>
    <s v="TX"/>
    <x v="1"/>
    <s v="Asian"/>
    <s v="Widowed"/>
    <x v="0"/>
    <x v="0"/>
    <x v="3"/>
    <d v="2023-07-30T00:00:00"/>
    <n v="5"/>
    <x v="1"/>
    <n v="5"/>
    <x v="1"/>
    <n v="2"/>
    <d v="2023-04-09T00:00:00"/>
    <x v="0"/>
    <x v="0"/>
    <x v="0"/>
    <n v="5"/>
    <x v="9"/>
    <n v="73"/>
    <x v="3"/>
  </r>
  <r>
    <x v="10"/>
    <d v="2023-08-04T00:00:00"/>
    <n v="2"/>
    <s v="Area Sales Manager"/>
    <x v="7"/>
    <s v="Active"/>
    <s v="Contract"/>
    <s v="Zone B"/>
    <s v="Temporary"/>
    <x v="1"/>
    <x v="4"/>
    <d v="1964-01-26T00:00:00"/>
    <s v="IN"/>
    <x v="0"/>
    <s v="Other"/>
    <s v="Single"/>
    <x v="0"/>
    <x v="0"/>
    <x v="3"/>
    <d v="2022-10-15T00:00:00"/>
    <n v="3"/>
    <x v="2"/>
    <n v="2"/>
    <x v="0"/>
    <n v="5"/>
    <d v="2022-10-20T00:00:00"/>
    <x v="3"/>
    <x v="0"/>
    <x v="0"/>
    <n v="1"/>
    <x v="10"/>
    <n v="59"/>
    <x v="0"/>
  </r>
  <r>
    <x v="11"/>
    <d v="2018-08-10T00:00:00"/>
    <n v="7"/>
    <s v="Area Sales Manager"/>
    <x v="8"/>
    <s v="Active"/>
    <s v="Full-Time"/>
    <s v="Zone C"/>
    <s v="Temporary"/>
    <x v="1"/>
    <x v="3"/>
    <d v="1948-04-06T00:00:00"/>
    <s v="GA"/>
    <x v="0"/>
    <s v="Asian"/>
    <s v="Married"/>
    <x v="0"/>
    <x v="1"/>
    <x v="1"/>
    <d v="2022-10-28T00:00:00"/>
    <n v="4"/>
    <x v="1"/>
    <n v="2"/>
    <x v="0"/>
    <n v="5"/>
    <d v="2022-10-05T00:00:00"/>
    <x v="3"/>
    <x v="0"/>
    <x v="0"/>
    <n v="2"/>
    <x v="11"/>
    <n v="70"/>
    <x v="3"/>
  </r>
  <r>
    <x v="12"/>
    <d v="2022-05-25T00:00:00"/>
    <n v="3"/>
    <s v="Area Sales Manager"/>
    <x v="1"/>
    <s v="Active"/>
    <s v="Full-Time"/>
    <s v="Zone A"/>
    <s v="Temporary"/>
    <x v="1"/>
    <x v="8"/>
    <d v="1981-11-24T00:00:00"/>
    <s v="CO"/>
    <x v="1"/>
    <s v="Other"/>
    <s v="Single"/>
    <x v="0"/>
    <x v="1"/>
    <x v="1"/>
    <d v="2022-10-30T00:00:00"/>
    <n v="1"/>
    <x v="0"/>
    <n v="2"/>
    <x v="0"/>
    <n v="5"/>
    <d v="2023-03-09T00:00:00"/>
    <x v="3"/>
    <x v="1"/>
    <x v="1"/>
    <n v="1"/>
    <x v="12"/>
    <n v="41"/>
    <x v="0"/>
  </r>
  <r>
    <x v="13"/>
    <d v="2019-12-05T00:00:00"/>
    <n v="6"/>
    <s v="Area Sales Manager"/>
    <x v="0"/>
    <s v="Active"/>
    <s v="Contract"/>
    <s v="Zone A"/>
    <s v="Full-Time"/>
    <x v="1"/>
    <x v="0"/>
    <d v="1951-11-06T00:00:00"/>
    <s v="KY"/>
    <x v="0"/>
    <s v="White"/>
    <s v="Divorced"/>
    <x v="0"/>
    <x v="1"/>
    <x v="1"/>
    <d v="2022-09-24T00:00:00"/>
    <n v="1"/>
    <x v="0"/>
    <n v="4"/>
    <x v="1"/>
    <n v="5"/>
    <d v="2023-05-29T00:00:00"/>
    <x v="4"/>
    <x v="1"/>
    <x v="0"/>
    <n v="1"/>
    <x v="13"/>
    <n v="68"/>
    <x v="3"/>
  </r>
  <r>
    <x v="14"/>
    <d v="2019-04-28T00:00:00"/>
    <n v="7"/>
    <s v="Area Sales Manager"/>
    <x v="4"/>
    <s v="Active"/>
    <s v="Part-Time"/>
    <s v="Zone A"/>
    <s v="Part-Time"/>
    <x v="1"/>
    <x v="3"/>
    <d v="1989-11-21T00:00:00"/>
    <s v="NV"/>
    <x v="1"/>
    <s v="Asian"/>
    <s v="Widowed"/>
    <x v="1"/>
    <x v="0"/>
    <x v="0"/>
    <d v="2022-10-30T00:00:00"/>
    <n v="4"/>
    <x v="1"/>
    <n v="2"/>
    <x v="0"/>
    <n v="5"/>
    <d v="2023-01-08T00:00:00"/>
    <x v="2"/>
    <x v="0"/>
    <x v="3"/>
    <n v="4"/>
    <x v="14"/>
    <n v="30"/>
    <x v="1"/>
  </r>
  <r>
    <x v="15"/>
    <d v="2019-07-09T00:00:00"/>
    <n v="6"/>
    <s v="Area Sales Manager"/>
    <x v="9"/>
    <s v="Active"/>
    <s v="Full-Time"/>
    <s v="Zone A"/>
    <s v="Full-Time"/>
    <x v="2"/>
    <x v="4"/>
    <d v="1952-11-24T00:00:00"/>
    <s v="MA"/>
    <x v="1"/>
    <s v="Black"/>
    <s v="Single"/>
    <x v="1"/>
    <x v="2"/>
    <x v="2"/>
    <d v="2022-10-31T00:00:00"/>
    <n v="2"/>
    <x v="0"/>
    <n v="5"/>
    <x v="1"/>
    <n v="3"/>
    <d v="2023-03-06T00:00:00"/>
    <x v="2"/>
    <x v="1"/>
    <x v="0"/>
    <n v="4"/>
    <x v="15"/>
    <n v="67"/>
    <x v="3"/>
  </r>
  <r>
    <x v="16"/>
    <d v="2021-04-05T00:00:00"/>
    <n v="5"/>
    <s v="Area Sales Manager"/>
    <x v="5"/>
    <s v="Active"/>
    <s v="Full-Time"/>
    <s v="Zone C"/>
    <s v="Part-Time"/>
    <x v="2"/>
    <x v="9"/>
    <d v="1994-04-08T00:00:00"/>
    <s v="KY"/>
    <x v="1"/>
    <s v="Asian"/>
    <s v="Widowed"/>
    <x v="0"/>
    <x v="1"/>
    <x v="1"/>
    <d v="2023-04-29T00:00:00"/>
    <n v="2"/>
    <x v="0"/>
    <n v="2"/>
    <x v="0"/>
    <n v="4"/>
    <d v="2023-02-18T00:00:00"/>
    <x v="3"/>
    <x v="1"/>
    <x v="0"/>
    <n v="3"/>
    <x v="16"/>
    <n v="27"/>
    <x v="1"/>
  </r>
  <r>
    <x v="17"/>
    <d v="2021-11-28T00:00:00"/>
    <n v="4"/>
    <s v="Area Sales Manager"/>
    <x v="6"/>
    <s v="Active"/>
    <s v="Contract"/>
    <s v="Zone A"/>
    <s v="Part-Time"/>
    <x v="1"/>
    <x v="6"/>
    <d v="1983-11-15T00:00:00"/>
    <s v="KY"/>
    <x v="1"/>
    <s v="Other"/>
    <s v="Widowed"/>
    <x v="0"/>
    <x v="1"/>
    <x v="1"/>
    <d v="2022-12-14T00:00:00"/>
    <n v="1"/>
    <x v="0"/>
    <n v="2"/>
    <x v="0"/>
    <n v="4"/>
    <d v="2022-11-02T00:00:00"/>
    <x v="3"/>
    <x v="1"/>
    <x v="0"/>
    <n v="2"/>
    <x v="17"/>
    <n v="38"/>
    <x v="1"/>
  </r>
  <r>
    <x v="18"/>
    <d v="2021-01-16T00:00:00"/>
    <n v="5"/>
    <s v="Area Sales Manager"/>
    <x v="2"/>
    <s v="Active"/>
    <s v="Contract"/>
    <s v="Zone C"/>
    <s v="Full-Time"/>
    <x v="1"/>
    <x v="9"/>
    <d v="1985-12-07T00:00:00"/>
    <s v="KY"/>
    <x v="0"/>
    <s v="Other"/>
    <s v="Married"/>
    <x v="1"/>
    <x v="0"/>
    <x v="0"/>
    <d v="2023-05-07T00:00:00"/>
    <n v="4"/>
    <x v="1"/>
    <n v="5"/>
    <x v="1"/>
    <n v="2"/>
    <d v="2023-07-14T00:00:00"/>
    <x v="2"/>
    <x v="1"/>
    <x v="2"/>
    <n v="2"/>
    <x v="18"/>
    <n v="36"/>
    <x v="1"/>
  </r>
  <r>
    <x v="19"/>
    <d v="2021-08-24T00:00:00"/>
    <n v="4"/>
    <s v="Area Sales Manager"/>
    <x v="4"/>
    <s v="Active"/>
    <s v="Part-Time"/>
    <s v="Zone A"/>
    <s v="Part-Time"/>
    <x v="1"/>
    <x v="4"/>
    <d v="1996-05-01T00:00:00"/>
    <s v="TX"/>
    <x v="0"/>
    <s v="White"/>
    <s v="Divorced"/>
    <x v="1"/>
    <x v="2"/>
    <x v="2"/>
    <d v="2023-05-21T00:00:00"/>
    <n v="4"/>
    <x v="1"/>
    <n v="3"/>
    <x v="2"/>
    <n v="5"/>
    <d v="2022-12-11T00:00:00"/>
    <x v="3"/>
    <x v="0"/>
    <x v="0"/>
    <n v="5"/>
    <x v="19"/>
    <n v="25"/>
    <x v="1"/>
  </r>
  <r>
    <x v="20"/>
    <d v="2020-09-01T00:00:00"/>
    <n v="5"/>
    <s v="Area Sales Manager"/>
    <x v="8"/>
    <s v="Active"/>
    <s v="Contract"/>
    <s v="Zone C"/>
    <s v="Temporary"/>
    <x v="1"/>
    <x v="4"/>
    <d v="1994-08-11T00:00:00"/>
    <s v="CO"/>
    <x v="1"/>
    <s v="Other"/>
    <s v="Single"/>
    <x v="1"/>
    <x v="2"/>
    <x v="2"/>
    <d v="2023-01-18T00:00:00"/>
    <n v="4"/>
    <x v="1"/>
    <n v="3"/>
    <x v="2"/>
    <n v="5"/>
    <d v="2023-01-12T00:00:00"/>
    <x v="3"/>
    <x v="0"/>
    <x v="2"/>
    <n v="4"/>
    <x v="20"/>
    <n v="26"/>
    <x v="1"/>
  </r>
  <r>
    <x v="21"/>
    <d v="2021-02-18T00:00:00"/>
    <n v="5"/>
    <s v="Area Sales Manager"/>
    <x v="3"/>
    <s v="Active"/>
    <s v="Contract"/>
    <s v="Zone C"/>
    <s v="Full-Time"/>
    <x v="1"/>
    <x v="3"/>
    <d v="1968-01-15T00:00:00"/>
    <s v="CO"/>
    <x v="1"/>
    <s v="Other"/>
    <s v="Divorced"/>
    <x v="1"/>
    <x v="1"/>
    <x v="1"/>
    <d v="2023-04-29T00:00:00"/>
    <n v="5"/>
    <x v="1"/>
    <n v="1"/>
    <x v="0"/>
    <n v="2"/>
    <d v="2023-03-22T00:00:00"/>
    <x v="3"/>
    <x v="1"/>
    <x v="2"/>
    <n v="1"/>
    <x v="21"/>
    <n v="53"/>
    <x v="0"/>
  </r>
  <r>
    <x v="22"/>
    <d v="2022-11-08T00:00:00"/>
    <n v="3"/>
    <s v="Area Sales Manager"/>
    <x v="9"/>
    <s v="Active"/>
    <s v="Part-Time"/>
    <s v="Zone A"/>
    <s v="Part-Time"/>
    <x v="1"/>
    <x v="3"/>
    <d v="1947-01-07T00:00:00"/>
    <s v="IN"/>
    <x v="1"/>
    <s v="Black"/>
    <s v="Divorced"/>
    <x v="0"/>
    <x v="2"/>
    <x v="2"/>
    <d v="2023-01-19T00:00:00"/>
    <n v="5"/>
    <x v="1"/>
    <n v="5"/>
    <x v="1"/>
    <n v="2"/>
    <d v="2022-09-13T00:00:00"/>
    <x v="1"/>
    <x v="0"/>
    <x v="0"/>
    <n v="1"/>
    <x v="22"/>
    <n v="75"/>
    <x v="3"/>
  </r>
  <r>
    <x v="23"/>
    <d v="2022-10-13T00:00:00"/>
    <n v="3"/>
    <s v="Area Sales Manager"/>
    <x v="5"/>
    <s v="Active"/>
    <s v="Contract"/>
    <s v="Zone C"/>
    <s v="Part-Time"/>
    <x v="1"/>
    <x v="10"/>
    <d v="1982-04-07T00:00:00"/>
    <s v="MA"/>
    <x v="1"/>
    <s v="White"/>
    <s v="Widowed"/>
    <x v="0"/>
    <x v="0"/>
    <x v="0"/>
    <d v="2022-09-17T00:00:00"/>
    <n v="5"/>
    <x v="1"/>
    <n v="5"/>
    <x v="1"/>
    <n v="3"/>
    <d v="2022-08-25T00:00:00"/>
    <x v="1"/>
    <x v="1"/>
    <x v="2"/>
    <n v="5"/>
    <x v="23"/>
    <n v="40"/>
    <x v="0"/>
  </r>
  <r>
    <x v="24"/>
    <d v="2022-09-11T00:00:00"/>
    <n v="3"/>
    <s v="Area Sales Manager"/>
    <x v="9"/>
    <s v="Active"/>
    <s v="Full-Time"/>
    <s v="Zone C"/>
    <s v="Full-Time"/>
    <x v="2"/>
    <x v="3"/>
    <d v="1970-01-29T00:00:00"/>
    <s v="KY"/>
    <x v="1"/>
    <s v="Hispanic"/>
    <s v="Married"/>
    <x v="2"/>
    <x v="0"/>
    <x v="0"/>
    <d v="2023-03-14T00:00:00"/>
    <n v="4"/>
    <x v="1"/>
    <n v="4"/>
    <x v="1"/>
    <n v="2"/>
    <d v="2023-02-07T00:00:00"/>
    <x v="4"/>
    <x v="0"/>
    <x v="3"/>
    <n v="3"/>
    <x v="24"/>
    <n v="52"/>
    <x v="0"/>
  </r>
  <r>
    <x v="25"/>
    <d v="2021-06-29T00:00:00"/>
    <n v="4"/>
    <s v="Area Sales Manager"/>
    <x v="5"/>
    <s v="Active"/>
    <s v="Full-Time"/>
    <s v="Zone C"/>
    <s v="Temporary"/>
    <x v="1"/>
    <x v="11"/>
    <d v="1999-01-18T00:00:00"/>
    <s v="KY"/>
    <x v="1"/>
    <s v="Other"/>
    <s v="Widowed"/>
    <x v="1"/>
    <x v="0"/>
    <x v="0"/>
    <d v="2022-08-12T00:00:00"/>
    <n v="2"/>
    <x v="0"/>
    <n v="1"/>
    <x v="0"/>
    <n v="1"/>
    <d v="2023-03-17T00:00:00"/>
    <x v="2"/>
    <x v="1"/>
    <x v="3"/>
    <n v="1"/>
    <x v="25"/>
    <n v="22"/>
    <x v="2"/>
  </r>
  <r>
    <x v="26"/>
    <d v="2023-03-06T00:00:00"/>
    <n v="3"/>
    <s v="Area Sales Manager"/>
    <x v="6"/>
    <s v="Active"/>
    <s v="Full-Time"/>
    <s v="Zone A"/>
    <s v="Temporary"/>
    <x v="1"/>
    <x v="4"/>
    <d v="1946-09-25T00:00:00"/>
    <s v="KY"/>
    <x v="0"/>
    <s v="Black"/>
    <s v="Divorced"/>
    <x v="0"/>
    <x v="1"/>
    <x v="1"/>
    <d v="2023-03-30T00:00:00"/>
    <n v="4"/>
    <x v="1"/>
    <n v="3"/>
    <x v="2"/>
    <n v="4"/>
    <d v="2023-06-08T00:00:00"/>
    <x v="3"/>
    <x v="1"/>
    <x v="3"/>
    <n v="2"/>
    <x v="26"/>
    <n v="77"/>
    <x v="3"/>
  </r>
  <r>
    <x v="27"/>
    <d v="2020-09-25T00:00:00"/>
    <n v="5"/>
    <s v="Area Sales Manager"/>
    <x v="2"/>
    <s v="Active"/>
    <s v="Full-Time"/>
    <s v="Zone B"/>
    <s v="Temporary"/>
    <x v="1"/>
    <x v="6"/>
    <d v="1947-08-23T00:00:00"/>
    <s v="KY"/>
    <x v="0"/>
    <s v="White"/>
    <s v="Divorced"/>
    <x v="2"/>
    <x v="1"/>
    <x v="1"/>
    <d v="2023-04-21T00:00:00"/>
    <n v="5"/>
    <x v="1"/>
    <n v="1"/>
    <x v="0"/>
    <n v="4"/>
    <d v="2023-04-15T00:00:00"/>
    <x v="1"/>
    <x v="1"/>
    <x v="2"/>
    <n v="4"/>
    <x v="27"/>
    <n v="73"/>
    <x v="3"/>
  </r>
  <r>
    <x v="28"/>
    <d v="2020-02-19T00:00:00"/>
    <n v="6"/>
    <s v="Area Sales Manager"/>
    <x v="7"/>
    <s v="Active"/>
    <s v="Full-Time"/>
    <s v="Zone A"/>
    <s v="Full-Time"/>
    <x v="1"/>
    <x v="1"/>
    <d v="1944-02-10T00:00:00"/>
    <s v="TX"/>
    <x v="1"/>
    <s v="Asian"/>
    <s v="Married"/>
    <x v="0"/>
    <x v="1"/>
    <x v="1"/>
    <d v="2022-11-16T00:00:00"/>
    <n v="4"/>
    <x v="1"/>
    <n v="3"/>
    <x v="2"/>
    <n v="3"/>
    <d v="2023-07-08T00:00:00"/>
    <x v="4"/>
    <x v="1"/>
    <x v="1"/>
    <n v="5"/>
    <x v="28"/>
    <n v="76"/>
    <x v="3"/>
  </r>
  <r>
    <x v="29"/>
    <d v="2018-09-13T00:00:00"/>
    <n v="7"/>
    <s v="Area Sales Manager"/>
    <x v="8"/>
    <s v="Active"/>
    <s v="Contract"/>
    <s v="Zone A"/>
    <s v="Full-Time"/>
    <x v="1"/>
    <x v="4"/>
    <d v="1942-08-09T00:00:00"/>
    <s v="CO"/>
    <x v="1"/>
    <s v="Hispanic"/>
    <s v="Divorced"/>
    <x v="2"/>
    <x v="1"/>
    <x v="1"/>
    <d v="2022-11-08T00:00:00"/>
    <n v="3"/>
    <x v="2"/>
    <n v="3"/>
    <x v="2"/>
    <n v="1"/>
    <d v="2023-07-19T00:00:00"/>
    <x v="2"/>
    <x v="1"/>
    <x v="2"/>
    <n v="1"/>
    <x v="29"/>
    <n v="76"/>
    <x v="3"/>
  </r>
  <r>
    <x v="30"/>
    <d v="2020-04-30T00:00:00"/>
    <n v="6"/>
    <s v="Area Sales Manager"/>
    <x v="3"/>
    <s v="Active"/>
    <s v="Part-Time"/>
    <s v="Zone A"/>
    <s v="Temporary"/>
    <x v="1"/>
    <x v="4"/>
    <d v="1951-06-21T00:00:00"/>
    <s v="IN"/>
    <x v="1"/>
    <s v="Hispanic"/>
    <s v="Single"/>
    <x v="0"/>
    <x v="2"/>
    <x v="4"/>
    <d v="2022-09-18T00:00:00"/>
    <n v="4"/>
    <x v="1"/>
    <n v="3"/>
    <x v="2"/>
    <n v="4"/>
    <d v="2022-08-29T00:00:00"/>
    <x v="3"/>
    <x v="0"/>
    <x v="1"/>
    <n v="4"/>
    <x v="30"/>
    <n v="69"/>
    <x v="3"/>
  </r>
  <r>
    <x v="31"/>
    <d v="2018-12-03T00:00:00"/>
    <n v="7"/>
    <s v="Area Sales Manager"/>
    <x v="9"/>
    <s v="Active"/>
    <s v="Contract"/>
    <s v="Zone B"/>
    <s v="Full-Time"/>
    <x v="1"/>
    <x v="12"/>
    <d v="1998-06-17T00:00:00"/>
    <s v="MA"/>
    <x v="1"/>
    <s v="Black"/>
    <s v="Widowed"/>
    <x v="2"/>
    <x v="0"/>
    <x v="3"/>
    <d v="2022-12-29T00:00:00"/>
    <n v="2"/>
    <x v="0"/>
    <n v="5"/>
    <x v="1"/>
    <n v="3"/>
    <d v="2022-11-13T00:00:00"/>
    <x v="1"/>
    <x v="1"/>
    <x v="3"/>
    <n v="2"/>
    <x v="31"/>
    <n v="20"/>
    <x v="2"/>
  </r>
  <r>
    <x v="32"/>
    <d v="2021-11-08T00:00:00"/>
    <n v="4"/>
    <s v="Area Sales Manager"/>
    <x v="5"/>
    <s v="Active"/>
    <s v="Full-Time"/>
    <s v="Zone B"/>
    <s v="Full-Time"/>
    <x v="1"/>
    <x v="3"/>
    <d v="1962-01-07T00:00:00"/>
    <s v="MA"/>
    <x v="1"/>
    <s v="Asian"/>
    <s v="Divorced"/>
    <x v="2"/>
    <x v="1"/>
    <x v="1"/>
    <d v="2023-05-19T00:00:00"/>
    <n v="5"/>
    <x v="1"/>
    <n v="4"/>
    <x v="1"/>
    <n v="3"/>
    <d v="2023-06-04T00:00:00"/>
    <x v="4"/>
    <x v="1"/>
    <x v="1"/>
    <n v="1"/>
    <x v="32"/>
    <n v="59"/>
    <x v="0"/>
  </r>
  <r>
    <x v="33"/>
    <d v="2022-04-13T00:00:00"/>
    <n v="4"/>
    <s v="Area Sales Manager"/>
    <x v="9"/>
    <s v="Active"/>
    <s v="Part-Time"/>
    <s v="Zone C"/>
    <s v="Full-Time"/>
    <x v="2"/>
    <x v="1"/>
    <d v="1979-01-26T00:00:00"/>
    <s v="KY"/>
    <x v="1"/>
    <s v="Other"/>
    <s v="Married"/>
    <x v="1"/>
    <x v="0"/>
    <x v="0"/>
    <d v="2023-08-04T00:00:00"/>
    <n v="1"/>
    <x v="0"/>
    <n v="3"/>
    <x v="2"/>
    <n v="4"/>
    <d v="2022-12-07T00:00:00"/>
    <x v="1"/>
    <x v="1"/>
    <x v="3"/>
    <n v="3"/>
    <x v="33"/>
    <n v="43"/>
    <x v="0"/>
  </r>
  <r>
    <x v="34"/>
    <d v="2020-05-06T00:00:00"/>
    <n v="6"/>
    <s v="Area Sales Manager"/>
    <x v="5"/>
    <s v="Active"/>
    <s v="Contract"/>
    <s v="Zone A"/>
    <s v="Part-Time"/>
    <x v="1"/>
    <x v="10"/>
    <d v="1987-05-14T00:00:00"/>
    <s v="KY"/>
    <x v="0"/>
    <s v="Asian"/>
    <s v="Divorced"/>
    <x v="1"/>
    <x v="2"/>
    <x v="4"/>
    <d v="2023-06-27T00:00:00"/>
    <n v="4"/>
    <x v="1"/>
    <n v="3"/>
    <x v="2"/>
    <n v="2"/>
    <d v="2023-02-24T00:00:00"/>
    <x v="3"/>
    <x v="0"/>
    <x v="1"/>
    <n v="1"/>
    <x v="34"/>
    <n v="33"/>
    <x v="1"/>
  </r>
  <r>
    <x v="35"/>
    <d v="2019-09-09T00:00:00"/>
    <n v="6"/>
    <s v="Area Sales Manager"/>
    <x v="6"/>
    <s v="Active"/>
    <s v="Contract"/>
    <s v="Zone B"/>
    <s v="Temporary"/>
    <x v="1"/>
    <x v="13"/>
    <d v="1998-04-26T00:00:00"/>
    <s v="KY"/>
    <x v="0"/>
    <s v="Black"/>
    <s v="Single"/>
    <x v="0"/>
    <x v="0"/>
    <x v="0"/>
    <d v="2023-02-05T00:00:00"/>
    <n v="3"/>
    <x v="2"/>
    <n v="1"/>
    <x v="0"/>
    <n v="3"/>
    <d v="2023-05-10T00:00:00"/>
    <x v="1"/>
    <x v="0"/>
    <x v="2"/>
    <n v="3"/>
    <x v="35"/>
    <n v="21"/>
    <x v="2"/>
  </r>
  <r>
    <x v="36"/>
    <d v="2020-02-29T00:00:00"/>
    <n v="6"/>
    <s v="Area Sales Manager"/>
    <x v="0"/>
    <s v="Active"/>
    <s v="Part-Time"/>
    <s v="Zone C"/>
    <s v="Temporary"/>
    <x v="1"/>
    <x v="4"/>
    <d v="1967-01-03T00:00:00"/>
    <s v="TX"/>
    <x v="1"/>
    <s v="Asian"/>
    <s v="Married"/>
    <x v="0"/>
    <x v="0"/>
    <x v="0"/>
    <d v="2023-04-30T00:00:00"/>
    <n v="2"/>
    <x v="0"/>
    <n v="4"/>
    <x v="1"/>
    <n v="1"/>
    <d v="2023-03-23T00:00:00"/>
    <x v="1"/>
    <x v="1"/>
    <x v="3"/>
    <n v="3"/>
    <x v="36"/>
    <n v="53"/>
    <x v="0"/>
  </r>
  <r>
    <x v="37"/>
    <d v="2023-01-15T00:00:00"/>
    <n v="3"/>
    <s v="Area Sales Manager"/>
    <x v="7"/>
    <s v="Active"/>
    <s v="Contract"/>
    <s v="Zone C"/>
    <s v="Full-Time"/>
    <x v="1"/>
    <x v="9"/>
    <d v="1982-01-12T00:00:00"/>
    <s v="TX"/>
    <x v="1"/>
    <s v="Other"/>
    <s v="Married"/>
    <x v="1"/>
    <x v="0"/>
    <x v="0"/>
    <d v="2023-07-26T00:00:00"/>
    <n v="5"/>
    <x v="1"/>
    <n v="5"/>
    <x v="1"/>
    <n v="4"/>
    <d v="2023-02-12T00:00:00"/>
    <x v="3"/>
    <x v="1"/>
    <x v="2"/>
    <n v="5"/>
    <x v="37"/>
    <n v="41"/>
    <x v="0"/>
  </r>
  <r>
    <x v="38"/>
    <d v="2023-06-29T00:00:00"/>
    <n v="2"/>
    <s v="Area Sales Manager"/>
    <x v="1"/>
    <s v="Active"/>
    <s v="Part-Time"/>
    <s v="Zone A"/>
    <s v="Temporary"/>
    <x v="1"/>
    <x v="12"/>
    <d v="1950-10-01T00:00:00"/>
    <s v="CO"/>
    <x v="1"/>
    <s v="Hispanic"/>
    <s v="Widowed"/>
    <x v="1"/>
    <x v="2"/>
    <x v="2"/>
    <d v="2023-06-28T00:00:00"/>
    <n v="3"/>
    <x v="2"/>
    <n v="4"/>
    <x v="1"/>
    <n v="4"/>
    <d v="2022-12-06T00:00:00"/>
    <x v="4"/>
    <x v="1"/>
    <x v="0"/>
    <n v="5"/>
    <x v="38"/>
    <n v="73"/>
    <x v="3"/>
  </r>
  <r>
    <x v="39"/>
    <d v="2020-03-09T00:00:00"/>
    <n v="6"/>
    <s v="Area Sales Manager"/>
    <x v="8"/>
    <s v="Active"/>
    <s v="Full-Time"/>
    <s v="Zone A"/>
    <s v="Temporary"/>
    <x v="1"/>
    <x v="14"/>
    <d v="1965-12-16T00:00:00"/>
    <s v="CO"/>
    <x v="1"/>
    <s v="Other"/>
    <s v="Divorced"/>
    <x v="0"/>
    <x v="2"/>
    <x v="2"/>
    <d v="2023-05-09T00:00:00"/>
    <n v="3"/>
    <x v="2"/>
    <n v="1"/>
    <x v="0"/>
    <n v="2"/>
    <d v="2022-09-01T00:00:00"/>
    <x v="1"/>
    <x v="1"/>
    <x v="1"/>
    <n v="5"/>
    <x v="39"/>
    <n v="55"/>
    <x v="0"/>
  </r>
  <r>
    <x v="40"/>
    <d v="2021-09-21T00:00:00"/>
    <n v="4"/>
    <s v="Area Sales Manager"/>
    <x v="3"/>
    <s v="Active"/>
    <s v="Full-Time"/>
    <s v="Zone C"/>
    <s v="Temporary"/>
    <x v="1"/>
    <x v="3"/>
    <d v="1957-12-25T00:00:00"/>
    <s v="IN"/>
    <x v="1"/>
    <s v="Asian"/>
    <s v="Widowed"/>
    <x v="0"/>
    <x v="2"/>
    <x v="2"/>
    <d v="2023-01-25T00:00:00"/>
    <n v="4"/>
    <x v="1"/>
    <n v="3"/>
    <x v="2"/>
    <n v="4"/>
    <d v="2022-11-02T00:00:00"/>
    <x v="1"/>
    <x v="0"/>
    <x v="3"/>
    <n v="2"/>
    <x v="40"/>
    <n v="64"/>
    <x v="3"/>
  </r>
  <r>
    <x v="41"/>
    <d v="2023-06-12T00:00:00"/>
    <n v="2"/>
    <s v="Area Sales Manager"/>
    <x v="9"/>
    <s v="Active"/>
    <s v="Part-Time"/>
    <s v="Zone A"/>
    <s v="Temporary"/>
    <x v="1"/>
    <x v="10"/>
    <d v="1945-06-20T00:00:00"/>
    <s v="MA"/>
    <x v="1"/>
    <s v="Asian"/>
    <s v="Divorced"/>
    <x v="2"/>
    <x v="2"/>
    <x v="2"/>
    <d v="2023-03-03T00:00:00"/>
    <n v="5"/>
    <x v="1"/>
    <n v="5"/>
    <x v="1"/>
    <n v="3"/>
    <d v="2022-11-18T00:00:00"/>
    <x v="0"/>
    <x v="0"/>
    <x v="1"/>
    <n v="4"/>
    <x v="41"/>
    <n v="78"/>
    <x v="3"/>
  </r>
  <r>
    <x v="42"/>
    <d v="2019-04-07T00:00:00"/>
    <n v="7"/>
    <s v="Area Sales Manager"/>
    <x v="9"/>
    <s v="Active"/>
    <s v="Part-Time"/>
    <s v="Zone A"/>
    <s v="Full-Time"/>
    <x v="2"/>
    <x v="1"/>
    <d v="1969-12-03T00:00:00"/>
    <s v="KY"/>
    <x v="0"/>
    <s v="Asian"/>
    <s v="Widowed"/>
    <x v="2"/>
    <x v="2"/>
    <x v="2"/>
    <d v="2022-12-05T00:00:00"/>
    <n v="1"/>
    <x v="0"/>
    <n v="2"/>
    <x v="0"/>
    <n v="1"/>
    <d v="2022-11-07T00:00:00"/>
    <x v="0"/>
    <x v="1"/>
    <x v="0"/>
    <n v="5"/>
    <x v="42"/>
    <n v="50"/>
    <x v="0"/>
  </r>
  <r>
    <x v="43"/>
    <d v="2018-09-17T00:00:00"/>
    <n v="7"/>
    <s v="Area Sales Manager"/>
    <x v="5"/>
    <s v="Active"/>
    <s v="Full-Time"/>
    <s v="Zone C"/>
    <s v="Temporary"/>
    <x v="1"/>
    <x v="13"/>
    <d v="1957-10-10T00:00:00"/>
    <s v="KY"/>
    <x v="0"/>
    <s v="Hispanic"/>
    <s v="Married"/>
    <x v="0"/>
    <x v="2"/>
    <x v="2"/>
    <d v="2022-11-29T00:00:00"/>
    <n v="3"/>
    <x v="2"/>
    <n v="4"/>
    <x v="1"/>
    <n v="1"/>
    <d v="2022-10-05T00:00:00"/>
    <x v="3"/>
    <x v="1"/>
    <x v="1"/>
    <n v="1"/>
    <x v="43"/>
    <n v="61"/>
    <x v="3"/>
  </r>
  <r>
    <x v="44"/>
    <d v="2022-08-02T00:00:00"/>
    <n v="3"/>
    <s v="Area Sales Manager"/>
    <x v="6"/>
    <s v="Active"/>
    <s v="Contract"/>
    <s v="Zone A"/>
    <s v="Part-Time"/>
    <x v="1"/>
    <x v="9"/>
    <d v="1962-05-17T00:00:00"/>
    <s v="TX"/>
    <x v="0"/>
    <s v="Hispanic"/>
    <s v="Widowed"/>
    <x v="0"/>
    <x v="2"/>
    <x v="2"/>
    <d v="2022-11-03T00:00:00"/>
    <n v="4"/>
    <x v="1"/>
    <n v="4"/>
    <x v="1"/>
    <n v="4"/>
    <d v="2023-01-18T00:00:00"/>
    <x v="4"/>
    <x v="0"/>
    <x v="3"/>
    <n v="3"/>
    <x v="44"/>
    <n v="60"/>
    <x v="3"/>
  </r>
  <r>
    <x v="45"/>
    <d v="2021-09-26T00:00:00"/>
    <n v="4"/>
    <s v="Area Sales Manager"/>
    <x v="7"/>
    <s v="Active"/>
    <s v="Part-Time"/>
    <s v="Zone B"/>
    <s v="Temporary"/>
    <x v="1"/>
    <x v="9"/>
    <d v="1964-06-19T00:00:00"/>
    <s v="CO"/>
    <x v="1"/>
    <s v="Asian"/>
    <s v="Widowed"/>
    <x v="0"/>
    <x v="2"/>
    <x v="4"/>
    <d v="2022-10-23T00:00:00"/>
    <n v="1"/>
    <x v="0"/>
    <n v="4"/>
    <x v="1"/>
    <n v="5"/>
    <d v="2022-08-10T00:00:00"/>
    <x v="2"/>
    <x v="1"/>
    <x v="3"/>
    <n v="4"/>
    <x v="45"/>
    <n v="57"/>
    <x v="0"/>
  </r>
  <r>
    <x v="46"/>
    <d v="2018-08-29T00:00:00"/>
    <n v="7"/>
    <s v="Area Sales Manager"/>
    <x v="1"/>
    <s v="Active"/>
    <s v="Part-Time"/>
    <s v="Zone B"/>
    <s v="Full-Time"/>
    <x v="1"/>
    <x v="3"/>
    <d v="1995-07-18T00:00:00"/>
    <s v="CO"/>
    <x v="1"/>
    <s v="Other"/>
    <s v="Single"/>
    <x v="0"/>
    <x v="0"/>
    <x v="0"/>
    <d v="2022-09-16T00:00:00"/>
    <n v="1"/>
    <x v="0"/>
    <n v="2"/>
    <x v="0"/>
    <n v="4"/>
    <d v="2023-06-27T00:00:00"/>
    <x v="2"/>
    <x v="1"/>
    <x v="3"/>
    <n v="1"/>
    <x v="46"/>
    <n v="23"/>
    <x v="2"/>
  </r>
  <r>
    <x v="47"/>
    <d v="2021-10-26T00:00:00"/>
    <n v="4"/>
    <s v="Area Sales Manager"/>
    <x v="8"/>
    <s v="Active"/>
    <s v="Contract"/>
    <s v="Zone C"/>
    <s v="Full-Time"/>
    <x v="1"/>
    <x v="4"/>
    <d v="1994-08-22T00:00:00"/>
    <s v="CO"/>
    <x v="1"/>
    <s v="White"/>
    <s v="Widowed"/>
    <x v="0"/>
    <x v="0"/>
    <x v="3"/>
    <d v="2023-05-07T00:00:00"/>
    <n v="2"/>
    <x v="0"/>
    <n v="1"/>
    <x v="0"/>
    <n v="3"/>
    <d v="2022-08-07T00:00:00"/>
    <x v="1"/>
    <x v="0"/>
    <x v="3"/>
    <n v="2"/>
    <x v="47"/>
    <n v="27"/>
    <x v="1"/>
  </r>
  <r>
    <x v="48"/>
    <d v="2022-10-31T00:00:00"/>
    <n v="3"/>
    <s v="Area Sales Manager"/>
    <x v="3"/>
    <s v="Active"/>
    <s v="Part-Time"/>
    <s v="Zone C"/>
    <s v="Temporary"/>
    <x v="1"/>
    <x v="10"/>
    <d v="1990-11-14T00:00:00"/>
    <s v="IN"/>
    <x v="1"/>
    <s v="Other"/>
    <s v="Widowed"/>
    <x v="0"/>
    <x v="0"/>
    <x v="0"/>
    <d v="2022-08-27T00:00:00"/>
    <n v="3"/>
    <x v="2"/>
    <n v="1"/>
    <x v="0"/>
    <n v="1"/>
    <d v="2023-07-23T00:00:00"/>
    <x v="2"/>
    <x v="0"/>
    <x v="2"/>
    <n v="5"/>
    <x v="48"/>
    <n v="32"/>
    <x v="1"/>
  </r>
  <r>
    <x v="49"/>
    <d v="2023-03-15T00:00:00"/>
    <n v="3"/>
    <s v="Area Sales Manager"/>
    <x v="4"/>
    <s v="Active"/>
    <s v="Contract"/>
    <s v="Zone B"/>
    <s v="Part-Time"/>
    <x v="1"/>
    <x v="2"/>
    <d v="1994-02-01T00:00:00"/>
    <s v="KY"/>
    <x v="0"/>
    <s v="Other"/>
    <s v="Divorced"/>
    <x v="0"/>
    <x v="0"/>
    <x v="0"/>
    <d v="2022-09-23T00:00:00"/>
    <n v="5"/>
    <x v="1"/>
    <n v="4"/>
    <x v="1"/>
    <n v="1"/>
    <d v="2023-07-17T00:00:00"/>
    <x v="2"/>
    <x v="1"/>
    <x v="2"/>
    <n v="5"/>
    <x v="49"/>
    <n v="29"/>
    <x v="1"/>
  </r>
  <r>
    <x v="50"/>
    <d v="2022-09-09T00:00:00"/>
    <n v="3"/>
    <s v="Area Sales Manager"/>
    <x v="0"/>
    <s v="Active"/>
    <s v="Contract"/>
    <s v="Zone B"/>
    <s v="Full-Time"/>
    <x v="1"/>
    <x v="13"/>
    <d v="1997-11-12T00:00:00"/>
    <s v="KY"/>
    <x v="0"/>
    <s v="Asian"/>
    <s v="Single"/>
    <x v="0"/>
    <x v="2"/>
    <x v="2"/>
    <d v="2023-03-11T00:00:00"/>
    <n v="1"/>
    <x v="0"/>
    <n v="5"/>
    <x v="1"/>
    <n v="1"/>
    <d v="2022-09-20T00:00:00"/>
    <x v="4"/>
    <x v="0"/>
    <x v="2"/>
    <n v="1"/>
    <x v="50"/>
    <n v="25"/>
    <x v="1"/>
  </r>
  <r>
    <x v="51"/>
    <d v="2022-03-04T00:00:00"/>
    <n v="4"/>
    <s v="Area Sales Manager"/>
    <x v="1"/>
    <s v="Active"/>
    <s v="Part-Time"/>
    <s v="Zone A"/>
    <s v="Temporary"/>
    <x v="1"/>
    <x v="4"/>
    <d v="1953-05-02T00:00:00"/>
    <s v="TX"/>
    <x v="0"/>
    <s v="Black"/>
    <s v="Divorced"/>
    <x v="0"/>
    <x v="2"/>
    <x v="2"/>
    <d v="2022-12-03T00:00:00"/>
    <n v="2"/>
    <x v="0"/>
    <n v="4"/>
    <x v="1"/>
    <n v="5"/>
    <d v="2023-07-02T00:00:00"/>
    <x v="2"/>
    <x v="0"/>
    <x v="3"/>
    <n v="1"/>
    <x v="51"/>
    <n v="69"/>
    <x v="3"/>
  </r>
  <r>
    <x v="52"/>
    <d v="2019-02-11T00:00:00"/>
    <n v="7"/>
    <s v="Area Sales Manager"/>
    <x v="8"/>
    <s v="Active"/>
    <s v="Part-Time"/>
    <s v="Zone A"/>
    <s v="Part-Time"/>
    <x v="1"/>
    <x v="2"/>
    <d v="1991-07-10T00:00:00"/>
    <s v="TX"/>
    <x v="0"/>
    <s v="Hispanic"/>
    <s v="Divorced"/>
    <x v="0"/>
    <x v="2"/>
    <x v="2"/>
    <d v="2022-10-12T00:00:00"/>
    <n v="5"/>
    <x v="1"/>
    <n v="3"/>
    <x v="2"/>
    <n v="2"/>
    <d v="2023-07-19T00:00:00"/>
    <x v="3"/>
    <x v="0"/>
    <x v="0"/>
    <n v="3"/>
    <x v="52"/>
    <n v="28"/>
    <x v="1"/>
  </r>
  <r>
    <x v="53"/>
    <d v="2021-01-26T00:00:00"/>
    <n v="5"/>
    <s v="Area Sales Manager"/>
    <x v="6"/>
    <s v="Active"/>
    <s v="Contract"/>
    <s v="Zone B"/>
    <s v="Full-Time"/>
    <x v="1"/>
    <x v="4"/>
    <d v="1973-06-02T00:00:00"/>
    <s v="TX"/>
    <x v="1"/>
    <s v="White"/>
    <s v="Widowed"/>
    <x v="0"/>
    <x v="0"/>
    <x v="3"/>
    <d v="2022-09-10T00:00:00"/>
    <n v="3"/>
    <x v="2"/>
    <n v="4"/>
    <x v="1"/>
    <n v="5"/>
    <d v="2023-07-14T00:00:00"/>
    <x v="2"/>
    <x v="0"/>
    <x v="1"/>
    <n v="3"/>
    <x v="53"/>
    <n v="48"/>
    <x v="0"/>
  </r>
  <r>
    <x v="54"/>
    <d v="2019-11-26T00:00:00"/>
    <n v="6"/>
    <s v="Area Sales Manager"/>
    <x v="2"/>
    <s v="Active"/>
    <s v="Full-Time"/>
    <s v="Zone C"/>
    <s v="Full-Time"/>
    <x v="1"/>
    <x v="3"/>
    <d v="1993-01-08T00:00:00"/>
    <s v="CO"/>
    <x v="1"/>
    <s v="Asian"/>
    <s v="Married"/>
    <x v="0"/>
    <x v="2"/>
    <x v="4"/>
    <d v="2023-01-13T00:00:00"/>
    <n v="1"/>
    <x v="0"/>
    <n v="5"/>
    <x v="1"/>
    <n v="5"/>
    <d v="2022-09-06T00:00:00"/>
    <x v="2"/>
    <x v="0"/>
    <x v="1"/>
    <n v="3"/>
    <x v="54"/>
    <n v="26"/>
    <x v="1"/>
  </r>
  <r>
    <x v="55"/>
    <d v="2019-07-15T00:00:00"/>
    <n v="6"/>
    <s v="Area Sales Manager"/>
    <x v="9"/>
    <s v="Active"/>
    <s v="Full-Time"/>
    <s v="Zone C"/>
    <s v="Full-Time"/>
    <x v="1"/>
    <x v="9"/>
    <d v="1984-04-17T00:00:00"/>
    <s v="CO"/>
    <x v="1"/>
    <s v="Asian"/>
    <s v="Widowed"/>
    <x v="0"/>
    <x v="0"/>
    <x v="3"/>
    <d v="2023-04-02T00:00:00"/>
    <n v="3"/>
    <x v="2"/>
    <n v="1"/>
    <x v="0"/>
    <n v="5"/>
    <d v="2023-02-19T00:00:00"/>
    <x v="2"/>
    <x v="0"/>
    <x v="2"/>
    <n v="3"/>
    <x v="55"/>
    <n v="35"/>
    <x v="1"/>
  </r>
  <r>
    <x v="56"/>
    <d v="2020-06-18T00:00:00"/>
    <n v="5"/>
    <s v="Area Sales Manager"/>
    <x v="7"/>
    <s v="Active"/>
    <s v="Contract"/>
    <s v="Zone B"/>
    <s v="Full-Time"/>
    <x v="1"/>
    <x v="3"/>
    <d v="1994-02-08T00:00:00"/>
    <s v="CO"/>
    <x v="1"/>
    <s v="Black"/>
    <s v="Single"/>
    <x v="0"/>
    <x v="0"/>
    <x v="0"/>
    <d v="2022-12-15T00:00:00"/>
    <n v="1"/>
    <x v="0"/>
    <n v="2"/>
    <x v="0"/>
    <n v="1"/>
    <d v="2023-02-11T00:00:00"/>
    <x v="3"/>
    <x v="0"/>
    <x v="2"/>
    <n v="2"/>
    <x v="56"/>
    <n v="26"/>
    <x v="1"/>
  </r>
  <r>
    <x v="57"/>
    <d v="2023-06-22T00:00:00"/>
    <n v="2"/>
    <s v="Area Sales Manager"/>
    <x v="3"/>
    <s v="Active"/>
    <s v="Part-Time"/>
    <s v="Zone B"/>
    <s v="Temporary"/>
    <x v="1"/>
    <x v="13"/>
    <d v="1993-01-27T00:00:00"/>
    <s v="IN"/>
    <x v="1"/>
    <s v="Other"/>
    <s v="Married"/>
    <x v="0"/>
    <x v="0"/>
    <x v="0"/>
    <d v="2022-09-08T00:00:00"/>
    <n v="4"/>
    <x v="1"/>
    <n v="3"/>
    <x v="2"/>
    <n v="5"/>
    <d v="2022-12-21T00:00:00"/>
    <x v="1"/>
    <x v="1"/>
    <x v="3"/>
    <n v="1"/>
    <x v="57"/>
    <n v="30"/>
    <x v="1"/>
  </r>
  <r>
    <x v="58"/>
    <d v="2021-12-02T00:00:00"/>
    <n v="4"/>
    <s v="Area Sales Manager"/>
    <x v="5"/>
    <s v="Active"/>
    <s v="Contract"/>
    <s v="Zone A"/>
    <s v="Part-Time"/>
    <x v="1"/>
    <x v="2"/>
    <d v="1964-09-19T00:00:00"/>
    <s v="CA"/>
    <x v="1"/>
    <s v="Other"/>
    <s v="Widowed"/>
    <x v="0"/>
    <x v="0"/>
    <x v="3"/>
    <d v="2022-12-26T00:00:00"/>
    <n v="1"/>
    <x v="0"/>
    <n v="3"/>
    <x v="2"/>
    <n v="2"/>
    <d v="2023-02-16T00:00:00"/>
    <x v="2"/>
    <x v="0"/>
    <x v="1"/>
    <n v="1"/>
    <x v="58"/>
    <n v="57"/>
    <x v="0"/>
  </r>
  <r>
    <x v="59"/>
    <d v="2021-12-08T00:00:00"/>
    <n v="4"/>
    <s v="Area Sales Manager"/>
    <x v="3"/>
    <s v="Active"/>
    <s v="Part-Time"/>
    <s v="Zone C"/>
    <s v="Temporary"/>
    <x v="1"/>
    <x v="9"/>
    <d v="1981-02-18T00:00:00"/>
    <s v="OR"/>
    <x v="0"/>
    <s v="Hispanic"/>
    <s v="Widowed"/>
    <x v="0"/>
    <x v="2"/>
    <x v="4"/>
    <d v="2022-09-18T00:00:00"/>
    <n v="2"/>
    <x v="0"/>
    <n v="3"/>
    <x v="2"/>
    <n v="4"/>
    <d v="2023-03-11T00:00:00"/>
    <x v="4"/>
    <x v="0"/>
    <x v="2"/>
    <n v="2"/>
    <x v="59"/>
    <n v="40"/>
    <x v="0"/>
  </r>
  <r>
    <x v="60"/>
    <d v="2023-04-26T00:00:00"/>
    <n v="3"/>
    <s v="Area Sales Manager"/>
    <x v="9"/>
    <s v="Active"/>
    <s v="Full-Time"/>
    <s v="Zone A"/>
    <s v="Full-Time"/>
    <x v="1"/>
    <x v="2"/>
    <d v="1998-10-17T00:00:00"/>
    <s v="KY"/>
    <x v="0"/>
    <s v="White"/>
    <s v="Widowed"/>
    <x v="0"/>
    <x v="2"/>
    <x v="2"/>
    <d v="2023-06-19T00:00:00"/>
    <n v="3"/>
    <x v="2"/>
    <n v="3"/>
    <x v="2"/>
    <n v="4"/>
    <d v="2023-05-30T00:00:00"/>
    <x v="2"/>
    <x v="1"/>
    <x v="0"/>
    <n v="1"/>
    <x v="60"/>
    <n v="25"/>
    <x v="1"/>
  </r>
  <r>
    <x v="61"/>
    <d v="2018-09-25T00:00:00"/>
    <n v="7"/>
    <s v="Area Sales Manager"/>
    <x v="5"/>
    <s v="Active"/>
    <s v="Part-Time"/>
    <s v="Zone C"/>
    <s v="Temporary"/>
    <x v="1"/>
    <x v="4"/>
    <d v="1971-01-16T00:00:00"/>
    <s v="KY"/>
    <x v="0"/>
    <s v="Asian"/>
    <s v="Widowed"/>
    <x v="0"/>
    <x v="0"/>
    <x v="3"/>
    <d v="2023-07-21T00:00:00"/>
    <n v="5"/>
    <x v="1"/>
    <n v="3"/>
    <x v="2"/>
    <n v="5"/>
    <d v="2023-01-30T00:00:00"/>
    <x v="3"/>
    <x v="0"/>
    <x v="1"/>
    <n v="2"/>
    <x v="61"/>
    <n v="47"/>
    <x v="0"/>
  </r>
  <r>
    <x v="62"/>
    <d v="2018-11-20T00:00:00"/>
    <n v="7"/>
    <s v="Area Sales Manager"/>
    <x v="6"/>
    <s v="Active"/>
    <s v="Full-Time"/>
    <s v="Zone B"/>
    <s v="Part-Time"/>
    <x v="1"/>
    <x v="12"/>
    <d v="2000-02-25T00:00:00"/>
    <s v="TX"/>
    <x v="0"/>
    <s v="White"/>
    <s v="Divorced"/>
    <x v="0"/>
    <x v="2"/>
    <x v="4"/>
    <d v="2023-05-14T00:00:00"/>
    <n v="4"/>
    <x v="1"/>
    <n v="1"/>
    <x v="0"/>
    <n v="4"/>
    <d v="2023-06-15T00:00:00"/>
    <x v="0"/>
    <x v="1"/>
    <x v="1"/>
    <n v="4"/>
    <x v="62"/>
    <n v="18"/>
    <x v="2"/>
  </r>
  <r>
    <x v="63"/>
    <d v="2019-10-01T00:00:00"/>
    <n v="6"/>
    <s v="Area Sales Manager"/>
    <x v="4"/>
    <s v="Active"/>
    <s v="Full-Time"/>
    <s v="Zone C"/>
    <s v="Temporary"/>
    <x v="1"/>
    <x v="8"/>
    <d v="1976-06-29T00:00:00"/>
    <s v="TX"/>
    <x v="1"/>
    <s v="White"/>
    <s v="Married"/>
    <x v="0"/>
    <x v="2"/>
    <x v="4"/>
    <d v="2023-04-24T00:00:00"/>
    <n v="5"/>
    <x v="1"/>
    <n v="3"/>
    <x v="2"/>
    <n v="5"/>
    <d v="2023-01-03T00:00:00"/>
    <x v="1"/>
    <x v="1"/>
    <x v="1"/>
    <n v="3"/>
    <x v="63"/>
    <n v="43"/>
    <x v="0"/>
  </r>
  <r>
    <x v="64"/>
    <d v="2022-01-20T00:00:00"/>
    <n v="4"/>
    <s v="Area Sales Manager"/>
    <x v="0"/>
    <s v="Active"/>
    <s v="Part-Time"/>
    <s v="Zone A"/>
    <s v="Temporary"/>
    <x v="1"/>
    <x v="9"/>
    <d v="1951-07-27T00:00:00"/>
    <s v="CO"/>
    <x v="1"/>
    <s v="Other"/>
    <s v="Single"/>
    <x v="0"/>
    <x v="0"/>
    <x v="0"/>
    <d v="2023-01-28T00:00:00"/>
    <n v="5"/>
    <x v="1"/>
    <n v="2"/>
    <x v="0"/>
    <n v="3"/>
    <d v="2023-02-20T00:00:00"/>
    <x v="3"/>
    <x v="0"/>
    <x v="2"/>
    <n v="4"/>
    <x v="64"/>
    <n v="71"/>
    <x v="3"/>
  </r>
  <r>
    <x v="65"/>
    <d v="2021-10-10T00:00:00"/>
    <n v="4"/>
    <s v="Area Sales Manager"/>
    <x v="7"/>
    <s v="Active"/>
    <s v="Full-Time"/>
    <s v="Zone B"/>
    <s v="Part-Time"/>
    <x v="1"/>
    <x v="3"/>
    <d v="1980-08-23T00:00:00"/>
    <s v="CO"/>
    <x v="1"/>
    <s v="Hispanic"/>
    <s v="Married"/>
    <x v="0"/>
    <x v="2"/>
    <x v="2"/>
    <d v="2023-04-20T00:00:00"/>
    <n v="3"/>
    <x v="2"/>
    <n v="4"/>
    <x v="1"/>
    <n v="3"/>
    <d v="2023-06-02T00:00:00"/>
    <x v="4"/>
    <x v="0"/>
    <x v="2"/>
    <n v="5"/>
    <x v="65"/>
    <n v="41"/>
    <x v="0"/>
  </r>
  <r>
    <x v="66"/>
    <d v="2020-08-29T00:00:00"/>
    <n v="5"/>
    <s v="Area Sales Manager"/>
    <x v="1"/>
    <s v="Active"/>
    <s v="Contract"/>
    <s v="Zone B"/>
    <s v="Temporary"/>
    <x v="1"/>
    <x v="4"/>
    <d v="1943-07-24T00:00:00"/>
    <s v="IN"/>
    <x v="1"/>
    <s v="Hispanic"/>
    <s v="Widowed"/>
    <x v="0"/>
    <x v="2"/>
    <x v="4"/>
    <d v="2022-11-10T00:00:00"/>
    <n v="4"/>
    <x v="1"/>
    <n v="3"/>
    <x v="2"/>
    <n v="2"/>
    <d v="2022-09-13T00:00:00"/>
    <x v="0"/>
    <x v="0"/>
    <x v="0"/>
    <n v="5"/>
    <x v="66"/>
    <n v="77"/>
    <x v="3"/>
  </r>
  <r>
    <x v="67"/>
    <d v="2019-08-27T00:00:00"/>
    <n v="6"/>
    <s v="Area Sales Manager"/>
    <x v="8"/>
    <s v="Active"/>
    <s v="Full-Time"/>
    <s v="Zone B"/>
    <s v="Temporary"/>
    <x v="1"/>
    <x v="4"/>
    <d v="1988-07-06T00:00:00"/>
    <s v="IN"/>
    <x v="1"/>
    <s v="Other"/>
    <s v="Married"/>
    <x v="0"/>
    <x v="2"/>
    <x v="2"/>
    <d v="2023-06-27T00:00:00"/>
    <n v="2"/>
    <x v="0"/>
    <n v="2"/>
    <x v="0"/>
    <n v="3"/>
    <d v="2023-05-21T00:00:00"/>
    <x v="0"/>
    <x v="0"/>
    <x v="2"/>
    <n v="1"/>
    <x v="67"/>
    <n v="31"/>
    <x v="1"/>
  </r>
  <r>
    <x v="68"/>
    <d v="2021-02-25T00:00:00"/>
    <n v="5"/>
    <s v="Area Sales Manager"/>
    <x v="3"/>
    <s v="Active"/>
    <s v="Full-Time"/>
    <s v="Zone A"/>
    <s v="Full-Time"/>
    <x v="1"/>
    <x v="9"/>
    <d v="1973-03-24T00:00:00"/>
    <s v="CA"/>
    <x v="1"/>
    <s v="White"/>
    <s v="Single"/>
    <x v="0"/>
    <x v="0"/>
    <x v="0"/>
    <d v="2023-03-31T00:00:00"/>
    <n v="2"/>
    <x v="0"/>
    <n v="5"/>
    <x v="1"/>
    <n v="2"/>
    <d v="2023-05-25T00:00:00"/>
    <x v="2"/>
    <x v="0"/>
    <x v="3"/>
    <n v="4"/>
    <x v="68"/>
    <n v="48"/>
    <x v="0"/>
  </r>
  <r>
    <x v="69"/>
    <d v="2021-07-13T00:00:00"/>
    <n v="4"/>
    <s v="Area Sales Manager"/>
    <x v="0"/>
    <s v="Active"/>
    <s v="Full-Time"/>
    <s v="Zone B"/>
    <s v="Part-Time"/>
    <x v="1"/>
    <x v="1"/>
    <d v="1942-05-26T00:00:00"/>
    <s v="OR"/>
    <x v="1"/>
    <s v="Asian"/>
    <s v="Single"/>
    <x v="0"/>
    <x v="0"/>
    <x v="3"/>
    <d v="2023-04-17T00:00:00"/>
    <n v="1"/>
    <x v="0"/>
    <n v="5"/>
    <x v="1"/>
    <n v="4"/>
    <d v="2023-04-04T00:00:00"/>
    <x v="4"/>
    <x v="1"/>
    <x v="2"/>
    <n v="1"/>
    <x v="69"/>
    <n v="79"/>
    <x v="3"/>
  </r>
  <r>
    <x v="70"/>
    <d v="2021-04-14T00:00:00"/>
    <n v="5"/>
    <s v="Area Sales Manager"/>
    <x v="4"/>
    <s v="Active"/>
    <s v="Part-Time"/>
    <s v="Zone C"/>
    <s v="Full-Time"/>
    <x v="1"/>
    <x v="2"/>
    <d v="1977-11-04T00:00:00"/>
    <s v="KY"/>
    <x v="0"/>
    <s v="Black"/>
    <s v="Married"/>
    <x v="0"/>
    <x v="2"/>
    <x v="2"/>
    <d v="2022-12-03T00:00:00"/>
    <n v="4"/>
    <x v="1"/>
    <n v="5"/>
    <x v="1"/>
    <n v="2"/>
    <d v="2023-03-04T00:00:00"/>
    <x v="0"/>
    <x v="1"/>
    <x v="2"/>
    <n v="4"/>
    <x v="70"/>
    <n v="44"/>
    <x v="0"/>
  </r>
  <r>
    <x v="71"/>
    <d v="2020-02-10T00:00:00"/>
    <n v="6"/>
    <s v="Area Sales Manager"/>
    <x v="9"/>
    <s v="Active"/>
    <s v="Part-Time"/>
    <s v="Zone A"/>
    <s v="Full-Time"/>
    <x v="1"/>
    <x v="3"/>
    <d v="1956-10-17T00:00:00"/>
    <s v="KY"/>
    <x v="0"/>
    <s v="Hispanic"/>
    <s v="Married"/>
    <x v="0"/>
    <x v="2"/>
    <x v="2"/>
    <d v="2022-08-22T00:00:00"/>
    <n v="2"/>
    <x v="0"/>
    <n v="4"/>
    <x v="1"/>
    <n v="3"/>
    <d v="2022-10-27T00:00:00"/>
    <x v="3"/>
    <x v="1"/>
    <x v="2"/>
    <n v="4"/>
    <x v="71"/>
    <n v="64"/>
    <x v="3"/>
  </r>
  <r>
    <x v="72"/>
    <d v="2021-08-17T00:00:00"/>
    <n v="4"/>
    <s v="Area Sales Manager"/>
    <x v="5"/>
    <s v="Active"/>
    <s v="Part-Time"/>
    <s v="Zone B"/>
    <s v="Full-Time"/>
    <x v="1"/>
    <x v="0"/>
    <d v="1997-02-18T00:00:00"/>
    <s v="KY"/>
    <x v="0"/>
    <s v="Asian"/>
    <s v="Divorced"/>
    <x v="0"/>
    <x v="0"/>
    <x v="0"/>
    <d v="2023-05-11T00:00:00"/>
    <n v="5"/>
    <x v="1"/>
    <n v="4"/>
    <x v="1"/>
    <n v="5"/>
    <d v="2023-04-07T00:00:00"/>
    <x v="3"/>
    <x v="0"/>
    <x v="2"/>
    <n v="3"/>
    <x v="72"/>
    <n v="24"/>
    <x v="2"/>
  </r>
  <r>
    <x v="73"/>
    <d v="2020-04-15T00:00:00"/>
    <n v="6"/>
    <s v="Area Sales Manager"/>
    <x v="4"/>
    <s v="Active"/>
    <s v="Full-Time"/>
    <s v="Zone B"/>
    <s v="Part-Time"/>
    <x v="1"/>
    <x v="13"/>
    <d v="1958-01-03T00:00:00"/>
    <s v="TX"/>
    <x v="1"/>
    <s v="Asian"/>
    <s v="Married"/>
    <x v="0"/>
    <x v="2"/>
    <x v="4"/>
    <d v="2022-08-25T00:00:00"/>
    <n v="2"/>
    <x v="0"/>
    <n v="1"/>
    <x v="0"/>
    <n v="1"/>
    <d v="2023-02-21T00:00:00"/>
    <x v="0"/>
    <x v="0"/>
    <x v="1"/>
    <n v="3"/>
    <x v="73"/>
    <n v="62"/>
    <x v="3"/>
  </r>
  <r>
    <x v="74"/>
    <d v="2022-04-07T00:00:00"/>
    <n v="4"/>
    <s v="Area Sales Manager"/>
    <x v="7"/>
    <s v="Active"/>
    <s v="Contract"/>
    <s v="Zone B"/>
    <s v="Part-Time"/>
    <x v="1"/>
    <x v="9"/>
    <d v="1988-06-25T00:00:00"/>
    <s v="CO"/>
    <x v="1"/>
    <s v="Asian"/>
    <s v="Divorced"/>
    <x v="0"/>
    <x v="0"/>
    <x v="3"/>
    <d v="2022-11-15T00:00:00"/>
    <n v="2"/>
    <x v="0"/>
    <n v="3"/>
    <x v="2"/>
    <n v="5"/>
    <d v="2023-06-22T00:00:00"/>
    <x v="3"/>
    <x v="0"/>
    <x v="1"/>
    <n v="1"/>
    <x v="74"/>
    <n v="34"/>
    <x v="1"/>
  </r>
  <r>
    <x v="75"/>
    <d v="2020-02-19T00:00:00"/>
    <n v="6"/>
    <s v="Area Sales Manager"/>
    <x v="1"/>
    <s v="Active"/>
    <s v="Part-Time"/>
    <s v="Zone A"/>
    <s v="Part-Time"/>
    <x v="1"/>
    <x v="8"/>
    <d v="1942-01-04T00:00:00"/>
    <s v="IN"/>
    <x v="1"/>
    <s v="Hispanic"/>
    <s v="Widowed"/>
    <x v="0"/>
    <x v="0"/>
    <x v="0"/>
    <d v="2023-01-01T00:00:00"/>
    <n v="4"/>
    <x v="1"/>
    <n v="1"/>
    <x v="0"/>
    <n v="1"/>
    <d v="2022-09-17T00:00:00"/>
    <x v="3"/>
    <x v="0"/>
    <x v="0"/>
    <n v="3"/>
    <x v="75"/>
    <n v="78"/>
    <x v="3"/>
  </r>
  <r>
    <x v="76"/>
    <d v="2021-04-10T00:00:00"/>
    <n v="5"/>
    <s v="Area Sales Manager"/>
    <x v="8"/>
    <s v="Active"/>
    <s v="Contract"/>
    <s v="Zone B"/>
    <s v="Part-Time"/>
    <x v="1"/>
    <x v="5"/>
    <d v="1969-05-24T00:00:00"/>
    <s v="CA"/>
    <x v="0"/>
    <s v="Hispanic"/>
    <s v="Married"/>
    <x v="0"/>
    <x v="2"/>
    <x v="2"/>
    <d v="2023-05-13T00:00:00"/>
    <n v="4"/>
    <x v="1"/>
    <n v="2"/>
    <x v="0"/>
    <n v="5"/>
    <d v="2023-06-27T00:00:00"/>
    <x v="1"/>
    <x v="0"/>
    <x v="2"/>
    <n v="3"/>
    <x v="76"/>
    <n v="52"/>
    <x v="0"/>
  </r>
  <r>
    <x v="77"/>
    <d v="2021-12-19T00:00:00"/>
    <n v="4"/>
    <s v="Area Sales Manager"/>
    <x v="3"/>
    <s v="Active"/>
    <s v="Part-Time"/>
    <s v="Zone C"/>
    <s v="Temporary"/>
    <x v="1"/>
    <x v="1"/>
    <d v="1951-03-28T00:00:00"/>
    <s v="CA"/>
    <x v="1"/>
    <s v="Hispanic"/>
    <s v="Widowed"/>
    <x v="0"/>
    <x v="2"/>
    <x v="2"/>
    <d v="2023-06-10T00:00:00"/>
    <n v="1"/>
    <x v="0"/>
    <n v="3"/>
    <x v="2"/>
    <n v="4"/>
    <d v="2022-12-11T00:00:00"/>
    <x v="0"/>
    <x v="1"/>
    <x v="1"/>
    <n v="4"/>
    <x v="77"/>
    <n v="70"/>
    <x v="3"/>
  </r>
  <r>
    <x v="78"/>
    <d v="2020-12-13T00:00:00"/>
    <n v="5"/>
    <s v="Area Sales Manager"/>
    <x v="3"/>
    <s v="Active"/>
    <s v="Full-Time"/>
    <s v="Zone C"/>
    <s v="Temporary"/>
    <x v="1"/>
    <x v="9"/>
    <d v="1963-03-01T00:00:00"/>
    <s v="ND"/>
    <x v="0"/>
    <s v="Black"/>
    <s v="Divorced"/>
    <x v="0"/>
    <x v="2"/>
    <x v="4"/>
    <d v="2022-09-17T00:00:00"/>
    <n v="5"/>
    <x v="1"/>
    <n v="1"/>
    <x v="0"/>
    <n v="1"/>
    <d v="2022-09-11T00:00:00"/>
    <x v="1"/>
    <x v="1"/>
    <x v="1"/>
    <n v="1"/>
    <x v="78"/>
    <n v="57"/>
    <x v="0"/>
  </r>
  <r>
    <x v="79"/>
    <d v="2019-02-26T00:00:00"/>
    <n v="7"/>
    <s v="Area Sales Manager"/>
    <x v="5"/>
    <s v="Active"/>
    <s v="Contract"/>
    <s v="Zone C"/>
    <s v="Part-Time"/>
    <x v="1"/>
    <x v="3"/>
    <d v="1949-04-16T00:00:00"/>
    <s v="KY"/>
    <x v="0"/>
    <s v="Asian"/>
    <s v="Divorced"/>
    <x v="0"/>
    <x v="0"/>
    <x v="0"/>
    <d v="2022-09-19T00:00:00"/>
    <n v="1"/>
    <x v="0"/>
    <n v="3"/>
    <x v="2"/>
    <n v="3"/>
    <d v="2023-02-28T00:00:00"/>
    <x v="4"/>
    <x v="0"/>
    <x v="1"/>
    <n v="5"/>
    <x v="79"/>
    <n v="70"/>
    <x v="3"/>
  </r>
  <r>
    <x v="80"/>
    <d v="2020-03-02T00:00:00"/>
    <n v="6"/>
    <s v="Area Sales Manager"/>
    <x v="4"/>
    <s v="Active"/>
    <s v="Full-Time"/>
    <s v="Zone C"/>
    <s v="Part-Time"/>
    <x v="1"/>
    <x v="8"/>
    <d v="1983-10-12T00:00:00"/>
    <s v="KY"/>
    <x v="0"/>
    <s v="Other"/>
    <s v="Single"/>
    <x v="0"/>
    <x v="2"/>
    <x v="4"/>
    <d v="2023-07-14T00:00:00"/>
    <n v="1"/>
    <x v="0"/>
    <n v="5"/>
    <x v="1"/>
    <n v="4"/>
    <d v="2023-05-05T00:00:00"/>
    <x v="4"/>
    <x v="1"/>
    <x v="2"/>
    <n v="5"/>
    <x v="80"/>
    <n v="37"/>
    <x v="1"/>
  </r>
  <r>
    <x v="81"/>
    <d v="2021-06-25T00:00:00"/>
    <n v="4"/>
    <s v="Area Sales Manager"/>
    <x v="0"/>
    <s v="Active"/>
    <s v="Full-Time"/>
    <s v="Zone A"/>
    <s v="Temporary"/>
    <x v="1"/>
    <x v="3"/>
    <d v="1978-12-19T00:00:00"/>
    <s v="KY"/>
    <x v="0"/>
    <s v="Other"/>
    <s v="Single"/>
    <x v="0"/>
    <x v="2"/>
    <x v="2"/>
    <d v="2023-02-27T00:00:00"/>
    <n v="3"/>
    <x v="2"/>
    <n v="2"/>
    <x v="0"/>
    <n v="3"/>
    <d v="2023-07-10T00:00:00"/>
    <x v="0"/>
    <x v="1"/>
    <x v="1"/>
    <n v="2"/>
    <x v="81"/>
    <n v="43"/>
    <x v="0"/>
  </r>
  <r>
    <x v="82"/>
    <d v="2022-09-15T00:00:00"/>
    <n v="3"/>
    <s v="Area Sales Manager"/>
    <x v="6"/>
    <s v="Active"/>
    <s v="Full-Time"/>
    <s v="Zone B"/>
    <s v="Full-Time"/>
    <x v="1"/>
    <x v="3"/>
    <d v="1948-05-30T00:00:00"/>
    <s v="TX"/>
    <x v="1"/>
    <s v="White"/>
    <s v="Widowed"/>
    <x v="0"/>
    <x v="0"/>
    <x v="0"/>
    <d v="2023-01-28T00:00:00"/>
    <n v="1"/>
    <x v="0"/>
    <n v="5"/>
    <x v="1"/>
    <n v="3"/>
    <d v="2022-10-15T00:00:00"/>
    <x v="1"/>
    <x v="0"/>
    <x v="3"/>
    <n v="2"/>
    <x v="82"/>
    <n v="74"/>
    <x v="3"/>
  </r>
  <r>
    <x v="83"/>
    <d v="2020-05-01T00:00:00"/>
    <n v="6"/>
    <s v="Area Sales Manager"/>
    <x v="2"/>
    <s v="Active"/>
    <s v="Full-Time"/>
    <s v="Zone B"/>
    <s v="Temporary"/>
    <x v="1"/>
    <x v="1"/>
    <d v="1974-10-15T00:00:00"/>
    <s v="CO"/>
    <x v="1"/>
    <s v="Black"/>
    <s v="Married"/>
    <x v="0"/>
    <x v="2"/>
    <x v="4"/>
    <d v="2023-02-27T00:00:00"/>
    <n v="1"/>
    <x v="0"/>
    <n v="3"/>
    <x v="2"/>
    <n v="2"/>
    <d v="2023-01-06T00:00:00"/>
    <x v="2"/>
    <x v="0"/>
    <x v="0"/>
    <n v="4"/>
    <x v="83"/>
    <n v="46"/>
    <x v="0"/>
  </r>
  <r>
    <x v="84"/>
    <d v="2022-10-13T00:00:00"/>
    <n v="3"/>
    <s v="Area Sales Manager"/>
    <x v="9"/>
    <s v="Active"/>
    <s v="Full-Time"/>
    <s v="Zone C"/>
    <s v="Part-Time"/>
    <x v="1"/>
    <x v="0"/>
    <d v="1991-12-13T00:00:00"/>
    <s v="CO"/>
    <x v="1"/>
    <s v="Hispanic"/>
    <s v="Widowed"/>
    <x v="0"/>
    <x v="2"/>
    <x v="2"/>
    <d v="2023-05-27T00:00:00"/>
    <n v="5"/>
    <x v="1"/>
    <n v="2"/>
    <x v="0"/>
    <n v="2"/>
    <d v="2023-03-02T00:00:00"/>
    <x v="3"/>
    <x v="1"/>
    <x v="3"/>
    <n v="1"/>
    <x v="84"/>
    <n v="31"/>
    <x v="1"/>
  </r>
  <r>
    <x v="85"/>
    <d v="2020-01-03T00:00:00"/>
    <n v="6"/>
    <s v="Area Sales Manager"/>
    <x v="7"/>
    <s v="Active"/>
    <s v="Part-Time"/>
    <s v="Zone C"/>
    <s v="Full-Time"/>
    <x v="1"/>
    <x v="4"/>
    <d v="1994-06-18T00:00:00"/>
    <s v="IN"/>
    <x v="1"/>
    <s v="Hispanic"/>
    <s v="Single"/>
    <x v="0"/>
    <x v="2"/>
    <x v="2"/>
    <d v="2023-07-15T00:00:00"/>
    <n v="2"/>
    <x v="0"/>
    <n v="3"/>
    <x v="2"/>
    <n v="4"/>
    <d v="2022-09-04T00:00:00"/>
    <x v="2"/>
    <x v="0"/>
    <x v="1"/>
    <n v="1"/>
    <x v="85"/>
    <n v="26"/>
    <x v="1"/>
  </r>
  <r>
    <x v="86"/>
    <d v="2019-11-13T00:00:00"/>
    <n v="6"/>
    <s v="Area Sales Manager"/>
    <x v="3"/>
    <s v="Active"/>
    <s v="Full-Time"/>
    <s v="Zone B"/>
    <s v="Part-Time"/>
    <x v="1"/>
    <x v="4"/>
    <d v="1993-06-16T00:00:00"/>
    <s v="CA"/>
    <x v="0"/>
    <s v="Black"/>
    <s v="Widowed"/>
    <x v="0"/>
    <x v="2"/>
    <x v="2"/>
    <d v="2022-11-27T00:00:00"/>
    <n v="1"/>
    <x v="0"/>
    <n v="2"/>
    <x v="0"/>
    <n v="5"/>
    <d v="2023-01-18T00:00:00"/>
    <x v="1"/>
    <x v="1"/>
    <x v="3"/>
    <n v="2"/>
    <x v="86"/>
    <n v="26"/>
    <x v="1"/>
  </r>
  <r>
    <x v="87"/>
    <d v="2023-06-17T00:00:00"/>
    <n v="2"/>
    <s v="Area Sales Manager"/>
    <x v="5"/>
    <s v="Active"/>
    <s v="Full-Time"/>
    <s v="Zone C"/>
    <s v="Full-Time"/>
    <x v="1"/>
    <x v="9"/>
    <d v="1943-05-18T00:00:00"/>
    <s v="CA"/>
    <x v="1"/>
    <s v="Black"/>
    <s v="Divorced"/>
    <x v="0"/>
    <x v="2"/>
    <x v="4"/>
    <d v="2023-02-24T00:00:00"/>
    <n v="2"/>
    <x v="0"/>
    <n v="4"/>
    <x v="1"/>
    <n v="4"/>
    <d v="2022-11-30T00:00:00"/>
    <x v="0"/>
    <x v="1"/>
    <x v="2"/>
    <n v="3"/>
    <x v="87"/>
    <n v="80"/>
    <x v="3"/>
  </r>
  <r>
    <x v="88"/>
    <d v="2021-10-14T00:00:00"/>
    <n v="4"/>
    <s v="Area Sales Manager"/>
    <x v="1"/>
    <s v="Active"/>
    <s v="Part-Time"/>
    <s v="Zone B"/>
    <s v="Full-Time"/>
    <x v="2"/>
    <x v="15"/>
    <d v="1966-11-27T00:00:00"/>
    <s v="OR"/>
    <x v="0"/>
    <s v="Black"/>
    <s v="Widowed"/>
    <x v="0"/>
    <x v="2"/>
    <x v="4"/>
    <d v="2022-10-08T00:00:00"/>
    <n v="2"/>
    <x v="0"/>
    <n v="2"/>
    <x v="0"/>
    <n v="5"/>
    <d v="2023-05-02T00:00:00"/>
    <x v="3"/>
    <x v="0"/>
    <x v="0"/>
    <n v="2"/>
    <x v="88"/>
    <n v="55"/>
    <x v="0"/>
  </r>
  <r>
    <x v="89"/>
    <d v="2021-06-01T00:00:00"/>
    <n v="4"/>
    <s v="Area Sales Manager"/>
    <x v="8"/>
    <s v="Active"/>
    <s v="Contract"/>
    <s v="Zone B"/>
    <s v="Full-Time"/>
    <x v="1"/>
    <x v="2"/>
    <d v="1966-11-12T00:00:00"/>
    <s v="ND"/>
    <x v="1"/>
    <s v="White"/>
    <s v="Married"/>
    <x v="0"/>
    <x v="2"/>
    <x v="2"/>
    <d v="2023-01-08T00:00:00"/>
    <n v="2"/>
    <x v="0"/>
    <n v="5"/>
    <x v="1"/>
    <n v="2"/>
    <d v="2023-05-11T00:00:00"/>
    <x v="0"/>
    <x v="0"/>
    <x v="2"/>
    <n v="4"/>
    <x v="89"/>
    <n v="55"/>
    <x v="0"/>
  </r>
  <r>
    <x v="90"/>
    <d v="2018-09-14T00:00:00"/>
    <n v="7"/>
    <s v="Area Sales Manager"/>
    <x v="3"/>
    <s v="Active"/>
    <s v="Full-Time"/>
    <s v="Zone A"/>
    <s v="Full-Time"/>
    <x v="1"/>
    <x v="6"/>
    <d v="1959-08-16T00:00:00"/>
    <s v="KY"/>
    <x v="0"/>
    <s v="Asian"/>
    <s v="Single"/>
    <x v="0"/>
    <x v="0"/>
    <x v="0"/>
    <d v="2023-04-14T00:00:00"/>
    <n v="4"/>
    <x v="1"/>
    <n v="3"/>
    <x v="2"/>
    <n v="2"/>
    <d v="2023-05-21T00:00:00"/>
    <x v="1"/>
    <x v="0"/>
    <x v="2"/>
    <n v="3"/>
    <x v="90"/>
    <n v="59"/>
    <x v="0"/>
  </r>
  <r>
    <x v="91"/>
    <d v="2018-12-11T00:00:00"/>
    <n v="7"/>
    <s v="Area Sales Manager"/>
    <x v="9"/>
    <s v="Active"/>
    <s v="Full-Time"/>
    <s v="Zone A"/>
    <s v="Temporary"/>
    <x v="1"/>
    <x v="10"/>
    <d v="1994-02-02T00:00:00"/>
    <s v="KY"/>
    <x v="0"/>
    <s v="Black"/>
    <s v="Single"/>
    <x v="0"/>
    <x v="0"/>
    <x v="0"/>
    <d v="2022-11-01T00:00:00"/>
    <n v="1"/>
    <x v="0"/>
    <n v="5"/>
    <x v="1"/>
    <n v="1"/>
    <d v="2023-06-25T00:00:00"/>
    <x v="3"/>
    <x v="1"/>
    <x v="1"/>
    <n v="1"/>
    <x v="91"/>
    <n v="24"/>
    <x v="2"/>
  </r>
  <r>
    <x v="92"/>
    <d v="2022-08-06T00:00:00"/>
    <n v="3"/>
    <s v="Area Sales Manager"/>
    <x v="5"/>
    <s v="Active"/>
    <s v="Contract"/>
    <s v="Zone C"/>
    <s v="Temporary"/>
    <x v="1"/>
    <x v="2"/>
    <d v="1989-01-02T00:00:00"/>
    <s v="GA"/>
    <x v="0"/>
    <s v="Black"/>
    <s v="Single"/>
    <x v="0"/>
    <x v="2"/>
    <x v="2"/>
    <d v="2022-10-09T00:00:00"/>
    <n v="1"/>
    <x v="0"/>
    <n v="2"/>
    <x v="0"/>
    <n v="4"/>
    <d v="2022-11-23T00:00:00"/>
    <x v="0"/>
    <x v="1"/>
    <x v="3"/>
    <n v="5"/>
    <x v="92"/>
    <n v="33"/>
    <x v="1"/>
  </r>
  <r>
    <x v="93"/>
    <d v="2019-12-08T00:00:00"/>
    <n v="6"/>
    <s v="Area Sales Manager"/>
    <x v="4"/>
    <s v="Active"/>
    <s v="Full-Time"/>
    <s v="Zone C"/>
    <s v="Temporary"/>
    <x v="1"/>
    <x v="3"/>
    <d v="1983-11-27T00:00:00"/>
    <s v="CO"/>
    <x v="1"/>
    <s v="Hispanic"/>
    <s v="Single"/>
    <x v="0"/>
    <x v="0"/>
    <x v="3"/>
    <d v="2023-02-06T00:00:00"/>
    <n v="3"/>
    <x v="2"/>
    <n v="3"/>
    <x v="2"/>
    <n v="4"/>
    <d v="2023-03-17T00:00:00"/>
    <x v="2"/>
    <x v="1"/>
    <x v="0"/>
    <n v="4"/>
    <x v="93"/>
    <n v="36"/>
    <x v="1"/>
  </r>
  <r>
    <x v="94"/>
    <d v="2020-03-12T00:00:00"/>
    <n v="6"/>
    <s v="Area Sales Manager"/>
    <x v="0"/>
    <s v="Active"/>
    <s v="Full-Time"/>
    <s v="Zone B"/>
    <s v="Part-Time"/>
    <x v="1"/>
    <x v="8"/>
    <d v="1983-06-09T00:00:00"/>
    <s v="CO"/>
    <x v="1"/>
    <s v="White"/>
    <s v="Widowed"/>
    <x v="1"/>
    <x v="0"/>
    <x v="0"/>
    <d v="2023-06-25T00:00:00"/>
    <n v="2"/>
    <x v="0"/>
    <n v="2"/>
    <x v="0"/>
    <n v="3"/>
    <d v="2022-10-26T00:00:00"/>
    <x v="4"/>
    <x v="1"/>
    <x v="1"/>
    <n v="2"/>
    <x v="94"/>
    <n v="37"/>
    <x v="1"/>
  </r>
  <r>
    <x v="95"/>
    <d v="2020-04-06T00:00:00"/>
    <n v="6"/>
    <s v="Area Sales Manager"/>
    <x v="7"/>
    <s v="Active"/>
    <s v="Full-Time"/>
    <s v="Zone B"/>
    <s v="Full-Time"/>
    <x v="1"/>
    <x v="4"/>
    <d v="1991-10-27T00:00:00"/>
    <s v="IN"/>
    <x v="1"/>
    <s v="Black"/>
    <s v="Married"/>
    <x v="1"/>
    <x v="2"/>
    <x v="2"/>
    <d v="2022-11-28T00:00:00"/>
    <n v="1"/>
    <x v="0"/>
    <n v="3"/>
    <x v="2"/>
    <n v="3"/>
    <d v="2023-05-22T00:00:00"/>
    <x v="1"/>
    <x v="1"/>
    <x v="3"/>
    <n v="4"/>
    <x v="95"/>
    <n v="29"/>
    <x v="1"/>
  </r>
  <r>
    <x v="96"/>
    <d v="2023-04-15T00:00:00"/>
    <n v="3"/>
    <s v="Area Sales Manager"/>
    <x v="1"/>
    <s v="Active"/>
    <s v="Contract"/>
    <s v="Zone A"/>
    <s v="Temporary"/>
    <x v="1"/>
    <x v="4"/>
    <d v="1948-03-01T00:00:00"/>
    <s v="IN"/>
    <x v="1"/>
    <s v="White"/>
    <s v="Married"/>
    <x v="2"/>
    <x v="2"/>
    <x v="4"/>
    <d v="2022-10-18T00:00:00"/>
    <n v="2"/>
    <x v="0"/>
    <n v="3"/>
    <x v="2"/>
    <n v="4"/>
    <d v="2022-08-22T00:00:00"/>
    <x v="2"/>
    <x v="0"/>
    <x v="0"/>
    <n v="4"/>
    <x v="96"/>
    <n v="75"/>
    <x v="3"/>
  </r>
  <r>
    <x v="97"/>
    <d v="2020-11-10T00:00:00"/>
    <n v="5"/>
    <s v="Area Sales Manager"/>
    <x v="8"/>
    <s v="Active"/>
    <s v="Part-Time"/>
    <s v="Zone A"/>
    <s v="Temporary"/>
    <x v="1"/>
    <x v="3"/>
    <d v="1981-02-18T00:00:00"/>
    <s v="CA"/>
    <x v="0"/>
    <s v="Black"/>
    <s v="Single"/>
    <x v="0"/>
    <x v="2"/>
    <x v="2"/>
    <d v="2023-02-11T00:00:00"/>
    <n v="4"/>
    <x v="1"/>
    <n v="5"/>
    <x v="1"/>
    <n v="5"/>
    <d v="2023-05-21T00:00:00"/>
    <x v="4"/>
    <x v="1"/>
    <x v="3"/>
    <n v="4"/>
    <x v="97"/>
    <n v="39"/>
    <x v="1"/>
  </r>
  <r>
    <x v="98"/>
    <d v="2023-06-29T00:00:00"/>
    <n v="2"/>
    <s v="Area Sales Manager"/>
    <x v="3"/>
    <s v="Active"/>
    <s v="Contract"/>
    <s v="Zone A"/>
    <s v="Temporary"/>
    <x v="1"/>
    <x v="1"/>
    <d v="2000-09-16T00:00:00"/>
    <s v="CA"/>
    <x v="1"/>
    <s v="Asian"/>
    <s v="Single"/>
    <x v="0"/>
    <x v="2"/>
    <x v="2"/>
    <d v="2022-09-14T00:00:00"/>
    <n v="3"/>
    <x v="2"/>
    <n v="5"/>
    <x v="1"/>
    <n v="3"/>
    <d v="2023-05-02T00:00:00"/>
    <x v="0"/>
    <x v="1"/>
    <x v="3"/>
    <n v="3"/>
    <x v="98"/>
    <n v="23"/>
    <x v="2"/>
  </r>
  <r>
    <x v="99"/>
    <d v="2022-03-07T00:00:00"/>
    <n v="4"/>
    <s v="Area Sales Manager"/>
    <x v="1"/>
    <s v="Active"/>
    <s v="Full-Time"/>
    <s v="Zone C"/>
    <s v="Temporary"/>
    <x v="2"/>
    <x v="4"/>
    <d v="1943-01-28T00:00:00"/>
    <s v="OR"/>
    <x v="0"/>
    <s v="Black"/>
    <s v="Widowed"/>
    <x v="0"/>
    <x v="2"/>
    <x v="4"/>
    <d v="2023-05-27T00:00:00"/>
    <n v="2"/>
    <x v="0"/>
    <n v="5"/>
    <x v="1"/>
    <n v="2"/>
    <d v="2023-05-04T00:00:00"/>
    <x v="1"/>
    <x v="1"/>
    <x v="1"/>
    <n v="5"/>
    <x v="99"/>
    <n v="79"/>
    <x v="3"/>
  </r>
  <r>
    <x v="100"/>
    <d v="2021-07-31T00:00:00"/>
    <n v="4"/>
    <s v="Area Sales Manager"/>
    <x v="0"/>
    <s v="Active"/>
    <s v="Full-Time"/>
    <s v="Zone B"/>
    <s v="Part-Time"/>
    <x v="1"/>
    <x v="3"/>
    <d v="1980-07-14T00:00:00"/>
    <s v="ND"/>
    <x v="1"/>
    <s v="Hispanic"/>
    <s v="Widowed"/>
    <x v="1"/>
    <x v="2"/>
    <x v="4"/>
    <d v="2023-05-10T00:00:00"/>
    <n v="2"/>
    <x v="0"/>
    <n v="5"/>
    <x v="1"/>
    <n v="5"/>
    <d v="2022-11-21T00:00:00"/>
    <x v="2"/>
    <x v="1"/>
    <x v="3"/>
    <n v="4"/>
    <x v="100"/>
    <n v="41"/>
    <x v="0"/>
  </r>
  <r>
    <x v="101"/>
    <d v="2022-01-20T00:00:00"/>
    <n v="4"/>
    <s v="Area Sales Manager"/>
    <x v="4"/>
    <s v="Active"/>
    <s v="Contract"/>
    <s v="Zone B"/>
    <s v="Full-Time"/>
    <x v="1"/>
    <x v="11"/>
    <d v="1947-03-25T00:00:00"/>
    <s v="KY"/>
    <x v="0"/>
    <s v="Other"/>
    <s v="Married"/>
    <x v="2"/>
    <x v="2"/>
    <x v="2"/>
    <d v="2022-12-24T00:00:00"/>
    <n v="2"/>
    <x v="0"/>
    <n v="4"/>
    <x v="1"/>
    <n v="2"/>
    <d v="2023-04-24T00:00:00"/>
    <x v="3"/>
    <x v="1"/>
    <x v="0"/>
    <n v="4"/>
    <x v="101"/>
    <n v="75"/>
    <x v="3"/>
  </r>
  <r>
    <x v="102"/>
    <d v="2021-07-11T00:00:00"/>
    <n v="4"/>
    <s v="Area Sales Manager"/>
    <x v="5"/>
    <s v="Active"/>
    <s v="Part-Time"/>
    <s v="Zone A"/>
    <s v="Full-Time"/>
    <x v="1"/>
    <x v="3"/>
    <d v="1964-01-25T00:00:00"/>
    <s v="KY"/>
    <x v="0"/>
    <s v="White"/>
    <s v="Single"/>
    <x v="0"/>
    <x v="2"/>
    <x v="4"/>
    <d v="2022-10-06T00:00:00"/>
    <n v="5"/>
    <x v="1"/>
    <n v="5"/>
    <x v="1"/>
    <n v="3"/>
    <d v="2022-08-16T00:00:00"/>
    <x v="0"/>
    <x v="1"/>
    <x v="3"/>
    <n v="3"/>
    <x v="102"/>
    <n v="57"/>
    <x v="0"/>
  </r>
  <r>
    <x v="103"/>
    <d v="2018-10-15T00:00:00"/>
    <n v="7"/>
    <s v="Area Sales Manager"/>
    <x v="3"/>
    <s v="Active"/>
    <s v="Full-Time"/>
    <s v="Zone C"/>
    <s v="Full-Time"/>
    <x v="1"/>
    <x v="4"/>
    <d v="1955-03-17T00:00:00"/>
    <s v="GA"/>
    <x v="0"/>
    <s v="Black"/>
    <s v="Divorced"/>
    <x v="0"/>
    <x v="2"/>
    <x v="2"/>
    <d v="2023-04-19T00:00:00"/>
    <n v="1"/>
    <x v="0"/>
    <n v="4"/>
    <x v="1"/>
    <n v="1"/>
    <d v="2022-11-02T00:00:00"/>
    <x v="4"/>
    <x v="1"/>
    <x v="0"/>
    <n v="5"/>
    <x v="103"/>
    <n v="63"/>
    <x v="3"/>
  </r>
  <r>
    <x v="104"/>
    <d v="2018-08-11T00:00:00"/>
    <n v="7"/>
    <s v="Area Sales Manager"/>
    <x v="9"/>
    <s v="Active"/>
    <s v="Part-Time"/>
    <s v="Zone C"/>
    <s v="Part-Time"/>
    <x v="1"/>
    <x v="6"/>
    <d v="1954-07-04T00:00:00"/>
    <s v="TX"/>
    <x v="1"/>
    <s v="Black"/>
    <s v="Married"/>
    <x v="2"/>
    <x v="0"/>
    <x v="0"/>
    <d v="2023-06-03T00:00:00"/>
    <n v="4"/>
    <x v="1"/>
    <n v="4"/>
    <x v="1"/>
    <n v="3"/>
    <d v="2022-10-27T00:00:00"/>
    <x v="4"/>
    <x v="1"/>
    <x v="1"/>
    <n v="1"/>
    <x v="104"/>
    <n v="64"/>
    <x v="3"/>
  </r>
  <r>
    <x v="105"/>
    <d v="2020-02-16T00:00:00"/>
    <n v="6"/>
    <s v="Area Sales Manager"/>
    <x v="2"/>
    <s v="Active"/>
    <s v="Full-Time"/>
    <s v="Zone B"/>
    <s v="Full-Time"/>
    <x v="1"/>
    <x v="4"/>
    <d v="1942-08-11T00:00:00"/>
    <s v="CO"/>
    <x v="1"/>
    <s v="White"/>
    <s v="Single"/>
    <x v="2"/>
    <x v="2"/>
    <x v="4"/>
    <d v="2022-10-14T00:00:00"/>
    <n v="3"/>
    <x v="2"/>
    <n v="4"/>
    <x v="1"/>
    <n v="2"/>
    <d v="2022-11-26T00:00:00"/>
    <x v="0"/>
    <x v="1"/>
    <x v="0"/>
    <n v="4"/>
    <x v="105"/>
    <n v="78"/>
    <x v="3"/>
  </r>
  <r>
    <x v="106"/>
    <d v="2020-01-20T00:00:00"/>
    <n v="6"/>
    <s v="Area Sales Manager"/>
    <x v="6"/>
    <s v="Active"/>
    <s v="Contract"/>
    <s v="Zone C"/>
    <s v="Temporary"/>
    <x v="1"/>
    <x v="4"/>
    <d v="1949-05-07T00:00:00"/>
    <s v="CO"/>
    <x v="1"/>
    <s v="Black"/>
    <s v="Divorced"/>
    <x v="0"/>
    <x v="0"/>
    <x v="0"/>
    <d v="2022-10-30T00:00:00"/>
    <n v="4"/>
    <x v="1"/>
    <n v="2"/>
    <x v="0"/>
    <n v="4"/>
    <d v="2022-12-11T00:00:00"/>
    <x v="2"/>
    <x v="0"/>
    <x v="1"/>
    <n v="5"/>
    <x v="106"/>
    <n v="71"/>
    <x v="3"/>
  </r>
  <r>
    <x v="107"/>
    <d v="2019-03-31T00:00:00"/>
    <n v="7"/>
    <s v="Area Sales Manager"/>
    <x v="8"/>
    <s v="Active"/>
    <s v="Part-Time"/>
    <s v="Zone C"/>
    <s v="Temporary"/>
    <x v="1"/>
    <x v="16"/>
    <d v="1958-10-14T00:00:00"/>
    <s v="IN"/>
    <x v="1"/>
    <s v="Asian"/>
    <s v="Widowed"/>
    <x v="0"/>
    <x v="2"/>
    <x v="4"/>
    <d v="2023-06-07T00:00:00"/>
    <n v="2"/>
    <x v="0"/>
    <n v="1"/>
    <x v="0"/>
    <n v="2"/>
    <d v="2023-06-05T00:00:00"/>
    <x v="2"/>
    <x v="0"/>
    <x v="2"/>
    <n v="4"/>
    <x v="107"/>
    <n v="61"/>
    <x v="3"/>
  </r>
  <r>
    <x v="108"/>
    <d v="2023-01-06T00:00:00"/>
    <n v="3"/>
    <s v="Area Sales Manager"/>
    <x v="1"/>
    <s v="Active"/>
    <s v="Full-Time"/>
    <s v="Zone C"/>
    <s v="Temporary"/>
    <x v="1"/>
    <x v="5"/>
    <d v="1988-01-11T00:00:00"/>
    <s v="IN"/>
    <x v="0"/>
    <s v="Hispanic"/>
    <s v="Widowed"/>
    <x v="0"/>
    <x v="0"/>
    <x v="0"/>
    <d v="2023-01-13T00:00:00"/>
    <n v="2"/>
    <x v="0"/>
    <n v="5"/>
    <x v="1"/>
    <n v="1"/>
    <d v="2023-03-04T00:00:00"/>
    <x v="0"/>
    <x v="1"/>
    <x v="3"/>
    <n v="4"/>
    <x v="108"/>
    <n v="35"/>
    <x v="1"/>
  </r>
  <r>
    <x v="109"/>
    <d v="2019-07-18T00:00:00"/>
    <n v="6"/>
    <s v="Area Sales Manager"/>
    <x v="0"/>
    <s v="Active"/>
    <s v="Full-Time"/>
    <s v="Zone B"/>
    <s v="Temporary"/>
    <x v="1"/>
    <x v="13"/>
    <d v="1961-06-16T00:00:00"/>
    <s v="CA"/>
    <x v="1"/>
    <s v="White"/>
    <s v="Single"/>
    <x v="1"/>
    <x v="2"/>
    <x v="2"/>
    <d v="2023-06-11T00:00:00"/>
    <n v="2"/>
    <x v="0"/>
    <n v="2"/>
    <x v="0"/>
    <n v="3"/>
    <d v="2023-02-11T00:00:00"/>
    <x v="1"/>
    <x v="0"/>
    <x v="1"/>
    <n v="1"/>
    <x v="109"/>
    <n v="58"/>
    <x v="0"/>
  </r>
  <r>
    <x v="110"/>
    <d v="2019-02-13T00:00:00"/>
    <n v="7"/>
    <s v="Area Sales Manager"/>
    <x v="4"/>
    <s v="Active"/>
    <s v="Part-Time"/>
    <s v="Zone C"/>
    <s v="Temporary"/>
    <x v="1"/>
    <x v="4"/>
    <d v="1960-06-06T00:00:00"/>
    <s v="MA"/>
    <x v="1"/>
    <s v="Other"/>
    <s v="Single"/>
    <x v="0"/>
    <x v="2"/>
    <x v="2"/>
    <d v="2023-04-20T00:00:00"/>
    <n v="4"/>
    <x v="1"/>
    <n v="5"/>
    <x v="1"/>
    <n v="2"/>
    <d v="2023-02-04T00:00:00"/>
    <x v="2"/>
    <x v="1"/>
    <x v="0"/>
    <n v="1"/>
    <x v="110"/>
    <n v="59"/>
    <x v="0"/>
  </r>
  <r>
    <x v="111"/>
    <d v="2018-12-30T00:00:00"/>
    <n v="7"/>
    <s v="Production Technician I"/>
    <x v="8"/>
    <s v="Active"/>
    <s v="Part-Time"/>
    <s v="Zone A"/>
    <s v="Part-Time"/>
    <x v="0"/>
    <x v="17"/>
    <d v="1959-06-04T00:00:00"/>
    <s v="MA"/>
    <x v="0"/>
    <s v="Black"/>
    <s v="Single"/>
    <x v="0"/>
    <x v="2"/>
    <x v="4"/>
    <d v="2022-10-05T00:00:00"/>
    <n v="2"/>
    <x v="0"/>
    <n v="5"/>
    <x v="1"/>
    <n v="3"/>
    <d v="2023-07-18T00:00:00"/>
    <x v="3"/>
    <x v="0"/>
    <x v="2"/>
    <n v="1"/>
    <x v="111"/>
    <n v="59"/>
    <x v="0"/>
  </r>
  <r>
    <x v="112"/>
    <d v="2019-11-06T00:00:00"/>
    <n v="6"/>
    <s v="Production Technician I"/>
    <x v="6"/>
    <s v="Active"/>
    <s v="Part-Time"/>
    <s v="Zone C"/>
    <s v="Full-Time"/>
    <x v="0"/>
    <x v="4"/>
    <d v="1991-11-18T00:00:00"/>
    <s v="MA"/>
    <x v="1"/>
    <s v="White"/>
    <s v="Single"/>
    <x v="0"/>
    <x v="2"/>
    <x v="2"/>
    <d v="2022-12-27T00:00:00"/>
    <n v="3"/>
    <x v="2"/>
    <n v="2"/>
    <x v="0"/>
    <n v="1"/>
    <d v="2022-11-30T00:00:00"/>
    <x v="2"/>
    <x v="1"/>
    <x v="0"/>
    <n v="2"/>
    <x v="112"/>
    <n v="28"/>
    <x v="1"/>
  </r>
  <r>
    <x v="113"/>
    <d v="2022-06-01T00:00:00"/>
    <n v="3"/>
    <s v="Production Technician I"/>
    <x v="8"/>
    <s v="Active"/>
    <s v="Contract"/>
    <s v="Zone C"/>
    <s v="Full-Time"/>
    <x v="0"/>
    <x v="4"/>
    <d v="1954-02-18T00:00:00"/>
    <s v="MA"/>
    <x v="0"/>
    <s v="Asian"/>
    <s v="Divorced"/>
    <x v="1"/>
    <x v="0"/>
    <x v="0"/>
    <d v="2023-01-09T00:00:00"/>
    <n v="2"/>
    <x v="0"/>
    <n v="4"/>
    <x v="1"/>
    <n v="5"/>
    <d v="2023-05-22T00:00:00"/>
    <x v="3"/>
    <x v="1"/>
    <x v="3"/>
    <n v="1"/>
    <x v="113"/>
    <n v="68"/>
    <x v="3"/>
  </r>
  <r>
    <x v="114"/>
    <d v="2023-03-28T00:00:00"/>
    <n v="3"/>
    <s v="Production Technician II"/>
    <x v="4"/>
    <s v="Active"/>
    <s v="Part-Time"/>
    <s v="Zone C"/>
    <s v="Temporary"/>
    <x v="0"/>
    <x v="3"/>
    <d v="1959-01-31T00:00:00"/>
    <s v="MA"/>
    <x v="0"/>
    <s v="White"/>
    <s v="Married"/>
    <x v="0"/>
    <x v="0"/>
    <x v="3"/>
    <d v="2022-11-20T00:00:00"/>
    <n v="2"/>
    <x v="0"/>
    <n v="1"/>
    <x v="0"/>
    <n v="5"/>
    <d v="2022-09-07T00:00:00"/>
    <x v="3"/>
    <x v="1"/>
    <x v="0"/>
    <n v="5"/>
    <x v="114"/>
    <n v="64"/>
    <x v="3"/>
  </r>
  <r>
    <x v="115"/>
    <d v="2019-01-01T00:00:00"/>
    <n v="7"/>
    <s v="Production Technician I"/>
    <x v="5"/>
    <s v="Active"/>
    <s v="Contract"/>
    <s v="Zone B"/>
    <s v="Full-Time"/>
    <x v="0"/>
    <x v="4"/>
    <d v="1946-10-15T00:00:00"/>
    <s v="MA"/>
    <x v="1"/>
    <s v="Black"/>
    <s v="Widowed"/>
    <x v="3"/>
    <x v="0"/>
    <x v="0"/>
    <d v="2023-01-31T00:00:00"/>
    <n v="4"/>
    <x v="1"/>
    <n v="1"/>
    <x v="0"/>
    <n v="3"/>
    <d v="2023-04-06T00:00:00"/>
    <x v="0"/>
    <x v="1"/>
    <x v="3"/>
    <n v="4"/>
    <x v="115"/>
    <n v="73"/>
    <x v="3"/>
  </r>
  <r>
    <x v="116"/>
    <d v="2019-01-26T00:00:00"/>
    <n v="7"/>
    <s v="Production Technician II"/>
    <x v="7"/>
    <s v="Terminated"/>
    <s v="Full-Time"/>
    <s v="Zone C"/>
    <s v="Temporary"/>
    <x v="0"/>
    <x v="1"/>
    <d v="1994-11-07T00:00:00"/>
    <s v="MA"/>
    <x v="0"/>
    <s v="White"/>
    <s v="Divorced"/>
    <x v="0"/>
    <x v="2"/>
    <x v="4"/>
    <d v="2023-03-12T00:00:00"/>
    <n v="4"/>
    <x v="1"/>
    <n v="4"/>
    <x v="1"/>
    <n v="3"/>
    <d v="2022-12-10T00:00:00"/>
    <x v="3"/>
    <x v="1"/>
    <x v="1"/>
    <n v="4"/>
    <x v="116"/>
    <n v="25"/>
    <x v="1"/>
  </r>
  <r>
    <x v="117"/>
    <d v="2021-09-11T00:00:00"/>
    <n v="4"/>
    <s v="Production Technician I"/>
    <x v="5"/>
    <s v="Active"/>
    <s v="Part-Time"/>
    <s v="Zone B"/>
    <s v="Full-Time"/>
    <x v="0"/>
    <x v="3"/>
    <d v="1968-05-10T00:00:00"/>
    <s v="MA"/>
    <x v="1"/>
    <s v="Other"/>
    <s v="Divorced"/>
    <x v="0"/>
    <x v="0"/>
    <x v="0"/>
    <d v="2022-09-29T00:00:00"/>
    <n v="5"/>
    <x v="1"/>
    <n v="5"/>
    <x v="1"/>
    <n v="5"/>
    <d v="2023-05-06T00:00:00"/>
    <x v="2"/>
    <x v="1"/>
    <x v="3"/>
    <n v="4"/>
    <x v="117"/>
    <n v="53"/>
    <x v="0"/>
  </r>
  <r>
    <x v="118"/>
    <d v="2021-09-26T00:00:00"/>
    <n v="4"/>
    <s v="Production Technician II"/>
    <x v="2"/>
    <s v="Active"/>
    <s v="Part-Time"/>
    <s v="Zone A"/>
    <s v="Part-Time"/>
    <x v="0"/>
    <x v="1"/>
    <d v="1963-10-05T00:00:00"/>
    <s v="MA"/>
    <x v="1"/>
    <s v="Black"/>
    <s v="Single"/>
    <x v="0"/>
    <x v="2"/>
    <x v="2"/>
    <d v="2023-01-27T00:00:00"/>
    <n v="1"/>
    <x v="0"/>
    <n v="2"/>
    <x v="0"/>
    <n v="3"/>
    <d v="2022-09-05T00:00:00"/>
    <x v="4"/>
    <x v="0"/>
    <x v="0"/>
    <n v="2"/>
    <x v="118"/>
    <n v="58"/>
    <x v="0"/>
  </r>
  <r>
    <x v="119"/>
    <d v="2023-03-04T00:00:00"/>
    <n v="3"/>
    <s v="Production Technician I"/>
    <x v="1"/>
    <s v="Active"/>
    <s v="Full-Time"/>
    <s v="Zone C"/>
    <s v="Full-Time"/>
    <x v="0"/>
    <x v="2"/>
    <d v="1966-09-02T00:00:00"/>
    <s v="MA"/>
    <x v="1"/>
    <s v="Asian"/>
    <s v="Widowed"/>
    <x v="0"/>
    <x v="0"/>
    <x v="0"/>
    <d v="2023-08-04T00:00:00"/>
    <n v="2"/>
    <x v="0"/>
    <n v="3"/>
    <x v="2"/>
    <n v="2"/>
    <d v="2023-06-09T00:00:00"/>
    <x v="1"/>
    <x v="0"/>
    <x v="2"/>
    <n v="5"/>
    <x v="119"/>
    <n v="57"/>
    <x v="0"/>
  </r>
  <r>
    <x v="120"/>
    <d v="2023-07-11T00:00:00"/>
    <n v="2"/>
    <s v="Production Technician I"/>
    <x v="1"/>
    <s v="Terminated"/>
    <s v="Full-Time"/>
    <s v="Zone B"/>
    <s v="Part-Time"/>
    <x v="0"/>
    <x v="4"/>
    <d v="1974-12-08T00:00:00"/>
    <s v="MA"/>
    <x v="1"/>
    <s v="Asian"/>
    <s v="Divorced"/>
    <x v="0"/>
    <x v="2"/>
    <x v="2"/>
    <d v="2023-02-07T00:00:00"/>
    <n v="2"/>
    <x v="0"/>
    <n v="4"/>
    <x v="1"/>
    <n v="1"/>
    <d v="2022-08-23T00:00:00"/>
    <x v="2"/>
    <x v="0"/>
    <x v="1"/>
    <n v="2"/>
    <x v="120"/>
    <n v="49"/>
    <x v="0"/>
  </r>
  <r>
    <x v="121"/>
    <d v="2019-02-09T00:00:00"/>
    <n v="7"/>
    <s v="Production Technician I"/>
    <x v="8"/>
    <s v="Active"/>
    <s v="Part-Time"/>
    <s v="Zone B"/>
    <s v="Temporary"/>
    <x v="0"/>
    <x v="14"/>
    <d v="1995-07-19T00:00:00"/>
    <s v="MA"/>
    <x v="0"/>
    <s v="Hispanic"/>
    <s v="Divorced"/>
    <x v="0"/>
    <x v="2"/>
    <x v="2"/>
    <d v="2022-12-24T00:00:00"/>
    <n v="1"/>
    <x v="0"/>
    <n v="3"/>
    <x v="2"/>
    <n v="5"/>
    <d v="2022-11-09T00:00:00"/>
    <x v="3"/>
    <x v="1"/>
    <x v="1"/>
    <n v="4"/>
    <x v="121"/>
    <n v="24"/>
    <x v="2"/>
  </r>
  <r>
    <x v="122"/>
    <d v="2019-04-19T00:00:00"/>
    <n v="7"/>
    <s v="Production Technician II"/>
    <x v="3"/>
    <s v="Terminated"/>
    <s v="Full-Time"/>
    <s v="Zone B"/>
    <s v="Temporary"/>
    <x v="0"/>
    <x v="10"/>
    <d v="1974-11-23T00:00:00"/>
    <s v="MA"/>
    <x v="0"/>
    <s v="Asian"/>
    <s v="Married"/>
    <x v="0"/>
    <x v="2"/>
    <x v="4"/>
    <d v="2023-01-02T00:00:00"/>
    <n v="2"/>
    <x v="0"/>
    <n v="5"/>
    <x v="1"/>
    <n v="3"/>
    <d v="2023-03-29T00:00:00"/>
    <x v="2"/>
    <x v="1"/>
    <x v="0"/>
    <n v="2"/>
    <x v="122"/>
    <n v="45"/>
    <x v="0"/>
  </r>
  <r>
    <x v="123"/>
    <d v="2022-07-07T00:00:00"/>
    <n v="3"/>
    <s v="Production Technician I"/>
    <x v="6"/>
    <s v="Terminated"/>
    <s v="Part-Time"/>
    <s v="Zone C"/>
    <s v="Full-Time"/>
    <x v="0"/>
    <x v="4"/>
    <d v="1947-08-29T00:00:00"/>
    <s v="MA"/>
    <x v="0"/>
    <s v="White"/>
    <s v="Widowed"/>
    <x v="0"/>
    <x v="0"/>
    <x v="0"/>
    <d v="2022-11-23T00:00:00"/>
    <n v="4"/>
    <x v="1"/>
    <n v="1"/>
    <x v="0"/>
    <n v="5"/>
    <d v="2023-08-04T00:00:00"/>
    <x v="2"/>
    <x v="1"/>
    <x v="2"/>
    <n v="3"/>
    <x v="123"/>
    <n v="75"/>
    <x v="3"/>
  </r>
  <r>
    <x v="124"/>
    <d v="2019-03-12T00:00:00"/>
    <n v="7"/>
    <s v="Production Technician I"/>
    <x v="5"/>
    <s v="Active"/>
    <s v="Contract"/>
    <s v="Zone A"/>
    <s v="Part-Time"/>
    <x v="0"/>
    <x v="10"/>
    <d v="1994-06-07T00:00:00"/>
    <s v="MA"/>
    <x v="1"/>
    <s v="White"/>
    <s v="Single"/>
    <x v="0"/>
    <x v="0"/>
    <x v="3"/>
    <d v="2022-12-05T00:00:00"/>
    <n v="5"/>
    <x v="1"/>
    <n v="5"/>
    <x v="1"/>
    <n v="5"/>
    <d v="2023-05-19T00:00:00"/>
    <x v="0"/>
    <x v="0"/>
    <x v="0"/>
    <n v="5"/>
    <x v="124"/>
    <n v="25"/>
    <x v="1"/>
  </r>
  <r>
    <x v="125"/>
    <d v="2020-03-09T00:00:00"/>
    <n v="6"/>
    <s v="Production Technician I"/>
    <x v="6"/>
    <s v="Active"/>
    <s v="Contract"/>
    <s v="Zone B"/>
    <s v="Full-Time"/>
    <x v="0"/>
    <x v="4"/>
    <d v="1983-10-26T00:00:00"/>
    <s v="MA"/>
    <x v="0"/>
    <s v="Asian"/>
    <s v="Divorced"/>
    <x v="1"/>
    <x v="0"/>
    <x v="0"/>
    <d v="2022-12-31T00:00:00"/>
    <n v="4"/>
    <x v="1"/>
    <n v="1"/>
    <x v="0"/>
    <n v="1"/>
    <d v="2022-10-06T00:00:00"/>
    <x v="1"/>
    <x v="0"/>
    <x v="2"/>
    <n v="4"/>
    <x v="125"/>
    <n v="37"/>
    <x v="1"/>
  </r>
  <r>
    <x v="126"/>
    <d v="2021-04-28T00:00:00"/>
    <n v="5"/>
    <s v="Production Technician I"/>
    <x v="8"/>
    <s v="Terminated"/>
    <s v="Part-Time"/>
    <s v="Zone A"/>
    <s v="Temporary"/>
    <x v="0"/>
    <x v="4"/>
    <d v="1987-03-05T00:00:00"/>
    <s v="MA"/>
    <x v="1"/>
    <s v="Hispanic"/>
    <s v="Single"/>
    <x v="1"/>
    <x v="0"/>
    <x v="3"/>
    <d v="2023-06-26T00:00:00"/>
    <n v="5"/>
    <x v="1"/>
    <n v="1"/>
    <x v="0"/>
    <n v="5"/>
    <d v="2022-12-12T00:00:00"/>
    <x v="3"/>
    <x v="0"/>
    <x v="1"/>
    <n v="3"/>
    <x v="126"/>
    <n v="34"/>
    <x v="1"/>
  </r>
  <r>
    <x v="127"/>
    <d v="2021-07-21T00:00:00"/>
    <n v="4"/>
    <s v="Production Technician II"/>
    <x v="2"/>
    <s v="Active"/>
    <s v="Full-Time"/>
    <s v="Zone B"/>
    <s v="Full-Time"/>
    <x v="0"/>
    <x v="6"/>
    <d v="1992-04-26T00:00:00"/>
    <s v="MA"/>
    <x v="0"/>
    <s v="Asian"/>
    <s v="Single"/>
    <x v="1"/>
    <x v="0"/>
    <x v="0"/>
    <d v="2023-03-23T00:00:00"/>
    <n v="2"/>
    <x v="0"/>
    <n v="3"/>
    <x v="2"/>
    <n v="3"/>
    <d v="2023-02-02T00:00:00"/>
    <x v="2"/>
    <x v="1"/>
    <x v="2"/>
    <n v="5"/>
    <x v="127"/>
    <n v="29"/>
    <x v="1"/>
  </r>
  <r>
    <x v="128"/>
    <d v="2019-09-15T00:00:00"/>
    <n v="6"/>
    <s v="Production Technician I"/>
    <x v="4"/>
    <s v="Active"/>
    <s v="Part-Time"/>
    <s v="Zone C"/>
    <s v="Temporary"/>
    <x v="0"/>
    <x v="4"/>
    <d v="1957-05-30T00:00:00"/>
    <s v="MA"/>
    <x v="1"/>
    <s v="White"/>
    <s v="Widowed"/>
    <x v="0"/>
    <x v="0"/>
    <x v="0"/>
    <d v="2022-08-14T00:00:00"/>
    <n v="5"/>
    <x v="1"/>
    <n v="4"/>
    <x v="1"/>
    <n v="5"/>
    <d v="2023-01-26T00:00:00"/>
    <x v="4"/>
    <x v="0"/>
    <x v="3"/>
    <n v="5"/>
    <x v="128"/>
    <n v="62"/>
    <x v="3"/>
  </r>
  <r>
    <x v="129"/>
    <d v="2019-05-04T00:00:00"/>
    <n v="7"/>
    <s v="Production Technician I"/>
    <x v="5"/>
    <s v="Active"/>
    <s v="Full-Time"/>
    <s v="Zone A"/>
    <s v="Temporary"/>
    <x v="0"/>
    <x v="4"/>
    <d v="1957-05-30T00:00:00"/>
    <s v="MA"/>
    <x v="1"/>
    <s v="Hispanic"/>
    <s v="Married"/>
    <x v="1"/>
    <x v="2"/>
    <x v="2"/>
    <d v="2022-10-14T00:00:00"/>
    <n v="1"/>
    <x v="0"/>
    <n v="4"/>
    <x v="1"/>
    <n v="2"/>
    <d v="2022-12-01T00:00:00"/>
    <x v="2"/>
    <x v="1"/>
    <x v="2"/>
    <n v="5"/>
    <x v="129"/>
    <n v="62"/>
    <x v="3"/>
  </r>
  <r>
    <x v="130"/>
    <d v="2021-05-20T00:00:00"/>
    <n v="4"/>
    <s v="Production Technician II"/>
    <x v="4"/>
    <s v="Active"/>
    <s v="Full-Time"/>
    <s v="Zone C"/>
    <s v="Part-Time"/>
    <x v="0"/>
    <x v="4"/>
    <d v="1946-11-15T00:00:00"/>
    <s v="MA"/>
    <x v="0"/>
    <s v="Asian"/>
    <s v="Widowed"/>
    <x v="2"/>
    <x v="0"/>
    <x v="0"/>
    <d v="2023-04-27T00:00:00"/>
    <n v="5"/>
    <x v="1"/>
    <n v="3"/>
    <x v="2"/>
    <n v="3"/>
    <d v="2023-04-27T00:00:00"/>
    <x v="4"/>
    <x v="1"/>
    <x v="0"/>
    <n v="2"/>
    <x v="130"/>
    <n v="75"/>
    <x v="3"/>
  </r>
  <r>
    <x v="131"/>
    <d v="2019-12-16T00:00:00"/>
    <n v="6"/>
    <s v="Production Technician I"/>
    <x v="9"/>
    <s v="Active"/>
    <s v="Full-Time"/>
    <s v="Zone C"/>
    <s v="Full-Time"/>
    <x v="0"/>
    <x v="4"/>
    <d v="1942-04-21T00:00:00"/>
    <s v="MA"/>
    <x v="1"/>
    <s v="Other"/>
    <s v="Married"/>
    <x v="0"/>
    <x v="0"/>
    <x v="0"/>
    <d v="2022-10-21T00:00:00"/>
    <n v="2"/>
    <x v="0"/>
    <n v="4"/>
    <x v="1"/>
    <n v="3"/>
    <d v="2022-11-04T00:00:00"/>
    <x v="4"/>
    <x v="0"/>
    <x v="0"/>
    <n v="5"/>
    <x v="131"/>
    <n v="77"/>
    <x v="3"/>
  </r>
  <r>
    <x v="132"/>
    <d v="2020-11-20T00:00:00"/>
    <n v="5"/>
    <s v="Production Technician I"/>
    <x v="7"/>
    <s v="Active"/>
    <s v="Full-Time"/>
    <s v="Zone A"/>
    <s v="Part-Time"/>
    <x v="0"/>
    <x v="13"/>
    <d v="1943-03-08T00:00:00"/>
    <s v="MA"/>
    <x v="1"/>
    <s v="Other"/>
    <s v="Divorced"/>
    <x v="0"/>
    <x v="2"/>
    <x v="2"/>
    <d v="2022-08-29T00:00:00"/>
    <n v="3"/>
    <x v="2"/>
    <n v="4"/>
    <x v="1"/>
    <n v="4"/>
    <d v="2023-01-29T00:00:00"/>
    <x v="4"/>
    <x v="1"/>
    <x v="2"/>
    <n v="1"/>
    <x v="132"/>
    <n v="77"/>
    <x v="3"/>
  </r>
  <r>
    <x v="133"/>
    <d v="2020-08-19T00:00:00"/>
    <n v="5"/>
    <s v="Production Technician I"/>
    <x v="3"/>
    <s v="Active"/>
    <s v="Part-Time"/>
    <s v="Zone B"/>
    <s v="Part-Time"/>
    <x v="0"/>
    <x v="17"/>
    <d v="1968-08-09T00:00:00"/>
    <s v="MA"/>
    <x v="1"/>
    <s v="Asian"/>
    <s v="Widowed"/>
    <x v="0"/>
    <x v="0"/>
    <x v="0"/>
    <d v="2022-09-17T00:00:00"/>
    <n v="2"/>
    <x v="0"/>
    <n v="2"/>
    <x v="0"/>
    <n v="5"/>
    <d v="2022-09-09T00:00:00"/>
    <x v="4"/>
    <x v="0"/>
    <x v="2"/>
    <n v="4"/>
    <x v="133"/>
    <n v="52"/>
    <x v="0"/>
  </r>
  <r>
    <x v="134"/>
    <d v="2021-04-28T00:00:00"/>
    <n v="5"/>
    <s v="Production Technician I"/>
    <x v="5"/>
    <s v="Active"/>
    <s v="Full-Time"/>
    <s v="Zone C"/>
    <s v="Temporary"/>
    <x v="0"/>
    <x v="4"/>
    <d v="1958-11-20T00:00:00"/>
    <s v="MA"/>
    <x v="0"/>
    <s v="White"/>
    <s v="Married"/>
    <x v="2"/>
    <x v="0"/>
    <x v="0"/>
    <d v="2023-07-05T00:00:00"/>
    <n v="4"/>
    <x v="1"/>
    <n v="1"/>
    <x v="0"/>
    <n v="4"/>
    <d v="2023-03-18T00:00:00"/>
    <x v="4"/>
    <x v="0"/>
    <x v="1"/>
    <n v="4"/>
    <x v="134"/>
    <n v="63"/>
    <x v="3"/>
  </r>
  <r>
    <x v="135"/>
    <d v="2020-08-14T00:00:00"/>
    <n v="5"/>
    <s v="Production Technician I"/>
    <x v="4"/>
    <s v="Active"/>
    <s v="Contract"/>
    <s v="Zone C"/>
    <s v="Full-Time"/>
    <x v="0"/>
    <x v="4"/>
    <d v="1987-11-07T00:00:00"/>
    <s v="MA"/>
    <x v="0"/>
    <s v="Other"/>
    <s v="Married"/>
    <x v="0"/>
    <x v="0"/>
    <x v="0"/>
    <d v="2023-05-28T00:00:00"/>
    <n v="2"/>
    <x v="0"/>
    <n v="2"/>
    <x v="0"/>
    <n v="5"/>
    <d v="2022-12-15T00:00:00"/>
    <x v="3"/>
    <x v="1"/>
    <x v="3"/>
    <n v="5"/>
    <x v="135"/>
    <n v="33"/>
    <x v="1"/>
  </r>
  <r>
    <x v="136"/>
    <d v="2021-12-22T00:00:00"/>
    <n v="4"/>
    <s v="Production Technician I"/>
    <x v="0"/>
    <s v="Active"/>
    <s v="Full-Time"/>
    <s v="Zone A"/>
    <s v="Full-Time"/>
    <x v="0"/>
    <x v="17"/>
    <d v="1992-07-16T00:00:00"/>
    <s v="MA"/>
    <x v="0"/>
    <s v="Black"/>
    <s v="Divorced"/>
    <x v="0"/>
    <x v="0"/>
    <x v="0"/>
    <d v="2023-01-12T00:00:00"/>
    <n v="1"/>
    <x v="0"/>
    <n v="2"/>
    <x v="0"/>
    <n v="3"/>
    <d v="2023-02-14T00:00:00"/>
    <x v="4"/>
    <x v="0"/>
    <x v="2"/>
    <n v="4"/>
    <x v="136"/>
    <n v="29"/>
    <x v="1"/>
  </r>
  <r>
    <x v="137"/>
    <d v="2019-02-01T00:00:00"/>
    <n v="7"/>
    <s v="Production Technician I"/>
    <x v="1"/>
    <s v="Active"/>
    <s v="Part-Time"/>
    <s v="Zone B"/>
    <s v="Full-Time"/>
    <x v="0"/>
    <x v="16"/>
    <d v="2000-12-27T00:00:00"/>
    <s v="MA"/>
    <x v="0"/>
    <s v="Hispanic"/>
    <s v="Single"/>
    <x v="0"/>
    <x v="2"/>
    <x v="2"/>
    <d v="2023-01-31T00:00:00"/>
    <n v="4"/>
    <x v="1"/>
    <n v="2"/>
    <x v="0"/>
    <n v="4"/>
    <d v="2022-09-30T00:00:00"/>
    <x v="4"/>
    <x v="1"/>
    <x v="2"/>
    <n v="1"/>
    <x v="137"/>
    <n v="19"/>
    <x v="2"/>
  </r>
  <r>
    <x v="138"/>
    <d v="2021-05-10T00:00:00"/>
    <n v="5"/>
    <s v="Production Technician I"/>
    <x v="8"/>
    <s v="Active"/>
    <s v="Full-Time"/>
    <s v="Zone B"/>
    <s v="Temporary"/>
    <x v="0"/>
    <x v="5"/>
    <d v="1977-12-25T00:00:00"/>
    <s v="MA"/>
    <x v="1"/>
    <s v="Other"/>
    <s v="Divorced"/>
    <x v="0"/>
    <x v="2"/>
    <x v="2"/>
    <d v="2023-05-24T00:00:00"/>
    <n v="1"/>
    <x v="0"/>
    <n v="2"/>
    <x v="0"/>
    <n v="2"/>
    <d v="2023-03-22T00:00:00"/>
    <x v="0"/>
    <x v="1"/>
    <x v="2"/>
    <n v="5"/>
    <x v="138"/>
    <n v="44"/>
    <x v="0"/>
  </r>
  <r>
    <x v="139"/>
    <d v="2019-06-25T00:00:00"/>
    <n v="6"/>
    <s v="Production Technician I"/>
    <x v="6"/>
    <s v="Active"/>
    <s v="Full-Time"/>
    <s v="Zone C"/>
    <s v="Full-Time"/>
    <x v="0"/>
    <x v="12"/>
    <d v="1972-03-08T00:00:00"/>
    <s v="MA"/>
    <x v="1"/>
    <s v="Black"/>
    <s v="Widowed"/>
    <x v="0"/>
    <x v="2"/>
    <x v="2"/>
    <d v="2023-05-10T00:00:00"/>
    <n v="4"/>
    <x v="1"/>
    <n v="2"/>
    <x v="0"/>
    <n v="1"/>
    <d v="2023-03-23T00:00:00"/>
    <x v="4"/>
    <x v="1"/>
    <x v="3"/>
    <n v="1"/>
    <x v="139"/>
    <n v="47"/>
    <x v="0"/>
  </r>
  <r>
    <x v="140"/>
    <d v="2019-04-25T00:00:00"/>
    <n v="7"/>
    <s v="Production Technician I"/>
    <x v="2"/>
    <s v="Active"/>
    <s v="Contract"/>
    <s v="Zone B"/>
    <s v="Temporary"/>
    <x v="0"/>
    <x v="4"/>
    <d v="1951-08-02T00:00:00"/>
    <s v="MA"/>
    <x v="1"/>
    <s v="White"/>
    <s v="Single"/>
    <x v="0"/>
    <x v="2"/>
    <x v="4"/>
    <d v="2022-09-18T00:00:00"/>
    <n v="2"/>
    <x v="0"/>
    <n v="3"/>
    <x v="2"/>
    <n v="2"/>
    <d v="2023-01-07T00:00:00"/>
    <x v="4"/>
    <x v="0"/>
    <x v="1"/>
    <n v="4"/>
    <x v="140"/>
    <n v="68"/>
    <x v="3"/>
  </r>
  <r>
    <x v="141"/>
    <d v="2020-05-30T00:00:00"/>
    <n v="5"/>
    <s v="Production Technician I"/>
    <x v="5"/>
    <s v="Active"/>
    <s v="Contract"/>
    <s v="Zone A"/>
    <s v="Full-Time"/>
    <x v="0"/>
    <x v="3"/>
    <d v="1949-11-11T00:00:00"/>
    <s v="MA"/>
    <x v="1"/>
    <s v="Asian"/>
    <s v="Married"/>
    <x v="0"/>
    <x v="2"/>
    <x v="4"/>
    <d v="2022-10-07T00:00:00"/>
    <n v="4"/>
    <x v="1"/>
    <n v="4"/>
    <x v="1"/>
    <n v="3"/>
    <d v="2023-06-15T00:00:00"/>
    <x v="2"/>
    <x v="0"/>
    <x v="1"/>
    <n v="3"/>
    <x v="141"/>
    <n v="71"/>
    <x v="3"/>
  </r>
  <r>
    <x v="142"/>
    <d v="2018-12-11T00:00:00"/>
    <n v="7"/>
    <s v="Production Technician I"/>
    <x v="9"/>
    <s v="Active"/>
    <s v="Part-Time"/>
    <s v="Zone B"/>
    <s v="Part-Time"/>
    <x v="0"/>
    <x v="4"/>
    <d v="1968-03-14T00:00:00"/>
    <s v="MA"/>
    <x v="1"/>
    <s v="Black"/>
    <s v="Married"/>
    <x v="2"/>
    <x v="2"/>
    <x v="4"/>
    <d v="2023-01-23T00:00:00"/>
    <n v="1"/>
    <x v="0"/>
    <n v="5"/>
    <x v="1"/>
    <n v="1"/>
    <d v="2023-05-05T00:00:00"/>
    <x v="0"/>
    <x v="0"/>
    <x v="3"/>
    <n v="5"/>
    <x v="142"/>
    <n v="50"/>
    <x v="0"/>
  </r>
  <r>
    <x v="143"/>
    <d v="2020-09-22T00:00:00"/>
    <n v="5"/>
    <s v="Production Technician I"/>
    <x v="5"/>
    <s v="Active"/>
    <s v="Contract"/>
    <s v="Zone A"/>
    <s v="Temporary"/>
    <x v="0"/>
    <x v="6"/>
    <d v="1952-03-02T00:00:00"/>
    <s v="MA"/>
    <x v="1"/>
    <s v="Other"/>
    <s v="Divorced"/>
    <x v="0"/>
    <x v="2"/>
    <x v="4"/>
    <d v="2023-01-19T00:00:00"/>
    <n v="2"/>
    <x v="0"/>
    <n v="3"/>
    <x v="2"/>
    <n v="1"/>
    <d v="2023-02-21T00:00:00"/>
    <x v="3"/>
    <x v="1"/>
    <x v="3"/>
    <n v="2"/>
    <x v="143"/>
    <n v="68"/>
    <x v="3"/>
  </r>
  <r>
    <x v="144"/>
    <d v="2019-07-28T00:00:00"/>
    <n v="6"/>
    <s v="Production Technician I"/>
    <x v="6"/>
    <s v="Active"/>
    <s v="Part-Time"/>
    <s v="Zone C"/>
    <s v="Full-Time"/>
    <x v="0"/>
    <x v="8"/>
    <d v="1982-07-19T00:00:00"/>
    <s v="MA"/>
    <x v="1"/>
    <s v="Other"/>
    <s v="Single"/>
    <x v="2"/>
    <x v="2"/>
    <x v="2"/>
    <d v="2022-10-19T00:00:00"/>
    <n v="4"/>
    <x v="1"/>
    <n v="3"/>
    <x v="2"/>
    <n v="4"/>
    <d v="2022-12-14T00:00:00"/>
    <x v="3"/>
    <x v="0"/>
    <x v="1"/>
    <n v="2"/>
    <x v="144"/>
    <n v="37"/>
    <x v="1"/>
  </r>
  <r>
    <x v="145"/>
    <d v="2018-09-28T00:00:00"/>
    <n v="7"/>
    <s v="Production Technician II"/>
    <x v="7"/>
    <s v="Terminated"/>
    <s v="Part-Time"/>
    <s v="Zone A"/>
    <s v="Full-Time"/>
    <x v="0"/>
    <x v="11"/>
    <d v="1950-10-06T00:00:00"/>
    <s v="MA"/>
    <x v="0"/>
    <s v="Other"/>
    <s v="Married"/>
    <x v="2"/>
    <x v="2"/>
    <x v="4"/>
    <d v="2023-07-01T00:00:00"/>
    <n v="2"/>
    <x v="0"/>
    <n v="5"/>
    <x v="1"/>
    <n v="4"/>
    <d v="2022-10-11T00:00:00"/>
    <x v="3"/>
    <x v="0"/>
    <x v="3"/>
    <n v="3"/>
    <x v="145"/>
    <n v="68"/>
    <x v="3"/>
  </r>
  <r>
    <x v="146"/>
    <d v="2020-04-12T00:00:00"/>
    <n v="6"/>
    <s v="Production Technician II"/>
    <x v="3"/>
    <s v="Active"/>
    <s v="Part-Time"/>
    <s v="Zone A"/>
    <s v="Temporary"/>
    <x v="0"/>
    <x v="3"/>
    <d v="1950-03-31T00:00:00"/>
    <s v="MA"/>
    <x v="0"/>
    <s v="White"/>
    <s v="Divorced"/>
    <x v="0"/>
    <x v="2"/>
    <x v="2"/>
    <d v="2023-03-02T00:00:00"/>
    <n v="4"/>
    <x v="1"/>
    <n v="4"/>
    <x v="1"/>
    <n v="2"/>
    <d v="2023-03-02T00:00:00"/>
    <x v="0"/>
    <x v="0"/>
    <x v="2"/>
    <n v="5"/>
    <x v="146"/>
    <n v="70"/>
    <x v="3"/>
  </r>
  <r>
    <x v="147"/>
    <d v="2022-11-01T00:00:00"/>
    <n v="3"/>
    <s v="Production Technician II"/>
    <x v="5"/>
    <s v="Active"/>
    <s v="Contract"/>
    <s v="Zone B"/>
    <s v="Temporary"/>
    <x v="0"/>
    <x v="4"/>
    <d v="1949-10-07T00:00:00"/>
    <s v="MA"/>
    <x v="0"/>
    <s v="White"/>
    <s v="Single"/>
    <x v="0"/>
    <x v="2"/>
    <x v="2"/>
    <d v="2023-07-04T00:00:00"/>
    <n v="2"/>
    <x v="0"/>
    <n v="1"/>
    <x v="0"/>
    <n v="4"/>
    <d v="2022-11-01T00:00:00"/>
    <x v="0"/>
    <x v="0"/>
    <x v="3"/>
    <n v="4"/>
    <x v="147"/>
    <n v="73"/>
    <x v="3"/>
  </r>
  <r>
    <x v="148"/>
    <d v="2022-11-21T00:00:00"/>
    <n v="3"/>
    <s v="Production Technician II"/>
    <x v="4"/>
    <s v="Active"/>
    <s v="Part-Time"/>
    <s v="Zone B"/>
    <s v="Full-Time"/>
    <x v="0"/>
    <x v="13"/>
    <d v="1966-07-22T00:00:00"/>
    <s v="MA"/>
    <x v="0"/>
    <s v="White"/>
    <s v="Married"/>
    <x v="0"/>
    <x v="0"/>
    <x v="3"/>
    <d v="2022-09-01T00:00:00"/>
    <n v="1"/>
    <x v="0"/>
    <n v="1"/>
    <x v="0"/>
    <n v="2"/>
    <d v="2023-01-03T00:00:00"/>
    <x v="2"/>
    <x v="1"/>
    <x v="2"/>
    <n v="1"/>
    <x v="148"/>
    <n v="56"/>
    <x v="0"/>
  </r>
  <r>
    <x v="149"/>
    <d v="2021-04-11T00:00:00"/>
    <n v="5"/>
    <s v="Production Technician II"/>
    <x v="0"/>
    <s v="Terminated"/>
    <s v="Full-Time"/>
    <s v="Zone B"/>
    <s v="Part-Time"/>
    <x v="0"/>
    <x v="6"/>
    <d v="1994-10-12T00:00:00"/>
    <s v="MA"/>
    <x v="0"/>
    <s v="Hispanic"/>
    <s v="Married"/>
    <x v="0"/>
    <x v="0"/>
    <x v="3"/>
    <d v="2023-08-04T00:00:00"/>
    <n v="3"/>
    <x v="2"/>
    <n v="3"/>
    <x v="2"/>
    <n v="3"/>
    <d v="2023-04-09T00:00:00"/>
    <x v="3"/>
    <x v="1"/>
    <x v="1"/>
    <n v="1"/>
    <x v="149"/>
    <n v="27"/>
    <x v="1"/>
  </r>
  <r>
    <x v="150"/>
    <d v="2018-11-29T00:00:00"/>
    <n v="7"/>
    <s v="Production Technician II"/>
    <x v="1"/>
    <s v="Terminated"/>
    <s v="Full-Time"/>
    <s v="Zone A"/>
    <s v="Part-Time"/>
    <x v="0"/>
    <x v="4"/>
    <d v="1977-02-15T00:00:00"/>
    <s v="MA"/>
    <x v="0"/>
    <s v="White"/>
    <s v="Married"/>
    <x v="0"/>
    <x v="2"/>
    <x v="2"/>
    <d v="2022-10-08T00:00:00"/>
    <n v="5"/>
    <x v="1"/>
    <n v="1"/>
    <x v="0"/>
    <n v="3"/>
    <d v="2022-10-02T00:00:00"/>
    <x v="3"/>
    <x v="1"/>
    <x v="1"/>
    <n v="3"/>
    <x v="150"/>
    <n v="41"/>
    <x v="0"/>
  </r>
  <r>
    <x v="151"/>
    <d v="2019-01-16T00:00:00"/>
    <n v="7"/>
    <s v="Production Technician II"/>
    <x v="8"/>
    <s v="Active"/>
    <s v="Part-Time"/>
    <s v="Zone B"/>
    <s v="Full-Time"/>
    <x v="0"/>
    <x v="4"/>
    <d v="1948-03-09T00:00:00"/>
    <s v="MA"/>
    <x v="0"/>
    <s v="Hispanic"/>
    <s v="Divorced"/>
    <x v="2"/>
    <x v="0"/>
    <x v="0"/>
    <d v="2022-12-15T00:00:00"/>
    <n v="3"/>
    <x v="2"/>
    <n v="5"/>
    <x v="1"/>
    <n v="4"/>
    <d v="2023-03-23T00:00:00"/>
    <x v="2"/>
    <x v="1"/>
    <x v="0"/>
    <n v="3"/>
    <x v="151"/>
    <n v="71"/>
    <x v="3"/>
  </r>
  <r>
    <x v="152"/>
    <d v="2019-09-18T00:00:00"/>
    <n v="6"/>
    <s v="Production Technician I"/>
    <x v="0"/>
    <s v="Active"/>
    <s v="Contract"/>
    <s v="Zone C"/>
    <s v="Temporary"/>
    <x v="0"/>
    <x v="6"/>
    <d v="1943-08-25T00:00:00"/>
    <s v="MA"/>
    <x v="1"/>
    <s v="Other"/>
    <s v="Divorced"/>
    <x v="0"/>
    <x v="0"/>
    <x v="0"/>
    <d v="2023-07-09T00:00:00"/>
    <n v="5"/>
    <x v="1"/>
    <n v="1"/>
    <x v="0"/>
    <n v="3"/>
    <d v="2022-11-17T00:00:00"/>
    <x v="4"/>
    <x v="1"/>
    <x v="3"/>
    <n v="2"/>
    <x v="152"/>
    <n v="76"/>
    <x v="3"/>
  </r>
  <r>
    <x v="153"/>
    <d v="2019-08-01T00:00:00"/>
    <n v="6"/>
    <s v="Production Technician I"/>
    <x v="7"/>
    <s v="Terminated"/>
    <s v="Part-Time"/>
    <s v="Zone C"/>
    <s v="Full-Time"/>
    <x v="0"/>
    <x v="18"/>
    <d v="1965-03-13T00:00:00"/>
    <s v="MA"/>
    <x v="1"/>
    <s v="Other"/>
    <s v="Divorced"/>
    <x v="0"/>
    <x v="1"/>
    <x v="1"/>
    <d v="2023-03-27T00:00:00"/>
    <n v="3"/>
    <x v="2"/>
    <n v="5"/>
    <x v="1"/>
    <n v="1"/>
    <d v="2022-10-31T00:00:00"/>
    <x v="2"/>
    <x v="0"/>
    <x v="3"/>
    <n v="2"/>
    <x v="153"/>
    <n v="54"/>
    <x v="0"/>
  </r>
  <r>
    <x v="154"/>
    <d v="2019-06-18T00:00:00"/>
    <n v="6"/>
    <s v="Production Technician I"/>
    <x v="1"/>
    <s v="Active"/>
    <s v="Full-Time"/>
    <s v="Zone A"/>
    <s v="Full-Time"/>
    <x v="0"/>
    <x v="9"/>
    <d v="1976-08-03T00:00:00"/>
    <s v="MA"/>
    <x v="1"/>
    <s v="Other"/>
    <s v="Married"/>
    <x v="0"/>
    <x v="0"/>
    <x v="3"/>
    <d v="2023-07-18T00:00:00"/>
    <n v="2"/>
    <x v="0"/>
    <n v="4"/>
    <x v="1"/>
    <n v="1"/>
    <d v="2023-05-04T00:00:00"/>
    <x v="1"/>
    <x v="1"/>
    <x v="3"/>
    <n v="4"/>
    <x v="154"/>
    <n v="43"/>
    <x v="0"/>
  </r>
  <r>
    <x v="155"/>
    <d v="2019-02-13T00:00:00"/>
    <n v="7"/>
    <s v="Production Technician I"/>
    <x v="8"/>
    <s v="Active"/>
    <s v="Full-Time"/>
    <s v="Zone C"/>
    <s v="Part-Time"/>
    <x v="0"/>
    <x v="4"/>
    <d v="1979-07-06T00:00:00"/>
    <s v="MA"/>
    <x v="1"/>
    <s v="Other"/>
    <s v="Married"/>
    <x v="0"/>
    <x v="1"/>
    <x v="1"/>
    <d v="2023-01-12T00:00:00"/>
    <n v="1"/>
    <x v="0"/>
    <n v="3"/>
    <x v="2"/>
    <n v="1"/>
    <d v="2023-03-14T00:00:00"/>
    <x v="2"/>
    <x v="1"/>
    <x v="2"/>
    <n v="3"/>
    <x v="155"/>
    <n v="40"/>
    <x v="0"/>
  </r>
  <r>
    <x v="156"/>
    <d v="2021-06-02T00:00:00"/>
    <n v="4"/>
    <s v="Production Technician I"/>
    <x v="3"/>
    <s v="Active"/>
    <s v="Contract"/>
    <s v="Zone B"/>
    <s v="Full-Time"/>
    <x v="0"/>
    <x v="12"/>
    <d v="1993-06-09T00:00:00"/>
    <s v="MA"/>
    <x v="0"/>
    <s v="Other"/>
    <s v="Widowed"/>
    <x v="0"/>
    <x v="1"/>
    <x v="1"/>
    <d v="2022-11-05T00:00:00"/>
    <n v="2"/>
    <x v="0"/>
    <n v="2"/>
    <x v="0"/>
    <n v="4"/>
    <d v="2022-09-23T00:00:00"/>
    <x v="1"/>
    <x v="0"/>
    <x v="3"/>
    <n v="4"/>
    <x v="156"/>
    <n v="28"/>
    <x v="1"/>
  </r>
  <r>
    <x v="157"/>
    <d v="2018-10-11T00:00:00"/>
    <n v="7"/>
    <s v="Production Technician I"/>
    <x v="9"/>
    <s v="Active"/>
    <s v="Part-Time"/>
    <s v="Zone C"/>
    <s v="Full-Time"/>
    <x v="0"/>
    <x v="4"/>
    <d v="1973-04-07T00:00:00"/>
    <s v="MA"/>
    <x v="0"/>
    <s v="Other"/>
    <s v="Single"/>
    <x v="0"/>
    <x v="1"/>
    <x v="1"/>
    <d v="2022-12-14T00:00:00"/>
    <n v="4"/>
    <x v="1"/>
    <n v="5"/>
    <x v="1"/>
    <n v="5"/>
    <d v="2023-02-15T00:00:00"/>
    <x v="1"/>
    <x v="0"/>
    <x v="1"/>
    <n v="4"/>
    <x v="157"/>
    <n v="45"/>
    <x v="0"/>
  </r>
  <r>
    <x v="158"/>
    <d v="2021-03-09T00:00:00"/>
    <n v="5"/>
    <s v="Production Technician I"/>
    <x v="5"/>
    <s v="Active"/>
    <s v="Contract"/>
    <s v="Zone C"/>
    <s v="Full-Time"/>
    <x v="0"/>
    <x v="9"/>
    <d v="1952-01-20T00:00:00"/>
    <s v="MA"/>
    <x v="0"/>
    <s v="Hispanic"/>
    <s v="Married"/>
    <x v="0"/>
    <x v="2"/>
    <x v="2"/>
    <d v="2022-09-16T00:00:00"/>
    <n v="2"/>
    <x v="0"/>
    <n v="3"/>
    <x v="2"/>
    <n v="4"/>
    <d v="2023-01-07T00:00:00"/>
    <x v="1"/>
    <x v="0"/>
    <x v="2"/>
    <n v="1"/>
    <x v="158"/>
    <n v="69"/>
    <x v="3"/>
  </r>
  <r>
    <x v="159"/>
    <d v="2022-01-23T00:00:00"/>
    <n v="4"/>
    <s v="Production Technician I"/>
    <x v="6"/>
    <s v="Active"/>
    <s v="Contract"/>
    <s v="Zone A"/>
    <s v="Part-Time"/>
    <x v="0"/>
    <x v="4"/>
    <d v="1984-12-25T00:00:00"/>
    <s v="MA"/>
    <x v="1"/>
    <s v="Black"/>
    <s v="Single"/>
    <x v="3"/>
    <x v="0"/>
    <x v="0"/>
    <d v="2023-07-07T00:00:00"/>
    <n v="5"/>
    <x v="1"/>
    <n v="3"/>
    <x v="2"/>
    <n v="3"/>
    <d v="2023-07-03T00:00:00"/>
    <x v="0"/>
    <x v="1"/>
    <x v="0"/>
    <n v="2"/>
    <x v="159"/>
    <n v="38"/>
    <x v="1"/>
  </r>
  <r>
    <x v="160"/>
    <d v="2019-02-24T00:00:00"/>
    <n v="7"/>
    <s v="Production Technician I"/>
    <x v="2"/>
    <s v="Active"/>
    <s v="Contract"/>
    <s v="Zone B"/>
    <s v="Part-Time"/>
    <x v="0"/>
    <x v="4"/>
    <d v="1973-06-14T00:00:00"/>
    <s v="MA"/>
    <x v="1"/>
    <s v="Asian"/>
    <s v="Married"/>
    <x v="1"/>
    <x v="2"/>
    <x v="4"/>
    <d v="2022-10-13T00:00:00"/>
    <n v="1"/>
    <x v="0"/>
    <n v="5"/>
    <x v="1"/>
    <n v="2"/>
    <d v="2022-10-08T00:00:00"/>
    <x v="1"/>
    <x v="0"/>
    <x v="1"/>
    <n v="1"/>
    <x v="160"/>
    <n v="46"/>
    <x v="0"/>
  </r>
  <r>
    <x v="161"/>
    <d v="2020-01-08T00:00:00"/>
    <n v="6"/>
    <s v="Production Technician I"/>
    <x v="4"/>
    <s v="Active"/>
    <s v="Contract"/>
    <s v="Zone B"/>
    <s v="Temporary"/>
    <x v="0"/>
    <x v="9"/>
    <d v="1973-08-31T00:00:00"/>
    <s v="MA"/>
    <x v="1"/>
    <s v="White"/>
    <s v="Married"/>
    <x v="0"/>
    <x v="2"/>
    <x v="2"/>
    <d v="2023-07-04T00:00:00"/>
    <n v="4"/>
    <x v="1"/>
    <n v="5"/>
    <x v="1"/>
    <n v="1"/>
    <d v="2023-06-04T00:00:00"/>
    <x v="0"/>
    <x v="1"/>
    <x v="3"/>
    <n v="3"/>
    <x v="161"/>
    <n v="47"/>
    <x v="0"/>
  </r>
  <r>
    <x v="162"/>
    <d v="2022-02-12T00:00:00"/>
    <n v="4"/>
    <s v="Production Technician I"/>
    <x v="7"/>
    <s v="Active"/>
    <s v="Contract"/>
    <s v="Zone C"/>
    <s v="Full-Time"/>
    <x v="0"/>
    <x v="3"/>
    <d v="1981-03-24T00:00:00"/>
    <s v="MA"/>
    <x v="0"/>
    <s v="Hispanic"/>
    <s v="Married"/>
    <x v="0"/>
    <x v="0"/>
    <x v="0"/>
    <d v="2023-08-04T00:00:00"/>
    <n v="1"/>
    <x v="0"/>
    <n v="1"/>
    <x v="0"/>
    <n v="1"/>
    <d v="2023-01-30T00:00:00"/>
    <x v="1"/>
    <x v="0"/>
    <x v="1"/>
    <n v="4"/>
    <x v="162"/>
    <n v="41"/>
    <x v="0"/>
  </r>
  <r>
    <x v="163"/>
    <d v="2023-02-01T00:00:00"/>
    <n v="3"/>
    <s v="Production Technician I"/>
    <x v="1"/>
    <s v="Active"/>
    <s v="Full-Time"/>
    <s v="Zone C"/>
    <s v="Full-Time"/>
    <x v="0"/>
    <x v="13"/>
    <d v="1961-02-18T00:00:00"/>
    <s v="MA"/>
    <x v="0"/>
    <s v="Hispanic"/>
    <s v="Married"/>
    <x v="0"/>
    <x v="2"/>
    <x v="4"/>
    <d v="2023-02-26T00:00:00"/>
    <n v="2"/>
    <x v="0"/>
    <n v="3"/>
    <x v="2"/>
    <n v="3"/>
    <d v="2023-04-09T00:00:00"/>
    <x v="1"/>
    <x v="0"/>
    <x v="2"/>
    <n v="5"/>
    <x v="163"/>
    <n v="62"/>
    <x v="3"/>
  </r>
  <r>
    <x v="164"/>
    <d v="2023-02-04T00:00:00"/>
    <n v="3"/>
    <s v="Production Technician I"/>
    <x v="8"/>
    <s v="Active"/>
    <s v="Part-Time"/>
    <s v="Zone B"/>
    <s v="Temporary"/>
    <x v="0"/>
    <x v="8"/>
    <d v="1944-05-05T00:00:00"/>
    <s v="MA"/>
    <x v="1"/>
    <s v="Black"/>
    <s v="Married"/>
    <x v="0"/>
    <x v="1"/>
    <x v="1"/>
    <d v="2022-12-06T00:00:00"/>
    <n v="3"/>
    <x v="2"/>
    <n v="4"/>
    <x v="1"/>
    <n v="5"/>
    <d v="2022-12-26T00:00:00"/>
    <x v="0"/>
    <x v="1"/>
    <x v="3"/>
    <n v="3"/>
    <x v="164"/>
    <n v="79"/>
    <x v="3"/>
  </r>
  <r>
    <x v="165"/>
    <d v="2023-03-23T00:00:00"/>
    <n v="3"/>
    <s v="Production Technician I"/>
    <x v="3"/>
    <s v="Active"/>
    <s v="Full-Time"/>
    <s v="Zone A"/>
    <s v="Full-Time"/>
    <x v="0"/>
    <x v="3"/>
    <d v="1984-03-17T00:00:00"/>
    <s v="MA"/>
    <x v="1"/>
    <s v="Asian"/>
    <s v="Married"/>
    <x v="0"/>
    <x v="1"/>
    <x v="1"/>
    <d v="2023-04-30T00:00:00"/>
    <n v="1"/>
    <x v="0"/>
    <n v="5"/>
    <x v="1"/>
    <n v="2"/>
    <d v="2022-11-10T00:00:00"/>
    <x v="2"/>
    <x v="0"/>
    <x v="3"/>
    <n v="2"/>
    <x v="165"/>
    <n v="39"/>
    <x v="1"/>
  </r>
  <r>
    <x v="166"/>
    <d v="2023-03-22T00:00:00"/>
    <n v="3"/>
    <s v="Production Technician I"/>
    <x v="9"/>
    <s v="Active"/>
    <s v="Part-Time"/>
    <s v="Zone A"/>
    <s v="Temporary"/>
    <x v="0"/>
    <x v="5"/>
    <d v="1994-10-12T00:00:00"/>
    <s v="MA"/>
    <x v="1"/>
    <s v="Hispanic"/>
    <s v="Married"/>
    <x v="0"/>
    <x v="2"/>
    <x v="2"/>
    <d v="2022-08-29T00:00:00"/>
    <n v="1"/>
    <x v="0"/>
    <n v="2"/>
    <x v="0"/>
    <n v="2"/>
    <d v="2022-12-20T00:00:00"/>
    <x v="3"/>
    <x v="0"/>
    <x v="2"/>
    <n v="3"/>
    <x v="166"/>
    <n v="29"/>
    <x v="1"/>
  </r>
  <r>
    <x v="167"/>
    <d v="2018-11-28T00:00:00"/>
    <n v="7"/>
    <s v="Production Technician I"/>
    <x v="5"/>
    <s v="Active"/>
    <s v="Contract"/>
    <s v="Zone A"/>
    <s v="Full-Time"/>
    <x v="0"/>
    <x v="15"/>
    <d v="1997-09-09T00:00:00"/>
    <s v="MA"/>
    <x v="1"/>
    <s v="White"/>
    <s v="Married"/>
    <x v="0"/>
    <x v="2"/>
    <x v="2"/>
    <d v="2023-06-23T00:00:00"/>
    <n v="2"/>
    <x v="0"/>
    <n v="3"/>
    <x v="2"/>
    <n v="2"/>
    <d v="2023-07-15T00:00:00"/>
    <x v="0"/>
    <x v="1"/>
    <x v="3"/>
    <n v="3"/>
    <x v="167"/>
    <n v="21"/>
    <x v="2"/>
  </r>
  <r>
    <x v="168"/>
    <d v="2020-07-09T00:00:00"/>
    <n v="5"/>
    <s v="Production Technician II"/>
    <x v="7"/>
    <s v="Active"/>
    <s v="Part-Time"/>
    <s v="Zone A"/>
    <s v="Temporary"/>
    <x v="0"/>
    <x v="4"/>
    <d v="1995-10-16T00:00:00"/>
    <s v="MA"/>
    <x v="0"/>
    <s v="Hispanic"/>
    <s v="Divorced"/>
    <x v="0"/>
    <x v="1"/>
    <x v="1"/>
    <d v="2023-07-26T00:00:00"/>
    <n v="3"/>
    <x v="2"/>
    <n v="1"/>
    <x v="0"/>
    <n v="5"/>
    <d v="2023-05-11T00:00:00"/>
    <x v="2"/>
    <x v="1"/>
    <x v="2"/>
    <n v="1"/>
    <x v="168"/>
    <n v="25"/>
    <x v="1"/>
  </r>
  <r>
    <x v="169"/>
    <d v="2019-02-11T00:00:00"/>
    <n v="7"/>
    <s v="Production Technician II"/>
    <x v="1"/>
    <s v="Active"/>
    <s v="Part-Time"/>
    <s v="Zone A"/>
    <s v="Full-Time"/>
    <x v="0"/>
    <x v="6"/>
    <d v="1958-04-25T00:00:00"/>
    <s v="MA"/>
    <x v="0"/>
    <s v="Asian"/>
    <s v="Divorced"/>
    <x v="0"/>
    <x v="1"/>
    <x v="1"/>
    <d v="2022-12-04T00:00:00"/>
    <n v="2"/>
    <x v="0"/>
    <n v="2"/>
    <x v="0"/>
    <n v="5"/>
    <d v="2023-08-03T00:00:00"/>
    <x v="2"/>
    <x v="1"/>
    <x v="2"/>
    <n v="2"/>
    <x v="169"/>
    <n v="61"/>
    <x v="3"/>
  </r>
  <r>
    <x v="170"/>
    <d v="2020-01-09T00:00:00"/>
    <n v="6"/>
    <s v="Production Technician II"/>
    <x v="8"/>
    <s v="Active"/>
    <s v="Part-Time"/>
    <s v="Zone B"/>
    <s v="Part-Time"/>
    <x v="0"/>
    <x v="19"/>
    <d v="1996-02-04T00:00:00"/>
    <s v="MA"/>
    <x v="0"/>
    <s v="Asian"/>
    <s v="Married"/>
    <x v="0"/>
    <x v="0"/>
    <x v="0"/>
    <d v="2023-01-09T00:00:00"/>
    <n v="2"/>
    <x v="0"/>
    <n v="2"/>
    <x v="0"/>
    <n v="2"/>
    <d v="2023-04-05T00:00:00"/>
    <x v="4"/>
    <x v="1"/>
    <x v="3"/>
    <n v="5"/>
    <x v="170"/>
    <n v="24"/>
    <x v="2"/>
  </r>
  <r>
    <x v="171"/>
    <d v="2021-11-11T00:00:00"/>
    <n v="4"/>
    <s v="Production Technician II"/>
    <x v="3"/>
    <s v="Terminated"/>
    <s v="Contract"/>
    <s v="Zone B"/>
    <s v="Part-Time"/>
    <x v="0"/>
    <x v="6"/>
    <d v="1975-12-14T00:00:00"/>
    <s v="MA"/>
    <x v="0"/>
    <s v="Asian"/>
    <s v="Single"/>
    <x v="0"/>
    <x v="0"/>
    <x v="3"/>
    <d v="2022-08-28T00:00:00"/>
    <n v="5"/>
    <x v="1"/>
    <n v="2"/>
    <x v="0"/>
    <n v="4"/>
    <d v="2023-03-26T00:00:00"/>
    <x v="3"/>
    <x v="1"/>
    <x v="1"/>
    <n v="2"/>
    <x v="171"/>
    <n v="46"/>
    <x v="0"/>
  </r>
  <r>
    <x v="172"/>
    <d v="2021-05-15T00:00:00"/>
    <n v="4"/>
    <s v="Production Technician II"/>
    <x v="9"/>
    <s v="Active"/>
    <s v="Full-Time"/>
    <s v="Zone B"/>
    <s v="Temporary"/>
    <x v="0"/>
    <x v="4"/>
    <d v="1993-10-28T00:00:00"/>
    <s v="MA"/>
    <x v="0"/>
    <s v="Asian"/>
    <s v="Single"/>
    <x v="0"/>
    <x v="2"/>
    <x v="2"/>
    <d v="2023-02-24T00:00:00"/>
    <n v="2"/>
    <x v="0"/>
    <n v="5"/>
    <x v="1"/>
    <n v="1"/>
    <d v="2022-09-25T00:00:00"/>
    <x v="4"/>
    <x v="0"/>
    <x v="0"/>
    <n v="2"/>
    <x v="172"/>
    <n v="28"/>
    <x v="1"/>
  </r>
  <r>
    <x v="173"/>
    <d v="2019-08-21T00:00:00"/>
    <n v="6"/>
    <s v="Production Technician II"/>
    <x v="5"/>
    <s v="Terminated"/>
    <s v="Contract"/>
    <s v="Zone C"/>
    <s v="Full-Time"/>
    <x v="0"/>
    <x v="4"/>
    <d v="1967-02-23T00:00:00"/>
    <s v="MA"/>
    <x v="0"/>
    <s v="Black"/>
    <s v="Married"/>
    <x v="0"/>
    <x v="1"/>
    <x v="1"/>
    <d v="2023-01-29T00:00:00"/>
    <n v="1"/>
    <x v="0"/>
    <n v="1"/>
    <x v="0"/>
    <n v="4"/>
    <d v="2022-08-30T00:00:00"/>
    <x v="0"/>
    <x v="0"/>
    <x v="1"/>
    <n v="5"/>
    <x v="173"/>
    <n v="52"/>
    <x v="0"/>
  </r>
  <r>
    <x v="174"/>
    <d v="2020-09-18T00:00:00"/>
    <n v="5"/>
    <s v="Production Technician II"/>
    <x v="6"/>
    <s v="Active"/>
    <s v="Contract"/>
    <s v="Zone B"/>
    <s v="Part-Time"/>
    <x v="0"/>
    <x v="6"/>
    <d v="1946-01-27T00:00:00"/>
    <s v="MA"/>
    <x v="0"/>
    <s v="Hispanic"/>
    <s v="Married"/>
    <x v="0"/>
    <x v="1"/>
    <x v="1"/>
    <d v="2023-05-27T00:00:00"/>
    <n v="4"/>
    <x v="1"/>
    <n v="3"/>
    <x v="2"/>
    <n v="1"/>
    <d v="2022-09-25T00:00:00"/>
    <x v="0"/>
    <x v="0"/>
    <x v="1"/>
    <n v="4"/>
    <x v="174"/>
    <n v="74"/>
    <x v="3"/>
  </r>
  <r>
    <x v="175"/>
    <d v="2022-08-27T00:00:00"/>
    <n v="3"/>
    <s v="Production Technician I"/>
    <x v="6"/>
    <s v="Terminated"/>
    <s v="Contract"/>
    <s v="Zone B"/>
    <s v="Full-Time"/>
    <x v="0"/>
    <x v="4"/>
    <d v="1983-11-26T00:00:00"/>
    <s v="MA"/>
    <x v="1"/>
    <s v="Black"/>
    <s v="Divorced"/>
    <x v="0"/>
    <x v="0"/>
    <x v="3"/>
    <d v="2022-11-18T00:00:00"/>
    <n v="2"/>
    <x v="0"/>
    <n v="4"/>
    <x v="1"/>
    <n v="4"/>
    <d v="2023-07-30T00:00:00"/>
    <x v="3"/>
    <x v="0"/>
    <x v="1"/>
    <n v="1"/>
    <x v="175"/>
    <n v="39"/>
    <x v="1"/>
  </r>
  <r>
    <x v="176"/>
    <d v="2019-02-23T00:00:00"/>
    <n v="7"/>
    <s v="Production Technician I"/>
    <x v="8"/>
    <s v="Active"/>
    <s v="Contract"/>
    <s v="Zone B"/>
    <s v="Full-Time"/>
    <x v="0"/>
    <x v="4"/>
    <d v="1965-05-07T00:00:00"/>
    <s v="MA"/>
    <x v="1"/>
    <s v="Other"/>
    <s v="Widowed"/>
    <x v="0"/>
    <x v="0"/>
    <x v="3"/>
    <d v="2022-10-19T00:00:00"/>
    <n v="5"/>
    <x v="1"/>
    <n v="3"/>
    <x v="2"/>
    <n v="2"/>
    <d v="2022-09-24T00:00:00"/>
    <x v="3"/>
    <x v="0"/>
    <x v="0"/>
    <n v="5"/>
    <x v="176"/>
    <n v="54"/>
    <x v="0"/>
  </r>
  <r>
    <x v="177"/>
    <d v="2022-08-08T00:00:00"/>
    <n v="3"/>
    <s v="Production Technician I"/>
    <x v="1"/>
    <s v="Active"/>
    <s v="Contract"/>
    <s v="Zone C"/>
    <s v="Full-Time"/>
    <x v="0"/>
    <x v="13"/>
    <d v="1947-04-28T00:00:00"/>
    <s v="MA"/>
    <x v="1"/>
    <s v="Other"/>
    <s v="Divorced"/>
    <x v="0"/>
    <x v="1"/>
    <x v="1"/>
    <d v="2023-02-10T00:00:00"/>
    <n v="4"/>
    <x v="1"/>
    <n v="1"/>
    <x v="0"/>
    <n v="5"/>
    <d v="2023-04-10T00:00:00"/>
    <x v="1"/>
    <x v="0"/>
    <x v="2"/>
    <n v="1"/>
    <x v="177"/>
    <n v="75"/>
    <x v="3"/>
  </r>
  <r>
    <x v="178"/>
    <d v="2022-09-24T00:00:00"/>
    <n v="3"/>
    <s v="Production Technician I"/>
    <x v="0"/>
    <s v="Active"/>
    <s v="Contract"/>
    <s v="Zone C"/>
    <s v="Full-Time"/>
    <x v="0"/>
    <x v="4"/>
    <d v="1945-10-03T00:00:00"/>
    <s v="MA"/>
    <x v="1"/>
    <s v="Asian"/>
    <s v="Married"/>
    <x v="0"/>
    <x v="1"/>
    <x v="1"/>
    <d v="2023-02-27T00:00:00"/>
    <n v="3"/>
    <x v="2"/>
    <n v="4"/>
    <x v="1"/>
    <n v="5"/>
    <d v="2023-06-23T00:00:00"/>
    <x v="3"/>
    <x v="0"/>
    <x v="2"/>
    <n v="2"/>
    <x v="178"/>
    <n v="77"/>
    <x v="3"/>
  </r>
  <r>
    <x v="179"/>
    <d v="2022-03-21T00:00:00"/>
    <n v="4"/>
    <s v="Production Technician I"/>
    <x v="4"/>
    <s v="Active"/>
    <s v="Contract"/>
    <s v="Zone B"/>
    <s v="Temporary"/>
    <x v="0"/>
    <x v="1"/>
    <d v="1987-03-24T00:00:00"/>
    <s v="MA"/>
    <x v="0"/>
    <s v="Hispanic"/>
    <s v="Single"/>
    <x v="0"/>
    <x v="0"/>
    <x v="3"/>
    <d v="2022-11-04T00:00:00"/>
    <n v="4"/>
    <x v="1"/>
    <n v="4"/>
    <x v="1"/>
    <n v="4"/>
    <d v="2022-12-01T00:00:00"/>
    <x v="4"/>
    <x v="0"/>
    <x v="1"/>
    <n v="3"/>
    <x v="179"/>
    <n v="35"/>
    <x v="1"/>
  </r>
  <r>
    <x v="180"/>
    <d v="2023-06-23T00:00:00"/>
    <n v="2"/>
    <s v="Production Technician I"/>
    <x v="9"/>
    <s v="Active"/>
    <s v="Part-Time"/>
    <s v="Zone B"/>
    <s v="Full-Time"/>
    <x v="0"/>
    <x v="2"/>
    <d v="1962-04-26T00:00:00"/>
    <s v="MA"/>
    <x v="0"/>
    <s v="Other"/>
    <s v="Married"/>
    <x v="0"/>
    <x v="0"/>
    <x v="3"/>
    <d v="2023-06-25T00:00:00"/>
    <n v="2"/>
    <x v="0"/>
    <n v="5"/>
    <x v="1"/>
    <n v="2"/>
    <d v="2022-09-15T00:00:00"/>
    <x v="3"/>
    <x v="1"/>
    <x v="1"/>
    <n v="3"/>
    <x v="180"/>
    <n v="61"/>
    <x v="3"/>
  </r>
  <r>
    <x v="181"/>
    <d v="2020-10-26T00:00:00"/>
    <n v="5"/>
    <s v="Production Technician I"/>
    <x v="5"/>
    <s v="Active"/>
    <s v="Part-Time"/>
    <s v="Zone C"/>
    <s v="Part-Time"/>
    <x v="0"/>
    <x v="17"/>
    <d v="1978-03-12T00:00:00"/>
    <s v="MA"/>
    <x v="0"/>
    <s v="Hispanic"/>
    <s v="Single"/>
    <x v="0"/>
    <x v="0"/>
    <x v="0"/>
    <d v="2022-10-07T00:00:00"/>
    <n v="1"/>
    <x v="0"/>
    <n v="5"/>
    <x v="1"/>
    <n v="4"/>
    <d v="2023-06-13T00:00:00"/>
    <x v="3"/>
    <x v="1"/>
    <x v="0"/>
    <n v="2"/>
    <x v="181"/>
    <n v="42"/>
    <x v="0"/>
  </r>
  <r>
    <x v="182"/>
    <d v="2020-01-29T00:00:00"/>
    <n v="6"/>
    <s v="Production Technician I"/>
    <x v="6"/>
    <s v="Active"/>
    <s v="Contract"/>
    <s v="Zone B"/>
    <s v="Temporary"/>
    <x v="0"/>
    <x v="14"/>
    <d v="1982-03-13T00:00:00"/>
    <s v="MA"/>
    <x v="1"/>
    <s v="Asian"/>
    <s v="Divorced"/>
    <x v="0"/>
    <x v="1"/>
    <x v="1"/>
    <d v="2022-12-08T00:00:00"/>
    <n v="3"/>
    <x v="2"/>
    <n v="5"/>
    <x v="1"/>
    <n v="3"/>
    <d v="2022-08-26T00:00:00"/>
    <x v="4"/>
    <x v="1"/>
    <x v="3"/>
    <n v="3"/>
    <x v="182"/>
    <n v="38"/>
    <x v="1"/>
  </r>
  <r>
    <x v="183"/>
    <d v="2022-04-23T00:00:00"/>
    <n v="4"/>
    <s v="Production Technician I"/>
    <x v="2"/>
    <s v="Active"/>
    <s v="Full-Time"/>
    <s v="Zone C"/>
    <s v="Full-Time"/>
    <x v="0"/>
    <x v="1"/>
    <d v="1995-04-17T00:00:00"/>
    <s v="MA"/>
    <x v="1"/>
    <s v="Asian"/>
    <s v="Divorced"/>
    <x v="0"/>
    <x v="1"/>
    <x v="1"/>
    <d v="2023-05-07T00:00:00"/>
    <n v="2"/>
    <x v="0"/>
    <n v="1"/>
    <x v="0"/>
    <n v="3"/>
    <d v="2023-03-21T00:00:00"/>
    <x v="2"/>
    <x v="1"/>
    <x v="2"/>
    <n v="4"/>
    <x v="168"/>
    <n v="27"/>
    <x v="1"/>
  </r>
  <r>
    <x v="184"/>
    <d v="2023-06-15T00:00:00"/>
    <n v="2"/>
    <s v="Production Technician I"/>
    <x v="4"/>
    <s v="Active"/>
    <s v="Full-Time"/>
    <s v="Zone C"/>
    <s v="Part-Time"/>
    <x v="0"/>
    <x v="4"/>
    <d v="1978-12-10T00:00:00"/>
    <s v="MA"/>
    <x v="1"/>
    <s v="Hispanic"/>
    <s v="Single"/>
    <x v="0"/>
    <x v="1"/>
    <x v="1"/>
    <d v="2023-05-15T00:00:00"/>
    <n v="4"/>
    <x v="1"/>
    <n v="5"/>
    <x v="1"/>
    <n v="1"/>
    <d v="2023-01-01T00:00:00"/>
    <x v="1"/>
    <x v="0"/>
    <x v="2"/>
    <n v="3"/>
    <x v="183"/>
    <n v="45"/>
    <x v="0"/>
  </r>
  <r>
    <x v="185"/>
    <d v="2023-01-07T00:00:00"/>
    <n v="3"/>
    <s v="Production Technician I"/>
    <x v="7"/>
    <s v="Active"/>
    <s v="Contract"/>
    <s v="Zone A"/>
    <s v="Temporary"/>
    <x v="0"/>
    <x v="4"/>
    <d v="2000-09-21T00:00:00"/>
    <s v="MA"/>
    <x v="0"/>
    <s v="Asian"/>
    <s v="Divorced"/>
    <x v="0"/>
    <x v="1"/>
    <x v="1"/>
    <d v="2023-07-25T00:00:00"/>
    <n v="2"/>
    <x v="0"/>
    <n v="1"/>
    <x v="0"/>
    <n v="2"/>
    <d v="2023-01-31T00:00:00"/>
    <x v="4"/>
    <x v="1"/>
    <x v="3"/>
    <n v="1"/>
    <x v="184"/>
    <n v="23"/>
    <x v="2"/>
  </r>
  <r>
    <x v="186"/>
    <d v="2020-04-16T00:00:00"/>
    <n v="6"/>
    <s v="Production Technician I"/>
    <x v="3"/>
    <s v="Active"/>
    <s v="Full-Time"/>
    <s v="Zone A"/>
    <s v="Full-Time"/>
    <x v="0"/>
    <x v="14"/>
    <d v="1961-03-22T00:00:00"/>
    <s v="MA"/>
    <x v="1"/>
    <s v="Asian"/>
    <s v="Single"/>
    <x v="0"/>
    <x v="1"/>
    <x v="1"/>
    <d v="2023-06-18T00:00:00"/>
    <n v="1"/>
    <x v="0"/>
    <n v="5"/>
    <x v="1"/>
    <n v="3"/>
    <d v="2023-03-27T00:00:00"/>
    <x v="0"/>
    <x v="0"/>
    <x v="2"/>
    <n v="4"/>
    <x v="185"/>
    <n v="59"/>
    <x v="0"/>
  </r>
  <r>
    <x v="187"/>
    <d v="2022-06-16T00:00:00"/>
    <n v="3"/>
    <s v="Production Technician I"/>
    <x v="9"/>
    <s v="Active"/>
    <s v="Part-Time"/>
    <s v="Zone B"/>
    <s v="Full-Time"/>
    <x v="0"/>
    <x v="4"/>
    <d v="1986-06-24T00:00:00"/>
    <s v="MA"/>
    <x v="1"/>
    <s v="Black"/>
    <s v="Married"/>
    <x v="0"/>
    <x v="1"/>
    <x v="1"/>
    <d v="2022-11-11T00:00:00"/>
    <n v="4"/>
    <x v="1"/>
    <n v="4"/>
    <x v="1"/>
    <n v="4"/>
    <d v="2023-02-06T00:00:00"/>
    <x v="3"/>
    <x v="0"/>
    <x v="1"/>
    <n v="1"/>
    <x v="186"/>
    <n v="36"/>
    <x v="1"/>
  </r>
  <r>
    <x v="188"/>
    <d v="2019-07-22T00:00:00"/>
    <n v="6"/>
    <s v="Production Technician I"/>
    <x v="5"/>
    <s v="Active"/>
    <s v="Part-Time"/>
    <s v="Zone C"/>
    <s v="Full-Time"/>
    <x v="0"/>
    <x v="3"/>
    <d v="1977-09-16T00:00:00"/>
    <s v="MA"/>
    <x v="1"/>
    <s v="Asian"/>
    <s v="Single"/>
    <x v="0"/>
    <x v="1"/>
    <x v="1"/>
    <d v="2023-06-08T00:00:00"/>
    <n v="1"/>
    <x v="0"/>
    <n v="3"/>
    <x v="2"/>
    <n v="3"/>
    <d v="2023-05-06T00:00:00"/>
    <x v="0"/>
    <x v="1"/>
    <x v="1"/>
    <n v="5"/>
    <x v="187"/>
    <n v="42"/>
    <x v="0"/>
  </r>
  <r>
    <x v="189"/>
    <d v="2023-04-22T00:00:00"/>
    <n v="3"/>
    <s v="Production Technician II"/>
    <x v="7"/>
    <s v="Active"/>
    <s v="Part-Time"/>
    <s v="Zone A"/>
    <s v="Full-Time"/>
    <x v="0"/>
    <x v="8"/>
    <d v="1968-01-01T00:00:00"/>
    <s v="MA"/>
    <x v="0"/>
    <s v="Hispanic"/>
    <s v="Widowed"/>
    <x v="0"/>
    <x v="1"/>
    <x v="1"/>
    <d v="2023-07-30T00:00:00"/>
    <n v="5"/>
    <x v="1"/>
    <n v="4"/>
    <x v="1"/>
    <n v="4"/>
    <d v="2023-07-22T00:00:00"/>
    <x v="4"/>
    <x v="1"/>
    <x v="0"/>
    <n v="4"/>
    <x v="188"/>
    <n v="55"/>
    <x v="0"/>
  </r>
  <r>
    <x v="190"/>
    <d v="2020-12-28T00:00:00"/>
    <n v="5"/>
    <s v="Production Technician II"/>
    <x v="1"/>
    <s v="Terminated"/>
    <s v="Part-Time"/>
    <s v="Zone A"/>
    <s v="Part-Time"/>
    <x v="0"/>
    <x v="6"/>
    <d v="1966-07-24T00:00:00"/>
    <s v="MA"/>
    <x v="0"/>
    <s v="Black"/>
    <s v="Single"/>
    <x v="0"/>
    <x v="1"/>
    <x v="1"/>
    <d v="2022-12-28T00:00:00"/>
    <n v="2"/>
    <x v="0"/>
    <n v="4"/>
    <x v="1"/>
    <n v="4"/>
    <d v="2022-08-10T00:00:00"/>
    <x v="3"/>
    <x v="0"/>
    <x v="2"/>
    <n v="4"/>
    <x v="189"/>
    <n v="54"/>
    <x v="0"/>
  </r>
  <r>
    <x v="191"/>
    <d v="2022-02-23T00:00:00"/>
    <n v="4"/>
    <s v="Production Technician II"/>
    <x v="8"/>
    <s v="Active"/>
    <s v="Contract"/>
    <s v="Zone A"/>
    <s v="Full-Time"/>
    <x v="0"/>
    <x v="1"/>
    <d v="1948-06-27T00:00:00"/>
    <s v="MA"/>
    <x v="0"/>
    <s v="Other"/>
    <s v="Divorced"/>
    <x v="1"/>
    <x v="0"/>
    <x v="0"/>
    <d v="2022-09-28T00:00:00"/>
    <n v="3"/>
    <x v="2"/>
    <n v="3"/>
    <x v="2"/>
    <n v="5"/>
    <d v="2023-02-26T00:00:00"/>
    <x v="0"/>
    <x v="0"/>
    <x v="2"/>
    <n v="2"/>
    <x v="190"/>
    <n v="74"/>
    <x v="3"/>
  </r>
  <r>
    <x v="192"/>
    <d v="2022-08-13T00:00:00"/>
    <n v="3"/>
    <s v="Production Technician II"/>
    <x v="3"/>
    <s v="Active"/>
    <s v="Contract"/>
    <s v="Zone A"/>
    <s v="Part-Time"/>
    <x v="0"/>
    <x v="4"/>
    <d v="1968-06-06T00:00:00"/>
    <s v="MA"/>
    <x v="0"/>
    <s v="White"/>
    <s v="Married"/>
    <x v="1"/>
    <x v="0"/>
    <x v="0"/>
    <d v="2022-09-08T00:00:00"/>
    <n v="1"/>
    <x v="0"/>
    <n v="2"/>
    <x v="0"/>
    <n v="2"/>
    <d v="2022-12-18T00:00:00"/>
    <x v="0"/>
    <x v="1"/>
    <x v="2"/>
    <n v="4"/>
    <x v="191"/>
    <n v="54"/>
    <x v="0"/>
  </r>
  <r>
    <x v="193"/>
    <d v="2019-10-03T00:00:00"/>
    <n v="6"/>
    <s v="Production Technician II"/>
    <x v="9"/>
    <s v="Terminated"/>
    <s v="Full-Time"/>
    <s v="Zone B"/>
    <s v="Part-Time"/>
    <x v="0"/>
    <x v="4"/>
    <d v="1991-12-25T00:00:00"/>
    <s v="MA"/>
    <x v="0"/>
    <s v="White"/>
    <s v="Divorced"/>
    <x v="0"/>
    <x v="1"/>
    <x v="1"/>
    <d v="2023-06-30T00:00:00"/>
    <n v="3"/>
    <x v="2"/>
    <n v="2"/>
    <x v="0"/>
    <n v="4"/>
    <d v="2023-01-09T00:00:00"/>
    <x v="4"/>
    <x v="1"/>
    <x v="3"/>
    <n v="4"/>
    <x v="192"/>
    <n v="28"/>
    <x v="1"/>
  </r>
  <r>
    <x v="194"/>
    <d v="2019-10-14T00:00:00"/>
    <n v="6"/>
    <s v="Production Technician II"/>
    <x v="5"/>
    <s v="Active"/>
    <s v="Full-Time"/>
    <s v="Zone C"/>
    <s v="Full-Time"/>
    <x v="0"/>
    <x v="3"/>
    <d v="1991-01-19T00:00:00"/>
    <s v="MA"/>
    <x v="0"/>
    <s v="White"/>
    <s v="Single"/>
    <x v="0"/>
    <x v="1"/>
    <x v="1"/>
    <d v="2022-10-25T00:00:00"/>
    <n v="1"/>
    <x v="0"/>
    <n v="4"/>
    <x v="1"/>
    <n v="1"/>
    <d v="2023-05-14T00:00:00"/>
    <x v="0"/>
    <x v="0"/>
    <x v="0"/>
    <n v="4"/>
    <x v="193"/>
    <n v="28"/>
    <x v="1"/>
  </r>
  <r>
    <x v="195"/>
    <d v="2019-08-30T00:00:00"/>
    <n v="6"/>
    <s v="Production Technician I"/>
    <x v="6"/>
    <s v="Terminated"/>
    <s v="Part-Time"/>
    <s v="Zone C"/>
    <s v="Part-Time"/>
    <x v="0"/>
    <x v="4"/>
    <d v="1946-08-16T00:00:00"/>
    <s v="MA"/>
    <x v="1"/>
    <s v="Other"/>
    <s v="Married"/>
    <x v="0"/>
    <x v="1"/>
    <x v="1"/>
    <d v="2022-09-01T00:00:00"/>
    <n v="1"/>
    <x v="0"/>
    <n v="5"/>
    <x v="1"/>
    <n v="2"/>
    <d v="2023-01-31T00:00:00"/>
    <x v="4"/>
    <x v="1"/>
    <x v="1"/>
    <n v="3"/>
    <x v="194"/>
    <n v="73"/>
    <x v="3"/>
  </r>
  <r>
    <x v="196"/>
    <d v="2021-02-04T00:00:00"/>
    <n v="5"/>
    <s v="Production Technician I"/>
    <x v="2"/>
    <s v="Terminated"/>
    <s v="Contract"/>
    <s v="Zone B"/>
    <s v="Part-Time"/>
    <x v="0"/>
    <x v="3"/>
    <d v="1995-06-29T00:00:00"/>
    <s v="MA"/>
    <x v="1"/>
    <s v="Asian"/>
    <s v="Widowed"/>
    <x v="1"/>
    <x v="1"/>
    <x v="1"/>
    <d v="2023-05-31T00:00:00"/>
    <n v="4"/>
    <x v="1"/>
    <n v="4"/>
    <x v="1"/>
    <n v="3"/>
    <d v="2023-01-20T00:00:00"/>
    <x v="1"/>
    <x v="1"/>
    <x v="0"/>
    <n v="1"/>
    <x v="195"/>
    <n v="26"/>
    <x v="1"/>
  </r>
  <r>
    <x v="197"/>
    <d v="2022-11-23T00:00:00"/>
    <n v="3"/>
    <s v="Production Technician I"/>
    <x v="9"/>
    <s v="Active"/>
    <s v="Part-Time"/>
    <s v="Zone A"/>
    <s v="Part-Time"/>
    <x v="0"/>
    <x v="1"/>
    <d v="1995-03-30T00:00:00"/>
    <s v="MA"/>
    <x v="1"/>
    <s v="Asian"/>
    <s v="Divorced"/>
    <x v="1"/>
    <x v="0"/>
    <x v="0"/>
    <d v="2023-01-02T00:00:00"/>
    <n v="2"/>
    <x v="0"/>
    <n v="4"/>
    <x v="1"/>
    <n v="1"/>
    <d v="2023-04-11T00:00:00"/>
    <x v="2"/>
    <x v="0"/>
    <x v="1"/>
    <n v="4"/>
    <x v="196"/>
    <n v="27"/>
    <x v="1"/>
  </r>
  <r>
    <x v="198"/>
    <d v="2023-02-25T00:00:00"/>
    <n v="3"/>
    <s v="Production Technician I"/>
    <x v="7"/>
    <s v="Active"/>
    <s v="Part-Time"/>
    <s v="Zone C"/>
    <s v="Full-Time"/>
    <x v="0"/>
    <x v="6"/>
    <d v="1998-10-20T00:00:00"/>
    <s v="MA"/>
    <x v="1"/>
    <s v="Asian"/>
    <s v="Married"/>
    <x v="0"/>
    <x v="1"/>
    <x v="1"/>
    <d v="2023-04-05T00:00:00"/>
    <n v="1"/>
    <x v="0"/>
    <n v="5"/>
    <x v="1"/>
    <n v="1"/>
    <d v="2023-01-04T00:00:00"/>
    <x v="3"/>
    <x v="1"/>
    <x v="3"/>
    <n v="1"/>
    <x v="197"/>
    <n v="25"/>
    <x v="1"/>
  </r>
  <r>
    <x v="199"/>
    <d v="2019-12-15T00:00:00"/>
    <n v="6"/>
    <s v="Production Technician I"/>
    <x v="3"/>
    <s v="Active"/>
    <s v="Part-Time"/>
    <s v="Zone B"/>
    <s v="Part-Time"/>
    <x v="0"/>
    <x v="20"/>
    <d v="2001-04-14T00:00:00"/>
    <s v="MA"/>
    <x v="1"/>
    <s v="Hispanic"/>
    <s v="Divorced"/>
    <x v="1"/>
    <x v="0"/>
    <x v="3"/>
    <d v="2022-11-14T00:00:00"/>
    <n v="5"/>
    <x v="1"/>
    <n v="3"/>
    <x v="2"/>
    <n v="2"/>
    <d v="2023-06-14T00:00:00"/>
    <x v="2"/>
    <x v="0"/>
    <x v="0"/>
    <n v="4"/>
    <x v="198"/>
    <n v="18"/>
    <x v="2"/>
  </r>
  <r>
    <x v="200"/>
    <d v="2021-08-29T00:00:00"/>
    <n v="4"/>
    <s v="Production Technician I"/>
    <x v="5"/>
    <s v="Active"/>
    <s v="Part-Time"/>
    <s v="Zone C"/>
    <s v="Full-Time"/>
    <x v="0"/>
    <x v="3"/>
    <d v="1992-03-04T00:00:00"/>
    <s v="MA"/>
    <x v="0"/>
    <s v="Black"/>
    <s v="Single"/>
    <x v="0"/>
    <x v="0"/>
    <x v="0"/>
    <d v="2023-03-26T00:00:00"/>
    <n v="4"/>
    <x v="1"/>
    <n v="2"/>
    <x v="0"/>
    <n v="4"/>
    <d v="2023-05-26T00:00:00"/>
    <x v="2"/>
    <x v="1"/>
    <x v="1"/>
    <n v="1"/>
    <x v="199"/>
    <n v="29"/>
    <x v="1"/>
  </r>
  <r>
    <x v="201"/>
    <d v="2022-11-04T00:00:00"/>
    <n v="3"/>
    <s v="Production Technician I"/>
    <x v="4"/>
    <s v="Active"/>
    <s v="Part-Time"/>
    <s v="Zone C"/>
    <s v="Temporary"/>
    <x v="0"/>
    <x v="9"/>
    <d v="1966-11-25T00:00:00"/>
    <s v="MA"/>
    <x v="0"/>
    <s v="Black"/>
    <s v="Divorced"/>
    <x v="0"/>
    <x v="1"/>
    <x v="1"/>
    <d v="2023-08-02T00:00:00"/>
    <n v="5"/>
    <x v="1"/>
    <n v="4"/>
    <x v="1"/>
    <n v="2"/>
    <d v="2022-08-18T00:00:00"/>
    <x v="0"/>
    <x v="1"/>
    <x v="1"/>
    <n v="2"/>
    <x v="200"/>
    <n v="56"/>
    <x v="0"/>
  </r>
  <r>
    <x v="202"/>
    <d v="2019-10-02T00:00:00"/>
    <n v="6"/>
    <s v="Production Technician I"/>
    <x v="0"/>
    <s v="Active"/>
    <s v="Full-Time"/>
    <s v="Zone A"/>
    <s v="Part-Time"/>
    <x v="0"/>
    <x v="4"/>
    <d v="1989-10-30T00:00:00"/>
    <s v="MA"/>
    <x v="1"/>
    <s v="Other"/>
    <s v="Divorced"/>
    <x v="1"/>
    <x v="2"/>
    <x v="4"/>
    <d v="2022-08-26T00:00:00"/>
    <n v="3"/>
    <x v="2"/>
    <n v="1"/>
    <x v="0"/>
    <n v="5"/>
    <d v="2023-01-27T00:00:00"/>
    <x v="0"/>
    <x v="1"/>
    <x v="3"/>
    <n v="5"/>
    <x v="201"/>
    <n v="30"/>
    <x v="1"/>
  </r>
  <r>
    <x v="203"/>
    <d v="2019-05-24T00:00:00"/>
    <n v="6"/>
    <s v="Production Technician I"/>
    <x v="1"/>
    <s v="Active"/>
    <s v="Full-Time"/>
    <s v="Zone A"/>
    <s v="Full-Time"/>
    <x v="0"/>
    <x v="4"/>
    <d v="1974-06-21T00:00:00"/>
    <s v="MA"/>
    <x v="1"/>
    <s v="Hispanic"/>
    <s v="Single"/>
    <x v="1"/>
    <x v="1"/>
    <x v="1"/>
    <d v="2022-08-30T00:00:00"/>
    <n v="3"/>
    <x v="2"/>
    <n v="2"/>
    <x v="0"/>
    <n v="4"/>
    <d v="2023-05-19T00:00:00"/>
    <x v="0"/>
    <x v="0"/>
    <x v="3"/>
    <n v="4"/>
    <x v="202"/>
    <n v="45"/>
    <x v="0"/>
  </r>
  <r>
    <x v="204"/>
    <d v="2022-02-28T00:00:00"/>
    <n v="4"/>
    <s v="Production Technician I"/>
    <x v="8"/>
    <s v="Active"/>
    <s v="Contract"/>
    <s v="Zone C"/>
    <s v="Temporary"/>
    <x v="0"/>
    <x v="7"/>
    <d v="1952-05-22T00:00:00"/>
    <s v="MA"/>
    <x v="1"/>
    <s v="Asian"/>
    <s v="Married"/>
    <x v="0"/>
    <x v="1"/>
    <x v="1"/>
    <d v="2023-07-06T00:00:00"/>
    <n v="3"/>
    <x v="2"/>
    <n v="2"/>
    <x v="0"/>
    <n v="5"/>
    <d v="2023-05-06T00:00:00"/>
    <x v="1"/>
    <x v="1"/>
    <x v="3"/>
    <n v="2"/>
    <x v="203"/>
    <n v="70"/>
    <x v="3"/>
  </r>
  <r>
    <x v="205"/>
    <d v="2023-06-13T00:00:00"/>
    <n v="2"/>
    <s v="Production Technician I"/>
    <x v="6"/>
    <s v="Active"/>
    <s v="Full-Time"/>
    <s v="Zone B"/>
    <s v="Temporary"/>
    <x v="0"/>
    <x v="13"/>
    <d v="1973-04-18T00:00:00"/>
    <s v="MA"/>
    <x v="1"/>
    <s v="Other"/>
    <s v="Married"/>
    <x v="1"/>
    <x v="2"/>
    <x v="2"/>
    <d v="2023-07-14T00:00:00"/>
    <n v="3"/>
    <x v="2"/>
    <n v="5"/>
    <x v="1"/>
    <n v="3"/>
    <d v="2023-05-20T00:00:00"/>
    <x v="1"/>
    <x v="0"/>
    <x v="3"/>
    <n v="1"/>
    <x v="204"/>
    <n v="50"/>
    <x v="0"/>
  </r>
  <r>
    <x v="206"/>
    <d v="2019-11-22T00:00:00"/>
    <n v="6"/>
    <s v="Production Technician I"/>
    <x v="7"/>
    <s v="Active"/>
    <s v="Full-Time"/>
    <s v="Zone B"/>
    <s v="Temporary"/>
    <x v="0"/>
    <x v="4"/>
    <d v="1985-03-30T00:00:00"/>
    <s v="MA"/>
    <x v="1"/>
    <s v="Asian"/>
    <s v="Married"/>
    <x v="0"/>
    <x v="1"/>
    <x v="1"/>
    <d v="2023-03-02T00:00:00"/>
    <n v="5"/>
    <x v="1"/>
    <n v="2"/>
    <x v="0"/>
    <n v="1"/>
    <d v="2023-01-09T00:00:00"/>
    <x v="2"/>
    <x v="0"/>
    <x v="3"/>
    <n v="3"/>
    <x v="205"/>
    <n v="34"/>
    <x v="1"/>
  </r>
  <r>
    <x v="207"/>
    <d v="2022-04-29T00:00:00"/>
    <n v="4"/>
    <s v="Production Technician I"/>
    <x v="3"/>
    <s v="Active"/>
    <s v="Full-Time"/>
    <s v="Zone A"/>
    <s v="Full-Time"/>
    <x v="0"/>
    <x v="4"/>
    <d v="1956-05-19T00:00:00"/>
    <s v="MA"/>
    <x v="1"/>
    <s v="Hispanic"/>
    <s v="Single"/>
    <x v="0"/>
    <x v="1"/>
    <x v="1"/>
    <d v="2023-04-26T00:00:00"/>
    <n v="5"/>
    <x v="1"/>
    <n v="2"/>
    <x v="0"/>
    <n v="1"/>
    <d v="2023-08-02T00:00:00"/>
    <x v="2"/>
    <x v="0"/>
    <x v="2"/>
    <n v="3"/>
    <x v="206"/>
    <n v="66"/>
    <x v="3"/>
  </r>
  <r>
    <x v="208"/>
    <d v="2022-12-11T00:00:00"/>
    <n v="3"/>
    <s v="Production Technician I"/>
    <x v="5"/>
    <s v="Active"/>
    <s v="Part-Time"/>
    <s v="Zone B"/>
    <s v="Temporary"/>
    <x v="0"/>
    <x v="18"/>
    <d v="1998-08-23T00:00:00"/>
    <s v="MA"/>
    <x v="1"/>
    <s v="Black"/>
    <s v="Single"/>
    <x v="0"/>
    <x v="1"/>
    <x v="1"/>
    <d v="2022-11-18T00:00:00"/>
    <n v="1"/>
    <x v="0"/>
    <n v="1"/>
    <x v="0"/>
    <n v="2"/>
    <d v="2023-02-03T00:00:00"/>
    <x v="0"/>
    <x v="0"/>
    <x v="2"/>
    <n v="3"/>
    <x v="207"/>
    <n v="24"/>
    <x v="2"/>
  </r>
  <r>
    <x v="209"/>
    <d v="2023-08-06T00:00:00"/>
    <n v="2"/>
    <s v="Production Technician I"/>
    <x v="4"/>
    <s v="Active"/>
    <s v="Full-Time"/>
    <s v="Zone C"/>
    <s v="Full-Time"/>
    <x v="0"/>
    <x v="20"/>
    <d v="1996-05-24T00:00:00"/>
    <s v="MA"/>
    <x v="1"/>
    <s v="Asian"/>
    <s v="Widowed"/>
    <x v="2"/>
    <x v="1"/>
    <x v="1"/>
    <d v="2023-06-29T00:00:00"/>
    <n v="1"/>
    <x v="0"/>
    <n v="5"/>
    <x v="1"/>
    <n v="1"/>
    <d v="2022-11-28T00:00:00"/>
    <x v="1"/>
    <x v="1"/>
    <x v="2"/>
    <n v="4"/>
    <x v="208"/>
    <n v="27"/>
    <x v="1"/>
  </r>
  <r>
    <x v="210"/>
    <d v="2020-03-28T00:00:00"/>
    <n v="6"/>
    <s v="Production Technician I"/>
    <x v="0"/>
    <s v="Terminated"/>
    <s v="Contract"/>
    <s v="Zone A"/>
    <s v="Temporary"/>
    <x v="0"/>
    <x v="0"/>
    <d v="1967-01-16T00:00:00"/>
    <s v="MA"/>
    <x v="1"/>
    <s v="Black"/>
    <s v="Widowed"/>
    <x v="0"/>
    <x v="1"/>
    <x v="1"/>
    <d v="2023-04-11T00:00:00"/>
    <n v="4"/>
    <x v="1"/>
    <n v="2"/>
    <x v="0"/>
    <n v="4"/>
    <d v="2023-08-03T00:00:00"/>
    <x v="2"/>
    <x v="0"/>
    <x v="2"/>
    <n v="1"/>
    <x v="209"/>
    <n v="53"/>
    <x v="0"/>
  </r>
  <r>
    <x v="211"/>
    <d v="2022-08-11T00:00:00"/>
    <n v="3"/>
    <s v="Production Technician II"/>
    <x v="7"/>
    <s v="Active"/>
    <s v="Full-Time"/>
    <s v="Zone A"/>
    <s v="Full-Time"/>
    <x v="0"/>
    <x v="18"/>
    <d v="1969-01-17T00:00:00"/>
    <s v="MA"/>
    <x v="0"/>
    <s v="Hispanic"/>
    <s v="Widowed"/>
    <x v="2"/>
    <x v="1"/>
    <x v="1"/>
    <d v="2022-08-16T00:00:00"/>
    <n v="2"/>
    <x v="0"/>
    <n v="2"/>
    <x v="0"/>
    <n v="3"/>
    <d v="2022-09-25T00:00:00"/>
    <x v="2"/>
    <x v="1"/>
    <x v="2"/>
    <n v="5"/>
    <x v="210"/>
    <n v="53"/>
    <x v="0"/>
  </r>
  <r>
    <x v="212"/>
    <d v="2023-01-26T00:00:00"/>
    <n v="3"/>
    <s v="Production Technician II"/>
    <x v="1"/>
    <s v="Terminated"/>
    <s v="Part-Time"/>
    <s v="Zone A"/>
    <s v="Temporary"/>
    <x v="0"/>
    <x v="8"/>
    <d v="1989-12-29T00:00:00"/>
    <s v="MA"/>
    <x v="0"/>
    <s v="Asian"/>
    <s v="Divorced"/>
    <x v="2"/>
    <x v="1"/>
    <x v="1"/>
    <d v="2023-01-10T00:00:00"/>
    <n v="3"/>
    <x v="2"/>
    <n v="4"/>
    <x v="1"/>
    <n v="5"/>
    <d v="2023-01-20T00:00:00"/>
    <x v="4"/>
    <x v="1"/>
    <x v="3"/>
    <n v="4"/>
    <x v="211"/>
    <n v="34"/>
    <x v="1"/>
  </r>
  <r>
    <x v="213"/>
    <d v="2019-01-14T00:00:00"/>
    <n v="7"/>
    <s v="Production Technician II"/>
    <x v="8"/>
    <s v="Active"/>
    <s v="Part-Time"/>
    <s v="Zone A"/>
    <s v="Full-Time"/>
    <x v="0"/>
    <x v="3"/>
    <d v="1991-02-24T00:00:00"/>
    <s v="MA"/>
    <x v="0"/>
    <s v="Asian"/>
    <s v="Divorced"/>
    <x v="0"/>
    <x v="1"/>
    <x v="1"/>
    <d v="2022-11-30T00:00:00"/>
    <n v="3"/>
    <x v="2"/>
    <n v="2"/>
    <x v="0"/>
    <n v="4"/>
    <d v="2022-08-29T00:00:00"/>
    <x v="2"/>
    <x v="1"/>
    <x v="0"/>
    <n v="1"/>
    <x v="212"/>
    <n v="28"/>
    <x v="1"/>
  </r>
  <r>
    <x v="214"/>
    <d v="2022-06-11T00:00:00"/>
    <n v="3"/>
    <s v="Production Technician II"/>
    <x v="3"/>
    <s v="Terminated"/>
    <s v="Full-Time"/>
    <s v="Zone B"/>
    <s v="Temporary"/>
    <x v="0"/>
    <x v="16"/>
    <d v="1973-02-19T00:00:00"/>
    <s v="MA"/>
    <x v="0"/>
    <s v="Other"/>
    <s v="Widowed"/>
    <x v="0"/>
    <x v="1"/>
    <x v="1"/>
    <d v="2023-06-08T00:00:00"/>
    <n v="3"/>
    <x v="2"/>
    <n v="3"/>
    <x v="2"/>
    <n v="1"/>
    <d v="2023-03-21T00:00:00"/>
    <x v="1"/>
    <x v="1"/>
    <x v="3"/>
    <n v="3"/>
    <x v="213"/>
    <n v="49"/>
    <x v="0"/>
  </r>
  <r>
    <x v="215"/>
    <d v="2020-06-25T00:00:00"/>
    <n v="5"/>
    <s v="Production Technician II"/>
    <x v="4"/>
    <s v="Terminated"/>
    <s v="Part-Time"/>
    <s v="Zone C"/>
    <s v="Part-Time"/>
    <x v="0"/>
    <x v="6"/>
    <d v="1996-05-01T00:00:00"/>
    <s v="MA"/>
    <x v="0"/>
    <s v="Other"/>
    <s v="Single"/>
    <x v="0"/>
    <x v="1"/>
    <x v="1"/>
    <d v="2023-04-02T00:00:00"/>
    <n v="4"/>
    <x v="1"/>
    <n v="4"/>
    <x v="1"/>
    <n v="3"/>
    <d v="2022-11-08T00:00:00"/>
    <x v="2"/>
    <x v="0"/>
    <x v="2"/>
    <n v="2"/>
    <x v="214"/>
    <n v="24"/>
    <x v="2"/>
  </r>
  <r>
    <x v="216"/>
    <d v="2020-06-08T00:00:00"/>
    <n v="5"/>
    <s v="Production Technician II"/>
    <x v="0"/>
    <s v="Active"/>
    <s v="Full-Time"/>
    <s v="Zone C"/>
    <s v="Full-Time"/>
    <x v="0"/>
    <x v="6"/>
    <d v="1952-08-28T00:00:00"/>
    <s v="MA"/>
    <x v="0"/>
    <s v="Hispanic"/>
    <s v="Divorced"/>
    <x v="0"/>
    <x v="1"/>
    <x v="1"/>
    <d v="2023-05-05T00:00:00"/>
    <n v="5"/>
    <x v="1"/>
    <n v="3"/>
    <x v="2"/>
    <n v="2"/>
    <d v="2022-09-07T00:00:00"/>
    <x v="1"/>
    <x v="0"/>
    <x v="3"/>
    <n v="5"/>
    <x v="215"/>
    <n v="68"/>
    <x v="3"/>
  </r>
  <r>
    <x v="217"/>
    <d v="2018-08-29T00:00:00"/>
    <n v="7"/>
    <s v="Production Technician I"/>
    <x v="4"/>
    <s v="Active"/>
    <s v="Contract"/>
    <s v="Zone B"/>
    <s v="Part-Time"/>
    <x v="0"/>
    <x v="17"/>
    <d v="1993-11-29T00:00:00"/>
    <s v="MA"/>
    <x v="1"/>
    <s v="Black"/>
    <s v="Divorced"/>
    <x v="0"/>
    <x v="1"/>
    <x v="1"/>
    <d v="2022-09-07T00:00:00"/>
    <n v="3"/>
    <x v="2"/>
    <n v="4"/>
    <x v="1"/>
    <n v="1"/>
    <d v="2023-02-10T00:00:00"/>
    <x v="1"/>
    <x v="0"/>
    <x v="0"/>
    <n v="5"/>
    <x v="216"/>
    <n v="25"/>
    <x v="1"/>
  </r>
  <r>
    <x v="218"/>
    <d v="2022-10-01T00:00:00"/>
    <n v="3"/>
    <s v="Production Technician I"/>
    <x v="0"/>
    <s v="Active"/>
    <s v="Full-Time"/>
    <s v="Zone A"/>
    <s v="Full-Time"/>
    <x v="0"/>
    <x v="4"/>
    <d v="1960-02-04T00:00:00"/>
    <s v="MA"/>
    <x v="1"/>
    <s v="Hispanic"/>
    <s v="Single"/>
    <x v="0"/>
    <x v="1"/>
    <x v="1"/>
    <d v="2023-07-25T00:00:00"/>
    <n v="3"/>
    <x v="2"/>
    <n v="5"/>
    <x v="1"/>
    <n v="5"/>
    <d v="2022-10-05T00:00:00"/>
    <x v="0"/>
    <x v="1"/>
    <x v="1"/>
    <n v="4"/>
    <x v="217"/>
    <n v="62"/>
    <x v="3"/>
  </r>
  <r>
    <x v="219"/>
    <d v="2021-07-22T00:00:00"/>
    <n v="4"/>
    <s v="Production Technician I"/>
    <x v="7"/>
    <s v="Active"/>
    <s v="Full-Time"/>
    <s v="Zone A"/>
    <s v="Full-Time"/>
    <x v="0"/>
    <x v="5"/>
    <d v="1999-05-24T00:00:00"/>
    <s v="MA"/>
    <x v="1"/>
    <s v="Asian"/>
    <s v="Single"/>
    <x v="0"/>
    <x v="1"/>
    <x v="1"/>
    <d v="2022-11-20T00:00:00"/>
    <n v="3"/>
    <x v="2"/>
    <n v="4"/>
    <x v="1"/>
    <n v="4"/>
    <d v="2022-09-06T00:00:00"/>
    <x v="1"/>
    <x v="0"/>
    <x v="1"/>
    <n v="2"/>
    <x v="218"/>
    <n v="22"/>
    <x v="2"/>
  </r>
  <r>
    <x v="220"/>
    <d v="2019-12-14T00:00:00"/>
    <n v="6"/>
    <s v="Production Technician I"/>
    <x v="1"/>
    <s v="Active"/>
    <s v="Full-Time"/>
    <s v="Zone A"/>
    <s v="Full-Time"/>
    <x v="0"/>
    <x v="6"/>
    <d v="1989-07-16T00:00:00"/>
    <s v="MA"/>
    <x v="1"/>
    <s v="Asian"/>
    <s v="Divorced"/>
    <x v="0"/>
    <x v="1"/>
    <x v="1"/>
    <d v="2022-10-26T00:00:00"/>
    <n v="4"/>
    <x v="1"/>
    <n v="2"/>
    <x v="0"/>
    <n v="5"/>
    <d v="2023-01-16T00:00:00"/>
    <x v="0"/>
    <x v="1"/>
    <x v="2"/>
    <n v="1"/>
    <x v="219"/>
    <n v="30"/>
    <x v="1"/>
  </r>
  <r>
    <x v="221"/>
    <d v="2020-03-27T00:00:00"/>
    <n v="6"/>
    <s v="Production Technician I"/>
    <x v="8"/>
    <s v="Active"/>
    <s v="Part-Time"/>
    <s v="Zone B"/>
    <s v="Full-Time"/>
    <x v="0"/>
    <x v="20"/>
    <d v="1985-09-14T00:00:00"/>
    <s v="MA"/>
    <x v="0"/>
    <s v="Other"/>
    <s v="Divorced"/>
    <x v="0"/>
    <x v="1"/>
    <x v="1"/>
    <d v="2023-04-23T00:00:00"/>
    <n v="3"/>
    <x v="2"/>
    <n v="2"/>
    <x v="0"/>
    <n v="3"/>
    <d v="2023-05-15T00:00:00"/>
    <x v="0"/>
    <x v="0"/>
    <x v="2"/>
    <n v="4"/>
    <x v="220"/>
    <n v="35"/>
    <x v="1"/>
  </r>
  <r>
    <x v="222"/>
    <d v="2021-11-25T00:00:00"/>
    <n v="4"/>
    <s v="Production Technician I"/>
    <x v="3"/>
    <s v="Active"/>
    <s v="Part-Time"/>
    <s v="Zone B"/>
    <s v="Temporary"/>
    <x v="0"/>
    <x v="6"/>
    <d v="1976-03-17T00:00:00"/>
    <s v="MA"/>
    <x v="0"/>
    <s v="Black"/>
    <s v="Widowed"/>
    <x v="0"/>
    <x v="1"/>
    <x v="1"/>
    <d v="2022-08-13T00:00:00"/>
    <n v="5"/>
    <x v="1"/>
    <n v="2"/>
    <x v="0"/>
    <n v="5"/>
    <d v="2023-03-22T00:00:00"/>
    <x v="1"/>
    <x v="1"/>
    <x v="1"/>
    <n v="2"/>
    <x v="221"/>
    <n v="45"/>
    <x v="0"/>
  </r>
  <r>
    <x v="223"/>
    <d v="2023-07-08T00:00:00"/>
    <n v="2"/>
    <s v="Production Technician I"/>
    <x v="9"/>
    <s v="Active"/>
    <s v="Full-Time"/>
    <s v="Zone C"/>
    <s v="Temporary"/>
    <x v="0"/>
    <x v="4"/>
    <d v="1943-04-28T00:00:00"/>
    <s v="MA"/>
    <x v="0"/>
    <s v="Black"/>
    <s v="Single"/>
    <x v="0"/>
    <x v="0"/>
    <x v="0"/>
    <d v="2023-07-30T00:00:00"/>
    <n v="3"/>
    <x v="2"/>
    <n v="3"/>
    <x v="2"/>
    <n v="3"/>
    <d v="2022-10-17T00:00:00"/>
    <x v="4"/>
    <x v="1"/>
    <x v="1"/>
    <n v="3"/>
    <x v="222"/>
    <n v="80"/>
    <x v="3"/>
  </r>
  <r>
    <x v="224"/>
    <d v="2021-11-02T00:00:00"/>
    <n v="4"/>
    <s v="Production Technician I"/>
    <x v="5"/>
    <s v="Active"/>
    <s v="Part-Time"/>
    <s v="Zone C"/>
    <s v="Temporary"/>
    <x v="0"/>
    <x v="0"/>
    <d v="1956-01-06T00:00:00"/>
    <s v="MA"/>
    <x v="1"/>
    <s v="Other"/>
    <s v="Divorced"/>
    <x v="0"/>
    <x v="1"/>
    <x v="1"/>
    <d v="2022-10-25T00:00:00"/>
    <n v="2"/>
    <x v="0"/>
    <n v="1"/>
    <x v="0"/>
    <n v="5"/>
    <d v="2022-12-28T00:00:00"/>
    <x v="2"/>
    <x v="0"/>
    <x v="2"/>
    <n v="1"/>
    <x v="223"/>
    <n v="65"/>
    <x v="3"/>
  </r>
  <r>
    <x v="225"/>
    <d v="2019-12-01T00:00:00"/>
    <n v="6"/>
    <s v="Production Technician I"/>
    <x v="6"/>
    <s v="Active"/>
    <s v="Contract"/>
    <s v="Zone C"/>
    <s v="Part-Time"/>
    <x v="0"/>
    <x v="4"/>
    <d v="1954-08-03T00:00:00"/>
    <s v="MA"/>
    <x v="1"/>
    <s v="Hispanic"/>
    <s v="Widowed"/>
    <x v="0"/>
    <x v="1"/>
    <x v="1"/>
    <d v="2023-04-16T00:00:00"/>
    <n v="5"/>
    <x v="1"/>
    <n v="5"/>
    <x v="1"/>
    <n v="3"/>
    <d v="2022-10-29T00:00:00"/>
    <x v="4"/>
    <x v="0"/>
    <x v="2"/>
    <n v="2"/>
    <x v="224"/>
    <n v="65"/>
    <x v="3"/>
  </r>
  <r>
    <x v="226"/>
    <d v="2022-08-16T00:00:00"/>
    <n v="3"/>
    <s v="Production Technician I"/>
    <x v="2"/>
    <s v="Active"/>
    <s v="Full-Time"/>
    <s v="Zone C"/>
    <s v="Full-Time"/>
    <x v="0"/>
    <x v="9"/>
    <d v="1986-06-22T00:00:00"/>
    <s v="MA"/>
    <x v="1"/>
    <s v="Asian"/>
    <s v="Widowed"/>
    <x v="0"/>
    <x v="1"/>
    <x v="1"/>
    <d v="2023-01-03T00:00:00"/>
    <n v="4"/>
    <x v="1"/>
    <n v="3"/>
    <x v="2"/>
    <n v="4"/>
    <d v="2023-01-06T00:00:00"/>
    <x v="0"/>
    <x v="1"/>
    <x v="3"/>
    <n v="1"/>
    <x v="225"/>
    <n v="36"/>
    <x v="1"/>
  </r>
  <r>
    <x v="227"/>
    <d v="2019-05-17T00:00:00"/>
    <n v="6"/>
    <s v="Production Technician I"/>
    <x v="0"/>
    <s v="Active"/>
    <s v="Part-Time"/>
    <s v="Zone B"/>
    <s v="Temporary"/>
    <x v="0"/>
    <x v="4"/>
    <d v="1944-08-20T00:00:00"/>
    <s v="MA"/>
    <x v="0"/>
    <s v="White"/>
    <s v="Divorced"/>
    <x v="1"/>
    <x v="2"/>
    <x v="4"/>
    <d v="2022-09-02T00:00:00"/>
    <n v="2"/>
    <x v="0"/>
    <n v="4"/>
    <x v="1"/>
    <n v="5"/>
    <d v="2022-12-26T00:00:00"/>
    <x v="1"/>
    <x v="1"/>
    <x v="1"/>
    <n v="3"/>
    <x v="226"/>
    <n v="75"/>
    <x v="3"/>
  </r>
  <r>
    <x v="228"/>
    <d v="2021-07-16T00:00:00"/>
    <n v="4"/>
    <s v="Production Technician I"/>
    <x v="1"/>
    <s v="Active"/>
    <s v="Contract"/>
    <s v="Zone A"/>
    <s v="Temporary"/>
    <x v="0"/>
    <x v="4"/>
    <d v="1960-12-29T00:00:00"/>
    <s v="MA"/>
    <x v="1"/>
    <s v="Asian"/>
    <s v="Married"/>
    <x v="1"/>
    <x v="1"/>
    <x v="1"/>
    <d v="2022-08-17T00:00:00"/>
    <n v="4"/>
    <x v="1"/>
    <n v="4"/>
    <x v="1"/>
    <n v="3"/>
    <d v="2023-02-25T00:00:00"/>
    <x v="4"/>
    <x v="1"/>
    <x v="3"/>
    <n v="1"/>
    <x v="227"/>
    <n v="61"/>
    <x v="3"/>
  </r>
  <r>
    <x v="229"/>
    <d v="2020-08-04T00:00:00"/>
    <n v="5"/>
    <s v="Production Technician I"/>
    <x v="8"/>
    <s v="Active"/>
    <s v="Part-Time"/>
    <s v="Zone A"/>
    <s v="Temporary"/>
    <x v="0"/>
    <x v="17"/>
    <d v="1950-11-14T00:00:00"/>
    <s v="MA"/>
    <x v="1"/>
    <s v="White"/>
    <s v="Single"/>
    <x v="2"/>
    <x v="1"/>
    <x v="1"/>
    <d v="2023-05-31T00:00:00"/>
    <n v="4"/>
    <x v="1"/>
    <n v="3"/>
    <x v="2"/>
    <n v="5"/>
    <d v="2023-04-03T00:00:00"/>
    <x v="3"/>
    <x v="0"/>
    <x v="2"/>
    <n v="5"/>
    <x v="228"/>
    <n v="70"/>
    <x v="3"/>
  </r>
  <r>
    <x v="230"/>
    <d v="2020-11-23T00:00:00"/>
    <n v="5"/>
    <s v="Production Technician I"/>
    <x v="3"/>
    <s v="Active"/>
    <s v="Part-Time"/>
    <s v="Zone C"/>
    <s v="Full-Time"/>
    <x v="0"/>
    <x v="0"/>
    <d v="1993-01-03T00:00:00"/>
    <s v="MA"/>
    <x v="1"/>
    <s v="Asian"/>
    <s v="Single"/>
    <x v="2"/>
    <x v="2"/>
    <x v="4"/>
    <d v="2022-12-07T00:00:00"/>
    <n v="1"/>
    <x v="0"/>
    <n v="1"/>
    <x v="0"/>
    <n v="5"/>
    <d v="2023-03-06T00:00:00"/>
    <x v="0"/>
    <x v="0"/>
    <x v="2"/>
    <n v="3"/>
    <x v="229"/>
    <n v="27"/>
    <x v="1"/>
  </r>
  <r>
    <x v="231"/>
    <d v="2019-11-11T00:00:00"/>
    <n v="6"/>
    <s v="Production Technician I"/>
    <x v="9"/>
    <s v="Active"/>
    <s v="Full-Time"/>
    <s v="Zone B"/>
    <s v="Part-Time"/>
    <x v="0"/>
    <x v="1"/>
    <d v="1979-12-15T00:00:00"/>
    <s v="MA"/>
    <x v="1"/>
    <s v="Black"/>
    <s v="Widowed"/>
    <x v="2"/>
    <x v="1"/>
    <x v="1"/>
    <d v="2023-02-17T00:00:00"/>
    <n v="4"/>
    <x v="1"/>
    <n v="5"/>
    <x v="1"/>
    <n v="3"/>
    <d v="2023-03-29T00:00:00"/>
    <x v="3"/>
    <x v="0"/>
    <x v="3"/>
    <n v="5"/>
    <x v="230"/>
    <n v="40"/>
    <x v="0"/>
  </r>
  <r>
    <x v="232"/>
    <d v="2019-05-20T00:00:00"/>
    <n v="6"/>
    <s v="Production Technician II"/>
    <x v="7"/>
    <s v="Active"/>
    <s v="Part-Time"/>
    <s v="Zone B"/>
    <s v="Temporary"/>
    <x v="0"/>
    <x v="9"/>
    <d v="1977-08-01T00:00:00"/>
    <s v="MA"/>
    <x v="0"/>
    <s v="White"/>
    <s v="Married"/>
    <x v="1"/>
    <x v="2"/>
    <x v="2"/>
    <d v="2023-04-09T00:00:00"/>
    <n v="3"/>
    <x v="2"/>
    <n v="1"/>
    <x v="0"/>
    <n v="1"/>
    <d v="2023-01-24T00:00:00"/>
    <x v="2"/>
    <x v="1"/>
    <x v="2"/>
    <n v="1"/>
    <x v="231"/>
    <n v="42"/>
    <x v="0"/>
  </r>
  <r>
    <x v="233"/>
    <d v="2019-11-05T00:00:00"/>
    <n v="6"/>
    <s v="Production Technician II"/>
    <x v="1"/>
    <s v="Terminated"/>
    <s v="Full-Time"/>
    <s v="Zone A"/>
    <s v="Part-Time"/>
    <x v="0"/>
    <x v="4"/>
    <d v="1961-03-11T00:00:00"/>
    <s v="MA"/>
    <x v="0"/>
    <s v="Hispanic"/>
    <s v="Married"/>
    <x v="3"/>
    <x v="0"/>
    <x v="0"/>
    <d v="2023-03-20T00:00:00"/>
    <n v="3"/>
    <x v="2"/>
    <n v="3"/>
    <x v="2"/>
    <n v="5"/>
    <d v="2023-05-19T00:00:00"/>
    <x v="0"/>
    <x v="1"/>
    <x v="2"/>
    <n v="2"/>
    <x v="232"/>
    <n v="58"/>
    <x v="0"/>
  </r>
  <r>
    <x v="234"/>
    <d v="2018-09-20T00:00:00"/>
    <n v="7"/>
    <s v="Production Technician II"/>
    <x v="8"/>
    <s v="Terminated"/>
    <s v="Contract"/>
    <s v="Zone C"/>
    <s v="Temporary"/>
    <x v="0"/>
    <x v="14"/>
    <d v="1989-11-28T00:00:00"/>
    <s v="MA"/>
    <x v="0"/>
    <s v="Hispanic"/>
    <s v="Divorced"/>
    <x v="3"/>
    <x v="0"/>
    <x v="0"/>
    <d v="2022-08-28T00:00:00"/>
    <n v="1"/>
    <x v="0"/>
    <n v="1"/>
    <x v="0"/>
    <n v="4"/>
    <d v="2023-01-08T00:00:00"/>
    <x v="2"/>
    <x v="1"/>
    <x v="0"/>
    <n v="4"/>
    <x v="233"/>
    <n v="29"/>
    <x v="1"/>
  </r>
  <r>
    <x v="235"/>
    <d v="2020-09-02T00:00:00"/>
    <n v="5"/>
    <s v="Production Technician II"/>
    <x v="3"/>
    <s v="Terminated"/>
    <s v="Contract"/>
    <s v="Zone B"/>
    <s v="Part-Time"/>
    <x v="0"/>
    <x v="15"/>
    <d v="1989-10-07T00:00:00"/>
    <s v="MA"/>
    <x v="0"/>
    <s v="Hispanic"/>
    <s v="Widowed"/>
    <x v="3"/>
    <x v="1"/>
    <x v="1"/>
    <d v="2022-12-01T00:00:00"/>
    <n v="2"/>
    <x v="0"/>
    <n v="1"/>
    <x v="0"/>
    <n v="2"/>
    <d v="2023-01-13T00:00:00"/>
    <x v="3"/>
    <x v="0"/>
    <x v="3"/>
    <n v="2"/>
    <x v="234"/>
    <n v="31"/>
    <x v="1"/>
  </r>
  <r>
    <x v="236"/>
    <d v="2020-06-28T00:00:00"/>
    <n v="5"/>
    <s v="Production Technician II"/>
    <x v="9"/>
    <s v="Active"/>
    <s v="Full-Time"/>
    <s v="Zone A"/>
    <s v="Part-Time"/>
    <x v="0"/>
    <x v="4"/>
    <d v="1992-12-26T00:00:00"/>
    <s v="MA"/>
    <x v="0"/>
    <s v="Other"/>
    <s v="Single"/>
    <x v="3"/>
    <x v="0"/>
    <x v="0"/>
    <d v="2023-07-20T00:00:00"/>
    <n v="3"/>
    <x v="2"/>
    <n v="4"/>
    <x v="1"/>
    <n v="1"/>
    <d v="2023-04-24T00:00:00"/>
    <x v="3"/>
    <x v="0"/>
    <x v="0"/>
    <n v="2"/>
    <x v="235"/>
    <n v="28"/>
    <x v="1"/>
  </r>
  <r>
    <x v="237"/>
    <d v="2023-03-22T00:00:00"/>
    <n v="3"/>
    <s v="Production Technician II"/>
    <x v="5"/>
    <s v="Active"/>
    <s v="Full-Time"/>
    <s v="Zone A"/>
    <s v="Full-Time"/>
    <x v="0"/>
    <x v="14"/>
    <d v="1984-06-12T00:00:00"/>
    <s v="MA"/>
    <x v="0"/>
    <s v="Hispanic"/>
    <s v="Married"/>
    <x v="3"/>
    <x v="1"/>
    <x v="1"/>
    <d v="2023-01-19T00:00:00"/>
    <n v="2"/>
    <x v="0"/>
    <n v="5"/>
    <x v="1"/>
    <n v="4"/>
    <d v="2022-12-24T00:00:00"/>
    <x v="0"/>
    <x v="1"/>
    <x v="3"/>
    <n v="2"/>
    <x v="236"/>
    <n v="39"/>
    <x v="1"/>
  </r>
  <r>
    <x v="238"/>
    <d v="2022-08-30T00:00:00"/>
    <n v="3"/>
    <s v="Production Technician I"/>
    <x v="9"/>
    <s v="Terminated"/>
    <s v="Part-Time"/>
    <s v="Zone B"/>
    <s v="Temporary"/>
    <x v="0"/>
    <x v="6"/>
    <d v="1977-01-31T00:00:00"/>
    <s v="MA"/>
    <x v="1"/>
    <s v="Asian"/>
    <s v="Divorced"/>
    <x v="3"/>
    <x v="2"/>
    <x v="2"/>
    <d v="2023-06-21T00:00:00"/>
    <n v="2"/>
    <x v="0"/>
    <n v="4"/>
    <x v="1"/>
    <n v="3"/>
    <d v="2022-08-19T00:00:00"/>
    <x v="1"/>
    <x v="1"/>
    <x v="3"/>
    <n v="1"/>
    <x v="237"/>
    <n v="45"/>
    <x v="0"/>
  </r>
  <r>
    <x v="239"/>
    <d v="2019-10-24T00:00:00"/>
    <n v="6"/>
    <s v="Production Technician I"/>
    <x v="2"/>
    <s v="Active"/>
    <s v="Part-Time"/>
    <s v="Zone A"/>
    <s v="Temporary"/>
    <x v="0"/>
    <x v="13"/>
    <d v="1988-04-12T00:00:00"/>
    <s v="MA"/>
    <x v="1"/>
    <s v="Hispanic"/>
    <s v="Divorced"/>
    <x v="3"/>
    <x v="2"/>
    <x v="4"/>
    <d v="2023-01-18T00:00:00"/>
    <n v="4"/>
    <x v="1"/>
    <n v="1"/>
    <x v="0"/>
    <n v="1"/>
    <d v="2023-02-25T00:00:00"/>
    <x v="2"/>
    <x v="0"/>
    <x v="0"/>
    <n v="4"/>
    <x v="238"/>
    <n v="31"/>
    <x v="1"/>
  </r>
  <r>
    <x v="240"/>
    <d v="2019-11-09T00:00:00"/>
    <n v="6"/>
    <s v="Production Technician I"/>
    <x v="6"/>
    <s v="Active"/>
    <s v="Part-Time"/>
    <s v="Zone B"/>
    <s v="Temporary"/>
    <x v="0"/>
    <x v="12"/>
    <d v="1948-06-20T00:00:00"/>
    <s v="MA"/>
    <x v="1"/>
    <s v="Other"/>
    <s v="Single"/>
    <x v="3"/>
    <x v="2"/>
    <x v="2"/>
    <d v="2023-06-10T00:00:00"/>
    <n v="4"/>
    <x v="1"/>
    <n v="1"/>
    <x v="0"/>
    <n v="4"/>
    <d v="2022-08-21T00:00:00"/>
    <x v="4"/>
    <x v="0"/>
    <x v="0"/>
    <n v="4"/>
    <x v="239"/>
    <n v="71"/>
    <x v="3"/>
  </r>
  <r>
    <x v="241"/>
    <d v="2019-07-13T00:00:00"/>
    <n v="6"/>
    <s v="Production Technician I"/>
    <x v="8"/>
    <s v="Active"/>
    <s v="Part-Time"/>
    <s v="Zone C"/>
    <s v="Part-Time"/>
    <x v="0"/>
    <x v="1"/>
    <d v="1976-04-22T00:00:00"/>
    <s v="MA"/>
    <x v="1"/>
    <s v="Asian"/>
    <s v="Single"/>
    <x v="1"/>
    <x v="1"/>
    <x v="1"/>
    <d v="2023-02-24T00:00:00"/>
    <n v="2"/>
    <x v="0"/>
    <n v="4"/>
    <x v="1"/>
    <n v="1"/>
    <d v="2023-02-15T00:00:00"/>
    <x v="0"/>
    <x v="1"/>
    <x v="0"/>
    <n v="3"/>
    <x v="240"/>
    <n v="43"/>
    <x v="0"/>
  </r>
  <r>
    <x v="242"/>
    <d v="2020-08-31T00:00:00"/>
    <n v="5"/>
    <s v="Production Technician I"/>
    <x v="1"/>
    <s v="Active"/>
    <s v="Part-Time"/>
    <s v="Zone A"/>
    <s v="Part-Time"/>
    <x v="0"/>
    <x v="6"/>
    <d v="1951-02-15T00:00:00"/>
    <s v="MA"/>
    <x v="0"/>
    <s v="White"/>
    <s v="Widowed"/>
    <x v="1"/>
    <x v="0"/>
    <x v="0"/>
    <d v="2023-06-02T00:00:00"/>
    <n v="5"/>
    <x v="1"/>
    <n v="5"/>
    <x v="1"/>
    <n v="5"/>
    <d v="2022-12-27T00:00:00"/>
    <x v="4"/>
    <x v="1"/>
    <x v="2"/>
    <n v="3"/>
    <x v="241"/>
    <n v="69"/>
    <x v="3"/>
  </r>
  <r>
    <x v="243"/>
    <d v="2019-01-25T00:00:00"/>
    <n v="7"/>
    <s v="Production Technician I"/>
    <x v="0"/>
    <s v="Active"/>
    <s v="Full-Time"/>
    <s v="Zone C"/>
    <s v="Part-Time"/>
    <x v="0"/>
    <x v="4"/>
    <d v="1976-02-05T00:00:00"/>
    <s v="MA"/>
    <x v="0"/>
    <s v="Asian"/>
    <s v="Married"/>
    <x v="1"/>
    <x v="0"/>
    <x v="3"/>
    <d v="2023-07-07T00:00:00"/>
    <n v="2"/>
    <x v="0"/>
    <n v="4"/>
    <x v="1"/>
    <n v="5"/>
    <d v="2022-10-07T00:00:00"/>
    <x v="3"/>
    <x v="1"/>
    <x v="1"/>
    <n v="2"/>
    <x v="242"/>
    <n v="43"/>
    <x v="0"/>
  </r>
  <r>
    <x v="244"/>
    <d v="2020-11-21T00:00:00"/>
    <n v="5"/>
    <s v="Production Technician I"/>
    <x v="4"/>
    <s v="Active"/>
    <s v="Full-Time"/>
    <s v="Zone A"/>
    <s v="Part-Time"/>
    <x v="0"/>
    <x v="2"/>
    <d v="1967-05-27T00:00:00"/>
    <s v="MA"/>
    <x v="0"/>
    <s v="White"/>
    <s v="Single"/>
    <x v="1"/>
    <x v="1"/>
    <x v="1"/>
    <d v="2023-05-25T00:00:00"/>
    <n v="3"/>
    <x v="2"/>
    <n v="1"/>
    <x v="0"/>
    <n v="4"/>
    <d v="2023-04-17T00:00:00"/>
    <x v="3"/>
    <x v="0"/>
    <x v="2"/>
    <n v="5"/>
    <x v="243"/>
    <n v="53"/>
    <x v="0"/>
  </r>
  <r>
    <x v="245"/>
    <d v="2019-09-23T00:00:00"/>
    <n v="6"/>
    <s v="Production Technician I"/>
    <x v="5"/>
    <s v="Active"/>
    <s v="Full-Time"/>
    <s v="Zone B"/>
    <s v="Part-Time"/>
    <x v="0"/>
    <x v="4"/>
    <d v="1974-11-08T00:00:00"/>
    <s v="MA"/>
    <x v="1"/>
    <s v="White"/>
    <s v="Divorced"/>
    <x v="1"/>
    <x v="1"/>
    <x v="1"/>
    <d v="2023-07-17T00:00:00"/>
    <n v="2"/>
    <x v="0"/>
    <n v="1"/>
    <x v="0"/>
    <n v="4"/>
    <d v="2023-06-07T00:00:00"/>
    <x v="1"/>
    <x v="0"/>
    <x v="2"/>
    <n v="1"/>
    <x v="244"/>
    <n v="45"/>
    <x v="0"/>
  </r>
  <r>
    <x v="246"/>
    <d v="2022-12-11T00:00:00"/>
    <n v="3"/>
    <s v="Production Technician I"/>
    <x v="3"/>
    <s v="Active"/>
    <s v="Contract"/>
    <s v="Zone B"/>
    <s v="Temporary"/>
    <x v="0"/>
    <x v="6"/>
    <d v="1995-12-01T00:00:00"/>
    <s v="MA"/>
    <x v="1"/>
    <s v="Asian"/>
    <s v="Divorced"/>
    <x v="1"/>
    <x v="1"/>
    <x v="1"/>
    <d v="2023-03-24T00:00:00"/>
    <n v="3"/>
    <x v="2"/>
    <n v="2"/>
    <x v="0"/>
    <n v="4"/>
    <d v="2022-12-24T00:00:00"/>
    <x v="0"/>
    <x v="1"/>
    <x v="3"/>
    <n v="3"/>
    <x v="245"/>
    <n v="27"/>
    <x v="1"/>
  </r>
  <r>
    <x v="247"/>
    <d v="2020-08-21T00:00:00"/>
    <n v="5"/>
    <s v="Production Technician I"/>
    <x v="7"/>
    <s v="Active"/>
    <s v="Full-Time"/>
    <s v="Zone C"/>
    <s v="Part-Time"/>
    <x v="0"/>
    <x v="10"/>
    <d v="1974-02-19T00:00:00"/>
    <s v="MA"/>
    <x v="1"/>
    <s v="Black"/>
    <s v="Married"/>
    <x v="1"/>
    <x v="0"/>
    <x v="0"/>
    <d v="2022-08-21T00:00:00"/>
    <n v="5"/>
    <x v="1"/>
    <n v="5"/>
    <x v="1"/>
    <n v="2"/>
    <d v="2023-01-03T00:00:00"/>
    <x v="1"/>
    <x v="1"/>
    <x v="3"/>
    <n v="4"/>
    <x v="246"/>
    <n v="46"/>
    <x v="0"/>
  </r>
  <r>
    <x v="248"/>
    <d v="2019-02-04T00:00:00"/>
    <n v="7"/>
    <s v="Production Technician I"/>
    <x v="9"/>
    <s v="Active"/>
    <s v="Full-Time"/>
    <s v="Zone C"/>
    <s v="Part-Time"/>
    <x v="0"/>
    <x v="8"/>
    <d v="1969-09-18T00:00:00"/>
    <s v="MA"/>
    <x v="1"/>
    <s v="Black"/>
    <s v="Divorced"/>
    <x v="1"/>
    <x v="0"/>
    <x v="3"/>
    <d v="2023-05-08T00:00:00"/>
    <n v="3"/>
    <x v="2"/>
    <n v="5"/>
    <x v="1"/>
    <n v="3"/>
    <d v="2023-04-07T00:00:00"/>
    <x v="0"/>
    <x v="0"/>
    <x v="1"/>
    <n v="4"/>
    <x v="247"/>
    <n v="50"/>
    <x v="0"/>
  </r>
  <r>
    <x v="249"/>
    <d v="2021-10-29T00:00:00"/>
    <n v="4"/>
    <s v="Production Technician I"/>
    <x v="2"/>
    <s v="Active"/>
    <s v="Full-Time"/>
    <s v="Zone C"/>
    <s v="Part-Time"/>
    <x v="0"/>
    <x v="1"/>
    <d v="1960-10-16T00:00:00"/>
    <s v="MA"/>
    <x v="0"/>
    <s v="Hispanic"/>
    <s v="Single"/>
    <x v="1"/>
    <x v="2"/>
    <x v="4"/>
    <d v="2023-02-28T00:00:00"/>
    <n v="5"/>
    <x v="1"/>
    <n v="5"/>
    <x v="1"/>
    <n v="3"/>
    <d v="2023-06-02T00:00:00"/>
    <x v="0"/>
    <x v="1"/>
    <x v="2"/>
    <n v="1"/>
    <x v="248"/>
    <n v="61"/>
    <x v="3"/>
  </r>
  <r>
    <x v="250"/>
    <d v="2021-07-17T00:00:00"/>
    <n v="4"/>
    <s v="Production Technician I"/>
    <x v="6"/>
    <s v="Active"/>
    <s v="Part-Time"/>
    <s v="Zone A"/>
    <s v="Temporary"/>
    <x v="0"/>
    <x v="0"/>
    <d v="1981-01-03T00:00:00"/>
    <s v="MA"/>
    <x v="0"/>
    <s v="Black"/>
    <s v="Single"/>
    <x v="2"/>
    <x v="2"/>
    <x v="4"/>
    <d v="2022-12-14T00:00:00"/>
    <n v="4"/>
    <x v="1"/>
    <n v="3"/>
    <x v="2"/>
    <n v="3"/>
    <d v="2022-10-19T00:00:00"/>
    <x v="0"/>
    <x v="1"/>
    <x v="1"/>
    <n v="5"/>
    <x v="249"/>
    <n v="40"/>
    <x v="0"/>
  </r>
  <r>
    <x v="251"/>
    <d v="2020-07-21T00:00:00"/>
    <n v="5"/>
    <s v="Production Technician I"/>
    <x v="1"/>
    <s v="Active"/>
    <s v="Full-Time"/>
    <s v="Zone B"/>
    <s v="Temporary"/>
    <x v="0"/>
    <x v="2"/>
    <d v="1985-04-10T00:00:00"/>
    <s v="MA"/>
    <x v="1"/>
    <s v="Hispanic"/>
    <s v="Widowed"/>
    <x v="0"/>
    <x v="1"/>
    <x v="1"/>
    <d v="2022-10-30T00:00:00"/>
    <n v="3"/>
    <x v="2"/>
    <n v="4"/>
    <x v="1"/>
    <n v="1"/>
    <d v="2023-05-17T00:00:00"/>
    <x v="1"/>
    <x v="1"/>
    <x v="1"/>
    <n v="5"/>
    <x v="250"/>
    <n v="35"/>
    <x v="1"/>
  </r>
  <r>
    <x v="252"/>
    <d v="2020-01-19T00:00:00"/>
    <n v="6"/>
    <s v="Production Technician I"/>
    <x v="0"/>
    <s v="Active"/>
    <s v="Full-Time"/>
    <s v="Zone B"/>
    <s v="Part-Time"/>
    <x v="0"/>
    <x v="4"/>
    <d v="1965-04-19T00:00:00"/>
    <s v="MA"/>
    <x v="1"/>
    <s v="White"/>
    <s v="Married"/>
    <x v="0"/>
    <x v="0"/>
    <x v="0"/>
    <d v="2023-07-21T00:00:00"/>
    <n v="3"/>
    <x v="2"/>
    <n v="5"/>
    <x v="1"/>
    <n v="2"/>
    <d v="2023-05-18T00:00:00"/>
    <x v="0"/>
    <x v="0"/>
    <x v="3"/>
    <n v="5"/>
    <x v="251"/>
    <n v="55"/>
    <x v="0"/>
  </r>
  <r>
    <x v="253"/>
    <d v="2021-09-12T00:00:00"/>
    <n v="4"/>
    <s v="Production Technician I"/>
    <x v="4"/>
    <s v="Active"/>
    <s v="Contract"/>
    <s v="Zone A"/>
    <s v="Full-Time"/>
    <x v="0"/>
    <x v="9"/>
    <d v="1976-03-05T00:00:00"/>
    <s v="MA"/>
    <x v="1"/>
    <s v="Black"/>
    <s v="Widowed"/>
    <x v="0"/>
    <x v="0"/>
    <x v="0"/>
    <d v="2023-05-20T00:00:00"/>
    <n v="1"/>
    <x v="0"/>
    <n v="1"/>
    <x v="0"/>
    <n v="4"/>
    <d v="2023-01-11T00:00:00"/>
    <x v="0"/>
    <x v="1"/>
    <x v="1"/>
    <n v="3"/>
    <x v="252"/>
    <n v="45"/>
    <x v="0"/>
  </r>
  <r>
    <x v="254"/>
    <d v="2022-07-31T00:00:00"/>
    <n v="3"/>
    <s v="Production Technician II"/>
    <x v="7"/>
    <s v="Terminated"/>
    <s v="Full-Time"/>
    <s v="Zone A"/>
    <s v="Full-Time"/>
    <x v="0"/>
    <x v="3"/>
    <d v="1993-06-27T00:00:00"/>
    <s v="MA"/>
    <x v="0"/>
    <s v="Black"/>
    <s v="Married"/>
    <x v="0"/>
    <x v="2"/>
    <x v="4"/>
    <d v="2022-11-19T00:00:00"/>
    <n v="5"/>
    <x v="1"/>
    <n v="3"/>
    <x v="2"/>
    <n v="3"/>
    <d v="2023-03-07T00:00:00"/>
    <x v="2"/>
    <x v="0"/>
    <x v="1"/>
    <n v="4"/>
    <x v="253"/>
    <n v="29"/>
    <x v="1"/>
  </r>
  <r>
    <x v="255"/>
    <d v="2023-05-18T00:00:00"/>
    <n v="2"/>
    <s v="Production Technician II"/>
    <x v="1"/>
    <s v="Active"/>
    <s v="Contract"/>
    <s v="Zone B"/>
    <s v="Full-Time"/>
    <x v="0"/>
    <x v="4"/>
    <d v="1992-11-07T00:00:00"/>
    <s v="MA"/>
    <x v="0"/>
    <s v="Asian"/>
    <s v="Married"/>
    <x v="0"/>
    <x v="2"/>
    <x v="2"/>
    <d v="2023-01-01T00:00:00"/>
    <n v="4"/>
    <x v="1"/>
    <n v="1"/>
    <x v="0"/>
    <n v="3"/>
    <d v="2022-08-22T00:00:00"/>
    <x v="4"/>
    <x v="1"/>
    <x v="3"/>
    <n v="3"/>
    <x v="254"/>
    <n v="31"/>
    <x v="1"/>
  </r>
  <r>
    <x v="256"/>
    <d v="2021-05-25T00:00:00"/>
    <n v="4"/>
    <s v="Production Technician II"/>
    <x v="8"/>
    <s v="Terminated"/>
    <s v="Contract"/>
    <s v="Zone C"/>
    <s v="Temporary"/>
    <x v="0"/>
    <x v="4"/>
    <d v="1946-09-15T00:00:00"/>
    <s v="MA"/>
    <x v="0"/>
    <s v="Other"/>
    <s v="Married"/>
    <x v="0"/>
    <x v="0"/>
    <x v="0"/>
    <d v="2022-10-05T00:00:00"/>
    <n v="1"/>
    <x v="0"/>
    <n v="1"/>
    <x v="0"/>
    <n v="3"/>
    <d v="2023-05-02T00:00:00"/>
    <x v="4"/>
    <x v="0"/>
    <x v="2"/>
    <n v="2"/>
    <x v="255"/>
    <n v="75"/>
    <x v="3"/>
  </r>
  <r>
    <x v="257"/>
    <d v="2022-07-22T00:00:00"/>
    <n v="3"/>
    <s v="Production Technician II"/>
    <x v="3"/>
    <s v="Active"/>
    <s v="Contract"/>
    <s v="Zone B"/>
    <s v="Full-Time"/>
    <x v="0"/>
    <x v="20"/>
    <d v="1947-07-08T00:00:00"/>
    <s v="MA"/>
    <x v="0"/>
    <s v="Hispanic"/>
    <s v="Divorced"/>
    <x v="0"/>
    <x v="1"/>
    <x v="1"/>
    <d v="2022-11-27T00:00:00"/>
    <n v="1"/>
    <x v="0"/>
    <n v="2"/>
    <x v="0"/>
    <n v="1"/>
    <d v="2022-10-08T00:00:00"/>
    <x v="2"/>
    <x v="0"/>
    <x v="1"/>
    <n v="3"/>
    <x v="256"/>
    <n v="75"/>
    <x v="3"/>
  </r>
  <r>
    <x v="258"/>
    <d v="2019-05-23T00:00:00"/>
    <n v="6"/>
    <s v="Production Technician II"/>
    <x v="9"/>
    <s v="Active"/>
    <s v="Part-Time"/>
    <s v="Zone B"/>
    <s v="Full-Time"/>
    <x v="0"/>
    <x v="4"/>
    <d v="1958-12-18T00:00:00"/>
    <s v="MA"/>
    <x v="0"/>
    <s v="White"/>
    <s v="Single"/>
    <x v="0"/>
    <x v="1"/>
    <x v="1"/>
    <d v="2023-05-15T00:00:00"/>
    <n v="2"/>
    <x v="0"/>
    <n v="1"/>
    <x v="0"/>
    <n v="5"/>
    <d v="2022-09-23T00:00:00"/>
    <x v="2"/>
    <x v="0"/>
    <x v="3"/>
    <n v="2"/>
    <x v="257"/>
    <n v="61"/>
    <x v="3"/>
  </r>
  <r>
    <x v="259"/>
    <d v="2020-02-12T00:00:00"/>
    <n v="6"/>
    <s v="Production Technician I"/>
    <x v="6"/>
    <s v="Active"/>
    <s v="Full-Time"/>
    <s v="Zone B"/>
    <s v="Full-Time"/>
    <x v="0"/>
    <x v="10"/>
    <d v="1960-03-24T00:00:00"/>
    <s v="MA"/>
    <x v="1"/>
    <s v="Black"/>
    <s v="Widowed"/>
    <x v="0"/>
    <x v="2"/>
    <x v="2"/>
    <d v="2023-02-07T00:00:00"/>
    <n v="5"/>
    <x v="1"/>
    <n v="4"/>
    <x v="1"/>
    <n v="5"/>
    <d v="2022-12-22T00:00:00"/>
    <x v="3"/>
    <x v="1"/>
    <x v="1"/>
    <n v="4"/>
    <x v="258"/>
    <n v="60"/>
    <x v="3"/>
  </r>
  <r>
    <x v="260"/>
    <d v="2020-02-16T00:00:00"/>
    <n v="6"/>
    <s v="Production Technician I"/>
    <x v="2"/>
    <s v="Terminated"/>
    <s v="Part-Time"/>
    <s v="Zone B"/>
    <s v="Full-Time"/>
    <x v="0"/>
    <x v="4"/>
    <d v="1947-08-31T00:00:00"/>
    <s v="MA"/>
    <x v="1"/>
    <s v="White"/>
    <s v="Married"/>
    <x v="0"/>
    <x v="2"/>
    <x v="2"/>
    <d v="2023-06-01T00:00:00"/>
    <n v="1"/>
    <x v="0"/>
    <n v="5"/>
    <x v="1"/>
    <n v="5"/>
    <d v="2023-01-15T00:00:00"/>
    <x v="4"/>
    <x v="0"/>
    <x v="3"/>
    <n v="1"/>
    <x v="259"/>
    <n v="73"/>
    <x v="3"/>
  </r>
  <r>
    <x v="261"/>
    <d v="2022-04-29T00:00:00"/>
    <n v="4"/>
    <s v="Production Technician I"/>
    <x v="4"/>
    <s v="Terminated"/>
    <s v="Full-Time"/>
    <s v="Zone A"/>
    <s v="Temporary"/>
    <x v="0"/>
    <x v="13"/>
    <d v="1972-08-30T00:00:00"/>
    <s v="MA"/>
    <x v="1"/>
    <s v="Asian"/>
    <s v="Married"/>
    <x v="0"/>
    <x v="1"/>
    <x v="1"/>
    <d v="2023-06-18T00:00:00"/>
    <n v="2"/>
    <x v="0"/>
    <n v="1"/>
    <x v="0"/>
    <n v="4"/>
    <d v="2022-09-06T00:00:00"/>
    <x v="4"/>
    <x v="0"/>
    <x v="2"/>
    <n v="1"/>
    <x v="260"/>
    <n v="50"/>
    <x v="0"/>
  </r>
  <r>
    <x v="262"/>
    <d v="2019-10-10T00:00:00"/>
    <n v="6"/>
    <s v="Production Technician I"/>
    <x v="0"/>
    <s v="Terminated"/>
    <s v="Part-Time"/>
    <s v="Zone C"/>
    <s v="Temporary"/>
    <x v="0"/>
    <x v="4"/>
    <d v="1969-11-25T00:00:00"/>
    <s v="MA"/>
    <x v="1"/>
    <s v="Asian"/>
    <s v="Divorced"/>
    <x v="0"/>
    <x v="0"/>
    <x v="0"/>
    <d v="2023-02-04T00:00:00"/>
    <n v="1"/>
    <x v="0"/>
    <n v="2"/>
    <x v="0"/>
    <n v="5"/>
    <d v="2023-06-28T00:00:00"/>
    <x v="4"/>
    <x v="0"/>
    <x v="1"/>
    <n v="4"/>
    <x v="261"/>
    <n v="50"/>
    <x v="0"/>
  </r>
  <r>
    <x v="263"/>
    <d v="2019-04-07T00:00:00"/>
    <n v="7"/>
    <s v="Production Technician I"/>
    <x v="7"/>
    <s v="Active"/>
    <s v="Contract"/>
    <s v="Zone B"/>
    <s v="Part-Time"/>
    <x v="0"/>
    <x v="1"/>
    <d v="1955-08-21T00:00:00"/>
    <s v="MA"/>
    <x v="1"/>
    <s v="Asian"/>
    <s v="Widowed"/>
    <x v="0"/>
    <x v="2"/>
    <x v="4"/>
    <d v="2023-05-17T00:00:00"/>
    <n v="4"/>
    <x v="1"/>
    <n v="3"/>
    <x v="2"/>
    <n v="3"/>
    <d v="2023-05-23T00:00:00"/>
    <x v="1"/>
    <x v="1"/>
    <x v="0"/>
    <n v="3"/>
    <x v="262"/>
    <n v="64"/>
    <x v="3"/>
  </r>
  <r>
    <x v="264"/>
    <d v="2020-07-13T00:00:00"/>
    <n v="5"/>
    <s v="Production Technician I"/>
    <x v="1"/>
    <s v="Active"/>
    <s v="Contract"/>
    <s v="Zone A"/>
    <s v="Full-Time"/>
    <x v="0"/>
    <x v="3"/>
    <d v="1995-07-25T00:00:00"/>
    <s v="MA"/>
    <x v="0"/>
    <s v="Other"/>
    <s v="Married"/>
    <x v="0"/>
    <x v="0"/>
    <x v="0"/>
    <d v="2022-10-01T00:00:00"/>
    <n v="1"/>
    <x v="0"/>
    <n v="4"/>
    <x v="1"/>
    <n v="1"/>
    <d v="2023-01-13T00:00:00"/>
    <x v="4"/>
    <x v="1"/>
    <x v="0"/>
    <n v="3"/>
    <x v="263"/>
    <n v="25"/>
    <x v="1"/>
  </r>
  <r>
    <x v="265"/>
    <d v="2021-08-26T00:00:00"/>
    <n v="4"/>
    <s v="Production Technician I"/>
    <x v="8"/>
    <s v="Active"/>
    <s v="Part-Time"/>
    <s v="Zone C"/>
    <s v="Temporary"/>
    <x v="0"/>
    <x v="4"/>
    <d v="1945-01-15T00:00:00"/>
    <s v="MA"/>
    <x v="0"/>
    <s v="Other"/>
    <s v="Divorced"/>
    <x v="0"/>
    <x v="1"/>
    <x v="1"/>
    <d v="2022-10-11T00:00:00"/>
    <n v="1"/>
    <x v="0"/>
    <n v="2"/>
    <x v="0"/>
    <n v="5"/>
    <d v="2023-05-02T00:00:00"/>
    <x v="2"/>
    <x v="0"/>
    <x v="1"/>
    <n v="5"/>
    <x v="264"/>
    <n v="76"/>
    <x v="3"/>
  </r>
  <r>
    <x v="266"/>
    <d v="2021-12-23T00:00:00"/>
    <n v="4"/>
    <s v="Production Technician I"/>
    <x v="3"/>
    <s v="Active"/>
    <s v="Contract"/>
    <s v="Zone A"/>
    <s v="Part-Time"/>
    <x v="0"/>
    <x v="8"/>
    <d v="1967-02-07T00:00:00"/>
    <s v="MA"/>
    <x v="1"/>
    <s v="Hispanic"/>
    <s v="Divorced"/>
    <x v="0"/>
    <x v="0"/>
    <x v="3"/>
    <d v="2023-04-18T00:00:00"/>
    <n v="5"/>
    <x v="1"/>
    <n v="1"/>
    <x v="0"/>
    <n v="2"/>
    <d v="2023-07-10T00:00:00"/>
    <x v="1"/>
    <x v="0"/>
    <x v="2"/>
    <n v="5"/>
    <x v="265"/>
    <n v="54"/>
    <x v="0"/>
  </r>
  <r>
    <x v="267"/>
    <d v="2022-12-08T00:00:00"/>
    <n v="3"/>
    <s v="Production Technician I"/>
    <x v="4"/>
    <s v="Active"/>
    <s v="Contract"/>
    <s v="Zone B"/>
    <s v="Part-Time"/>
    <x v="0"/>
    <x v="13"/>
    <d v="1943-01-01T00:00:00"/>
    <s v="MA"/>
    <x v="1"/>
    <s v="Other"/>
    <s v="Divorced"/>
    <x v="0"/>
    <x v="1"/>
    <x v="1"/>
    <d v="2023-03-19T00:00:00"/>
    <n v="4"/>
    <x v="1"/>
    <n v="5"/>
    <x v="1"/>
    <n v="3"/>
    <d v="2022-12-12T00:00:00"/>
    <x v="1"/>
    <x v="1"/>
    <x v="0"/>
    <n v="1"/>
    <x v="266"/>
    <n v="79"/>
    <x v="3"/>
  </r>
  <r>
    <x v="268"/>
    <d v="2022-01-18T00:00:00"/>
    <n v="4"/>
    <s v="Production Technician I"/>
    <x v="0"/>
    <s v="Active"/>
    <s v="Contract"/>
    <s v="Zone B"/>
    <s v="Temporary"/>
    <x v="0"/>
    <x v="10"/>
    <d v="1965-12-08T00:00:00"/>
    <s v="MA"/>
    <x v="1"/>
    <s v="Black"/>
    <s v="Widowed"/>
    <x v="0"/>
    <x v="0"/>
    <x v="0"/>
    <d v="2023-02-20T00:00:00"/>
    <n v="4"/>
    <x v="1"/>
    <n v="5"/>
    <x v="1"/>
    <n v="5"/>
    <d v="2022-08-29T00:00:00"/>
    <x v="0"/>
    <x v="1"/>
    <x v="1"/>
    <n v="1"/>
    <x v="267"/>
    <n v="57"/>
    <x v="0"/>
  </r>
  <r>
    <x v="269"/>
    <d v="2020-02-28T00:00:00"/>
    <n v="6"/>
    <s v="Production Technician I"/>
    <x v="1"/>
    <s v="Active"/>
    <s v="Part-Time"/>
    <s v="Zone B"/>
    <s v="Part-Time"/>
    <x v="0"/>
    <x v="4"/>
    <d v="1998-07-04T00:00:00"/>
    <s v="MA"/>
    <x v="1"/>
    <s v="Hispanic"/>
    <s v="Single"/>
    <x v="0"/>
    <x v="1"/>
    <x v="1"/>
    <d v="2023-04-11T00:00:00"/>
    <n v="2"/>
    <x v="0"/>
    <n v="4"/>
    <x v="1"/>
    <n v="1"/>
    <d v="2023-05-02T00:00:00"/>
    <x v="2"/>
    <x v="1"/>
    <x v="3"/>
    <n v="5"/>
    <x v="268"/>
    <n v="22"/>
    <x v="2"/>
  </r>
  <r>
    <x v="270"/>
    <d v="2020-05-31T00:00:00"/>
    <n v="5"/>
    <s v="Production Technician I"/>
    <x v="8"/>
    <s v="Active"/>
    <s v="Part-Time"/>
    <s v="Zone B"/>
    <s v="Part-Time"/>
    <x v="0"/>
    <x v="4"/>
    <d v="1954-07-03T00:00:00"/>
    <s v="MA"/>
    <x v="1"/>
    <s v="Black"/>
    <s v="Widowed"/>
    <x v="0"/>
    <x v="0"/>
    <x v="3"/>
    <d v="2022-12-12T00:00:00"/>
    <n v="3"/>
    <x v="2"/>
    <n v="4"/>
    <x v="1"/>
    <n v="4"/>
    <d v="2022-12-09T00:00:00"/>
    <x v="3"/>
    <x v="0"/>
    <x v="1"/>
    <n v="5"/>
    <x v="269"/>
    <n v="66"/>
    <x v="3"/>
  </r>
  <r>
    <x v="271"/>
    <d v="2019-03-07T00:00:00"/>
    <n v="7"/>
    <s v="Production Technician I"/>
    <x v="2"/>
    <s v="Active"/>
    <s v="Full-Time"/>
    <s v="Zone C"/>
    <s v="Temporary"/>
    <x v="0"/>
    <x v="19"/>
    <d v="1964-07-21T00:00:00"/>
    <s v="MA"/>
    <x v="1"/>
    <s v="White"/>
    <s v="Divorced"/>
    <x v="0"/>
    <x v="1"/>
    <x v="1"/>
    <d v="2023-07-31T00:00:00"/>
    <n v="4"/>
    <x v="1"/>
    <n v="5"/>
    <x v="1"/>
    <n v="2"/>
    <d v="2023-03-05T00:00:00"/>
    <x v="4"/>
    <x v="0"/>
    <x v="0"/>
    <n v="2"/>
    <x v="270"/>
    <n v="55"/>
    <x v="0"/>
  </r>
  <r>
    <x v="272"/>
    <d v="2019-05-29T00:00:00"/>
    <n v="6"/>
    <s v="Production Technician I"/>
    <x v="9"/>
    <s v="Active"/>
    <s v="Contract"/>
    <s v="Zone C"/>
    <s v="Temporary"/>
    <x v="0"/>
    <x v="15"/>
    <d v="1963-07-11T00:00:00"/>
    <s v="MA"/>
    <x v="1"/>
    <s v="White"/>
    <s v="Married"/>
    <x v="0"/>
    <x v="2"/>
    <x v="4"/>
    <d v="2023-02-03T00:00:00"/>
    <n v="4"/>
    <x v="1"/>
    <n v="4"/>
    <x v="1"/>
    <n v="4"/>
    <d v="2022-10-25T00:00:00"/>
    <x v="3"/>
    <x v="1"/>
    <x v="0"/>
    <n v="1"/>
    <x v="271"/>
    <n v="56"/>
    <x v="0"/>
  </r>
  <r>
    <x v="273"/>
    <d v="2020-10-18T00:00:00"/>
    <n v="5"/>
    <s v="Production Technician I"/>
    <x v="7"/>
    <s v="Active"/>
    <s v="Full-Time"/>
    <s v="Zone A"/>
    <s v="Part-Time"/>
    <x v="0"/>
    <x v="13"/>
    <d v="1976-07-02T00:00:00"/>
    <s v="MA"/>
    <x v="1"/>
    <s v="Other"/>
    <s v="Married"/>
    <x v="0"/>
    <x v="2"/>
    <x v="2"/>
    <d v="2022-09-14T00:00:00"/>
    <n v="3"/>
    <x v="2"/>
    <n v="1"/>
    <x v="0"/>
    <n v="3"/>
    <d v="2022-10-25T00:00:00"/>
    <x v="2"/>
    <x v="0"/>
    <x v="1"/>
    <n v="2"/>
    <x v="272"/>
    <n v="44"/>
    <x v="0"/>
  </r>
  <r>
    <x v="274"/>
    <d v="2018-11-19T00:00:00"/>
    <n v="7"/>
    <s v="Production Technician I"/>
    <x v="3"/>
    <s v="Active"/>
    <s v="Part-Time"/>
    <s v="Zone B"/>
    <s v="Part-Time"/>
    <x v="0"/>
    <x v="16"/>
    <d v="1946-12-11T00:00:00"/>
    <s v="MA"/>
    <x v="1"/>
    <s v="Hispanic"/>
    <s v="Divorced"/>
    <x v="0"/>
    <x v="0"/>
    <x v="3"/>
    <d v="2022-09-09T00:00:00"/>
    <n v="2"/>
    <x v="0"/>
    <n v="5"/>
    <x v="1"/>
    <n v="1"/>
    <d v="2022-11-17T00:00:00"/>
    <x v="1"/>
    <x v="1"/>
    <x v="0"/>
    <n v="1"/>
    <x v="273"/>
    <n v="72"/>
    <x v="3"/>
  </r>
  <r>
    <x v="275"/>
    <d v="2022-04-15T00:00:00"/>
    <n v="4"/>
    <s v="Production Technician II"/>
    <x v="7"/>
    <s v="Terminated"/>
    <s v="Full-Time"/>
    <s v="Zone A"/>
    <s v="Temporary"/>
    <x v="0"/>
    <x v="3"/>
    <d v="2000-09-03T00:00:00"/>
    <s v="MA"/>
    <x v="0"/>
    <s v="Hispanic"/>
    <s v="Widowed"/>
    <x v="0"/>
    <x v="1"/>
    <x v="1"/>
    <d v="2022-09-19T00:00:00"/>
    <n v="3"/>
    <x v="2"/>
    <n v="3"/>
    <x v="2"/>
    <n v="5"/>
    <d v="2022-09-01T00:00:00"/>
    <x v="3"/>
    <x v="0"/>
    <x v="2"/>
    <n v="3"/>
    <x v="274"/>
    <n v="22"/>
    <x v="2"/>
  </r>
  <r>
    <x v="276"/>
    <d v="2018-08-24T00:00:00"/>
    <n v="7"/>
    <s v="Production Technician II"/>
    <x v="1"/>
    <s v="Terminated"/>
    <s v="Full-Time"/>
    <s v="Zone B"/>
    <s v="Temporary"/>
    <x v="0"/>
    <x v="4"/>
    <d v="1951-03-09T00:00:00"/>
    <s v="MA"/>
    <x v="0"/>
    <s v="Asian"/>
    <s v="Divorced"/>
    <x v="0"/>
    <x v="1"/>
    <x v="1"/>
    <d v="2023-05-23T00:00:00"/>
    <n v="1"/>
    <x v="0"/>
    <n v="3"/>
    <x v="2"/>
    <n v="4"/>
    <d v="2022-08-19T00:00:00"/>
    <x v="1"/>
    <x v="1"/>
    <x v="1"/>
    <n v="5"/>
    <x v="275"/>
    <n v="67"/>
    <x v="3"/>
  </r>
  <r>
    <x v="277"/>
    <d v="2022-10-15T00:00:00"/>
    <n v="3"/>
    <s v="Production Technician II"/>
    <x v="8"/>
    <s v="Terminated"/>
    <s v="Full-Time"/>
    <s v="Zone C"/>
    <s v="Part-Time"/>
    <x v="0"/>
    <x v="16"/>
    <d v="2001-05-24T00:00:00"/>
    <s v="MA"/>
    <x v="0"/>
    <s v="Other"/>
    <s v="Single"/>
    <x v="0"/>
    <x v="0"/>
    <x v="0"/>
    <d v="2023-06-23T00:00:00"/>
    <n v="2"/>
    <x v="0"/>
    <n v="2"/>
    <x v="0"/>
    <n v="4"/>
    <d v="2022-09-11T00:00:00"/>
    <x v="0"/>
    <x v="1"/>
    <x v="2"/>
    <n v="5"/>
    <x v="276"/>
    <n v="21"/>
    <x v="2"/>
  </r>
  <r>
    <x v="278"/>
    <d v="2023-02-27T00:00:00"/>
    <n v="3"/>
    <s v="Production Technician II"/>
    <x v="3"/>
    <s v="Terminated"/>
    <s v="Full-Time"/>
    <s v="Zone A"/>
    <s v="Temporary"/>
    <x v="0"/>
    <x v="4"/>
    <d v="1948-09-14T00:00:00"/>
    <s v="MA"/>
    <x v="0"/>
    <s v="Hispanic"/>
    <s v="Widowed"/>
    <x v="0"/>
    <x v="2"/>
    <x v="4"/>
    <d v="2022-09-01T00:00:00"/>
    <n v="2"/>
    <x v="0"/>
    <n v="5"/>
    <x v="1"/>
    <n v="4"/>
    <d v="2022-10-05T00:00:00"/>
    <x v="2"/>
    <x v="1"/>
    <x v="2"/>
    <n v="2"/>
    <x v="277"/>
    <n v="75"/>
    <x v="3"/>
  </r>
  <r>
    <x v="279"/>
    <d v="2021-09-22T00:00:00"/>
    <n v="4"/>
    <s v="Production Technician II"/>
    <x v="9"/>
    <s v="Active"/>
    <s v="Contract"/>
    <s v="Zone A"/>
    <s v="Temporary"/>
    <x v="0"/>
    <x v="4"/>
    <d v="1981-09-12T00:00:00"/>
    <s v="MA"/>
    <x v="0"/>
    <s v="Asian"/>
    <s v="Married"/>
    <x v="0"/>
    <x v="2"/>
    <x v="2"/>
    <d v="2023-01-07T00:00:00"/>
    <n v="2"/>
    <x v="0"/>
    <n v="1"/>
    <x v="0"/>
    <n v="1"/>
    <d v="2023-04-22T00:00:00"/>
    <x v="4"/>
    <x v="0"/>
    <x v="3"/>
    <n v="3"/>
    <x v="278"/>
    <n v="40"/>
    <x v="0"/>
  </r>
  <r>
    <x v="280"/>
    <d v="2020-05-30T00:00:00"/>
    <n v="5"/>
    <s v="Production Technician I"/>
    <x v="5"/>
    <s v="Active"/>
    <s v="Contract"/>
    <s v="Zone A"/>
    <s v="Part-Time"/>
    <x v="0"/>
    <x v="3"/>
    <d v="1950-09-13T00:00:00"/>
    <s v="MA"/>
    <x v="1"/>
    <s v="Black"/>
    <s v="Married"/>
    <x v="0"/>
    <x v="2"/>
    <x v="2"/>
    <d v="2022-08-11T00:00:00"/>
    <n v="2"/>
    <x v="0"/>
    <n v="1"/>
    <x v="0"/>
    <n v="3"/>
    <d v="2022-11-17T00:00:00"/>
    <x v="0"/>
    <x v="0"/>
    <x v="3"/>
    <n v="3"/>
    <x v="279"/>
    <n v="70"/>
    <x v="3"/>
  </r>
  <r>
    <x v="281"/>
    <d v="2020-09-11T00:00:00"/>
    <n v="5"/>
    <s v="Production Technician I"/>
    <x v="6"/>
    <s v="Active"/>
    <s v="Part-Time"/>
    <s v="Zone B"/>
    <s v="Full-Time"/>
    <x v="0"/>
    <x v="1"/>
    <d v="1964-12-22T00:00:00"/>
    <s v="MA"/>
    <x v="0"/>
    <s v="Asian"/>
    <s v="Widowed"/>
    <x v="0"/>
    <x v="0"/>
    <x v="3"/>
    <d v="2022-09-05T00:00:00"/>
    <n v="4"/>
    <x v="1"/>
    <n v="3"/>
    <x v="2"/>
    <n v="2"/>
    <d v="2023-05-23T00:00:00"/>
    <x v="4"/>
    <x v="0"/>
    <x v="2"/>
    <n v="1"/>
    <x v="280"/>
    <n v="56"/>
    <x v="0"/>
  </r>
  <r>
    <x v="282"/>
    <d v="2019-05-31T00:00:00"/>
    <n v="6"/>
    <s v="Production Technician I"/>
    <x v="2"/>
    <s v="Terminated"/>
    <s v="Full-Time"/>
    <s v="Zone C"/>
    <s v="Full-Time"/>
    <x v="0"/>
    <x v="3"/>
    <d v="1978-07-20T00:00:00"/>
    <s v="MA"/>
    <x v="1"/>
    <s v="Asian"/>
    <s v="Single"/>
    <x v="0"/>
    <x v="0"/>
    <x v="0"/>
    <d v="2023-01-13T00:00:00"/>
    <n v="5"/>
    <x v="1"/>
    <n v="4"/>
    <x v="1"/>
    <n v="4"/>
    <d v="2022-10-11T00:00:00"/>
    <x v="3"/>
    <x v="1"/>
    <x v="0"/>
    <n v="5"/>
    <x v="281"/>
    <n v="41"/>
    <x v="0"/>
  </r>
  <r>
    <x v="283"/>
    <d v="2020-07-13T00:00:00"/>
    <n v="5"/>
    <s v="Production Technician I"/>
    <x v="4"/>
    <s v="Active"/>
    <s v="Part-Time"/>
    <s v="Zone B"/>
    <s v="Full-Time"/>
    <x v="0"/>
    <x v="12"/>
    <d v="1969-08-21T00:00:00"/>
    <s v="MA"/>
    <x v="1"/>
    <s v="Black"/>
    <s v="Widowed"/>
    <x v="0"/>
    <x v="1"/>
    <x v="1"/>
    <d v="2022-11-06T00:00:00"/>
    <n v="2"/>
    <x v="0"/>
    <n v="1"/>
    <x v="0"/>
    <n v="5"/>
    <d v="2023-02-22T00:00:00"/>
    <x v="2"/>
    <x v="0"/>
    <x v="3"/>
    <n v="3"/>
    <x v="282"/>
    <n v="51"/>
    <x v="0"/>
  </r>
  <r>
    <x v="284"/>
    <d v="2021-09-09T00:00:00"/>
    <n v="4"/>
    <s v="Production Technician I"/>
    <x v="0"/>
    <s v="Terminated"/>
    <s v="Part-Time"/>
    <s v="Zone C"/>
    <s v="Temporary"/>
    <x v="0"/>
    <x v="19"/>
    <d v="1944-02-17T00:00:00"/>
    <s v="MA"/>
    <x v="1"/>
    <s v="Black"/>
    <s v="Widowed"/>
    <x v="0"/>
    <x v="2"/>
    <x v="2"/>
    <d v="2023-04-26T00:00:00"/>
    <n v="2"/>
    <x v="0"/>
    <n v="5"/>
    <x v="1"/>
    <n v="5"/>
    <d v="2022-10-18T00:00:00"/>
    <x v="0"/>
    <x v="1"/>
    <x v="0"/>
    <n v="5"/>
    <x v="283"/>
    <n v="77"/>
    <x v="3"/>
  </r>
  <r>
    <x v="285"/>
    <d v="2019-04-06T00:00:00"/>
    <n v="7"/>
    <s v="Production Technician I"/>
    <x v="7"/>
    <s v="Active"/>
    <s v="Full-Time"/>
    <s v="Zone C"/>
    <s v="Part-Time"/>
    <x v="0"/>
    <x v="3"/>
    <d v="1969-08-20T00:00:00"/>
    <s v="MA"/>
    <x v="1"/>
    <s v="Other"/>
    <s v="Married"/>
    <x v="0"/>
    <x v="2"/>
    <x v="4"/>
    <d v="2022-11-18T00:00:00"/>
    <n v="4"/>
    <x v="1"/>
    <n v="1"/>
    <x v="0"/>
    <n v="3"/>
    <d v="2022-12-23T00:00:00"/>
    <x v="1"/>
    <x v="0"/>
    <x v="0"/>
    <n v="5"/>
    <x v="284"/>
    <n v="50"/>
    <x v="0"/>
  </r>
  <r>
    <x v="286"/>
    <d v="2021-02-16T00:00:00"/>
    <n v="5"/>
    <s v="Production Technician I"/>
    <x v="1"/>
    <s v="Active"/>
    <s v="Full-Time"/>
    <s v="Zone A"/>
    <s v="Full-Time"/>
    <x v="0"/>
    <x v="11"/>
    <d v="1985-05-02T00:00:00"/>
    <s v="MA"/>
    <x v="0"/>
    <s v="Other"/>
    <s v="Married"/>
    <x v="0"/>
    <x v="0"/>
    <x v="0"/>
    <d v="2023-04-01T00:00:00"/>
    <n v="1"/>
    <x v="0"/>
    <n v="3"/>
    <x v="2"/>
    <n v="3"/>
    <d v="2022-09-28T00:00:00"/>
    <x v="3"/>
    <x v="1"/>
    <x v="3"/>
    <n v="4"/>
    <x v="285"/>
    <n v="36"/>
    <x v="1"/>
  </r>
  <r>
    <x v="287"/>
    <d v="2020-02-17T00:00:00"/>
    <n v="6"/>
    <s v="Production Technician I"/>
    <x v="8"/>
    <s v="Active"/>
    <s v="Full-Time"/>
    <s v="Zone C"/>
    <s v="Part-Time"/>
    <x v="0"/>
    <x v="6"/>
    <d v="1955-02-16T00:00:00"/>
    <s v="MA"/>
    <x v="1"/>
    <s v="Black"/>
    <s v="Single"/>
    <x v="0"/>
    <x v="2"/>
    <x v="4"/>
    <d v="2022-12-07T00:00:00"/>
    <n v="4"/>
    <x v="1"/>
    <n v="1"/>
    <x v="0"/>
    <n v="5"/>
    <d v="2022-09-27T00:00:00"/>
    <x v="2"/>
    <x v="1"/>
    <x v="3"/>
    <n v="5"/>
    <x v="286"/>
    <n v="65"/>
    <x v="3"/>
  </r>
  <r>
    <x v="288"/>
    <d v="2021-10-15T00:00:00"/>
    <n v="4"/>
    <s v="Production Technician I"/>
    <x v="3"/>
    <s v="Active"/>
    <s v="Contract"/>
    <s v="Zone A"/>
    <s v="Full-Time"/>
    <x v="0"/>
    <x v="1"/>
    <d v="1972-12-24T00:00:00"/>
    <s v="MA"/>
    <x v="1"/>
    <s v="Other"/>
    <s v="Single"/>
    <x v="0"/>
    <x v="1"/>
    <x v="1"/>
    <d v="2023-04-05T00:00:00"/>
    <n v="1"/>
    <x v="0"/>
    <n v="1"/>
    <x v="0"/>
    <n v="4"/>
    <d v="2022-11-10T00:00:00"/>
    <x v="1"/>
    <x v="0"/>
    <x v="1"/>
    <n v="4"/>
    <x v="287"/>
    <n v="49"/>
    <x v="0"/>
  </r>
  <r>
    <x v="289"/>
    <d v="2022-07-06T00:00:00"/>
    <n v="3"/>
    <s v="Production Technician I"/>
    <x v="9"/>
    <s v="Active"/>
    <s v="Full-Time"/>
    <s v="Zone A"/>
    <s v="Temporary"/>
    <x v="0"/>
    <x v="6"/>
    <d v="1954-10-12T00:00:00"/>
    <s v="MA"/>
    <x v="1"/>
    <s v="White"/>
    <s v="Divorced"/>
    <x v="0"/>
    <x v="2"/>
    <x v="2"/>
    <d v="2023-08-04T00:00:00"/>
    <n v="3"/>
    <x v="2"/>
    <n v="1"/>
    <x v="0"/>
    <n v="5"/>
    <d v="2023-05-31T00:00:00"/>
    <x v="4"/>
    <x v="0"/>
    <x v="2"/>
    <n v="1"/>
    <x v="288"/>
    <n v="68"/>
    <x v="3"/>
  </r>
  <r>
    <x v="290"/>
    <d v="2019-03-05T00:00:00"/>
    <n v="7"/>
    <s v="Production Technician I"/>
    <x v="5"/>
    <s v="Active"/>
    <s v="Part-Time"/>
    <s v="Zone B"/>
    <s v="Part-Time"/>
    <x v="0"/>
    <x v="11"/>
    <d v="1959-09-29T00:00:00"/>
    <s v="MA"/>
    <x v="1"/>
    <s v="White"/>
    <s v="Single"/>
    <x v="0"/>
    <x v="0"/>
    <x v="0"/>
    <d v="2023-02-23T00:00:00"/>
    <n v="1"/>
    <x v="0"/>
    <n v="3"/>
    <x v="2"/>
    <n v="2"/>
    <d v="2022-09-19T00:00:00"/>
    <x v="2"/>
    <x v="1"/>
    <x v="0"/>
    <n v="1"/>
    <x v="289"/>
    <n v="60"/>
    <x v="3"/>
  </r>
  <r>
    <x v="291"/>
    <d v="2020-06-02T00:00:00"/>
    <n v="5"/>
    <s v="Production Technician I"/>
    <x v="6"/>
    <s v="Active"/>
    <s v="Full-Time"/>
    <s v="Zone C"/>
    <s v="Full-Time"/>
    <x v="0"/>
    <x v="9"/>
    <d v="1978-05-31T00:00:00"/>
    <s v="MA"/>
    <x v="1"/>
    <s v="Black"/>
    <s v="Married"/>
    <x v="0"/>
    <x v="2"/>
    <x v="4"/>
    <d v="2023-04-23T00:00:00"/>
    <n v="3"/>
    <x v="2"/>
    <n v="3"/>
    <x v="2"/>
    <n v="5"/>
    <d v="2023-03-08T00:00:00"/>
    <x v="3"/>
    <x v="1"/>
    <x v="1"/>
    <n v="4"/>
    <x v="290"/>
    <n v="42"/>
    <x v="0"/>
  </r>
  <r>
    <x v="292"/>
    <d v="2021-05-24T00:00:00"/>
    <n v="4"/>
    <s v="Production Technician I"/>
    <x v="4"/>
    <s v="Active"/>
    <s v="Full-Time"/>
    <s v="Zone A"/>
    <s v="Temporary"/>
    <x v="0"/>
    <x v="4"/>
    <d v="1944-06-01T00:00:00"/>
    <s v="MA"/>
    <x v="0"/>
    <s v="Hispanic"/>
    <s v="Married"/>
    <x v="0"/>
    <x v="1"/>
    <x v="1"/>
    <d v="2022-11-23T00:00:00"/>
    <n v="1"/>
    <x v="0"/>
    <n v="5"/>
    <x v="1"/>
    <n v="3"/>
    <d v="2023-03-27T00:00:00"/>
    <x v="3"/>
    <x v="1"/>
    <x v="0"/>
    <n v="4"/>
    <x v="291"/>
    <n v="77"/>
    <x v="3"/>
  </r>
  <r>
    <x v="293"/>
    <d v="2022-11-16T00:00:00"/>
    <n v="3"/>
    <s v="Production Technician I"/>
    <x v="7"/>
    <s v="Terminated"/>
    <s v="Contract"/>
    <s v="Zone A"/>
    <s v="Temporary"/>
    <x v="0"/>
    <x v="6"/>
    <d v="1946-12-20T00:00:00"/>
    <s v="MA"/>
    <x v="1"/>
    <s v="Other"/>
    <s v="Divorced"/>
    <x v="0"/>
    <x v="1"/>
    <x v="1"/>
    <d v="2022-10-04T00:00:00"/>
    <n v="2"/>
    <x v="0"/>
    <n v="1"/>
    <x v="0"/>
    <n v="1"/>
    <d v="2023-01-16T00:00:00"/>
    <x v="0"/>
    <x v="0"/>
    <x v="0"/>
    <n v="4"/>
    <x v="292"/>
    <n v="76"/>
    <x v="3"/>
  </r>
  <r>
    <x v="294"/>
    <d v="2022-05-01T00:00:00"/>
    <n v="4"/>
    <s v="Production Technician I"/>
    <x v="1"/>
    <s v="Active"/>
    <s v="Contract"/>
    <s v="Zone B"/>
    <s v="Full-Time"/>
    <x v="0"/>
    <x v="17"/>
    <d v="1958-10-21T00:00:00"/>
    <s v="MA"/>
    <x v="1"/>
    <s v="Black"/>
    <s v="Married"/>
    <x v="0"/>
    <x v="2"/>
    <x v="4"/>
    <d v="2022-11-28T00:00:00"/>
    <n v="3"/>
    <x v="2"/>
    <n v="4"/>
    <x v="1"/>
    <n v="1"/>
    <d v="2022-08-11T00:00:00"/>
    <x v="2"/>
    <x v="0"/>
    <x v="2"/>
    <n v="2"/>
    <x v="293"/>
    <n v="64"/>
    <x v="3"/>
  </r>
  <r>
    <x v="295"/>
    <d v="2021-08-24T00:00:00"/>
    <n v="4"/>
    <s v="Production Technician I"/>
    <x v="8"/>
    <s v="Active"/>
    <s v="Full-Time"/>
    <s v="Zone A"/>
    <s v="Part-Time"/>
    <x v="0"/>
    <x v="3"/>
    <d v="1960-02-12T00:00:00"/>
    <s v="MA"/>
    <x v="1"/>
    <s v="Other"/>
    <s v="Widowed"/>
    <x v="0"/>
    <x v="1"/>
    <x v="1"/>
    <d v="2022-10-28T00:00:00"/>
    <n v="4"/>
    <x v="1"/>
    <n v="3"/>
    <x v="2"/>
    <n v="1"/>
    <d v="2022-11-28T00:00:00"/>
    <x v="3"/>
    <x v="1"/>
    <x v="3"/>
    <n v="1"/>
    <x v="150"/>
    <n v="61"/>
    <x v="3"/>
  </r>
  <r>
    <x v="296"/>
    <d v="2023-06-22T00:00:00"/>
    <n v="2"/>
    <s v="Production Technician II"/>
    <x v="0"/>
    <s v="Active"/>
    <s v="Contract"/>
    <s v="Zone A"/>
    <s v="Full-Time"/>
    <x v="0"/>
    <x v="2"/>
    <d v="1987-11-23T00:00:00"/>
    <s v="MA"/>
    <x v="0"/>
    <s v="Black"/>
    <s v="Married"/>
    <x v="0"/>
    <x v="2"/>
    <x v="4"/>
    <d v="2023-05-30T00:00:00"/>
    <n v="2"/>
    <x v="0"/>
    <n v="4"/>
    <x v="1"/>
    <n v="1"/>
    <d v="2022-08-18T00:00:00"/>
    <x v="1"/>
    <x v="1"/>
    <x v="0"/>
    <n v="1"/>
    <x v="294"/>
    <n v="36"/>
    <x v="1"/>
  </r>
  <r>
    <x v="297"/>
    <d v="2020-07-18T00:00:00"/>
    <n v="5"/>
    <s v="Production Technician II"/>
    <x v="7"/>
    <s v="Active"/>
    <s v="Part-Time"/>
    <s v="Zone B"/>
    <s v="Temporary"/>
    <x v="0"/>
    <x v="6"/>
    <d v="1949-05-11T00:00:00"/>
    <s v="MA"/>
    <x v="0"/>
    <s v="Black"/>
    <s v="Divorced"/>
    <x v="0"/>
    <x v="2"/>
    <x v="2"/>
    <d v="2022-08-06T00:00:00"/>
    <n v="2"/>
    <x v="0"/>
    <n v="1"/>
    <x v="0"/>
    <n v="1"/>
    <d v="2023-06-15T00:00:00"/>
    <x v="2"/>
    <x v="0"/>
    <x v="0"/>
    <n v="2"/>
    <x v="295"/>
    <n v="71"/>
    <x v="3"/>
  </r>
  <r>
    <x v="298"/>
    <d v="2023-01-12T00:00:00"/>
    <n v="3"/>
    <s v="Production Technician II"/>
    <x v="1"/>
    <s v="Terminated"/>
    <s v="Full-Time"/>
    <s v="Zone B"/>
    <s v="Full-Time"/>
    <x v="0"/>
    <x v="0"/>
    <d v="1950-06-25T00:00:00"/>
    <s v="MA"/>
    <x v="0"/>
    <s v="White"/>
    <s v="Widowed"/>
    <x v="0"/>
    <x v="1"/>
    <x v="1"/>
    <d v="2023-07-09T00:00:00"/>
    <n v="3"/>
    <x v="2"/>
    <n v="2"/>
    <x v="0"/>
    <n v="5"/>
    <d v="2022-11-13T00:00:00"/>
    <x v="3"/>
    <x v="1"/>
    <x v="1"/>
    <n v="1"/>
    <x v="296"/>
    <n v="73"/>
    <x v="3"/>
  </r>
  <r>
    <x v="299"/>
    <d v="2022-02-16T00:00:00"/>
    <n v="4"/>
    <s v="Production Technician II"/>
    <x v="8"/>
    <s v="Active"/>
    <s v="Full-Time"/>
    <s v="Zone B"/>
    <s v="Temporary"/>
    <x v="0"/>
    <x v="2"/>
    <d v="1995-12-13T00:00:00"/>
    <s v="MA"/>
    <x v="0"/>
    <s v="Black"/>
    <s v="Single"/>
    <x v="0"/>
    <x v="1"/>
    <x v="1"/>
    <d v="2023-07-11T00:00:00"/>
    <n v="2"/>
    <x v="0"/>
    <n v="1"/>
    <x v="0"/>
    <n v="5"/>
    <d v="2022-08-30T00:00:00"/>
    <x v="4"/>
    <x v="1"/>
    <x v="1"/>
    <n v="2"/>
    <x v="297"/>
    <n v="27"/>
    <x v="1"/>
  </r>
  <r>
    <x v="300"/>
    <d v="2022-09-02T00:00:00"/>
    <n v="3"/>
    <s v="Production Technician II"/>
    <x v="3"/>
    <s v="Active"/>
    <s v="Part-Time"/>
    <s v="Zone A"/>
    <s v="Temporary"/>
    <x v="0"/>
    <x v="17"/>
    <d v="1969-06-30T00:00:00"/>
    <s v="MA"/>
    <x v="0"/>
    <s v="Hispanic"/>
    <s v="Widowed"/>
    <x v="0"/>
    <x v="1"/>
    <x v="1"/>
    <d v="2023-01-02T00:00:00"/>
    <n v="1"/>
    <x v="0"/>
    <n v="1"/>
    <x v="0"/>
    <n v="2"/>
    <d v="2022-11-25T00:00:00"/>
    <x v="1"/>
    <x v="0"/>
    <x v="2"/>
    <n v="5"/>
    <x v="298"/>
    <n v="53"/>
    <x v="0"/>
  </r>
  <r>
    <x v="301"/>
    <d v="2019-02-02T00:00:00"/>
    <n v="7"/>
    <s v="Production Technician II"/>
    <x v="9"/>
    <s v="Active"/>
    <s v="Part-Time"/>
    <s v="Zone A"/>
    <s v="Part-Time"/>
    <x v="0"/>
    <x v="17"/>
    <d v="1943-03-10T00:00:00"/>
    <s v="MA"/>
    <x v="0"/>
    <s v="Black"/>
    <s v="Widowed"/>
    <x v="0"/>
    <x v="1"/>
    <x v="1"/>
    <d v="2023-05-12T00:00:00"/>
    <n v="4"/>
    <x v="1"/>
    <n v="4"/>
    <x v="1"/>
    <n v="5"/>
    <d v="2023-03-27T00:00:00"/>
    <x v="3"/>
    <x v="0"/>
    <x v="1"/>
    <n v="4"/>
    <x v="299"/>
    <n v="76"/>
    <x v="3"/>
  </r>
  <r>
    <x v="302"/>
    <d v="2021-08-26T00:00:00"/>
    <n v="4"/>
    <s v="Production Technician I"/>
    <x v="3"/>
    <s v="Terminated"/>
    <s v="Full-Time"/>
    <s v="Zone B"/>
    <s v="Part-Time"/>
    <x v="0"/>
    <x v="3"/>
    <d v="1993-03-07T00:00:00"/>
    <s v="MA"/>
    <x v="0"/>
    <s v="Black"/>
    <s v="Divorced"/>
    <x v="0"/>
    <x v="2"/>
    <x v="2"/>
    <d v="2023-07-09T00:00:00"/>
    <n v="2"/>
    <x v="0"/>
    <n v="5"/>
    <x v="1"/>
    <n v="3"/>
    <d v="2022-10-12T00:00:00"/>
    <x v="0"/>
    <x v="0"/>
    <x v="2"/>
    <n v="4"/>
    <x v="300"/>
    <n v="28"/>
    <x v="1"/>
  </r>
  <r>
    <x v="303"/>
    <d v="2020-12-31T00:00:00"/>
    <n v="5"/>
    <s v="Production Technician I"/>
    <x v="7"/>
    <s v="Active"/>
    <s v="Contract"/>
    <s v="Zone B"/>
    <s v="Full-Time"/>
    <x v="0"/>
    <x v="14"/>
    <d v="1991-05-30T00:00:00"/>
    <s v="MA"/>
    <x v="0"/>
    <s v="Black"/>
    <s v="Divorced"/>
    <x v="0"/>
    <x v="0"/>
    <x v="0"/>
    <d v="2023-01-27T00:00:00"/>
    <n v="2"/>
    <x v="0"/>
    <n v="4"/>
    <x v="1"/>
    <n v="1"/>
    <d v="2023-01-04T00:00:00"/>
    <x v="0"/>
    <x v="0"/>
    <x v="2"/>
    <n v="3"/>
    <x v="301"/>
    <n v="29"/>
    <x v="1"/>
  </r>
  <r>
    <x v="304"/>
    <d v="2020-12-12T00:00:00"/>
    <n v="5"/>
    <s v="Production Technician I"/>
    <x v="9"/>
    <s v="Active"/>
    <s v="Full-Time"/>
    <s v="Zone A"/>
    <s v="Full-Time"/>
    <x v="0"/>
    <x v="10"/>
    <d v="1952-11-21T00:00:00"/>
    <s v="MA"/>
    <x v="1"/>
    <s v="Asian"/>
    <s v="Married"/>
    <x v="0"/>
    <x v="1"/>
    <x v="1"/>
    <d v="2022-09-25T00:00:00"/>
    <n v="3"/>
    <x v="2"/>
    <n v="5"/>
    <x v="1"/>
    <n v="3"/>
    <d v="2022-10-12T00:00:00"/>
    <x v="2"/>
    <x v="0"/>
    <x v="1"/>
    <n v="2"/>
    <x v="302"/>
    <n v="68"/>
    <x v="3"/>
  </r>
  <r>
    <x v="305"/>
    <d v="2022-01-13T00:00:00"/>
    <n v="4"/>
    <s v="Production Technician I"/>
    <x v="2"/>
    <s v="Terminated"/>
    <s v="Contract"/>
    <s v="Zone B"/>
    <s v="Temporary"/>
    <x v="0"/>
    <x v="1"/>
    <d v="1995-01-26T00:00:00"/>
    <s v="MA"/>
    <x v="1"/>
    <s v="Asian"/>
    <s v="Married"/>
    <x v="0"/>
    <x v="1"/>
    <x v="1"/>
    <d v="2023-05-06T00:00:00"/>
    <n v="1"/>
    <x v="0"/>
    <n v="3"/>
    <x v="2"/>
    <n v="3"/>
    <d v="2023-07-05T00:00:00"/>
    <x v="2"/>
    <x v="0"/>
    <x v="1"/>
    <n v="2"/>
    <x v="303"/>
    <n v="27"/>
    <x v="1"/>
  </r>
  <r>
    <x v="306"/>
    <d v="2021-01-24T00:00:00"/>
    <n v="5"/>
    <s v="Production Technician I"/>
    <x v="6"/>
    <s v="Terminated"/>
    <s v="Part-Time"/>
    <s v="Zone B"/>
    <s v="Temporary"/>
    <x v="0"/>
    <x v="3"/>
    <d v="1981-09-20T00:00:00"/>
    <s v="MA"/>
    <x v="1"/>
    <s v="Asian"/>
    <s v="Married"/>
    <x v="0"/>
    <x v="1"/>
    <x v="1"/>
    <d v="2022-09-25T00:00:00"/>
    <n v="2"/>
    <x v="0"/>
    <n v="2"/>
    <x v="0"/>
    <n v="4"/>
    <d v="2023-03-26T00:00:00"/>
    <x v="4"/>
    <x v="0"/>
    <x v="1"/>
    <n v="5"/>
    <x v="304"/>
    <n v="40"/>
    <x v="0"/>
  </r>
  <r>
    <x v="307"/>
    <d v="2022-02-08T00:00:00"/>
    <n v="4"/>
    <s v="Production Technician I"/>
    <x v="8"/>
    <s v="Active"/>
    <s v="Full-Time"/>
    <s v="Zone A"/>
    <s v="Temporary"/>
    <x v="0"/>
    <x v="6"/>
    <d v="1966-02-05T00:00:00"/>
    <s v="MA"/>
    <x v="0"/>
    <s v="Asian"/>
    <s v="Divorced"/>
    <x v="0"/>
    <x v="1"/>
    <x v="1"/>
    <d v="2022-09-10T00:00:00"/>
    <n v="2"/>
    <x v="0"/>
    <n v="5"/>
    <x v="1"/>
    <n v="1"/>
    <d v="2023-01-01T00:00:00"/>
    <x v="4"/>
    <x v="1"/>
    <x v="2"/>
    <n v="1"/>
    <x v="305"/>
    <n v="56"/>
    <x v="0"/>
  </r>
  <r>
    <x v="308"/>
    <d v="2020-10-11T00:00:00"/>
    <n v="5"/>
    <s v="Production Technician I"/>
    <x v="1"/>
    <s v="Terminated"/>
    <s v="Part-Time"/>
    <s v="Zone A"/>
    <s v="Temporary"/>
    <x v="0"/>
    <x v="6"/>
    <d v="1972-05-16T00:00:00"/>
    <s v="MA"/>
    <x v="0"/>
    <s v="Hispanic"/>
    <s v="Divorced"/>
    <x v="0"/>
    <x v="1"/>
    <x v="1"/>
    <d v="2022-10-16T00:00:00"/>
    <n v="1"/>
    <x v="0"/>
    <n v="5"/>
    <x v="1"/>
    <n v="2"/>
    <d v="2022-11-15T00:00:00"/>
    <x v="2"/>
    <x v="1"/>
    <x v="0"/>
    <n v="2"/>
    <x v="306"/>
    <n v="48"/>
    <x v="0"/>
  </r>
  <r>
    <x v="309"/>
    <d v="2019-06-20T00:00:00"/>
    <n v="6"/>
    <s v="Production Technician I"/>
    <x v="0"/>
    <s v="Active"/>
    <s v="Part-Time"/>
    <s v="Zone B"/>
    <s v="Full-Time"/>
    <x v="0"/>
    <x v="6"/>
    <d v="1998-04-06T00:00:00"/>
    <s v="MA"/>
    <x v="1"/>
    <s v="Black"/>
    <s v="Single"/>
    <x v="0"/>
    <x v="1"/>
    <x v="1"/>
    <d v="2023-04-11T00:00:00"/>
    <n v="5"/>
    <x v="1"/>
    <n v="3"/>
    <x v="2"/>
    <n v="1"/>
    <d v="2023-02-04T00:00:00"/>
    <x v="0"/>
    <x v="0"/>
    <x v="3"/>
    <n v="5"/>
    <x v="307"/>
    <n v="21"/>
    <x v="2"/>
  </r>
  <r>
    <x v="310"/>
    <d v="2021-07-13T00:00:00"/>
    <n v="4"/>
    <s v="Production Technician I"/>
    <x v="4"/>
    <s v="Active"/>
    <s v="Contract"/>
    <s v="Zone B"/>
    <s v="Part-Time"/>
    <x v="0"/>
    <x v="4"/>
    <d v="1980-10-15T00:00:00"/>
    <s v="MA"/>
    <x v="1"/>
    <s v="Other"/>
    <s v="Widowed"/>
    <x v="0"/>
    <x v="1"/>
    <x v="1"/>
    <d v="2023-04-15T00:00:00"/>
    <n v="2"/>
    <x v="0"/>
    <n v="1"/>
    <x v="0"/>
    <n v="3"/>
    <d v="2022-11-14T00:00:00"/>
    <x v="1"/>
    <x v="0"/>
    <x v="2"/>
    <n v="1"/>
    <x v="308"/>
    <n v="41"/>
    <x v="0"/>
  </r>
  <r>
    <x v="311"/>
    <d v="2021-10-14T00:00:00"/>
    <n v="4"/>
    <s v="Production Technician I"/>
    <x v="5"/>
    <s v="Active"/>
    <s v="Contract"/>
    <s v="Zone A"/>
    <s v="Full-Time"/>
    <x v="0"/>
    <x v="5"/>
    <d v="1980-04-28T00:00:00"/>
    <s v="MA"/>
    <x v="1"/>
    <s v="Black"/>
    <s v="Married"/>
    <x v="0"/>
    <x v="1"/>
    <x v="1"/>
    <d v="2022-12-13T00:00:00"/>
    <n v="4"/>
    <x v="1"/>
    <n v="1"/>
    <x v="0"/>
    <n v="5"/>
    <d v="2023-02-05T00:00:00"/>
    <x v="2"/>
    <x v="0"/>
    <x v="2"/>
    <n v="4"/>
    <x v="309"/>
    <n v="41"/>
    <x v="0"/>
  </r>
  <r>
    <x v="312"/>
    <d v="2021-11-09T00:00:00"/>
    <n v="4"/>
    <s v="Production Technician I"/>
    <x v="3"/>
    <s v="Active"/>
    <s v="Contract"/>
    <s v="Zone C"/>
    <s v="Temporary"/>
    <x v="0"/>
    <x v="1"/>
    <d v="1966-03-21T00:00:00"/>
    <s v="MA"/>
    <x v="1"/>
    <s v="Black"/>
    <s v="Single"/>
    <x v="0"/>
    <x v="1"/>
    <x v="1"/>
    <d v="2022-10-28T00:00:00"/>
    <n v="4"/>
    <x v="1"/>
    <n v="3"/>
    <x v="2"/>
    <n v="2"/>
    <d v="2022-10-13T00:00:00"/>
    <x v="2"/>
    <x v="1"/>
    <x v="2"/>
    <n v="1"/>
    <x v="310"/>
    <n v="55"/>
    <x v="0"/>
  </r>
  <r>
    <x v="313"/>
    <d v="2023-04-02T00:00:00"/>
    <n v="3"/>
    <s v="Production Technician I"/>
    <x v="7"/>
    <s v="Active"/>
    <s v="Full-Time"/>
    <s v="Zone A"/>
    <s v="Full-Time"/>
    <x v="0"/>
    <x v="13"/>
    <d v="1992-02-09T00:00:00"/>
    <s v="MA"/>
    <x v="1"/>
    <s v="Other"/>
    <s v="Married"/>
    <x v="0"/>
    <x v="1"/>
    <x v="1"/>
    <d v="2023-02-06T00:00:00"/>
    <n v="1"/>
    <x v="0"/>
    <n v="5"/>
    <x v="1"/>
    <n v="3"/>
    <d v="2022-09-13T00:00:00"/>
    <x v="1"/>
    <x v="0"/>
    <x v="2"/>
    <n v="5"/>
    <x v="311"/>
    <n v="31"/>
    <x v="1"/>
  </r>
  <r>
    <x v="314"/>
    <d v="2019-03-09T00:00:00"/>
    <n v="7"/>
    <s v="Production Technician I"/>
    <x v="8"/>
    <s v="Terminated"/>
    <s v="Full-Time"/>
    <s v="Zone B"/>
    <s v="Temporary"/>
    <x v="0"/>
    <x v="4"/>
    <d v="1984-09-25T00:00:00"/>
    <s v="MA"/>
    <x v="1"/>
    <s v="Asian"/>
    <s v="Widowed"/>
    <x v="0"/>
    <x v="1"/>
    <x v="1"/>
    <d v="2023-07-19T00:00:00"/>
    <n v="1"/>
    <x v="0"/>
    <n v="5"/>
    <x v="1"/>
    <n v="1"/>
    <d v="2022-12-11T00:00:00"/>
    <x v="3"/>
    <x v="0"/>
    <x v="3"/>
    <n v="5"/>
    <x v="312"/>
    <n v="35"/>
    <x v="1"/>
  </r>
  <r>
    <x v="315"/>
    <d v="2020-05-09T00:00:00"/>
    <n v="6"/>
    <s v="Production Technician I"/>
    <x v="1"/>
    <s v="Active"/>
    <s v="Contract"/>
    <s v="Zone A"/>
    <s v="Full-Time"/>
    <x v="0"/>
    <x v="10"/>
    <d v="1962-04-11T00:00:00"/>
    <s v="MA"/>
    <x v="1"/>
    <s v="Asian"/>
    <s v="Divorced"/>
    <x v="0"/>
    <x v="1"/>
    <x v="1"/>
    <d v="2023-03-07T00:00:00"/>
    <n v="3"/>
    <x v="2"/>
    <n v="4"/>
    <x v="1"/>
    <n v="3"/>
    <d v="2023-01-25T00:00:00"/>
    <x v="3"/>
    <x v="1"/>
    <x v="2"/>
    <n v="5"/>
    <x v="313"/>
    <n v="58"/>
    <x v="0"/>
  </r>
  <r>
    <x v="316"/>
    <d v="2022-08-14T00:00:00"/>
    <n v="3"/>
    <s v="Production Technician I"/>
    <x v="0"/>
    <s v="Active"/>
    <s v="Contract"/>
    <s v="Zone A"/>
    <s v="Temporary"/>
    <x v="0"/>
    <x v="8"/>
    <d v="1998-03-14T00:00:00"/>
    <s v="MA"/>
    <x v="0"/>
    <s v="White"/>
    <s v="Single"/>
    <x v="0"/>
    <x v="1"/>
    <x v="1"/>
    <d v="2023-03-04T00:00:00"/>
    <n v="3"/>
    <x v="2"/>
    <n v="3"/>
    <x v="2"/>
    <n v="2"/>
    <d v="2022-10-12T00:00:00"/>
    <x v="4"/>
    <x v="0"/>
    <x v="2"/>
    <n v="2"/>
    <x v="314"/>
    <n v="24"/>
    <x v="2"/>
  </r>
  <r>
    <x v="317"/>
    <d v="2022-01-18T00:00:00"/>
    <n v="4"/>
    <s v="Production Technician II"/>
    <x v="2"/>
    <s v="Active"/>
    <s v="Contract"/>
    <s v="Zone C"/>
    <s v="Temporary"/>
    <x v="0"/>
    <x v="9"/>
    <d v="1977-10-20T00:00:00"/>
    <s v="MA"/>
    <x v="0"/>
    <s v="Black"/>
    <s v="Divorced"/>
    <x v="0"/>
    <x v="1"/>
    <x v="1"/>
    <d v="2023-05-05T00:00:00"/>
    <n v="3"/>
    <x v="2"/>
    <n v="2"/>
    <x v="0"/>
    <n v="2"/>
    <d v="2022-10-01T00:00:00"/>
    <x v="2"/>
    <x v="1"/>
    <x v="3"/>
    <n v="1"/>
    <x v="315"/>
    <n v="45"/>
    <x v="0"/>
  </r>
  <r>
    <x v="318"/>
    <d v="2021-06-22T00:00:00"/>
    <n v="4"/>
    <s v="Production Technician II"/>
    <x v="9"/>
    <s v="Terminated"/>
    <s v="Full-Time"/>
    <s v="Zone A"/>
    <s v="Part-Time"/>
    <x v="0"/>
    <x v="4"/>
    <d v="1962-06-10T00:00:00"/>
    <s v="MA"/>
    <x v="0"/>
    <s v="Black"/>
    <s v="Divorced"/>
    <x v="0"/>
    <x v="1"/>
    <x v="1"/>
    <d v="2022-12-29T00:00:00"/>
    <n v="3"/>
    <x v="2"/>
    <n v="4"/>
    <x v="1"/>
    <n v="2"/>
    <d v="2023-04-17T00:00:00"/>
    <x v="0"/>
    <x v="1"/>
    <x v="0"/>
    <n v="4"/>
    <x v="316"/>
    <n v="59"/>
    <x v="0"/>
  </r>
  <r>
    <x v="319"/>
    <d v="2023-01-19T00:00:00"/>
    <n v="3"/>
    <s v="Production Technician II"/>
    <x v="7"/>
    <s v="Terminated"/>
    <s v="Full-Time"/>
    <s v="Zone C"/>
    <s v="Part-Time"/>
    <x v="0"/>
    <x v="2"/>
    <d v="1972-08-29T00:00:00"/>
    <s v="MA"/>
    <x v="0"/>
    <s v="White"/>
    <s v="Widowed"/>
    <x v="0"/>
    <x v="1"/>
    <x v="1"/>
    <d v="2023-03-06T00:00:00"/>
    <n v="1"/>
    <x v="0"/>
    <n v="2"/>
    <x v="0"/>
    <n v="1"/>
    <d v="2023-04-26T00:00:00"/>
    <x v="2"/>
    <x v="1"/>
    <x v="3"/>
    <n v="4"/>
    <x v="317"/>
    <n v="51"/>
    <x v="0"/>
  </r>
  <r>
    <x v="320"/>
    <d v="2023-05-17T00:00:00"/>
    <n v="2"/>
    <s v="Production Technician II"/>
    <x v="3"/>
    <s v="Terminated"/>
    <s v="Part-Time"/>
    <s v="Zone A"/>
    <s v="Full-Time"/>
    <x v="0"/>
    <x v="4"/>
    <d v="1976-09-06T00:00:00"/>
    <s v="MA"/>
    <x v="0"/>
    <s v="Black"/>
    <s v="Married"/>
    <x v="0"/>
    <x v="1"/>
    <x v="1"/>
    <d v="2023-05-05T00:00:00"/>
    <n v="3"/>
    <x v="2"/>
    <n v="4"/>
    <x v="1"/>
    <n v="2"/>
    <d v="2023-03-21T00:00:00"/>
    <x v="1"/>
    <x v="1"/>
    <x v="2"/>
    <n v="2"/>
    <x v="318"/>
    <n v="47"/>
    <x v="0"/>
  </r>
  <r>
    <x v="321"/>
    <d v="2020-06-07T00:00:00"/>
    <n v="5"/>
    <s v="Production Technician II"/>
    <x v="5"/>
    <s v="Active"/>
    <s v="Contract"/>
    <s v="Zone A"/>
    <s v="Part-Time"/>
    <x v="0"/>
    <x v="13"/>
    <d v="1977-05-25T00:00:00"/>
    <s v="MA"/>
    <x v="0"/>
    <s v="Other"/>
    <s v="Widowed"/>
    <x v="0"/>
    <x v="1"/>
    <x v="1"/>
    <d v="2022-09-25T00:00:00"/>
    <n v="3"/>
    <x v="2"/>
    <n v="1"/>
    <x v="0"/>
    <n v="4"/>
    <d v="2022-10-26T00:00:00"/>
    <x v="3"/>
    <x v="1"/>
    <x v="1"/>
    <n v="1"/>
    <x v="319"/>
    <n v="43"/>
    <x v="0"/>
  </r>
  <r>
    <x v="322"/>
    <d v="2023-07-07T00:00:00"/>
    <n v="2"/>
    <s v="Production Technician II"/>
    <x v="9"/>
    <s v="Active"/>
    <s v="Full-Time"/>
    <s v="Zone A"/>
    <s v="Temporary"/>
    <x v="0"/>
    <x v="17"/>
    <d v="1962-12-11T00:00:00"/>
    <s v="MA"/>
    <x v="0"/>
    <s v="Hispanic"/>
    <s v="Single"/>
    <x v="0"/>
    <x v="1"/>
    <x v="1"/>
    <d v="2023-07-31T00:00:00"/>
    <n v="3"/>
    <x v="2"/>
    <n v="2"/>
    <x v="0"/>
    <n v="1"/>
    <d v="2023-03-18T00:00:00"/>
    <x v="4"/>
    <x v="1"/>
    <x v="2"/>
    <n v="2"/>
    <x v="320"/>
    <n v="61"/>
    <x v="3"/>
  </r>
  <r>
    <x v="323"/>
    <d v="2020-03-28T00:00:00"/>
    <n v="6"/>
    <s v="Production Technician I"/>
    <x v="5"/>
    <s v="Active"/>
    <s v="Full-Time"/>
    <s v="Zone B"/>
    <s v="Full-Time"/>
    <x v="0"/>
    <x v="0"/>
    <d v="1978-02-02T00:00:00"/>
    <s v="MA"/>
    <x v="0"/>
    <s v="Asian"/>
    <s v="Divorced"/>
    <x v="0"/>
    <x v="1"/>
    <x v="1"/>
    <d v="2022-09-07T00:00:00"/>
    <n v="4"/>
    <x v="1"/>
    <n v="1"/>
    <x v="0"/>
    <n v="1"/>
    <d v="2023-02-12T00:00:00"/>
    <x v="0"/>
    <x v="1"/>
    <x v="0"/>
    <n v="2"/>
    <x v="321"/>
    <n v="42"/>
    <x v="0"/>
  </r>
  <r>
    <x v="324"/>
    <d v="2019-05-23T00:00:00"/>
    <n v="6"/>
    <s v="Production Technician I"/>
    <x v="6"/>
    <s v="Active"/>
    <s v="Part-Time"/>
    <s v="Zone C"/>
    <s v="Full-Time"/>
    <x v="0"/>
    <x v="6"/>
    <d v="1998-06-08T00:00:00"/>
    <s v="MA"/>
    <x v="1"/>
    <s v="White"/>
    <s v="Married"/>
    <x v="0"/>
    <x v="1"/>
    <x v="1"/>
    <d v="2022-09-25T00:00:00"/>
    <n v="2"/>
    <x v="0"/>
    <n v="2"/>
    <x v="0"/>
    <n v="2"/>
    <d v="2022-09-09T00:00:00"/>
    <x v="2"/>
    <x v="1"/>
    <x v="3"/>
    <n v="1"/>
    <x v="322"/>
    <n v="21"/>
    <x v="2"/>
  </r>
  <r>
    <x v="325"/>
    <d v="2019-04-20T00:00:00"/>
    <n v="7"/>
    <s v="Production Technician I"/>
    <x v="2"/>
    <s v="Active"/>
    <s v="Full-Time"/>
    <s v="Zone B"/>
    <s v="Full-Time"/>
    <x v="0"/>
    <x v="3"/>
    <d v="1952-01-15T00:00:00"/>
    <s v="MA"/>
    <x v="1"/>
    <s v="Asian"/>
    <s v="Married"/>
    <x v="0"/>
    <x v="1"/>
    <x v="1"/>
    <d v="2023-05-15T00:00:00"/>
    <n v="2"/>
    <x v="0"/>
    <n v="3"/>
    <x v="2"/>
    <n v="3"/>
    <d v="2022-11-24T00:00:00"/>
    <x v="2"/>
    <x v="0"/>
    <x v="2"/>
    <n v="2"/>
    <x v="323"/>
    <n v="67"/>
    <x v="3"/>
  </r>
  <r>
    <x v="326"/>
    <d v="2018-09-09T00:00:00"/>
    <n v="7"/>
    <s v="Production Technician I"/>
    <x v="4"/>
    <s v="Active"/>
    <s v="Contract"/>
    <s v="Zone A"/>
    <s v="Full-Time"/>
    <x v="0"/>
    <x v="3"/>
    <d v="1996-01-20T00:00:00"/>
    <s v="MA"/>
    <x v="1"/>
    <s v="Asian"/>
    <s v="Widowed"/>
    <x v="0"/>
    <x v="0"/>
    <x v="3"/>
    <d v="2022-12-05T00:00:00"/>
    <n v="1"/>
    <x v="0"/>
    <n v="1"/>
    <x v="0"/>
    <n v="3"/>
    <d v="2023-04-17T00:00:00"/>
    <x v="4"/>
    <x v="1"/>
    <x v="0"/>
    <n v="2"/>
    <x v="324"/>
    <n v="22"/>
    <x v="2"/>
  </r>
  <r>
    <x v="327"/>
    <d v="2022-07-14T00:00:00"/>
    <n v="3"/>
    <s v="Production Technician I"/>
    <x v="0"/>
    <s v="Active"/>
    <s v="Part-Time"/>
    <s v="Zone A"/>
    <s v="Part-Time"/>
    <x v="0"/>
    <x v="2"/>
    <d v="1989-08-01T00:00:00"/>
    <s v="MA"/>
    <x v="1"/>
    <s v="White"/>
    <s v="Divorced"/>
    <x v="1"/>
    <x v="1"/>
    <x v="1"/>
    <d v="2022-09-29T00:00:00"/>
    <n v="4"/>
    <x v="1"/>
    <n v="3"/>
    <x v="2"/>
    <n v="2"/>
    <d v="2023-01-25T00:00:00"/>
    <x v="2"/>
    <x v="1"/>
    <x v="3"/>
    <n v="1"/>
    <x v="325"/>
    <n v="33"/>
    <x v="1"/>
  </r>
  <r>
    <x v="328"/>
    <d v="2019-04-17T00:00:00"/>
    <n v="7"/>
    <s v="Production Technician I"/>
    <x v="7"/>
    <s v="Active"/>
    <s v="Contract"/>
    <s v="Zone A"/>
    <s v="Part-Time"/>
    <x v="0"/>
    <x v="3"/>
    <d v="1964-08-27T00:00:00"/>
    <s v="MA"/>
    <x v="0"/>
    <s v="Hispanic"/>
    <s v="Married"/>
    <x v="1"/>
    <x v="1"/>
    <x v="1"/>
    <d v="2023-06-28T00:00:00"/>
    <n v="1"/>
    <x v="0"/>
    <n v="5"/>
    <x v="1"/>
    <n v="2"/>
    <d v="2023-07-03T00:00:00"/>
    <x v="3"/>
    <x v="1"/>
    <x v="1"/>
    <n v="5"/>
    <x v="326"/>
    <n v="55"/>
    <x v="0"/>
  </r>
  <r>
    <x v="329"/>
    <d v="2020-05-15T00:00:00"/>
    <n v="5"/>
    <s v="Production Technician I"/>
    <x v="1"/>
    <s v="Active"/>
    <s v="Contract"/>
    <s v="Zone A"/>
    <s v="Full-Time"/>
    <x v="0"/>
    <x v="14"/>
    <d v="1975-06-26T00:00:00"/>
    <s v="MA"/>
    <x v="0"/>
    <s v="Black"/>
    <s v="Married"/>
    <x v="0"/>
    <x v="1"/>
    <x v="1"/>
    <d v="2022-09-03T00:00:00"/>
    <n v="3"/>
    <x v="2"/>
    <n v="4"/>
    <x v="1"/>
    <n v="2"/>
    <d v="2023-03-09T00:00:00"/>
    <x v="3"/>
    <x v="1"/>
    <x v="2"/>
    <n v="2"/>
    <x v="327"/>
    <n v="45"/>
    <x v="0"/>
  </r>
  <r>
    <x v="330"/>
    <d v="2020-04-04T00:00:00"/>
    <n v="6"/>
    <s v="Production Technician I"/>
    <x v="8"/>
    <s v="Active"/>
    <s v="Full-Time"/>
    <s v="Zone C"/>
    <s v="Full-Time"/>
    <x v="0"/>
    <x v="3"/>
    <d v="1961-12-21T00:00:00"/>
    <s v="MA"/>
    <x v="1"/>
    <s v="Other"/>
    <s v="Widowed"/>
    <x v="0"/>
    <x v="1"/>
    <x v="1"/>
    <d v="2022-11-08T00:00:00"/>
    <n v="1"/>
    <x v="0"/>
    <n v="1"/>
    <x v="0"/>
    <n v="1"/>
    <d v="2022-08-22T00:00:00"/>
    <x v="2"/>
    <x v="1"/>
    <x v="3"/>
    <n v="5"/>
    <x v="328"/>
    <n v="59"/>
    <x v="0"/>
  </r>
  <r>
    <x v="331"/>
    <d v="2022-10-15T00:00:00"/>
    <n v="3"/>
    <s v="Production Technician I"/>
    <x v="3"/>
    <s v="Active"/>
    <s v="Full-Time"/>
    <s v="Zone A"/>
    <s v="Temporary"/>
    <x v="0"/>
    <x v="7"/>
    <d v="1964-11-24T00:00:00"/>
    <s v="MA"/>
    <x v="1"/>
    <s v="Hispanic"/>
    <s v="Single"/>
    <x v="1"/>
    <x v="1"/>
    <x v="1"/>
    <d v="2022-12-24T00:00:00"/>
    <n v="3"/>
    <x v="2"/>
    <n v="1"/>
    <x v="0"/>
    <n v="3"/>
    <d v="2022-08-07T00:00:00"/>
    <x v="4"/>
    <x v="0"/>
    <x v="1"/>
    <n v="4"/>
    <x v="329"/>
    <n v="58"/>
    <x v="0"/>
  </r>
  <r>
    <x v="332"/>
    <d v="2019-07-11T00:00:00"/>
    <n v="6"/>
    <s v="Production Technician I"/>
    <x v="9"/>
    <s v="Active"/>
    <s v="Contract"/>
    <s v="Zone C"/>
    <s v="Part-Time"/>
    <x v="0"/>
    <x v="2"/>
    <d v="1950-12-09T00:00:00"/>
    <s v="MA"/>
    <x v="1"/>
    <s v="Other"/>
    <s v="Married"/>
    <x v="0"/>
    <x v="1"/>
    <x v="1"/>
    <d v="2022-12-08T00:00:00"/>
    <n v="5"/>
    <x v="1"/>
    <n v="3"/>
    <x v="2"/>
    <n v="5"/>
    <d v="2022-10-14T00:00:00"/>
    <x v="1"/>
    <x v="0"/>
    <x v="2"/>
    <n v="4"/>
    <x v="330"/>
    <n v="69"/>
    <x v="3"/>
  </r>
  <r>
    <x v="333"/>
    <d v="2019-10-02T00:00:00"/>
    <n v="6"/>
    <s v="Production Technician I"/>
    <x v="5"/>
    <s v="Active"/>
    <s v="Contract"/>
    <s v="Zone C"/>
    <s v="Temporary"/>
    <x v="0"/>
    <x v="4"/>
    <d v="1948-01-18T00:00:00"/>
    <s v="MA"/>
    <x v="0"/>
    <s v="Hispanic"/>
    <s v="Single"/>
    <x v="0"/>
    <x v="1"/>
    <x v="1"/>
    <d v="2022-11-27T00:00:00"/>
    <n v="2"/>
    <x v="0"/>
    <n v="1"/>
    <x v="0"/>
    <n v="4"/>
    <d v="2023-04-01T00:00:00"/>
    <x v="0"/>
    <x v="1"/>
    <x v="1"/>
    <n v="2"/>
    <x v="331"/>
    <n v="71"/>
    <x v="3"/>
  </r>
  <r>
    <x v="334"/>
    <d v="2021-03-04T00:00:00"/>
    <n v="5"/>
    <s v="Production Technician I"/>
    <x v="6"/>
    <s v="Active"/>
    <s v="Full-Time"/>
    <s v="Zone A"/>
    <s v="Full-Time"/>
    <x v="0"/>
    <x v="4"/>
    <d v="1947-03-28T00:00:00"/>
    <s v="MA"/>
    <x v="1"/>
    <s v="White"/>
    <s v="Divorced"/>
    <x v="0"/>
    <x v="1"/>
    <x v="1"/>
    <d v="2023-01-09T00:00:00"/>
    <n v="3"/>
    <x v="2"/>
    <n v="3"/>
    <x v="2"/>
    <n v="5"/>
    <d v="2023-01-24T00:00:00"/>
    <x v="0"/>
    <x v="0"/>
    <x v="3"/>
    <n v="1"/>
    <x v="332"/>
    <n v="74"/>
    <x v="3"/>
  </r>
  <r>
    <x v="335"/>
    <d v="2019-05-15T00:00:00"/>
    <n v="6"/>
    <s v="Production Technician I"/>
    <x v="4"/>
    <s v="Active"/>
    <s v="Full-Time"/>
    <s v="Zone C"/>
    <s v="Part-Time"/>
    <x v="0"/>
    <x v="3"/>
    <d v="1978-09-26T00:00:00"/>
    <s v="MA"/>
    <x v="0"/>
    <s v="Hispanic"/>
    <s v="Single"/>
    <x v="0"/>
    <x v="1"/>
    <x v="1"/>
    <d v="2023-03-07T00:00:00"/>
    <n v="3"/>
    <x v="2"/>
    <n v="2"/>
    <x v="0"/>
    <n v="2"/>
    <d v="2023-02-15T00:00:00"/>
    <x v="1"/>
    <x v="1"/>
    <x v="1"/>
    <n v="4"/>
    <x v="333"/>
    <n v="41"/>
    <x v="0"/>
  </r>
  <r>
    <x v="336"/>
    <d v="2022-04-28T00:00:00"/>
    <n v="4"/>
    <s v="Production Technician I"/>
    <x v="0"/>
    <s v="Active"/>
    <s v="Full-Time"/>
    <s v="Zone B"/>
    <s v="Part-Time"/>
    <x v="0"/>
    <x v="3"/>
    <d v="1982-04-23T00:00:00"/>
    <s v="MA"/>
    <x v="1"/>
    <s v="Other"/>
    <s v="Divorced"/>
    <x v="0"/>
    <x v="1"/>
    <x v="1"/>
    <d v="2022-12-31T00:00:00"/>
    <n v="2"/>
    <x v="0"/>
    <n v="5"/>
    <x v="1"/>
    <n v="2"/>
    <d v="2022-08-31T00:00:00"/>
    <x v="4"/>
    <x v="1"/>
    <x v="1"/>
    <n v="1"/>
    <x v="334"/>
    <n v="40"/>
    <x v="0"/>
  </r>
  <r>
    <x v="337"/>
    <d v="2021-09-23T00:00:00"/>
    <n v="4"/>
    <s v="Production Technician I"/>
    <x v="7"/>
    <s v="Active"/>
    <s v="Contract"/>
    <s v="Zone C"/>
    <s v="Temporary"/>
    <x v="0"/>
    <x v="4"/>
    <d v="1974-09-01T00:00:00"/>
    <s v="MA"/>
    <x v="1"/>
    <s v="Other"/>
    <s v="Married"/>
    <x v="0"/>
    <x v="1"/>
    <x v="1"/>
    <d v="2023-03-13T00:00:00"/>
    <n v="4"/>
    <x v="1"/>
    <n v="1"/>
    <x v="0"/>
    <n v="5"/>
    <d v="2022-09-09T00:00:00"/>
    <x v="1"/>
    <x v="1"/>
    <x v="3"/>
    <n v="4"/>
    <x v="335"/>
    <n v="47"/>
    <x v="0"/>
  </r>
  <r>
    <x v="338"/>
    <d v="2021-09-15T00:00:00"/>
    <n v="4"/>
    <s v="Production Technician I"/>
    <x v="1"/>
    <s v="Active"/>
    <s v="Contract"/>
    <s v="Zone C"/>
    <s v="Temporary"/>
    <x v="0"/>
    <x v="9"/>
    <d v="1964-05-16T00:00:00"/>
    <s v="MA"/>
    <x v="1"/>
    <s v="Asian"/>
    <s v="Single"/>
    <x v="0"/>
    <x v="1"/>
    <x v="1"/>
    <d v="2022-08-17T00:00:00"/>
    <n v="4"/>
    <x v="1"/>
    <n v="5"/>
    <x v="1"/>
    <n v="4"/>
    <d v="2023-03-26T00:00:00"/>
    <x v="4"/>
    <x v="1"/>
    <x v="3"/>
    <n v="1"/>
    <x v="336"/>
    <n v="57"/>
    <x v="0"/>
  </r>
  <r>
    <x v="339"/>
    <d v="2019-04-27T00:00:00"/>
    <n v="7"/>
    <s v="IT Support"/>
    <x v="9"/>
    <s v="Active"/>
    <s v="Contract"/>
    <s v="Zone B"/>
    <s v="Full-Time"/>
    <x v="2"/>
    <x v="2"/>
    <d v="1948-01-16T00:00:00"/>
    <s v="MA"/>
    <x v="0"/>
    <s v="White"/>
    <s v="Widowed"/>
    <x v="0"/>
    <x v="1"/>
    <x v="1"/>
    <d v="2023-01-27T00:00:00"/>
    <n v="5"/>
    <x v="1"/>
    <n v="4"/>
    <x v="1"/>
    <n v="4"/>
    <d v="2023-01-25T00:00:00"/>
    <x v="3"/>
    <x v="1"/>
    <x v="3"/>
    <n v="4"/>
    <x v="337"/>
    <n v="71"/>
    <x v="3"/>
  </r>
  <r>
    <x v="340"/>
    <d v="2019-10-06T00:00:00"/>
    <n v="6"/>
    <s v="Network Engineer"/>
    <x v="3"/>
    <s v="Active"/>
    <s v="Part-Time"/>
    <s v="Zone B"/>
    <s v="Part-Time"/>
    <x v="2"/>
    <x v="4"/>
    <d v="2001-01-20T00:00:00"/>
    <s v="MA"/>
    <x v="1"/>
    <s v="Hispanic"/>
    <s v="Single"/>
    <x v="0"/>
    <x v="1"/>
    <x v="1"/>
    <d v="2022-09-04T00:00:00"/>
    <n v="3"/>
    <x v="2"/>
    <n v="1"/>
    <x v="0"/>
    <n v="5"/>
    <d v="2022-10-21T00:00:00"/>
    <x v="3"/>
    <x v="1"/>
    <x v="1"/>
    <n v="3"/>
    <x v="338"/>
    <n v="18"/>
    <x v="2"/>
  </r>
  <r>
    <x v="341"/>
    <d v="2020-02-16T00:00:00"/>
    <n v="6"/>
    <s v="Sr. Network Engineer"/>
    <x v="2"/>
    <s v="Active"/>
    <s v="Full-Time"/>
    <s v="Zone A"/>
    <s v="Temporary"/>
    <x v="2"/>
    <x v="2"/>
    <d v="1959-10-10T00:00:00"/>
    <s v="CT"/>
    <x v="0"/>
    <s v="Black"/>
    <s v="Single"/>
    <x v="0"/>
    <x v="1"/>
    <x v="1"/>
    <d v="2022-12-22T00:00:00"/>
    <n v="3"/>
    <x v="2"/>
    <n v="3"/>
    <x v="2"/>
    <n v="1"/>
    <d v="2022-12-21T00:00:00"/>
    <x v="4"/>
    <x v="1"/>
    <x v="2"/>
    <n v="3"/>
    <x v="339"/>
    <n v="61"/>
    <x v="3"/>
  </r>
  <r>
    <x v="342"/>
    <d v="2022-05-14T00:00:00"/>
    <n v="3"/>
    <s v="Sr. Network Engineer"/>
    <x v="2"/>
    <s v="Active"/>
    <s v="Part-Time"/>
    <s v="Zone B"/>
    <s v="Temporary"/>
    <x v="2"/>
    <x v="10"/>
    <d v="1958-03-11T00:00:00"/>
    <s v="CT"/>
    <x v="1"/>
    <s v="Hispanic"/>
    <s v="Widowed"/>
    <x v="0"/>
    <x v="1"/>
    <x v="1"/>
    <d v="2023-05-18T00:00:00"/>
    <n v="1"/>
    <x v="0"/>
    <n v="1"/>
    <x v="0"/>
    <n v="1"/>
    <d v="2023-05-15T00:00:00"/>
    <x v="3"/>
    <x v="1"/>
    <x v="2"/>
    <n v="2"/>
    <x v="340"/>
    <n v="64"/>
    <x v="3"/>
  </r>
  <r>
    <x v="343"/>
    <d v="2019-02-13T00:00:00"/>
    <n v="7"/>
    <s v="Sr. Network Engineer"/>
    <x v="4"/>
    <s v="Active"/>
    <s v="Contract"/>
    <s v="Zone B"/>
    <s v="Full-Time"/>
    <x v="2"/>
    <x v="5"/>
    <d v="1985-05-24T00:00:00"/>
    <s v="MA"/>
    <x v="0"/>
    <s v="Hispanic"/>
    <s v="Single"/>
    <x v="0"/>
    <x v="1"/>
    <x v="1"/>
    <d v="2023-01-11T00:00:00"/>
    <n v="3"/>
    <x v="2"/>
    <n v="3"/>
    <x v="2"/>
    <n v="1"/>
    <d v="2023-06-02T00:00:00"/>
    <x v="4"/>
    <x v="0"/>
    <x v="0"/>
    <n v="5"/>
    <x v="341"/>
    <n v="34"/>
    <x v="1"/>
  </r>
  <r>
    <x v="344"/>
    <d v="2022-08-24T00:00:00"/>
    <n v="3"/>
    <s v="IT Support"/>
    <x v="7"/>
    <s v="Active"/>
    <s v="Part-Time"/>
    <s v="Zone A"/>
    <s v="Part-Time"/>
    <x v="2"/>
    <x v="6"/>
    <d v="1955-02-25T00:00:00"/>
    <s v="MA"/>
    <x v="1"/>
    <s v="Hispanic"/>
    <s v="Widowed"/>
    <x v="0"/>
    <x v="1"/>
    <x v="1"/>
    <d v="2023-06-06T00:00:00"/>
    <n v="2"/>
    <x v="0"/>
    <n v="3"/>
    <x v="2"/>
    <n v="4"/>
    <d v="2023-07-21T00:00:00"/>
    <x v="3"/>
    <x v="0"/>
    <x v="0"/>
    <n v="1"/>
    <x v="342"/>
    <n v="67"/>
    <x v="3"/>
  </r>
  <r>
    <x v="345"/>
    <d v="2021-03-26T00:00:00"/>
    <n v="5"/>
    <s v="Network Engineer"/>
    <x v="7"/>
    <s v="Active"/>
    <s v="Contract"/>
    <s v="Zone C"/>
    <s v="Part-Time"/>
    <x v="2"/>
    <x v="9"/>
    <d v="1984-05-26T00:00:00"/>
    <s v="MA"/>
    <x v="1"/>
    <s v="White"/>
    <s v="Divorced"/>
    <x v="0"/>
    <x v="1"/>
    <x v="1"/>
    <d v="2023-02-23T00:00:00"/>
    <n v="1"/>
    <x v="0"/>
    <n v="5"/>
    <x v="1"/>
    <n v="3"/>
    <d v="2023-02-05T00:00:00"/>
    <x v="2"/>
    <x v="0"/>
    <x v="0"/>
    <n v="1"/>
    <x v="343"/>
    <n v="37"/>
    <x v="1"/>
  </r>
  <r>
    <x v="346"/>
    <d v="2021-05-01T00:00:00"/>
    <n v="5"/>
    <s v="IT Support"/>
    <x v="5"/>
    <s v="Active"/>
    <s v="Full-Time"/>
    <s v="Zone A"/>
    <s v="Temporary"/>
    <x v="2"/>
    <x v="4"/>
    <d v="1956-08-10T00:00:00"/>
    <s v="MA"/>
    <x v="1"/>
    <s v="Hispanic"/>
    <s v="Single"/>
    <x v="0"/>
    <x v="1"/>
    <x v="1"/>
    <d v="2022-12-26T00:00:00"/>
    <n v="1"/>
    <x v="0"/>
    <n v="1"/>
    <x v="0"/>
    <n v="5"/>
    <d v="2022-12-20T00:00:00"/>
    <x v="4"/>
    <x v="1"/>
    <x v="3"/>
    <n v="5"/>
    <x v="344"/>
    <n v="65"/>
    <x v="3"/>
  </r>
  <r>
    <x v="347"/>
    <d v="2021-10-10T00:00:00"/>
    <n v="4"/>
    <s v="IT Support"/>
    <x v="0"/>
    <s v="Active"/>
    <s v="Part-Time"/>
    <s v="Zone A"/>
    <s v="Full-Time"/>
    <x v="2"/>
    <x v="3"/>
    <d v="1978-01-01T00:00:00"/>
    <s v="MA"/>
    <x v="0"/>
    <s v="Black"/>
    <s v="Single"/>
    <x v="2"/>
    <x v="1"/>
    <x v="1"/>
    <d v="2023-06-24T00:00:00"/>
    <n v="3"/>
    <x v="2"/>
    <n v="3"/>
    <x v="2"/>
    <n v="1"/>
    <d v="2023-03-07T00:00:00"/>
    <x v="1"/>
    <x v="0"/>
    <x v="1"/>
    <n v="4"/>
    <x v="345"/>
    <n v="43"/>
    <x v="0"/>
  </r>
  <r>
    <x v="348"/>
    <d v="2020-01-02T00:00:00"/>
    <n v="6"/>
    <s v="Network Engineer"/>
    <x v="0"/>
    <s v="Active"/>
    <s v="Part-Time"/>
    <s v="Zone A"/>
    <s v="Part-Time"/>
    <x v="2"/>
    <x v="15"/>
    <d v="1950-06-15T00:00:00"/>
    <s v="MA"/>
    <x v="1"/>
    <s v="Asian"/>
    <s v="Single"/>
    <x v="0"/>
    <x v="1"/>
    <x v="1"/>
    <d v="2023-01-28T00:00:00"/>
    <n v="1"/>
    <x v="0"/>
    <n v="1"/>
    <x v="0"/>
    <n v="3"/>
    <d v="2022-11-07T00:00:00"/>
    <x v="0"/>
    <x v="1"/>
    <x v="1"/>
    <n v="4"/>
    <x v="346"/>
    <n v="70"/>
    <x v="3"/>
  </r>
  <r>
    <x v="349"/>
    <d v="2020-01-20T00:00:00"/>
    <n v="6"/>
    <s v="Network Engineer"/>
    <x v="8"/>
    <s v="Active"/>
    <s v="Full-Time"/>
    <s v="Zone B"/>
    <s v="Part-Time"/>
    <x v="2"/>
    <x v="1"/>
    <d v="1957-11-26T00:00:00"/>
    <s v="MA"/>
    <x v="0"/>
    <s v="Asian"/>
    <s v="Single"/>
    <x v="0"/>
    <x v="1"/>
    <x v="1"/>
    <d v="2023-07-01T00:00:00"/>
    <n v="4"/>
    <x v="1"/>
    <n v="1"/>
    <x v="0"/>
    <n v="1"/>
    <d v="2022-12-29T00:00:00"/>
    <x v="0"/>
    <x v="0"/>
    <x v="1"/>
    <n v="3"/>
    <x v="347"/>
    <n v="63"/>
    <x v="3"/>
  </r>
  <r>
    <x v="350"/>
    <d v="2018-08-11T00:00:00"/>
    <n v="7"/>
    <s v="Network Engineer"/>
    <x v="1"/>
    <s v="Active"/>
    <s v="Contract"/>
    <s v="Zone C"/>
    <s v="Full-Time"/>
    <x v="2"/>
    <x v="3"/>
    <d v="1976-09-29T00:00:00"/>
    <s v="MA"/>
    <x v="0"/>
    <s v="Other"/>
    <s v="Divorced"/>
    <x v="0"/>
    <x v="1"/>
    <x v="1"/>
    <d v="2023-07-26T00:00:00"/>
    <n v="1"/>
    <x v="0"/>
    <n v="3"/>
    <x v="2"/>
    <n v="4"/>
    <d v="2022-08-19T00:00:00"/>
    <x v="2"/>
    <x v="1"/>
    <x v="1"/>
    <n v="2"/>
    <x v="348"/>
    <n v="42"/>
    <x v="0"/>
  </r>
  <r>
    <x v="351"/>
    <d v="2021-12-18T00:00:00"/>
    <n v="4"/>
    <s v="Sr. Network Engineer"/>
    <x v="3"/>
    <s v="Active"/>
    <s v="Contract"/>
    <s v="Zone A"/>
    <s v="Temporary"/>
    <x v="2"/>
    <x v="4"/>
    <d v="1981-04-03T00:00:00"/>
    <s v="MA"/>
    <x v="1"/>
    <s v="White"/>
    <s v="Single"/>
    <x v="0"/>
    <x v="1"/>
    <x v="1"/>
    <d v="2022-12-05T00:00:00"/>
    <n v="5"/>
    <x v="1"/>
    <n v="4"/>
    <x v="1"/>
    <n v="4"/>
    <d v="2022-11-30T00:00:00"/>
    <x v="2"/>
    <x v="1"/>
    <x v="3"/>
    <n v="2"/>
    <x v="349"/>
    <n v="40"/>
    <x v="0"/>
  </r>
  <r>
    <x v="352"/>
    <d v="2019-09-24T00:00:00"/>
    <n v="6"/>
    <s v="Network Engineer"/>
    <x v="5"/>
    <s v="Active"/>
    <s v="Full-Time"/>
    <s v="Zone B"/>
    <s v="Part-Time"/>
    <x v="3"/>
    <x v="3"/>
    <d v="1975-09-18T00:00:00"/>
    <s v="MA"/>
    <x v="1"/>
    <s v="Hispanic"/>
    <s v="Divorced"/>
    <x v="0"/>
    <x v="1"/>
    <x v="1"/>
    <d v="2023-03-23T00:00:00"/>
    <n v="4"/>
    <x v="1"/>
    <n v="4"/>
    <x v="1"/>
    <n v="5"/>
    <d v="2022-12-08T00:00:00"/>
    <x v="3"/>
    <x v="0"/>
    <x v="1"/>
    <n v="5"/>
    <x v="350"/>
    <n v="44"/>
    <x v="0"/>
  </r>
  <r>
    <x v="353"/>
    <d v="2022-10-17T00:00:00"/>
    <n v="3"/>
    <s v="Network Engineer"/>
    <x v="3"/>
    <s v="Active"/>
    <s v="Full-Time"/>
    <s v="Zone A"/>
    <s v="Temporary"/>
    <x v="3"/>
    <x v="12"/>
    <d v="1987-08-24T00:00:00"/>
    <s v="MA"/>
    <x v="1"/>
    <s v="White"/>
    <s v="Single"/>
    <x v="2"/>
    <x v="1"/>
    <x v="1"/>
    <d v="2022-11-16T00:00:00"/>
    <n v="5"/>
    <x v="1"/>
    <n v="4"/>
    <x v="1"/>
    <n v="1"/>
    <d v="2022-09-21T00:00:00"/>
    <x v="4"/>
    <x v="1"/>
    <x v="2"/>
    <n v="4"/>
    <x v="351"/>
    <n v="35"/>
    <x v="1"/>
  </r>
  <r>
    <x v="354"/>
    <d v="2020-01-07T00:00:00"/>
    <n v="6"/>
    <s v="IT Support"/>
    <x v="7"/>
    <s v="Active"/>
    <s v="Contract"/>
    <s v="Zone C"/>
    <s v="Full-Time"/>
    <x v="2"/>
    <x v="2"/>
    <d v="1948-11-21T00:00:00"/>
    <s v="MA"/>
    <x v="1"/>
    <s v="Black"/>
    <s v="Single"/>
    <x v="0"/>
    <x v="1"/>
    <x v="1"/>
    <d v="2023-02-13T00:00:00"/>
    <n v="4"/>
    <x v="1"/>
    <n v="4"/>
    <x v="1"/>
    <n v="5"/>
    <d v="2022-10-18T00:00:00"/>
    <x v="0"/>
    <x v="0"/>
    <x v="2"/>
    <n v="5"/>
    <x v="352"/>
    <n v="72"/>
    <x v="3"/>
  </r>
  <r>
    <x v="355"/>
    <d v="2022-11-05T00:00:00"/>
    <n v="3"/>
    <s v="IT Support"/>
    <x v="9"/>
    <s v="Active"/>
    <s v="Full-Time"/>
    <s v="Zone A"/>
    <s v="Part-Time"/>
    <x v="2"/>
    <x v="4"/>
    <d v="1998-05-23T00:00:00"/>
    <s v="MA"/>
    <x v="1"/>
    <s v="Black"/>
    <s v="Married"/>
    <x v="0"/>
    <x v="1"/>
    <x v="1"/>
    <d v="2022-12-22T00:00:00"/>
    <n v="4"/>
    <x v="1"/>
    <n v="4"/>
    <x v="1"/>
    <n v="2"/>
    <d v="2022-09-24T00:00:00"/>
    <x v="0"/>
    <x v="0"/>
    <x v="2"/>
    <n v="1"/>
    <x v="353"/>
    <n v="24"/>
    <x v="2"/>
  </r>
  <r>
    <x v="356"/>
    <d v="2023-04-26T00:00:00"/>
    <n v="3"/>
    <s v="IT Support"/>
    <x v="2"/>
    <s v="Active"/>
    <s v="Part-Time"/>
    <s v="Zone B"/>
    <s v="Full-Time"/>
    <x v="2"/>
    <x v="4"/>
    <d v="2001-04-11T00:00:00"/>
    <s v="MA"/>
    <x v="1"/>
    <s v="Asian"/>
    <s v="Divorced"/>
    <x v="0"/>
    <x v="1"/>
    <x v="1"/>
    <d v="2022-11-17T00:00:00"/>
    <n v="2"/>
    <x v="0"/>
    <n v="1"/>
    <x v="0"/>
    <n v="3"/>
    <d v="2022-11-21T00:00:00"/>
    <x v="4"/>
    <x v="0"/>
    <x v="2"/>
    <n v="4"/>
    <x v="354"/>
    <n v="22"/>
    <x v="2"/>
  </r>
  <r>
    <x v="357"/>
    <d v="2019-05-29T00:00:00"/>
    <n v="6"/>
    <s v="IT Support"/>
    <x v="6"/>
    <s v="Active"/>
    <s v="Part-Time"/>
    <s v="Zone B"/>
    <s v="Part-Time"/>
    <x v="2"/>
    <x v="5"/>
    <d v="1992-09-24T00:00:00"/>
    <s v="MA"/>
    <x v="1"/>
    <s v="Asian"/>
    <s v="Widowed"/>
    <x v="0"/>
    <x v="1"/>
    <x v="1"/>
    <d v="2022-12-25T00:00:00"/>
    <n v="3"/>
    <x v="2"/>
    <n v="3"/>
    <x v="2"/>
    <n v="4"/>
    <d v="2023-02-01T00:00:00"/>
    <x v="4"/>
    <x v="0"/>
    <x v="0"/>
    <n v="5"/>
    <x v="355"/>
    <n v="27"/>
    <x v="1"/>
  </r>
  <r>
    <x v="358"/>
    <d v="2019-09-12T00:00:00"/>
    <n v="6"/>
    <s v="Sr. Network Engineer"/>
    <x v="2"/>
    <s v="Active"/>
    <s v="Part-Time"/>
    <s v="Zone A"/>
    <s v="Full-Time"/>
    <x v="2"/>
    <x v="1"/>
    <d v="1990-10-28T00:00:00"/>
    <s v="MA"/>
    <x v="1"/>
    <s v="Black"/>
    <s v="Divorced"/>
    <x v="0"/>
    <x v="1"/>
    <x v="1"/>
    <d v="2023-02-21T00:00:00"/>
    <n v="2"/>
    <x v="0"/>
    <n v="5"/>
    <x v="1"/>
    <n v="1"/>
    <d v="2023-06-13T00:00:00"/>
    <x v="0"/>
    <x v="1"/>
    <x v="0"/>
    <n v="2"/>
    <x v="356"/>
    <n v="29"/>
    <x v="1"/>
  </r>
  <r>
    <x v="359"/>
    <d v="2019-01-27T00:00:00"/>
    <n v="7"/>
    <s v="Sr. Network Engineer"/>
    <x v="4"/>
    <s v="Active"/>
    <s v="Part-Time"/>
    <s v="Zone C"/>
    <s v="Full-Time"/>
    <x v="2"/>
    <x v="9"/>
    <d v="1956-03-12T00:00:00"/>
    <s v="MA"/>
    <x v="1"/>
    <s v="Other"/>
    <s v="Married"/>
    <x v="1"/>
    <x v="1"/>
    <x v="1"/>
    <d v="2022-10-30T00:00:00"/>
    <n v="3"/>
    <x v="2"/>
    <n v="2"/>
    <x v="0"/>
    <n v="1"/>
    <d v="2022-10-24T00:00:00"/>
    <x v="2"/>
    <x v="1"/>
    <x v="1"/>
    <n v="5"/>
    <x v="357"/>
    <n v="63"/>
    <x v="3"/>
  </r>
  <r>
    <x v="360"/>
    <d v="2019-08-20T00:00:00"/>
    <n v="6"/>
    <s v="Principal Data Architect"/>
    <x v="0"/>
    <s v="Active"/>
    <s v="Part-Time"/>
    <s v="Zone C"/>
    <s v="Temporary"/>
    <x v="2"/>
    <x v="4"/>
    <d v="1947-05-30T00:00:00"/>
    <s v="CT"/>
    <x v="1"/>
    <s v="White"/>
    <s v="Widowed"/>
    <x v="3"/>
    <x v="1"/>
    <x v="1"/>
    <d v="2022-12-28T00:00:00"/>
    <n v="1"/>
    <x v="0"/>
    <n v="1"/>
    <x v="0"/>
    <n v="3"/>
    <d v="2023-03-15T00:00:00"/>
    <x v="3"/>
    <x v="0"/>
    <x v="2"/>
    <n v="3"/>
    <x v="358"/>
    <n v="72"/>
    <x v="3"/>
  </r>
  <r>
    <x v="361"/>
    <d v="2018-09-14T00:00:00"/>
    <n v="7"/>
    <s v="Enterprise Architect"/>
    <x v="7"/>
    <s v="Active"/>
    <s v="Part-Time"/>
    <s v="Zone C"/>
    <s v="Part-Time"/>
    <x v="2"/>
    <x v="4"/>
    <d v="1950-03-07T00:00:00"/>
    <s v="CT"/>
    <x v="0"/>
    <s v="Hispanic"/>
    <s v="Divorced"/>
    <x v="2"/>
    <x v="1"/>
    <x v="1"/>
    <d v="2023-05-19T00:00:00"/>
    <n v="3"/>
    <x v="2"/>
    <n v="2"/>
    <x v="0"/>
    <n v="5"/>
    <d v="2023-03-22T00:00:00"/>
    <x v="2"/>
    <x v="0"/>
    <x v="0"/>
    <n v="2"/>
    <x v="359"/>
    <n v="68"/>
    <x v="3"/>
  </r>
  <r>
    <x v="362"/>
    <d v="2022-01-26T00:00:00"/>
    <n v="4"/>
    <s v="Network Engineer"/>
    <x v="9"/>
    <s v="Active"/>
    <s v="Full-Time"/>
    <s v="Zone A"/>
    <s v="Part-Time"/>
    <x v="3"/>
    <x v="4"/>
    <d v="1953-05-12T00:00:00"/>
    <s v="MA"/>
    <x v="1"/>
    <s v="Asian"/>
    <s v="Single"/>
    <x v="3"/>
    <x v="1"/>
    <x v="1"/>
    <d v="2023-02-04T00:00:00"/>
    <n v="3"/>
    <x v="2"/>
    <n v="5"/>
    <x v="1"/>
    <n v="2"/>
    <d v="2023-06-23T00:00:00"/>
    <x v="0"/>
    <x v="1"/>
    <x v="2"/>
    <n v="2"/>
    <x v="360"/>
    <n v="69"/>
    <x v="3"/>
  </r>
  <r>
    <x v="363"/>
    <d v="2019-05-10T00:00:00"/>
    <n v="7"/>
    <s v="Network Engineer"/>
    <x v="5"/>
    <s v="Active"/>
    <s v="Contract"/>
    <s v="Zone C"/>
    <s v="Part-Time"/>
    <x v="3"/>
    <x v="4"/>
    <d v="1961-07-11T00:00:00"/>
    <s v="MA"/>
    <x v="1"/>
    <s v="Hispanic"/>
    <s v="Married"/>
    <x v="0"/>
    <x v="1"/>
    <x v="1"/>
    <d v="2023-01-25T00:00:00"/>
    <n v="3"/>
    <x v="2"/>
    <n v="5"/>
    <x v="1"/>
    <n v="5"/>
    <d v="2023-01-04T00:00:00"/>
    <x v="3"/>
    <x v="1"/>
    <x v="3"/>
    <n v="1"/>
    <x v="361"/>
    <n v="58"/>
    <x v="0"/>
  </r>
  <r>
    <x v="364"/>
    <d v="2019-01-02T00:00:00"/>
    <n v="7"/>
    <s v="IT Support"/>
    <x v="6"/>
    <s v="Active"/>
    <s v="Part-Time"/>
    <s v="Zone B"/>
    <s v="Part-Time"/>
    <x v="2"/>
    <x v="17"/>
    <d v="1993-10-11T00:00:00"/>
    <s v="MA"/>
    <x v="1"/>
    <s v="Hispanic"/>
    <s v="Divorced"/>
    <x v="0"/>
    <x v="1"/>
    <x v="1"/>
    <d v="2022-10-01T00:00:00"/>
    <n v="5"/>
    <x v="1"/>
    <n v="3"/>
    <x v="2"/>
    <n v="1"/>
    <d v="2022-11-05T00:00:00"/>
    <x v="1"/>
    <x v="1"/>
    <x v="0"/>
    <n v="3"/>
    <x v="362"/>
    <n v="26"/>
    <x v="1"/>
  </r>
  <r>
    <x v="365"/>
    <d v="2021-08-13T00:00:00"/>
    <n v="4"/>
    <s v="IT Support"/>
    <x v="2"/>
    <s v="Active"/>
    <s v="Contract"/>
    <s v="Zone A"/>
    <s v="Temporary"/>
    <x v="2"/>
    <x v="3"/>
    <d v="1946-01-12T00:00:00"/>
    <s v="MA"/>
    <x v="1"/>
    <s v="Black"/>
    <s v="Single"/>
    <x v="0"/>
    <x v="1"/>
    <x v="1"/>
    <d v="2023-03-04T00:00:00"/>
    <n v="2"/>
    <x v="0"/>
    <n v="3"/>
    <x v="2"/>
    <n v="5"/>
    <d v="2023-04-29T00:00:00"/>
    <x v="3"/>
    <x v="1"/>
    <x v="1"/>
    <n v="3"/>
    <x v="363"/>
    <n v="75"/>
    <x v="3"/>
  </r>
  <r>
    <x v="366"/>
    <d v="2022-10-02T00:00:00"/>
    <n v="3"/>
    <s v="IT Support"/>
    <x v="4"/>
    <s v="Active"/>
    <s v="Part-Time"/>
    <s v="Zone A"/>
    <s v="Part-Time"/>
    <x v="2"/>
    <x v="0"/>
    <d v="1956-08-27T00:00:00"/>
    <s v="MA"/>
    <x v="1"/>
    <s v="Other"/>
    <s v="Single"/>
    <x v="3"/>
    <x v="1"/>
    <x v="1"/>
    <d v="2022-10-15T00:00:00"/>
    <n v="5"/>
    <x v="1"/>
    <n v="3"/>
    <x v="2"/>
    <n v="1"/>
    <d v="2023-02-22T00:00:00"/>
    <x v="4"/>
    <x v="0"/>
    <x v="0"/>
    <n v="3"/>
    <x v="364"/>
    <n v="66"/>
    <x v="3"/>
  </r>
  <r>
    <x v="367"/>
    <d v="2018-12-17T00:00:00"/>
    <n v="7"/>
    <s v="IT Support"/>
    <x v="0"/>
    <s v="Active"/>
    <s v="Part-Time"/>
    <s v="Zone A"/>
    <s v="Full-Time"/>
    <x v="2"/>
    <x v="4"/>
    <d v="1979-08-14T00:00:00"/>
    <s v="MA"/>
    <x v="0"/>
    <s v="Asian"/>
    <s v="Single"/>
    <x v="3"/>
    <x v="1"/>
    <x v="1"/>
    <d v="2022-12-05T00:00:00"/>
    <n v="1"/>
    <x v="0"/>
    <n v="1"/>
    <x v="0"/>
    <n v="2"/>
    <d v="2023-04-19T00:00:00"/>
    <x v="4"/>
    <x v="0"/>
    <x v="0"/>
    <n v="2"/>
    <x v="365"/>
    <n v="39"/>
    <x v="1"/>
  </r>
  <r>
    <x v="368"/>
    <d v="2021-10-11T00:00:00"/>
    <n v="4"/>
    <s v="Sr. Network Engineer"/>
    <x v="2"/>
    <s v="Active"/>
    <s v="Contract"/>
    <s v="Zone B"/>
    <s v="Part-Time"/>
    <x v="2"/>
    <x v="3"/>
    <d v="2000-09-27T00:00:00"/>
    <s v="MA"/>
    <x v="1"/>
    <s v="Hispanic"/>
    <s v="Divorced"/>
    <x v="3"/>
    <x v="1"/>
    <x v="1"/>
    <d v="2023-04-04T00:00:00"/>
    <n v="3"/>
    <x v="2"/>
    <n v="3"/>
    <x v="2"/>
    <n v="4"/>
    <d v="2023-06-12T00:00:00"/>
    <x v="4"/>
    <x v="1"/>
    <x v="0"/>
    <n v="4"/>
    <x v="366"/>
    <n v="21"/>
    <x v="2"/>
  </r>
  <r>
    <x v="369"/>
    <d v="2023-04-01T00:00:00"/>
    <n v="3"/>
    <s v="Sr. Network Engineer"/>
    <x v="4"/>
    <s v="Active"/>
    <s v="Part-Time"/>
    <s v="Zone B"/>
    <s v="Full-Time"/>
    <x v="2"/>
    <x v="4"/>
    <d v="1969-10-25T00:00:00"/>
    <s v="MA"/>
    <x v="1"/>
    <s v="Hispanic"/>
    <s v="Single"/>
    <x v="0"/>
    <x v="1"/>
    <x v="1"/>
    <d v="2023-02-03T00:00:00"/>
    <n v="1"/>
    <x v="0"/>
    <n v="5"/>
    <x v="1"/>
    <n v="4"/>
    <d v="2022-11-06T00:00:00"/>
    <x v="3"/>
    <x v="1"/>
    <x v="0"/>
    <n v="4"/>
    <x v="367"/>
    <n v="54"/>
    <x v="0"/>
  </r>
  <r>
    <x v="370"/>
    <d v="2021-03-20T00:00:00"/>
    <n v="5"/>
    <s v="Principal Data Architect"/>
    <x v="0"/>
    <s v="Active"/>
    <s v="Full-Time"/>
    <s v="Zone C"/>
    <s v="Full-Time"/>
    <x v="2"/>
    <x v="13"/>
    <d v="1970-06-17T00:00:00"/>
    <s v="CT"/>
    <x v="1"/>
    <s v="Asian"/>
    <s v="Single"/>
    <x v="0"/>
    <x v="1"/>
    <x v="1"/>
    <d v="2023-05-18T00:00:00"/>
    <n v="5"/>
    <x v="1"/>
    <n v="4"/>
    <x v="1"/>
    <n v="4"/>
    <d v="2023-01-24T00:00:00"/>
    <x v="1"/>
    <x v="1"/>
    <x v="3"/>
    <n v="4"/>
    <x v="368"/>
    <n v="51"/>
    <x v="0"/>
  </r>
  <r>
    <x v="371"/>
    <d v="2021-06-10T00:00:00"/>
    <n v="4"/>
    <s v="Network Engineer"/>
    <x v="9"/>
    <s v="Active"/>
    <s v="Part-Time"/>
    <s v="Zone C"/>
    <s v="Temporary"/>
    <x v="3"/>
    <x v="3"/>
    <d v="1961-06-02T00:00:00"/>
    <s v="MA"/>
    <x v="1"/>
    <s v="White"/>
    <s v="Single"/>
    <x v="3"/>
    <x v="1"/>
    <x v="1"/>
    <d v="2023-02-01T00:00:00"/>
    <n v="3"/>
    <x v="2"/>
    <n v="2"/>
    <x v="0"/>
    <n v="5"/>
    <d v="2023-07-09T00:00:00"/>
    <x v="2"/>
    <x v="1"/>
    <x v="0"/>
    <n v="5"/>
    <x v="369"/>
    <n v="60"/>
    <x v="3"/>
  </r>
  <r>
    <x v="372"/>
    <d v="2019-08-25T00:00:00"/>
    <n v="6"/>
    <s v="Network Engineer"/>
    <x v="5"/>
    <s v="Active"/>
    <s v="Contract"/>
    <s v="Zone A"/>
    <s v="Full-Time"/>
    <x v="3"/>
    <x v="4"/>
    <d v="1969-08-10T00:00:00"/>
    <s v="MA"/>
    <x v="1"/>
    <s v="Hispanic"/>
    <s v="Single"/>
    <x v="3"/>
    <x v="1"/>
    <x v="1"/>
    <d v="2023-08-05T00:00:00"/>
    <n v="4"/>
    <x v="1"/>
    <n v="5"/>
    <x v="1"/>
    <n v="3"/>
    <d v="2022-08-17T00:00:00"/>
    <x v="2"/>
    <x v="0"/>
    <x v="3"/>
    <n v="5"/>
    <x v="370"/>
    <n v="50"/>
    <x v="0"/>
  </r>
  <r>
    <x v="373"/>
    <d v="2020-05-04T00:00:00"/>
    <n v="6"/>
    <s v="IT Support"/>
    <x v="6"/>
    <s v="Active"/>
    <s v="Contract"/>
    <s v="Zone C"/>
    <s v="Full-Time"/>
    <x v="2"/>
    <x v="13"/>
    <d v="1975-08-10T00:00:00"/>
    <s v="MA"/>
    <x v="1"/>
    <s v="Asian"/>
    <s v="Single"/>
    <x v="0"/>
    <x v="1"/>
    <x v="1"/>
    <d v="2023-01-27T00:00:00"/>
    <n v="4"/>
    <x v="1"/>
    <n v="5"/>
    <x v="1"/>
    <n v="1"/>
    <d v="2023-04-11T00:00:00"/>
    <x v="0"/>
    <x v="0"/>
    <x v="1"/>
    <n v="4"/>
    <x v="371"/>
    <n v="45"/>
    <x v="0"/>
  </r>
  <r>
    <x v="374"/>
    <d v="2019-02-24T00:00:00"/>
    <n v="7"/>
    <s v="IT Support"/>
    <x v="2"/>
    <s v="Active"/>
    <s v="Part-Time"/>
    <s v="Zone B"/>
    <s v="Temporary"/>
    <x v="2"/>
    <x v="4"/>
    <d v="1998-09-06T00:00:00"/>
    <s v="MA"/>
    <x v="1"/>
    <s v="Hispanic"/>
    <s v="Single"/>
    <x v="0"/>
    <x v="1"/>
    <x v="1"/>
    <d v="2022-10-04T00:00:00"/>
    <n v="5"/>
    <x v="1"/>
    <n v="3"/>
    <x v="2"/>
    <n v="1"/>
    <d v="2023-03-28T00:00:00"/>
    <x v="3"/>
    <x v="0"/>
    <x v="2"/>
    <n v="4"/>
    <x v="372"/>
    <n v="21"/>
    <x v="2"/>
  </r>
  <r>
    <x v="375"/>
    <d v="2019-09-24T00:00:00"/>
    <n v="6"/>
    <s v="IT Support"/>
    <x v="4"/>
    <s v="Active"/>
    <s v="Full-Time"/>
    <s v="Zone C"/>
    <s v="Temporary"/>
    <x v="2"/>
    <x v="4"/>
    <d v="1996-08-18T00:00:00"/>
    <s v="MA"/>
    <x v="1"/>
    <s v="Asian"/>
    <s v="Married"/>
    <x v="0"/>
    <x v="1"/>
    <x v="1"/>
    <d v="2022-10-02T00:00:00"/>
    <n v="5"/>
    <x v="1"/>
    <n v="1"/>
    <x v="0"/>
    <n v="4"/>
    <d v="2022-11-18T00:00:00"/>
    <x v="4"/>
    <x v="0"/>
    <x v="1"/>
    <n v="2"/>
    <x v="373"/>
    <n v="23"/>
    <x v="2"/>
  </r>
  <r>
    <x v="376"/>
    <d v="2021-02-13T00:00:00"/>
    <n v="5"/>
    <s v="IT Support"/>
    <x v="0"/>
    <s v="Active"/>
    <s v="Contract"/>
    <s v="Zone A"/>
    <s v="Part-Time"/>
    <x v="2"/>
    <x v="3"/>
    <d v="1979-01-21T00:00:00"/>
    <s v="MA"/>
    <x v="0"/>
    <s v="White"/>
    <s v="Widowed"/>
    <x v="0"/>
    <x v="1"/>
    <x v="1"/>
    <d v="2022-09-07T00:00:00"/>
    <n v="3"/>
    <x v="2"/>
    <n v="3"/>
    <x v="2"/>
    <n v="1"/>
    <d v="2023-03-15T00:00:00"/>
    <x v="0"/>
    <x v="1"/>
    <x v="3"/>
    <n v="3"/>
    <x v="374"/>
    <n v="42"/>
    <x v="0"/>
  </r>
  <r>
    <x v="377"/>
    <d v="2020-01-05T00:00:00"/>
    <n v="6"/>
    <s v="Sr. Network Engineer"/>
    <x v="8"/>
    <s v="Active"/>
    <s v="Part-Time"/>
    <s v="Zone B"/>
    <s v="Temporary"/>
    <x v="2"/>
    <x v="17"/>
    <d v="1953-08-17T00:00:00"/>
    <s v="MA"/>
    <x v="1"/>
    <s v="Hispanic"/>
    <s v="Single"/>
    <x v="0"/>
    <x v="1"/>
    <x v="1"/>
    <d v="2022-10-15T00:00:00"/>
    <n v="1"/>
    <x v="0"/>
    <n v="3"/>
    <x v="2"/>
    <n v="5"/>
    <d v="2022-11-01T00:00:00"/>
    <x v="4"/>
    <x v="0"/>
    <x v="2"/>
    <n v="1"/>
    <x v="375"/>
    <n v="67"/>
    <x v="3"/>
  </r>
  <r>
    <x v="378"/>
    <d v="2019-06-06T00:00:00"/>
    <n v="6"/>
    <s v="Network Engineer"/>
    <x v="5"/>
    <s v="Active"/>
    <s v="Part-Time"/>
    <s v="Zone B"/>
    <s v="Temporary"/>
    <x v="3"/>
    <x v="19"/>
    <d v="1942-01-24T00:00:00"/>
    <s v="MA"/>
    <x v="1"/>
    <s v="Black"/>
    <s v="Single"/>
    <x v="0"/>
    <x v="1"/>
    <x v="1"/>
    <d v="2023-07-18T00:00:00"/>
    <n v="5"/>
    <x v="1"/>
    <n v="2"/>
    <x v="0"/>
    <n v="5"/>
    <d v="2022-10-17T00:00:00"/>
    <x v="4"/>
    <x v="1"/>
    <x v="1"/>
    <n v="5"/>
    <x v="376"/>
    <n v="77"/>
    <x v="3"/>
  </r>
  <r>
    <x v="379"/>
    <d v="2021-05-25T00:00:00"/>
    <n v="4"/>
    <s v="Network Engineer"/>
    <x v="5"/>
    <s v="Active"/>
    <s v="Part-Time"/>
    <s v="Zone B"/>
    <s v="Part-Time"/>
    <x v="3"/>
    <x v="16"/>
    <d v="1999-10-01T00:00:00"/>
    <s v="MA"/>
    <x v="1"/>
    <s v="Other"/>
    <s v="Widowed"/>
    <x v="0"/>
    <x v="1"/>
    <x v="1"/>
    <d v="2023-04-24T00:00:00"/>
    <n v="5"/>
    <x v="1"/>
    <n v="3"/>
    <x v="2"/>
    <n v="4"/>
    <d v="2022-10-02T00:00:00"/>
    <x v="4"/>
    <x v="1"/>
    <x v="3"/>
    <n v="1"/>
    <x v="377"/>
    <n v="22"/>
    <x v="2"/>
  </r>
  <r>
    <x v="380"/>
    <d v="2023-03-17T00:00:00"/>
    <n v="3"/>
    <s v="Network Engineer"/>
    <x v="3"/>
    <s v="Active"/>
    <s v="Part-Time"/>
    <s v="Zone C"/>
    <s v="Part-Time"/>
    <x v="3"/>
    <x v="13"/>
    <d v="1994-05-17T00:00:00"/>
    <s v="MA"/>
    <x v="1"/>
    <s v="Other"/>
    <s v="Divorced"/>
    <x v="3"/>
    <x v="1"/>
    <x v="1"/>
    <d v="2023-01-17T00:00:00"/>
    <n v="5"/>
    <x v="1"/>
    <n v="1"/>
    <x v="0"/>
    <n v="4"/>
    <d v="2023-07-12T00:00:00"/>
    <x v="3"/>
    <x v="1"/>
    <x v="2"/>
    <n v="4"/>
    <x v="378"/>
    <n v="29"/>
    <x v="1"/>
  </r>
  <r>
    <x v="381"/>
    <d v="2022-10-02T00:00:00"/>
    <n v="3"/>
    <s v="IT Support"/>
    <x v="7"/>
    <s v="Active"/>
    <s v="Contract"/>
    <s v="Zone B"/>
    <s v="Temporary"/>
    <x v="2"/>
    <x v="10"/>
    <d v="1963-05-24T00:00:00"/>
    <s v="MA"/>
    <x v="1"/>
    <s v="Black"/>
    <s v="Widowed"/>
    <x v="3"/>
    <x v="1"/>
    <x v="1"/>
    <d v="2022-09-18T00:00:00"/>
    <n v="1"/>
    <x v="0"/>
    <n v="1"/>
    <x v="0"/>
    <n v="2"/>
    <d v="2023-07-24T00:00:00"/>
    <x v="0"/>
    <x v="1"/>
    <x v="2"/>
    <n v="1"/>
    <x v="379"/>
    <n v="59"/>
    <x v="0"/>
  </r>
  <r>
    <x v="382"/>
    <d v="2022-01-22T00:00:00"/>
    <n v="4"/>
    <s v="IT Support"/>
    <x v="9"/>
    <s v="Active"/>
    <s v="Full-Time"/>
    <s v="Zone B"/>
    <s v="Full-Time"/>
    <x v="2"/>
    <x v="6"/>
    <d v="1951-07-02T00:00:00"/>
    <s v="MA"/>
    <x v="1"/>
    <s v="Other"/>
    <s v="Married"/>
    <x v="0"/>
    <x v="1"/>
    <x v="1"/>
    <d v="2023-05-07T00:00:00"/>
    <n v="3"/>
    <x v="2"/>
    <n v="3"/>
    <x v="2"/>
    <n v="1"/>
    <d v="2023-06-13T00:00:00"/>
    <x v="2"/>
    <x v="1"/>
    <x v="0"/>
    <n v="4"/>
    <x v="380"/>
    <n v="71"/>
    <x v="3"/>
  </r>
  <r>
    <x v="383"/>
    <d v="2019-11-29T00:00:00"/>
    <n v="6"/>
    <s v="IT Support"/>
    <x v="2"/>
    <s v="Active"/>
    <s v="Full-Time"/>
    <s v="Zone B"/>
    <s v="Part-Time"/>
    <x v="2"/>
    <x v="10"/>
    <d v="1992-04-20T00:00:00"/>
    <s v="MA"/>
    <x v="0"/>
    <s v="Hispanic"/>
    <s v="Married"/>
    <x v="3"/>
    <x v="1"/>
    <x v="1"/>
    <d v="2023-08-02T00:00:00"/>
    <n v="1"/>
    <x v="0"/>
    <n v="2"/>
    <x v="0"/>
    <n v="5"/>
    <d v="2023-06-05T00:00:00"/>
    <x v="4"/>
    <x v="1"/>
    <x v="2"/>
    <n v="1"/>
    <x v="381"/>
    <n v="27"/>
    <x v="1"/>
  </r>
  <r>
    <x v="384"/>
    <d v="2020-07-01T00:00:00"/>
    <n v="5"/>
    <s v="IT Support"/>
    <x v="6"/>
    <s v="Active"/>
    <s v="Contract"/>
    <s v="Zone B"/>
    <s v="Temporary"/>
    <x v="2"/>
    <x v="14"/>
    <d v="1996-01-04T00:00:00"/>
    <s v="MA"/>
    <x v="0"/>
    <s v="Asian"/>
    <s v="Single"/>
    <x v="0"/>
    <x v="1"/>
    <x v="1"/>
    <d v="2023-06-26T00:00:00"/>
    <n v="2"/>
    <x v="0"/>
    <n v="4"/>
    <x v="1"/>
    <n v="3"/>
    <d v="2022-10-10T00:00:00"/>
    <x v="3"/>
    <x v="0"/>
    <x v="2"/>
    <n v="4"/>
    <x v="382"/>
    <n v="24"/>
    <x v="2"/>
  </r>
  <r>
    <x v="385"/>
    <d v="2022-03-24T00:00:00"/>
    <n v="4"/>
    <s v="Sr. Network Engineer"/>
    <x v="2"/>
    <s v="Active"/>
    <s v="Full-Time"/>
    <s v="Zone C"/>
    <s v="Part-Time"/>
    <x v="2"/>
    <x v="3"/>
    <d v="1965-02-25T00:00:00"/>
    <s v="MA"/>
    <x v="1"/>
    <s v="Other"/>
    <s v="Widowed"/>
    <x v="3"/>
    <x v="1"/>
    <x v="1"/>
    <d v="2023-07-19T00:00:00"/>
    <n v="3"/>
    <x v="2"/>
    <n v="1"/>
    <x v="0"/>
    <n v="5"/>
    <d v="2023-04-29T00:00:00"/>
    <x v="2"/>
    <x v="0"/>
    <x v="3"/>
    <n v="1"/>
    <x v="383"/>
    <n v="57"/>
    <x v="0"/>
  </r>
  <r>
    <x v="386"/>
    <d v="2019-06-07T00:00:00"/>
    <n v="6"/>
    <s v="Principal Data Architect"/>
    <x v="0"/>
    <s v="Active"/>
    <s v="Contract"/>
    <s v="Zone A"/>
    <s v="Temporary"/>
    <x v="2"/>
    <x v="1"/>
    <d v="1972-03-19T00:00:00"/>
    <s v="MA"/>
    <x v="0"/>
    <s v="Other"/>
    <s v="Single"/>
    <x v="3"/>
    <x v="1"/>
    <x v="1"/>
    <d v="2022-11-23T00:00:00"/>
    <n v="4"/>
    <x v="1"/>
    <n v="2"/>
    <x v="0"/>
    <n v="1"/>
    <d v="2022-09-16T00:00:00"/>
    <x v="0"/>
    <x v="0"/>
    <x v="1"/>
    <n v="5"/>
    <x v="384"/>
    <n v="47"/>
    <x v="0"/>
  </r>
  <r>
    <x v="387"/>
    <d v="2020-09-29T00:00:00"/>
    <n v="5"/>
    <s v="Network Engineer"/>
    <x v="8"/>
    <s v="Active"/>
    <s v="Part-Time"/>
    <s v="Zone C"/>
    <s v="Temporary"/>
    <x v="0"/>
    <x v="21"/>
    <d v="1963-10-03T00:00:00"/>
    <s v="MA"/>
    <x v="1"/>
    <s v="Asian"/>
    <s v="Single"/>
    <x v="2"/>
    <x v="1"/>
    <x v="1"/>
    <d v="2023-05-26T00:00:00"/>
    <n v="1"/>
    <x v="0"/>
    <n v="4"/>
    <x v="1"/>
    <n v="3"/>
    <d v="2022-11-03T00:00:00"/>
    <x v="2"/>
    <x v="1"/>
    <x v="2"/>
    <n v="2"/>
    <x v="385"/>
    <n v="57"/>
    <x v="0"/>
  </r>
  <r>
    <x v="388"/>
    <d v="2020-09-04T00:00:00"/>
    <n v="5"/>
    <s v="Network Engineer"/>
    <x v="3"/>
    <s v="Active"/>
    <s v="Contract"/>
    <s v="Zone A"/>
    <s v="Full-Time"/>
    <x v="3"/>
    <x v="4"/>
    <d v="1959-11-09T00:00:00"/>
    <s v="MA"/>
    <x v="1"/>
    <s v="Other"/>
    <s v="Divorced"/>
    <x v="0"/>
    <x v="1"/>
    <x v="1"/>
    <d v="2022-09-16T00:00:00"/>
    <n v="2"/>
    <x v="0"/>
    <n v="1"/>
    <x v="0"/>
    <n v="5"/>
    <d v="2022-12-04T00:00:00"/>
    <x v="1"/>
    <x v="0"/>
    <x v="1"/>
    <n v="4"/>
    <x v="386"/>
    <n v="61"/>
    <x v="3"/>
  </r>
  <r>
    <x v="389"/>
    <d v="2018-08-26T00:00:00"/>
    <n v="7"/>
    <s v="Network Engineer"/>
    <x v="9"/>
    <s v="Active"/>
    <s v="Part-Time"/>
    <s v="Zone B"/>
    <s v="Full-Time"/>
    <x v="3"/>
    <x v="14"/>
    <d v="1986-10-21T00:00:00"/>
    <s v="MA"/>
    <x v="1"/>
    <s v="Other"/>
    <s v="Widowed"/>
    <x v="0"/>
    <x v="1"/>
    <x v="1"/>
    <d v="2022-10-31T00:00:00"/>
    <n v="5"/>
    <x v="1"/>
    <n v="3"/>
    <x v="2"/>
    <n v="3"/>
    <d v="2022-09-07T00:00:00"/>
    <x v="4"/>
    <x v="1"/>
    <x v="0"/>
    <n v="4"/>
    <x v="387"/>
    <n v="32"/>
    <x v="1"/>
  </r>
  <r>
    <x v="390"/>
    <d v="2019-08-17T00:00:00"/>
    <n v="6"/>
    <s v="Network Engineer"/>
    <x v="5"/>
    <s v="Active"/>
    <s v="Contract"/>
    <s v="Zone A"/>
    <s v="Part-Time"/>
    <x v="2"/>
    <x v="0"/>
    <d v="2000-03-23T00:00:00"/>
    <s v="MA"/>
    <x v="1"/>
    <s v="Hispanic"/>
    <s v="Widowed"/>
    <x v="0"/>
    <x v="1"/>
    <x v="1"/>
    <d v="2022-09-16T00:00:00"/>
    <n v="3"/>
    <x v="2"/>
    <n v="1"/>
    <x v="0"/>
    <n v="2"/>
    <d v="2022-09-27T00:00:00"/>
    <x v="2"/>
    <x v="0"/>
    <x v="2"/>
    <n v="3"/>
    <x v="388"/>
    <n v="19"/>
    <x v="2"/>
  </r>
  <r>
    <x v="391"/>
    <d v="2019-09-25T00:00:00"/>
    <n v="6"/>
    <s v="IT Support"/>
    <x v="6"/>
    <s v="Active"/>
    <s v="Full-Time"/>
    <s v="Zone A"/>
    <s v="Temporary"/>
    <x v="2"/>
    <x v="4"/>
    <d v="1977-06-10T00:00:00"/>
    <s v="MA"/>
    <x v="1"/>
    <s v="Hispanic"/>
    <s v="Divorced"/>
    <x v="0"/>
    <x v="1"/>
    <x v="1"/>
    <d v="2023-01-07T00:00:00"/>
    <n v="1"/>
    <x v="0"/>
    <n v="4"/>
    <x v="1"/>
    <n v="2"/>
    <d v="2023-03-19T00:00:00"/>
    <x v="2"/>
    <x v="1"/>
    <x v="2"/>
    <n v="2"/>
    <x v="389"/>
    <n v="42"/>
    <x v="0"/>
  </r>
  <r>
    <x v="392"/>
    <d v="2023-03-11T00:00:00"/>
    <n v="3"/>
    <s v="IT Support"/>
    <x v="2"/>
    <s v="Active"/>
    <s v="Contract"/>
    <s v="Zone B"/>
    <s v="Temporary"/>
    <x v="2"/>
    <x v="9"/>
    <d v="1966-11-23T00:00:00"/>
    <s v="MA"/>
    <x v="1"/>
    <s v="Asian"/>
    <s v="Single"/>
    <x v="0"/>
    <x v="1"/>
    <x v="1"/>
    <d v="2023-02-13T00:00:00"/>
    <n v="1"/>
    <x v="0"/>
    <n v="5"/>
    <x v="1"/>
    <n v="1"/>
    <d v="2023-03-10T00:00:00"/>
    <x v="3"/>
    <x v="1"/>
    <x v="2"/>
    <n v="1"/>
    <x v="390"/>
    <n v="57"/>
    <x v="0"/>
  </r>
  <r>
    <x v="393"/>
    <d v="2022-12-15T00:00:00"/>
    <n v="3"/>
    <s v="IT Support"/>
    <x v="4"/>
    <s v="Active"/>
    <s v="Full-Time"/>
    <s v="Zone B"/>
    <s v="Full-Time"/>
    <x v="2"/>
    <x v="3"/>
    <d v="1971-06-05T00:00:00"/>
    <s v="MA"/>
    <x v="0"/>
    <s v="White"/>
    <s v="Widowed"/>
    <x v="0"/>
    <x v="1"/>
    <x v="1"/>
    <d v="2023-07-15T00:00:00"/>
    <n v="4"/>
    <x v="1"/>
    <n v="5"/>
    <x v="1"/>
    <n v="2"/>
    <d v="2023-04-15T00:00:00"/>
    <x v="3"/>
    <x v="1"/>
    <x v="2"/>
    <n v="5"/>
    <x v="391"/>
    <n v="51"/>
    <x v="0"/>
  </r>
  <r>
    <x v="394"/>
    <d v="2018-08-10T00:00:00"/>
    <n v="7"/>
    <s v="IT Support"/>
    <x v="0"/>
    <s v="Active"/>
    <s v="Contract"/>
    <s v="Zone B"/>
    <s v="Part-Time"/>
    <x v="2"/>
    <x v="6"/>
    <d v="1966-01-08T00:00:00"/>
    <s v="MA"/>
    <x v="0"/>
    <s v="Asian"/>
    <s v="Single"/>
    <x v="0"/>
    <x v="1"/>
    <x v="1"/>
    <d v="2022-08-15T00:00:00"/>
    <n v="5"/>
    <x v="1"/>
    <n v="5"/>
    <x v="1"/>
    <n v="3"/>
    <d v="2023-02-26T00:00:00"/>
    <x v="4"/>
    <x v="0"/>
    <x v="2"/>
    <n v="3"/>
    <x v="392"/>
    <n v="52"/>
    <x v="0"/>
  </r>
  <r>
    <x v="395"/>
    <d v="2022-03-04T00:00:00"/>
    <n v="4"/>
    <s v="Sr. Network Engineer"/>
    <x v="6"/>
    <s v="Active"/>
    <s v="Full-Time"/>
    <s v="Zone B"/>
    <s v="Part-Time"/>
    <x v="2"/>
    <x v="7"/>
    <d v="1972-10-27T00:00:00"/>
    <s v="MA"/>
    <x v="1"/>
    <s v="Hispanic"/>
    <s v="Widowed"/>
    <x v="0"/>
    <x v="1"/>
    <x v="1"/>
    <d v="2023-03-25T00:00:00"/>
    <n v="3"/>
    <x v="2"/>
    <n v="4"/>
    <x v="1"/>
    <n v="5"/>
    <d v="2023-03-10T00:00:00"/>
    <x v="2"/>
    <x v="0"/>
    <x v="2"/>
    <n v="3"/>
    <x v="393"/>
    <n v="50"/>
    <x v="0"/>
  </r>
  <r>
    <x v="396"/>
    <d v="2020-06-02T00:00:00"/>
    <n v="5"/>
    <s v="Sr. Network Engineer"/>
    <x v="2"/>
    <s v="Active"/>
    <s v="Part-Time"/>
    <s v="Zone C"/>
    <s v="Part-Time"/>
    <x v="2"/>
    <x v="3"/>
    <d v="1997-10-22T00:00:00"/>
    <s v="CT"/>
    <x v="1"/>
    <s v="Hispanic"/>
    <s v="Married"/>
    <x v="0"/>
    <x v="1"/>
    <x v="1"/>
    <d v="2022-10-01T00:00:00"/>
    <n v="4"/>
    <x v="1"/>
    <n v="4"/>
    <x v="1"/>
    <n v="5"/>
    <d v="2022-10-03T00:00:00"/>
    <x v="2"/>
    <x v="1"/>
    <x v="3"/>
    <n v="2"/>
    <x v="394"/>
    <n v="23"/>
    <x v="2"/>
  </r>
  <r>
    <x v="397"/>
    <d v="2021-06-29T00:00:00"/>
    <n v="4"/>
    <s v="Sr. Network Engineer"/>
    <x v="4"/>
    <s v="Active"/>
    <s v="Contract"/>
    <s v="Zone A"/>
    <s v="Temporary"/>
    <x v="2"/>
    <x v="20"/>
    <d v="1969-08-23T00:00:00"/>
    <s v="CT"/>
    <x v="1"/>
    <s v="Asian"/>
    <s v="Divorced"/>
    <x v="0"/>
    <x v="1"/>
    <x v="1"/>
    <d v="2023-02-02T00:00:00"/>
    <n v="5"/>
    <x v="1"/>
    <n v="5"/>
    <x v="1"/>
    <n v="1"/>
    <d v="2023-06-10T00:00:00"/>
    <x v="0"/>
    <x v="1"/>
    <x v="1"/>
    <n v="2"/>
    <x v="395"/>
    <n v="52"/>
    <x v="0"/>
  </r>
  <r>
    <x v="398"/>
    <d v="2021-10-24T00:00:00"/>
    <n v="4"/>
    <s v="Principal Data Architect"/>
    <x v="0"/>
    <s v="Active"/>
    <s v="Contract"/>
    <s v="Zone C"/>
    <s v="Temporary"/>
    <x v="2"/>
    <x v="3"/>
    <d v="1954-05-30T00:00:00"/>
    <s v="MA"/>
    <x v="0"/>
    <s v="Hispanic"/>
    <s v="Single"/>
    <x v="3"/>
    <x v="1"/>
    <x v="1"/>
    <d v="2022-11-07T00:00:00"/>
    <n v="3"/>
    <x v="2"/>
    <n v="2"/>
    <x v="0"/>
    <n v="5"/>
    <d v="2022-11-10T00:00:00"/>
    <x v="0"/>
    <x v="1"/>
    <x v="0"/>
    <n v="1"/>
    <x v="396"/>
    <n v="67"/>
    <x v="3"/>
  </r>
  <r>
    <x v="399"/>
    <d v="2018-10-22T00:00:00"/>
    <n v="7"/>
    <s v="Network Engineer"/>
    <x v="8"/>
    <s v="Active"/>
    <s v="Part-Time"/>
    <s v="Zone A"/>
    <s v="Full-Time"/>
    <x v="3"/>
    <x v="3"/>
    <d v="1976-01-21T00:00:00"/>
    <s v="MA"/>
    <x v="1"/>
    <s v="Asian"/>
    <s v="Single"/>
    <x v="3"/>
    <x v="1"/>
    <x v="1"/>
    <d v="2023-06-30T00:00:00"/>
    <n v="3"/>
    <x v="2"/>
    <n v="3"/>
    <x v="2"/>
    <n v="4"/>
    <d v="2023-06-04T00:00:00"/>
    <x v="4"/>
    <x v="1"/>
    <x v="3"/>
    <n v="1"/>
    <x v="397"/>
    <n v="42"/>
    <x v="0"/>
  </r>
  <r>
    <x v="400"/>
    <d v="2018-09-08T00:00:00"/>
    <n v="7"/>
    <s v="Network Engineer"/>
    <x v="3"/>
    <s v="Active"/>
    <s v="Contract"/>
    <s v="Zone B"/>
    <s v="Part-Time"/>
    <x v="3"/>
    <x v="6"/>
    <d v="1967-02-18T00:00:00"/>
    <s v="MA"/>
    <x v="1"/>
    <s v="Other"/>
    <s v="Divorced"/>
    <x v="0"/>
    <x v="1"/>
    <x v="1"/>
    <d v="2023-02-23T00:00:00"/>
    <n v="4"/>
    <x v="1"/>
    <n v="4"/>
    <x v="1"/>
    <n v="1"/>
    <d v="2022-12-28T00:00:00"/>
    <x v="1"/>
    <x v="0"/>
    <x v="3"/>
    <n v="5"/>
    <x v="398"/>
    <n v="51"/>
    <x v="0"/>
  </r>
  <r>
    <x v="401"/>
    <d v="2019-02-08T00:00:00"/>
    <n v="7"/>
    <s v="Network Engineer"/>
    <x v="9"/>
    <s v="Active"/>
    <s v="Full-Time"/>
    <s v="Zone C"/>
    <s v="Part-Time"/>
    <x v="2"/>
    <x v="4"/>
    <d v="1996-01-13T00:00:00"/>
    <s v="MA"/>
    <x v="1"/>
    <s v="Hispanic"/>
    <s v="Married"/>
    <x v="0"/>
    <x v="1"/>
    <x v="1"/>
    <d v="2022-12-22T00:00:00"/>
    <n v="1"/>
    <x v="0"/>
    <n v="5"/>
    <x v="1"/>
    <n v="2"/>
    <d v="2023-04-11T00:00:00"/>
    <x v="2"/>
    <x v="0"/>
    <x v="1"/>
    <n v="2"/>
    <x v="399"/>
    <n v="23"/>
    <x v="2"/>
  </r>
  <r>
    <x v="402"/>
    <d v="2021-03-29T00:00:00"/>
    <n v="5"/>
    <s v="Network Engineer"/>
    <x v="5"/>
    <s v="Active"/>
    <s v="Part-Time"/>
    <s v="Zone B"/>
    <s v="Temporary"/>
    <x v="2"/>
    <x v="3"/>
    <d v="1973-05-15T00:00:00"/>
    <s v="MA"/>
    <x v="1"/>
    <s v="Black"/>
    <s v="Single"/>
    <x v="0"/>
    <x v="1"/>
    <x v="1"/>
    <d v="2022-09-18T00:00:00"/>
    <n v="4"/>
    <x v="1"/>
    <n v="3"/>
    <x v="2"/>
    <n v="1"/>
    <d v="2022-09-25T00:00:00"/>
    <x v="4"/>
    <x v="0"/>
    <x v="2"/>
    <n v="3"/>
    <x v="400"/>
    <n v="48"/>
    <x v="0"/>
  </r>
  <r>
    <x v="403"/>
    <d v="2019-06-19T00:00:00"/>
    <n v="6"/>
    <s v="IT Support"/>
    <x v="6"/>
    <s v="Active"/>
    <s v="Part-Time"/>
    <s v="Zone B"/>
    <s v="Part-Time"/>
    <x v="2"/>
    <x v="4"/>
    <d v="1992-11-12T00:00:00"/>
    <s v="MA"/>
    <x v="1"/>
    <s v="Other"/>
    <s v="Divorced"/>
    <x v="0"/>
    <x v="1"/>
    <x v="1"/>
    <d v="2022-10-20T00:00:00"/>
    <n v="5"/>
    <x v="1"/>
    <n v="3"/>
    <x v="2"/>
    <n v="5"/>
    <d v="2022-10-25T00:00:00"/>
    <x v="2"/>
    <x v="1"/>
    <x v="0"/>
    <n v="3"/>
    <x v="367"/>
    <n v="27"/>
    <x v="1"/>
  </r>
  <r>
    <x v="404"/>
    <d v="2019-01-30T00:00:00"/>
    <n v="7"/>
    <s v="IT Support"/>
    <x v="2"/>
    <s v="Active"/>
    <s v="Contract"/>
    <s v="Zone C"/>
    <s v="Part-Time"/>
    <x v="2"/>
    <x v="15"/>
    <d v="1946-02-15T00:00:00"/>
    <s v="MA"/>
    <x v="0"/>
    <s v="Asian"/>
    <s v="Married"/>
    <x v="0"/>
    <x v="1"/>
    <x v="1"/>
    <d v="2022-09-19T00:00:00"/>
    <n v="5"/>
    <x v="1"/>
    <n v="3"/>
    <x v="2"/>
    <n v="3"/>
    <d v="2023-06-02T00:00:00"/>
    <x v="1"/>
    <x v="0"/>
    <x v="2"/>
    <n v="2"/>
    <x v="401"/>
    <n v="73"/>
    <x v="3"/>
  </r>
  <r>
    <x v="405"/>
    <d v="2022-05-06T00:00:00"/>
    <n v="4"/>
    <s v="IT Support"/>
    <x v="4"/>
    <s v="Active"/>
    <s v="Contract"/>
    <s v="Zone B"/>
    <s v="Full-Time"/>
    <x v="2"/>
    <x v="4"/>
    <d v="1991-06-16T00:00:00"/>
    <s v="MA"/>
    <x v="0"/>
    <s v="White"/>
    <s v="Widowed"/>
    <x v="0"/>
    <x v="1"/>
    <x v="1"/>
    <d v="2023-03-13T00:00:00"/>
    <n v="2"/>
    <x v="0"/>
    <n v="2"/>
    <x v="0"/>
    <n v="1"/>
    <d v="2023-07-05T00:00:00"/>
    <x v="4"/>
    <x v="0"/>
    <x v="1"/>
    <n v="2"/>
    <x v="402"/>
    <n v="31"/>
    <x v="1"/>
  </r>
  <r>
    <x v="406"/>
    <d v="2019-02-02T00:00:00"/>
    <n v="7"/>
    <s v="IT Support"/>
    <x v="0"/>
    <s v="Active"/>
    <s v="Full-Time"/>
    <s v="Zone B"/>
    <s v="Temporary"/>
    <x v="2"/>
    <x v="6"/>
    <d v="1987-04-27T00:00:00"/>
    <s v="MA"/>
    <x v="0"/>
    <s v="Black"/>
    <s v="Widowed"/>
    <x v="0"/>
    <x v="1"/>
    <x v="1"/>
    <d v="2023-07-30T00:00:00"/>
    <n v="4"/>
    <x v="1"/>
    <n v="2"/>
    <x v="0"/>
    <n v="3"/>
    <d v="2022-09-17T00:00:00"/>
    <x v="1"/>
    <x v="1"/>
    <x v="3"/>
    <n v="1"/>
    <x v="403"/>
    <n v="32"/>
    <x v="1"/>
  </r>
  <r>
    <x v="407"/>
    <d v="2021-12-08T00:00:00"/>
    <n v="4"/>
    <s v="Sr. Network Engineer"/>
    <x v="1"/>
    <s v="Active"/>
    <s v="Full-Time"/>
    <s v="Zone B"/>
    <s v="Part-Time"/>
    <x v="2"/>
    <x v="6"/>
    <d v="1948-10-21T00:00:00"/>
    <s v="CT"/>
    <x v="0"/>
    <s v="Black"/>
    <s v="Single"/>
    <x v="0"/>
    <x v="1"/>
    <x v="1"/>
    <d v="2023-07-30T00:00:00"/>
    <n v="5"/>
    <x v="1"/>
    <n v="5"/>
    <x v="1"/>
    <n v="5"/>
    <d v="2022-08-19T00:00:00"/>
    <x v="4"/>
    <x v="1"/>
    <x v="0"/>
    <n v="2"/>
    <x v="404"/>
    <n v="73"/>
    <x v="3"/>
  </r>
  <r>
    <x v="408"/>
    <d v="2018-10-12T00:00:00"/>
    <n v="7"/>
    <s v="Sr. Network Engineer"/>
    <x v="8"/>
    <s v="Active"/>
    <s v="Part-Time"/>
    <s v="Zone B"/>
    <s v="Temporary"/>
    <x v="2"/>
    <x v="15"/>
    <d v="1977-12-06T00:00:00"/>
    <s v="CT"/>
    <x v="1"/>
    <s v="Other"/>
    <s v="Single"/>
    <x v="0"/>
    <x v="1"/>
    <x v="1"/>
    <d v="2022-08-30T00:00:00"/>
    <n v="5"/>
    <x v="1"/>
    <n v="2"/>
    <x v="0"/>
    <n v="5"/>
    <d v="2022-11-28T00:00:00"/>
    <x v="3"/>
    <x v="1"/>
    <x v="3"/>
    <n v="4"/>
    <x v="405"/>
    <n v="41"/>
    <x v="0"/>
  </r>
  <r>
    <x v="409"/>
    <d v="2022-09-05T00:00:00"/>
    <n v="3"/>
    <s v="Network Engineer"/>
    <x v="3"/>
    <s v="Active"/>
    <s v="Contract"/>
    <s v="Zone B"/>
    <s v="Part-Time"/>
    <x v="3"/>
    <x v="3"/>
    <d v="1982-10-15T00:00:00"/>
    <s v="MA"/>
    <x v="1"/>
    <s v="Black"/>
    <s v="Single"/>
    <x v="0"/>
    <x v="1"/>
    <x v="1"/>
    <d v="2023-01-26T00:00:00"/>
    <n v="2"/>
    <x v="0"/>
    <n v="1"/>
    <x v="0"/>
    <n v="1"/>
    <d v="2023-08-02T00:00:00"/>
    <x v="3"/>
    <x v="1"/>
    <x v="1"/>
    <n v="1"/>
    <x v="406"/>
    <n v="40"/>
    <x v="0"/>
  </r>
  <r>
    <x v="410"/>
    <d v="2022-07-19T00:00:00"/>
    <n v="3"/>
    <s v="Network Engineer"/>
    <x v="5"/>
    <s v="Active"/>
    <s v="Full-Time"/>
    <s v="Zone B"/>
    <s v="Temporary"/>
    <x v="2"/>
    <x v="3"/>
    <d v="1999-08-20T00:00:00"/>
    <s v="MA"/>
    <x v="1"/>
    <s v="Asian"/>
    <s v="Divorced"/>
    <x v="0"/>
    <x v="1"/>
    <x v="1"/>
    <d v="2022-10-24T00:00:00"/>
    <n v="2"/>
    <x v="0"/>
    <n v="3"/>
    <x v="2"/>
    <n v="3"/>
    <d v="2023-01-08T00:00:00"/>
    <x v="2"/>
    <x v="1"/>
    <x v="2"/>
    <n v="4"/>
    <x v="407"/>
    <n v="23"/>
    <x v="2"/>
  </r>
  <r>
    <x v="411"/>
    <d v="2022-05-26T00:00:00"/>
    <n v="3"/>
    <s v="Network Engineer"/>
    <x v="4"/>
    <s v="Active"/>
    <s v="Full-Time"/>
    <s v="Zone C"/>
    <s v="Temporary"/>
    <x v="2"/>
    <x v="6"/>
    <d v="1960-07-04T00:00:00"/>
    <s v="MA"/>
    <x v="1"/>
    <s v="Other"/>
    <s v="Single"/>
    <x v="0"/>
    <x v="1"/>
    <x v="1"/>
    <d v="2023-07-06T00:00:00"/>
    <n v="3"/>
    <x v="2"/>
    <n v="2"/>
    <x v="0"/>
    <n v="2"/>
    <d v="2023-04-08T00:00:00"/>
    <x v="0"/>
    <x v="1"/>
    <x v="3"/>
    <n v="5"/>
    <x v="408"/>
    <n v="62"/>
    <x v="3"/>
  </r>
  <r>
    <x v="412"/>
    <d v="2022-10-31T00:00:00"/>
    <n v="3"/>
    <s v="Network Engineer"/>
    <x v="0"/>
    <s v="Active"/>
    <s v="Full-Time"/>
    <s v="Zone A"/>
    <s v="Full-Time"/>
    <x v="2"/>
    <x v="6"/>
    <d v="1978-04-01T00:00:00"/>
    <s v="MA"/>
    <x v="1"/>
    <s v="Hispanic"/>
    <s v="Divorced"/>
    <x v="0"/>
    <x v="1"/>
    <x v="1"/>
    <d v="2023-07-11T00:00:00"/>
    <n v="5"/>
    <x v="1"/>
    <n v="4"/>
    <x v="1"/>
    <n v="2"/>
    <d v="2022-10-10T00:00:00"/>
    <x v="3"/>
    <x v="1"/>
    <x v="2"/>
    <n v="5"/>
    <x v="409"/>
    <n v="44"/>
    <x v="0"/>
  </r>
  <r>
    <x v="413"/>
    <d v="2023-03-22T00:00:00"/>
    <n v="3"/>
    <s v="IT Support"/>
    <x v="1"/>
    <s v="Active"/>
    <s v="Full-Time"/>
    <s v="Zone B"/>
    <s v="Part-Time"/>
    <x v="2"/>
    <x v="3"/>
    <d v="1953-04-15T00:00:00"/>
    <s v="MA"/>
    <x v="0"/>
    <s v="Asian"/>
    <s v="Married"/>
    <x v="0"/>
    <x v="1"/>
    <x v="1"/>
    <d v="2023-01-26T00:00:00"/>
    <n v="3"/>
    <x v="2"/>
    <n v="1"/>
    <x v="0"/>
    <n v="2"/>
    <d v="2022-09-16T00:00:00"/>
    <x v="0"/>
    <x v="1"/>
    <x v="0"/>
    <n v="1"/>
    <x v="410"/>
    <n v="70"/>
    <x v="3"/>
  </r>
  <r>
    <x v="414"/>
    <d v="2023-05-29T00:00:00"/>
    <n v="2"/>
    <s v="IT Support"/>
    <x v="8"/>
    <s v="Active"/>
    <s v="Full-Time"/>
    <s v="Zone A"/>
    <s v="Full-Time"/>
    <x v="2"/>
    <x v="1"/>
    <d v="1959-03-02T00:00:00"/>
    <s v="MA"/>
    <x v="0"/>
    <s v="Black"/>
    <s v="Married"/>
    <x v="0"/>
    <x v="1"/>
    <x v="1"/>
    <d v="2022-08-14T00:00:00"/>
    <n v="4"/>
    <x v="1"/>
    <n v="3"/>
    <x v="2"/>
    <n v="5"/>
    <d v="2022-12-02T00:00:00"/>
    <x v="0"/>
    <x v="1"/>
    <x v="0"/>
    <n v="4"/>
    <x v="411"/>
    <n v="64"/>
    <x v="3"/>
  </r>
  <r>
    <x v="415"/>
    <d v="2020-02-23T00:00:00"/>
    <n v="6"/>
    <s v="IT Support"/>
    <x v="6"/>
    <s v="Active"/>
    <s v="Full-Time"/>
    <s v="Zone C"/>
    <s v="Full-Time"/>
    <x v="2"/>
    <x v="8"/>
    <d v="1943-05-16T00:00:00"/>
    <s v="MA"/>
    <x v="0"/>
    <s v="Other"/>
    <s v="Single"/>
    <x v="0"/>
    <x v="1"/>
    <x v="1"/>
    <d v="2023-07-16T00:00:00"/>
    <n v="2"/>
    <x v="0"/>
    <n v="1"/>
    <x v="0"/>
    <n v="2"/>
    <d v="2023-04-22T00:00:00"/>
    <x v="3"/>
    <x v="1"/>
    <x v="2"/>
    <n v="1"/>
    <x v="412"/>
    <n v="77"/>
    <x v="3"/>
  </r>
  <r>
    <x v="416"/>
    <d v="2019-08-13T00:00:00"/>
    <n v="6"/>
    <s v="IT Support"/>
    <x v="2"/>
    <s v="Active"/>
    <s v="Part-Time"/>
    <s v="Zone B"/>
    <s v="Temporary"/>
    <x v="2"/>
    <x v="6"/>
    <d v="1980-11-20T00:00:00"/>
    <s v="MA"/>
    <x v="0"/>
    <s v="Other"/>
    <s v="Widowed"/>
    <x v="0"/>
    <x v="1"/>
    <x v="1"/>
    <d v="2023-02-14T00:00:00"/>
    <n v="5"/>
    <x v="1"/>
    <n v="3"/>
    <x v="2"/>
    <n v="1"/>
    <d v="2023-04-06T00:00:00"/>
    <x v="3"/>
    <x v="0"/>
    <x v="3"/>
    <n v="4"/>
    <x v="413"/>
    <n v="39"/>
    <x v="1"/>
  </r>
  <r>
    <x v="417"/>
    <d v="2019-03-25T00:00:00"/>
    <n v="7"/>
    <s v="Sr. Network Engineer"/>
    <x v="6"/>
    <s v="Active"/>
    <s v="Part-Time"/>
    <s v="Zone A"/>
    <s v="Part-Time"/>
    <x v="2"/>
    <x v="1"/>
    <d v="1956-03-31T00:00:00"/>
    <s v="CT"/>
    <x v="0"/>
    <s v="Black"/>
    <s v="Married"/>
    <x v="0"/>
    <x v="1"/>
    <x v="1"/>
    <d v="2023-02-28T00:00:00"/>
    <n v="5"/>
    <x v="1"/>
    <n v="4"/>
    <x v="1"/>
    <n v="3"/>
    <d v="2023-08-04T00:00:00"/>
    <x v="3"/>
    <x v="0"/>
    <x v="1"/>
    <n v="3"/>
    <x v="414"/>
    <n v="63"/>
    <x v="3"/>
  </r>
  <r>
    <x v="418"/>
    <d v="2023-06-16T00:00:00"/>
    <n v="2"/>
    <s v="Principal Data Architect"/>
    <x v="0"/>
    <s v="Active"/>
    <s v="Contract"/>
    <s v="Zone C"/>
    <s v="Full-Time"/>
    <x v="2"/>
    <x v="4"/>
    <d v="1995-09-26T00:00:00"/>
    <s v="MA"/>
    <x v="0"/>
    <s v="Asian"/>
    <s v="Single"/>
    <x v="0"/>
    <x v="1"/>
    <x v="1"/>
    <d v="2023-03-09T00:00:00"/>
    <n v="5"/>
    <x v="1"/>
    <n v="2"/>
    <x v="0"/>
    <n v="1"/>
    <d v="2023-05-02T00:00:00"/>
    <x v="3"/>
    <x v="0"/>
    <x v="3"/>
    <n v="5"/>
    <x v="415"/>
    <n v="28"/>
    <x v="1"/>
  </r>
  <r>
    <x v="419"/>
    <d v="2021-06-18T00:00:00"/>
    <n v="4"/>
    <s v="Network Engineer"/>
    <x v="1"/>
    <s v="Active"/>
    <s v="Part-Time"/>
    <s v="Zone A"/>
    <s v="Temporary"/>
    <x v="3"/>
    <x v="11"/>
    <d v="1988-02-05T00:00:00"/>
    <s v="MA"/>
    <x v="1"/>
    <s v="Hispanic"/>
    <s v="Single"/>
    <x v="0"/>
    <x v="1"/>
    <x v="1"/>
    <d v="2023-07-10T00:00:00"/>
    <n v="1"/>
    <x v="0"/>
    <n v="2"/>
    <x v="0"/>
    <n v="5"/>
    <d v="2023-05-11T00:00:00"/>
    <x v="1"/>
    <x v="1"/>
    <x v="0"/>
    <n v="1"/>
    <x v="416"/>
    <n v="33"/>
    <x v="1"/>
  </r>
  <r>
    <x v="420"/>
    <d v="2023-05-22T00:00:00"/>
    <n v="2"/>
    <s v="Network Engineer"/>
    <x v="8"/>
    <s v="Active"/>
    <s v="Contract"/>
    <s v="Zone B"/>
    <s v="Temporary"/>
    <x v="3"/>
    <x v="13"/>
    <d v="1964-06-02T00:00:00"/>
    <s v="MA"/>
    <x v="1"/>
    <s v="Black"/>
    <s v="Single"/>
    <x v="0"/>
    <x v="1"/>
    <x v="1"/>
    <d v="2023-02-02T00:00:00"/>
    <n v="3"/>
    <x v="2"/>
    <n v="1"/>
    <x v="0"/>
    <n v="1"/>
    <d v="2023-01-11T00:00:00"/>
    <x v="0"/>
    <x v="1"/>
    <x v="0"/>
    <n v="4"/>
    <x v="417"/>
    <n v="59"/>
    <x v="0"/>
  </r>
  <r>
    <x v="421"/>
    <d v="2019-05-14T00:00:00"/>
    <n v="6"/>
    <s v="Network Engineer"/>
    <x v="3"/>
    <s v="Active"/>
    <s v="Full-Time"/>
    <s v="Zone A"/>
    <s v="Full-Time"/>
    <x v="2"/>
    <x v="4"/>
    <d v="1993-07-21T00:00:00"/>
    <s v="MA"/>
    <x v="1"/>
    <s v="Hispanic"/>
    <s v="Single"/>
    <x v="0"/>
    <x v="1"/>
    <x v="1"/>
    <d v="2023-02-04T00:00:00"/>
    <n v="1"/>
    <x v="0"/>
    <n v="4"/>
    <x v="1"/>
    <n v="3"/>
    <d v="2023-06-01T00:00:00"/>
    <x v="4"/>
    <x v="1"/>
    <x v="1"/>
    <n v="4"/>
    <x v="418"/>
    <n v="26"/>
    <x v="1"/>
  </r>
  <r>
    <x v="422"/>
    <d v="2020-12-27T00:00:00"/>
    <n v="5"/>
    <s v="Network Engineer"/>
    <x v="9"/>
    <s v="Active"/>
    <s v="Contract"/>
    <s v="Zone A"/>
    <s v="Part-Time"/>
    <x v="2"/>
    <x v="6"/>
    <d v="1970-03-03T00:00:00"/>
    <s v="MA"/>
    <x v="1"/>
    <s v="Asian"/>
    <s v="Widowed"/>
    <x v="0"/>
    <x v="1"/>
    <x v="1"/>
    <d v="2022-09-13T00:00:00"/>
    <n v="4"/>
    <x v="1"/>
    <n v="4"/>
    <x v="1"/>
    <n v="1"/>
    <d v="2023-06-17T00:00:00"/>
    <x v="2"/>
    <x v="1"/>
    <x v="3"/>
    <n v="5"/>
    <x v="419"/>
    <n v="50"/>
    <x v="0"/>
  </r>
  <r>
    <x v="423"/>
    <d v="2020-08-04T00:00:00"/>
    <n v="5"/>
    <s v="Network Engineer"/>
    <x v="5"/>
    <s v="Active"/>
    <s v="Full-Time"/>
    <s v="Zone A"/>
    <s v="Full-Time"/>
    <x v="2"/>
    <x v="18"/>
    <d v="1958-06-08T00:00:00"/>
    <s v="MA"/>
    <x v="0"/>
    <s v="Black"/>
    <s v="Widowed"/>
    <x v="0"/>
    <x v="1"/>
    <x v="1"/>
    <d v="2023-06-12T00:00:00"/>
    <n v="5"/>
    <x v="1"/>
    <n v="5"/>
    <x v="1"/>
    <n v="5"/>
    <d v="2022-12-18T00:00:00"/>
    <x v="2"/>
    <x v="0"/>
    <x v="0"/>
    <n v="3"/>
    <x v="420"/>
    <n v="62"/>
    <x v="3"/>
  </r>
  <r>
    <x v="424"/>
    <d v="2020-08-25T00:00:00"/>
    <n v="5"/>
    <s v="IT Support"/>
    <x v="6"/>
    <s v="Active"/>
    <s v="Contract"/>
    <s v="Zone C"/>
    <s v="Temporary"/>
    <x v="2"/>
    <x v="13"/>
    <d v="1975-09-05T00:00:00"/>
    <s v="MA"/>
    <x v="0"/>
    <s v="Other"/>
    <s v="Married"/>
    <x v="0"/>
    <x v="1"/>
    <x v="1"/>
    <d v="2023-01-18T00:00:00"/>
    <n v="3"/>
    <x v="2"/>
    <n v="2"/>
    <x v="0"/>
    <n v="4"/>
    <d v="2023-02-19T00:00:00"/>
    <x v="2"/>
    <x v="0"/>
    <x v="2"/>
    <n v="2"/>
    <x v="421"/>
    <n v="45"/>
    <x v="0"/>
  </r>
  <r>
    <x v="425"/>
    <d v="2022-02-24T00:00:00"/>
    <n v="4"/>
    <s v="IT Support"/>
    <x v="2"/>
    <s v="Active"/>
    <s v="Full-Time"/>
    <s v="Zone A"/>
    <s v="Temporary"/>
    <x v="2"/>
    <x v="6"/>
    <d v="1964-07-11T00:00:00"/>
    <s v="MA"/>
    <x v="0"/>
    <s v="White"/>
    <s v="Married"/>
    <x v="0"/>
    <x v="1"/>
    <x v="1"/>
    <d v="2023-03-07T00:00:00"/>
    <n v="3"/>
    <x v="2"/>
    <n v="2"/>
    <x v="0"/>
    <n v="5"/>
    <d v="2022-12-06T00:00:00"/>
    <x v="3"/>
    <x v="1"/>
    <x v="1"/>
    <n v="3"/>
    <x v="422"/>
    <n v="58"/>
    <x v="0"/>
  </r>
  <r>
    <x v="426"/>
    <d v="2019-08-06T00:00:00"/>
    <n v="6"/>
    <s v="IT Support"/>
    <x v="4"/>
    <s v="Active"/>
    <s v="Part-Time"/>
    <s v="Zone C"/>
    <s v="Temporary"/>
    <x v="2"/>
    <x v="8"/>
    <d v="1986-07-11T00:00:00"/>
    <s v="MA"/>
    <x v="0"/>
    <s v="Black"/>
    <s v="Married"/>
    <x v="2"/>
    <x v="1"/>
    <x v="1"/>
    <d v="2022-12-25T00:00:00"/>
    <n v="2"/>
    <x v="0"/>
    <n v="5"/>
    <x v="1"/>
    <n v="3"/>
    <d v="2022-09-20T00:00:00"/>
    <x v="2"/>
    <x v="1"/>
    <x v="0"/>
    <n v="1"/>
    <x v="423"/>
    <n v="33"/>
    <x v="1"/>
  </r>
  <r>
    <x v="427"/>
    <d v="2021-08-01T00:00:00"/>
    <n v="4"/>
    <s v="IT Support"/>
    <x v="0"/>
    <s v="Active"/>
    <s v="Part-Time"/>
    <s v="Zone C"/>
    <s v="Part-Time"/>
    <x v="2"/>
    <x v="5"/>
    <d v="1944-05-26T00:00:00"/>
    <s v="MA"/>
    <x v="0"/>
    <s v="Other"/>
    <s v="Married"/>
    <x v="2"/>
    <x v="1"/>
    <x v="1"/>
    <d v="2023-05-18T00:00:00"/>
    <n v="1"/>
    <x v="0"/>
    <n v="1"/>
    <x v="0"/>
    <n v="2"/>
    <d v="2023-01-04T00:00:00"/>
    <x v="2"/>
    <x v="0"/>
    <x v="0"/>
    <n v="4"/>
    <x v="424"/>
    <n v="77"/>
    <x v="3"/>
  </r>
  <r>
    <x v="428"/>
    <d v="2022-07-13T00:00:00"/>
    <n v="3"/>
    <s v="Sr. Network Engineer"/>
    <x v="5"/>
    <s v="Active"/>
    <s v="Part-Time"/>
    <s v="Zone A"/>
    <s v="Part-Time"/>
    <x v="2"/>
    <x v="15"/>
    <d v="1997-02-22T00:00:00"/>
    <s v="MA"/>
    <x v="0"/>
    <s v="White"/>
    <s v="Widowed"/>
    <x v="2"/>
    <x v="1"/>
    <x v="1"/>
    <d v="2022-11-29T00:00:00"/>
    <n v="5"/>
    <x v="1"/>
    <n v="3"/>
    <x v="2"/>
    <n v="4"/>
    <d v="2023-05-07T00:00:00"/>
    <x v="0"/>
    <x v="1"/>
    <x v="1"/>
    <n v="5"/>
    <x v="425"/>
    <n v="25"/>
    <x v="1"/>
  </r>
  <r>
    <x v="429"/>
    <d v="2021-05-28T00:00:00"/>
    <n v="4"/>
    <s v="Sr. Network Engineer"/>
    <x v="6"/>
    <s v="Active"/>
    <s v="Full-Time"/>
    <s v="Zone A"/>
    <s v="Part-Time"/>
    <x v="2"/>
    <x v="8"/>
    <d v="1950-07-29T00:00:00"/>
    <s v="CT"/>
    <x v="1"/>
    <s v="White"/>
    <s v="Widowed"/>
    <x v="0"/>
    <x v="1"/>
    <x v="1"/>
    <d v="2023-06-06T00:00:00"/>
    <n v="2"/>
    <x v="0"/>
    <n v="5"/>
    <x v="1"/>
    <n v="4"/>
    <d v="2022-09-09T00:00:00"/>
    <x v="1"/>
    <x v="1"/>
    <x v="0"/>
    <n v="5"/>
    <x v="426"/>
    <n v="71"/>
    <x v="3"/>
  </r>
  <r>
    <x v="430"/>
    <d v="2020-02-04T00:00:00"/>
    <n v="6"/>
    <s v="Network Engineer"/>
    <x v="7"/>
    <s v="Active"/>
    <s v="Contract"/>
    <s v="Zone C"/>
    <s v="Temporary"/>
    <x v="3"/>
    <x v="6"/>
    <d v="1958-07-22T00:00:00"/>
    <s v="MA"/>
    <x v="1"/>
    <s v="Other"/>
    <s v="Single"/>
    <x v="1"/>
    <x v="1"/>
    <x v="1"/>
    <d v="2023-03-15T00:00:00"/>
    <n v="3"/>
    <x v="2"/>
    <n v="5"/>
    <x v="1"/>
    <n v="3"/>
    <d v="2023-02-24T00:00:00"/>
    <x v="0"/>
    <x v="0"/>
    <x v="0"/>
    <n v="1"/>
    <x v="427"/>
    <n v="62"/>
    <x v="3"/>
  </r>
  <r>
    <x v="431"/>
    <d v="2022-08-28T00:00:00"/>
    <n v="3"/>
    <s v="Network Engineer"/>
    <x v="3"/>
    <s v="Active"/>
    <s v="Contract"/>
    <s v="Zone B"/>
    <s v="Part-Time"/>
    <x v="2"/>
    <x v="4"/>
    <d v="1991-05-03T00:00:00"/>
    <s v="MA"/>
    <x v="1"/>
    <s v="Other"/>
    <s v="Widowed"/>
    <x v="0"/>
    <x v="1"/>
    <x v="1"/>
    <d v="2023-02-01T00:00:00"/>
    <n v="5"/>
    <x v="1"/>
    <n v="3"/>
    <x v="2"/>
    <n v="1"/>
    <d v="2023-04-01T00:00:00"/>
    <x v="0"/>
    <x v="1"/>
    <x v="2"/>
    <n v="2"/>
    <x v="428"/>
    <n v="31"/>
    <x v="1"/>
  </r>
  <r>
    <x v="432"/>
    <d v="2022-06-27T00:00:00"/>
    <n v="3"/>
    <s v="Network Engineer"/>
    <x v="5"/>
    <s v="Active"/>
    <s v="Part-Time"/>
    <s v="Zone C"/>
    <s v="Temporary"/>
    <x v="2"/>
    <x v="9"/>
    <d v="1964-05-25T00:00:00"/>
    <s v="MA"/>
    <x v="1"/>
    <s v="Other"/>
    <s v="Widowed"/>
    <x v="0"/>
    <x v="1"/>
    <x v="1"/>
    <d v="2023-03-22T00:00:00"/>
    <n v="1"/>
    <x v="0"/>
    <n v="3"/>
    <x v="2"/>
    <n v="1"/>
    <d v="2023-03-16T00:00:00"/>
    <x v="4"/>
    <x v="1"/>
    <x v="3"/>
    <n v="4"/>
    <x v="429"/>
    <n v="58"/>
    <x v="0"/>
  </r>
  <r>
    <x v="433"/>
    <d v="2019-12-19T00:00:00"/>
    <n v="6"/>
    <s v="Network Engineer"/>
    <x v="9"/>
    <s v="Active"/>
    <s v="Part-Time"/>
    <s v="Zone C"/>
    <s v="Full-Time"/>
    <x v="2"/>
    <x v="3"/>
    <d v="1993-04-11T00:00:00"/>
    <s v="MA"/>
    <x v="0"/>
    <s v="Black"/>
    <s v="Widowed"/>
    <x v="1"/>
    <x v="1"/>
    <x v="1"/>
    <d v="2022-09-24T00:00:00"/>
    <n v="3"/>
    <x v="2"/>
    <n v="1"/>
    <x v="0"/>
    <n v="4"/>
    <d v="2023-03-28T00:00:00"/>
    <x v="2"/>
    <x v="0"/>
    <x v="0"/>
    <n v="3"/>
    <x v="430"/>
    <n v="26"/>
    <x v="1"/>
  </r>
  <r>
    <x v="434"/>
    <d v="2020-09-24T00:00:00"/>
    <n v="5"/>
    <s v="Network Engineer"/>
    <x v="5"/>
    <s v="Active"/>
    <s v="Contract"/>
    <s v="Zone A"/>
    <s v="Full-Time"/>
    <x v="2"/>
    <x v="4"/>
    <d v="1960-06-17T00:00:00"/>
    <s v="MA"/>
    <x v="0"/>
    <s v="Asian"/>
    <s v="Widowed"/>
    <x v="0"/>
    <x v="1"/>
    <x v="1"/>
    <d v="2023-05-30T00:00:00"/>
    <n v="3"/>
    <x v="2"/>
    <n v="3"/>
    <x v="2"/>
    <n v="5"/>
    <d v="2022-10-10T00:00:00"/>
    <x v="4"/>
    <x v="1"/>
    <x v="2"/>
    <n v="3"/>
    <x v="431"/>
    <n v="60"/>
    <x v="3"/>
  </r>
  <r>
    <x v="435"/>
    <d v="2023-07-06T00:00:00"/>
    <n v="2"/>
    <s v="IT Support"/>
    <x v="6"/>
    <s v="Active"/>
    <s v="Contract"/>
    <s v="Zone C"/>
    <s v="Full-Time"/>
    <x v="2"/>
    <x v="4"/>
    <d v="1944-10-07T00:00:00"/>
    <s v="MA"/>
    <x v="0"/>
    <s v="Asian"/>
    <s v="Divorced"/>
    <x v="0"/>
    <x v="1"/>
    <x v="1"/>
    <d v="2023-05-02T00:00:00"/>
    <n v="3"/>
    <x v="2"/>
    <n v="3"/>
    <x v="2"/>
    <n v="2"/>
    <d v="2023-07-28T00:00:00"/>
    <x v="1"/>
    <x v="1"/>
    <x v="2"/>
    <n v="5"/>
    <x v="432"/>
    <n v="79"/>
    <x v="3"/>
  </r>
  <r>
    <x v="436"/>
    <d v="2021-04-11T00:00:00"/>
    <n v="5"/>
    <s v="IT Support"/>
    <x v="2"/>
    <s v="Active"/>
    <s v="Full-Time"/>
    <s v="Zone A"/>
    <s v="Part-Time"/>
    <x v="2"/>
    <x v="4"/>
    <d v="1961-11-04T00:00:00"/>
    <s v="MA"/>
    <x v="0"/>
    <s v="Other"/>
    <s v="Divorced"/>
    <x v="0"/>
    <x v="1"/>
    <x v="1"/>
    <d v="2022-11-14T00:00:00"/>
    <n v="2"/>
    <x v="0"/>
    <n v="1"/>
    <x v="0"/>
    <n v="4"/>
    <d v="2023-06-04T00:00:00"/>
    <x v="1"/>
    <x v="0"/>
    <x v="0"/>
    <n v="3"/>
    <x v="433"/>
    <n v="60"/>
    <x v="3"/>
  </r>
  <r>
    <x v="437"/>
    <d v="2020-02-12T00:00:00"/>
    <n v="6"/>
    <s v="IT Support"/>
    <x v="4"/>
    <s v="Active"/>
    <s v="Contract"/>
    <s v="Zone A"/>
    <s v="Part-Time"/>
    <x v="2"/>
    <x v="8"/>
    <d v="1943-11-30T00:00:00"/>
    <s v="MA"/>
    <x v="0"/>
    <s v="Other"/>
    <s v="Married"/>
    <x v="0"/>
    <x v="1"/>
    <x v="1"/>
    <d v="2023-06-30T00:00:00"/>
    <n v="4"/>
    <x v="1"/>
    <n v="3"/>
    <x v="2"/>
    <n v="2"/>
    <d v="2023-06-04T00:00:00"/>
    <x v="1"/>
    <x v="1"/>
    <x v="2"/>
    <n v="5"/>
    <x v="434"/>
    <n v="77"/>
    <x v="3"/>
  </r>
  <r>
    <x v="438"/>
    <d v="2018-12-25T00:00:00"/>
    <n v="7"/>
    <s v="IT Support"/>
    <x v="0"/>
    <s v="Active"/>
    <s v="Part-Time"/>
    <s v="Zone A"/>
    <s v="Full-Time"/>
    <x v="2"/>
    <x v="3"/>
    <d v="1996-10-04T00:00:00"/>
    <s v="MA"/>
    <x v="0"/>
    <s v="White"/>
    <s v="Widowed"/>
    <x v="0"/>
    <x v="1"/>
    <x v="1"/>
    <d v="2023-02-15T00:00:00"/>
    <n v="5"/>
    <x v="1"/>
    <n v="3"/>
    <x v="2"/>
    <n v="1"/>
    <d v="2023-03-18T00:00:00"/>
    <x v="4"/>
    <x v="1"/>
    <x v="1"/>
    <n v="1"/>
    <x v="435"/>
    <n v="22"/>
    <x v="2"/>
  </r>
  <r>
    <x v="439"/>
    <d v="2021-12-25T00:00:00"/>
    <n v="4"/>
    <s v="Sr. Network Engineer"/>
    <x v="5"/>
    <s v="Active"/>
    <s v="Full-Time"/>
    <s v="Zone C"/>
    <s v="Part-Time"/>
    <x v="2"/>
    <x v="1"/>
    <d v="1955-03-16T00:00:00"/>
    <s v="MA"/>
    <x v="0"/>
    <s v="Hispanic"/>
    <s v="Single"/>
    <x v="1"/>
    <x v="1"/>
    <x v="1"/>
    <d v="2022-10-27T00:00:00"/>
    <n v="2"/>
    <x v="0"/>
    <n v="4"/>
    <x v="1"/>
    <n v="3"/>
    <d v="2022-12-27T00:00:00"/>
    <x v="2"/>
    <x v="1"/>
    <x v="0"/>
    <n v="2"/>
    <x v="436"/>
    <n v="66"/>
    <x v="3"/>
  </r>
  <r>
    <x v="440"/>
    <d v="2021-05-22T00:00:00"/>
    <n v="4"/>
    <s v="Sr. Network Engineer"/>
    <x v="6"/>
    <s v="Active"/>
    <s v="Full-Time"/>
    <s v="Zone B"/>
    <s v="Full-Time"/>
    <x v="2"/>
    <x v="3"/>
    <d v="1993-04-27T00:00:00"/>
    <s v="CT"/>
    <x v="1"/>
    <s v="Other"/>
    <s v="Widowed"/>
    <x v="0"/>
    <x v="1"/>
    <x v="1"/>
    <d v="2022-11-07T00:00:00"/>
    <n v="2"/>
    <x v="0"/>
    <n v="4"/>
    <x v="1"/>
    <n v="5"/>
    <d v="2022-09-08T00:00:00"/>
    <x v="1"/>
    <x v="1"/>
    <x v="3"/>
    <n v="2"/>
    <x v="437"/>
    <n v="28"/>
    <x v="1"/>
  </r>
  <r>
    <x v="441"/>
    <d v="2019-02-27T00:00:00"/>
    <n v="7"/>
    <s v="Sr. Network Engineer"/>
    <x v="4"/>
    <s v="Active"/>
    <s v="Full-Time"/>
    <s v="Zone C"/>
    <s v="Full-Time"/>
    <x v="2"/>
    <x v="15"/>
    <d v="1941-12-16T00:00:00"/>
    <s v="MA"/>
    <x v="0"/>
    <s v="Hispanic"/>
    <s v="Single"/>
    <x v="2"/>
    <x v="1"/>
    <x v="1"/>
    <d v="2023-07-15T00:00:00"/>
    <n v="4"/>
    <x v="1"/>
    <n v="1"/>
    <x v="0"/>
    <n v="4"/>
    <d v="2023-07-25T00:00:00"/>
    <x v="1"/>
    <x v="0"/>
    <x v="1"/>
    <n v="2"/>
    <x v="438"/>
    <n v="78"/>
    <x v="3"/>
  </r>
  <r>
    <x v="442"/>
    <d v="2020-03-01T00:00:00"/>
    <n v="6"/>
    <s v="Network Engineer"/>
    <x v="7"/>
    <s v="Active"/>
    <s v="Contract"/>
    <s v="Zone C"/>
    <s v="Temporary"/>
    <x v="3"/>
    <x v="1"/>
    <d v="1982-10-12T00:00:00"/>
    <s v="MA"/>
    <x v="1"/>
    <s v="Other"/>
    <s v="Single"/>
    <x v="0"/>
    <x v="1"/>
    <x v="1"/>
    <d v="2023-05-04T00:00:00"/>
    <n v="5"/>
    <x v="1"/>
    <n v="4"/>
    <x v="1"/>
    <n v="1"/>
    <d v="2023-03-05T00:00:00"/>
    <x v="1"/>
    <x v="1"/>
    <x v="2"/>
    <n v="2"/>
    <x v="439"/>
    <n v="38"/>
    <x v="1"/>
  </r>
  <r>
    <x v="443"/>
    <d v="2021-01-27T00:00:00"/>
    <n v="5"/>
    <s v="Network Engineer"/>
    <x v="3"/>
    <s v="Active"/>
    <s v="Full-Time"/>
    <s v="Zone A"/>
    <s v="Temporary"/>
    <x v="2"/>
    <x v="3"/>
    <d v="1956-07-11T00:00:00"/>
    <s v="MA"/>
    <x v="1"/>
    <s v="White"/>
    <s v="Widowed"/>
    <x v="0"/>
    <x v="1"/>
    <x v="1"/>
    <d v="2023-01-04T00:00:00"/>
    <n v="4"/>
    <x v="1"/>
    <n v="2"/>
    <x v="0"/>
    <n v="1"/>
    <d v="2022-09-11T00:00:00"/>
    <x v="0"/>
    <x v="0"/>
    <x v="0"/>
    <n v="1"/>
    <x v="440"/>
    <n v="65"/>
    <x v="3"/>
  </r>
  <r>
    <x v="444"/>
    <d v="2023-06-18T00:00:00"/>
    <n v="2"/>
    <s v="Network Engineer"/>
    <x v="5"/>
    <s v="Active"/>
    <s v="Contract"/>
    <s v="Zone C"/>
    <s v="Part-Time"/>
    <x v="2"/>
    <x v="13"/>
    <d v="1977-04-20T00:00:00"/>
    <s v="MA"/>
    <x v="0"/>
    <s v="Asian"/>
    <s v="Married"/>
    <x v="0"/>
    <x v="1"/>
    <x v="1"/>
    <d v="2022-10-28T00:00:00"/>
    <n v="2"/>
    <x v="0"/>
    <n v="5"/>
    <x v="1"/>
    <n v="2"/>
    <d v="2023-07-11T00:00:00"/>
    <x v="3"/>
    <x v="0"/>
    <x v="0"/>
    <n v="3"/>
    <x v="441"/>
    <n v="46"/>
    <x v="0"/>
  </r>
  <r>
    <x v="445"/>
    <d v="2019-11-24T00:00:00"/>
    <n v="6"/>
    <s v="Network Engineer"/>
    <x v="4"/>
    <s v="Active"/>
    <s v="Contract"/>
    <s v="Zone A"/>
    <s v="Part-Time"/>
    <x v="2"/>
    <x v="3"/>
    <d v="1984-04-09T00:00:00"/>
    <s v="MA"/>
    <x v="0"/>
    <s v="Asian"/>
    <s v="Married"/>
    <x v="0"/>
    <x v="1"/>
    <x v="1"/>
    <d v="2023-05-06T00:00:00"/>
    <n v="4"/>
    <x v="1"/>
    <n v="4"/>
    <x v="1"/>
    <n v="4"/>
    <d v="2023-05-30T00:00:00"/>
    <x v="0"/>
    <x v="1"/>
    <x v="0"/>
    <n v="5"/>
    <x v="442"/>
    <n v="35"/>
    <x v="1"/>
  </r>
  <r>
    <x v="446"/>
    <d v="2021-09-24T00:00:00"/>
    <n v="4"/>
    <s v="Network Engineer"/>
    <x v="0"/>
    <s v="Active"/>
    <s v="Part-Time"/>
    <s v="Zone A"/>
    <s v="Temporary"/>
    <x v="2"/>
    <x v="6"/>
    <d v="1960-06-26T00:00:00"/>
    <s v="MA"/>
    <x v="1"/>
    <s v="Black"/>
    <s v="Widowed"/>
    <x v="0"/>
    <x v="1"/>
    <x v="1"/>
    <d v="2022-09-30T00:00:00"/>
    <n v="2"/>
    <x v="0"/>
    <n v="1"/>
    <x v="0"/>
    <n v="5"/>
    <d v="2022-11-12T00:00:00"/>
    <x v="1"/>
    <x v="1"/>
    <x v="0"/>
    <n v="5"/>
    <x v="443"/>
    <n v="61"/>
    <x v="3"/>
  </r>
  <r>
    <x v="447"/>
    <d v="2022-08-17T00:00:00"/>
    <n v="3"/>
    <s v="IT Support"/>
    <x v="1"/>
    <s v="Active"/>
    <s v="Contract"/>
    <s v="Zone B"/>
    <s v="Full-Time"/>
    <x v="2"/>
    <x v="5"/>
    <d v="1965-04-21T00:00:00"/>
    <s v="MA"/>
    <x v="0"/>
    <s v="Black"/>
    <s v="Single"/>
    <x v="0"/>
    <x v="1"/>
    <x v="1"/>
    <d v="2023-06-23T00:00:00"/>
    <n v="5"/>
    <x v="1"/>
    <n v="5"/>
    <x v="1"/>
    <n v="4"/>
    <d v="2023-02-27T00:00:00"/>
    <x v="3"/>
    <x v="0"/>
    <x v="2"/>
    <n v="5"/>
    <x v="444"/>
    <n v="57"/>
    <x v="0"/>
  </r>
  <r>
    <x v="448"/>
    <d v="2023-04-18T00:00:00"/>
    <n v="3"/>
    <s v="IT Support"/>
    <x v="8"/>
    <s v="Active"/>
    <s v="Contract"/>
    <s v="Zone A"/>
    <s v="Part-Time"/>
    <x v="2"/>
    <x v="6"/>
    <d v="1967-08-21T00:00:00"/>
    <s v="MA"/>
    <x v="0"/>
    <s v="White"/>
    <s v="Married"/>
    <x v="0"/>
    <x v="1"/>
    <x v="1"/>
    <d v="2023-03-27T00:00:00"/>
    <n v="3"/>
    <x v="2"/>
    <n v="4"/>
    <x v="1"/>
    <n v="5"/>
    <d v="2022-08-23T00:00:00"/>
    <x v="4"/>
    <x v="0"/>
    <x v="1"/>
    <n v="1"/>
    <x v="445"/>
    <n v="56"/>
    <x v="0"/>
  </r>
  <r>
    <x v="449"/>
    <d v="2020-04-15T00:00:00"/>
    <n v="6"/>
    <s v="IT Support"/>
    <x v="6"/>
    <s v="Active"/>
    <s v="Full-Time"/>
    <s v="Zone C"/>
    <s v="Temporary"/>
    <x v="2"/>
    <x v="7"/>
    <d v="1979-01-03T00:00:00"/>
    <s v="MA"/>
    <x v="0"/>
    <s v="Asian"/>
    <s v="Widowed"/>
    <x v="0"/>
    <x v="1"/>
    <x v="1"/>
    <d v="2023-04-07T00:00:00"/>
    <n v="3"/>
    <x v="2"/>
    <n v="3"/>
    <x v="2"/>
    <n v="2"/>
    <d v="2023-02-16T00:00:00"/>
    <x v="2"/>
    <x v="0"/>
    <x v="2"/>
    <n v="5"/>
    <x v="446"/>
    <n v="41"/>
    <x v="0"/>
  </r>
  <r>
    <x v="450"/>
    <d v="2020-12-25T00:00:00"/>
    <n v="5"/>
    <s v="IT Support"/>
    <x v="2"/>
    <s v="Active"/>
    <s v="Full-Time"/>
    <s v="Zone C"/>
    <s v="Full-Time"/>
    <x v="2"/>
    <x v="1"/>
    <d v="1993-11-16T00:00:00"/>
    <s v="MA"/>
    <x v="1"/>
    <s v="White"/>
    <s v="Widowed"/>
    <x v="0"/>
    <x v="1"/>
    <x v="1"/>
    <d v="2023-04-05T00:00:00"/>
    <n v="5"/>
    <x v="1"/>
    <n v="1"/>
    <x v="0"/>
    <n v="4"/>
    <d v="2023-07-16T00:00:00"/>
    <x v="1"/>
    <x v="0"/>
    <x v="3"/>
    <n v="5"/>
    <x v="447"/>
    <n v="27"/>
    <x v="1"/>
  </r>
  <r>
    <x v="451"/>
    <d v="2022-07-21T00:00:00"/>
    <n v="3"/>
    <s v="Enterprise Architect"/>
    <x v="8"/>
    <s v="Terminated"/>
    <s v="Full-Time"/>
    <s v="Zone B"/>
    <s v="Temporary"/>
    <x v="2"/>
    <x v="2"/>
    <d v="1998-06-27T00:00:00"/>
    <s v="CT"/>
    <x v="1"/>
    <s v="Other"/>
    <s v="Widowed"/>
    <x v="0"/>
    <x v="1"/>
    <x v="1"/>
    <d v="2023-03-25T00:00:00"/>
    <n v="5"/>
    <x v="1"/>
    <n v="3"/>
    <x v="2"/>
    <n v="4"/>
    <d v="2023-05-14T00:00:00"/>
    <x v="4"/>
    <x v="0"/>
    <x v="2"/>
    <n v="4"/>
    <x v="448"/>
    <n v="24"/>
    <x v="2"/>
  </r>
  <r>
    <x v="452"/>
    <d v="2022-11-04T00:00:00"/>
    <n v="3"/>
    <s v="Database Administrator"/>
    <x v="1"/>
    <s v="Active"/>
    <s v="Contract"/>
    <s v="Zone C"/>
    <s v="Part-Time"/>
    <x v="2"/>
    <x v="4"/>
    <d v="1944-09-13T00:00:00"/>
    <s v="MA"/>
    <x v="1"/>
    <s v="White"/>
    <s v="Widowed"/>
    <x v="0"/>
    <x v="1"/>
    <x v="1"/>
    <d v="2022-11-21T00:00:00"/>
    <n v="1"/>
    <x v="0"/>
    <n v="3"/>
    <x v="2"/>
    <n v="1"/>
    <d v="2023-04-02T00:00:00"/>
    <x v="4"/>
    <x v="0"/>
    <x v="2"/>
    <n v="2"/>
    <x v="449"/>
    <n v="78"/>
    <x v="3"/>
  </r>
  <r>
    <x v="453"/>
    <d v="2020-04-20T00:00:00"/>
    <n v="6"/>
    <s v="Data Analyst"/>
    <x v="4"/>
    <s v="Active"/>
    <s v="Part-Time"/>
    <s v="Zone B"/>
    <s v="Temporary"/>
    <x v="2"/>
    <x v="4"/>
    <d v="1955-05-28T00:00:00"/>
    <s v="MA"/>
    <x v="0"/>
    <s v="Hispanic"/>
    <s v="Married"/>
    <x v="0"/>
    <x v="1"/>
    <x v="1"/>
    <d v="2022-12-16T00:00:00"/>
    <n v="1"/>
    <x v="0"/>
    <n v="1"/>
    <x v="0"/>
    <n v="1"/>
    <d v="2023-07-30T00:00:00"/>
    <x v="3"/>
    <x v="1"/>
    <x v="2"/>
    <n v="2"/>
    <x v="450"/>
    <n v="65"/>
    <x v="3"/>
  </r>
  <r>
    <x v="454"/>
    <d v="2019-09-05T00:00:00"/>
    <n v="6"/>
    <s v="Data Analyst"/>
    <x v="0"/>
    <s v="Active"/>
    <s v="Part-Time"/>
    <s v="Zone A"/>
    <s v="Part-Time"/>
    <x v="2"/>
    <x v="3"/>
    <d v="1992-09-04T00:00:00"/>
    <s v="TX"/>
    <x v="1"/>
    <s v="Black"/>
    <s v="Married"/>
    <x v="0"/>
    <x v="1"/>
    <x v="1"/>
    <d v="2023-01-09T00:00:00"/>
    <n v="5"/>
    <x v="1"/>
    <n v="2"/>
    <x v="0"/>
    <n v="4"/>
    <d v="2023-05-18T00:00:00"/>
    <x v="3"/>
    <x v="0"/>
    <x v="3"/>
    <n v="4"/>
    <x v="451"/>
    <n v="27"/>
    <x v="1"/>
  </r>
  <r>
    <x v="455"/>
    <d v="2019-08-11T00:00:00"/>
    <n v="6"/>
    <s v="Sr. DBA"/>
    <x v="1"/>
    <s v="Active"/>
    <s v="Contract"/>
    <s v="Zone B"/>
    <s v="Full-Time"/>
    <x v="2"/>
    <x v="3"/>
    <d v="1958-08-09T00:00:00"/>
    <s v="MA"/>
    <x v="1"/>
    <s v="Other"/>
    <s v="Divorced"/>
    <x v="0"/>
    <x v="1"/>
    <x v="1"/>
    <d v="2022-12-25T00:00:00"/>
    <n v="5"/>
    <x v="1"/>
    <n v="4"/>
    <x v="1"/>
    <n v="3"/>
    <d v="2022-08-11T00:00:00"/>
    <x v="2"/>
    <x v="1"/>
    <x v="0"/>
    <n v="5"/>
    <x v="452"/>
    <n v="61"/>
    <x v="3"/>
  </r>
  <r>
    <x v="456"/>
    <d v="2018-11-04T00:00:00"/>
    <n v="7"/>
    <s v="Data Analyst"/>
    <x v="4"/>
    <s v="Active"/>
    <s v="Full-Time"/>
    <s v="Zone B"/>
    <s v="Temporary"/>
    <x v="2"/>
    <x v="4"/>
    <d v="1985-08-30T00:00:00"/>
    <s v="MA"/>
    <x v="1"/>
    <s v="White"/>
    <s v="Married"/>
    <x v="0"/>
    <x v="1"/>
    <x v="1"/>
    <d v="2023-01-26T00:00:00"/>
    <n v="2"/>
    <x v="0"/>
    <n v="3"/>
    <x v="2"/>
    <n v="3"/>
    <d v="2022-09-13T00:00:00"/>
    <x v="2"/>
    <x v="1"/>
    <x v="1"/>
    <n v="5"/>
    <x v="453"/>
    <n v="33"/>
    <x v="1"/>
  </r>
  <r>
    <x v="457"/>
    <d v="2018-11-04T00:00:00"/>
    <n v="7"/>
    <s v="Principal Data Architect"/>
    <x v="9"/>
    <s v="Terminated"/>
    <s v="Contract"/>
    <s v="Zone B"/>
    <s v="Temporary"/>
    <x v="2"/>
    <x v="14"/>
    <d v="1951-09-04T00:00:00"/>
    <s v="MA"/>
    <x v="0"/>
    <s v="Asian"/>
    <s v="Married"/>
    <x v="3"/>
    <x v="1"/>
    <x v="1"/>
    <d v="2023-02-02T00:00:00"/>
    <n v="3"/>
    <x v="2"/>
    <n v="4"/>
    <x v="1"/>
    <n v="1"/>
    <d v="2023-01-28T00:00:00"/>
    <x v="1"/>
    <x v="1"/>
    <x v="2"/>
    <n v="5"/>
    <x v="454"/>
    <n v="67"/>
    <x v="3"/>
  </r>
  <r>
    <x v="458"/>
    <d v="2019-07-27T00:00:00"/>
    <n v="6"/>
    <s v="Data Analyst "/>
    <x v="6"/>
    <s v="Terminated"/>
    <s v="Part-Time"/>
    <s v="Zone A"/>
    <s v="Part-Time"/>
    <x v="2"/>
    <x v="5"/>
    <d v="1971-08-04T00:00:00"/>
    <s v="MA"/>
    <x v="1"/>
    <s v="Black"/>
    <s v="Single"/>
    <x v="0"/>
    <x v="1"/>
    <x v="1"/>
    <d v="2022-08-06T00:00:00"/>
    <n v="5"/>
    <x v="1"/>
    <n v="2"/>
    <x v="0"/>
    <n v="2"/>
    <d v="2023-05-15T00:00:00"/>
    <x v="4"/>
    <x v="1"/>
    <x v="0"/>
    <n v="3"/>
    <x v="455"/>
    <n v="48"/>
    <x v="0"/>
  </r>
  <r>
    <x v="459"/>
    <d v="2020-12-21T00:00:00"/>
    <n v="5"/>
    <s v="Data Analyst"/>
    <x v="7"/>
    <s v="Active"/>
    <s v="Full-Time"/>
    <s v="Zone A"/>
    <s v="Full-Time"/>
    <x v="2"/>
    <x v="2"/>
    <d v="1997-07-05T00:00:00"/>
    <s v="MA"/>
    <x v="0"/>
    <s v="White"/>
    <s v="Single"/>
    <x v="0"/>
    <x v="1"/>
    <x v="1"/>
    <d v="2023-02-26T00:00:00"/>
    <n v="5"/>
    <x v="1"/>
    <n v="3"/>
    <x v="2"/>
    <n v="4"/>
    <d v="2022-08-19T00:00:00"/>
    <x v="3"/>
    <x v="1"/>
    <x v="2"/>
    <n v="1"/>
    <x v="456"/>
    <n v="23"/>
    <x v="2"/>
  </r>
  <r>
    <x v="460"/>
    <d v="2022-07-25T00:00:00"/>
    <n v="3"/>
    <s v="Data Analyst"/>
    <x v="8"/>
    <s v="Active"/>
    <s v="Full-Time"/>
    <s v="Zone C"/>
    <s v="Temporary"/>
    <x v="2"/>
    <x v="6"/>
    <d v="1998-03-23T00:00:00"/>
    <s v="MA"/>
    <x v="0"/>
    <s v="Black"/>
    <s v="Single"/>
    <x v="3"/>
    <x v="1"/>
    <x v="1"/>
    <d v="2023-01-03T00:00:00"/>
    <n v="4"/>
    <x v="1"/>
    <n v="4"/>
    <x v="1"/>
    <n v="2"/>
    <d v="2022-08-29T00:00:00"/>
    <x v="4"/>
    <x v="1"/>
    <x v="1"/>
    <n v="2"/>
    <x v="457"/>
    <n v="24"/>
    <x v="2"/>
  </r>
  <r>
    <x v="461"/>
    <d v="2019-06-15T00:00:00"/>
    <n v="6"/>
    <s v="Database Administrator"/>
    <x v="6"/>
    <s v="Active"/>
    <s v="Contract"/>
    <s v="Zone A"/>
    <s v="Temporary"/>
    <x v="2"/>
    <x v="12"/>
    <d v="1957-07-20T00:00:00"/>
    <s v="MA"/>
    <x v="0"/>
    <s v="White"/>
    <s v="Married"/>
    <x v="0"/>
    <x v="1"/>
    <x v="1"/>
    <d v="2023-07-23T00:00:00"/>
    <n v="1"/>
    <x v="0"/>
    <n v="3"/>
    <x v="2"/>
    <n v="4"/>
    <d v="2023-07-15T00:00:00"/>
    <x v="0"/>
    <x v="1"/>
    <x v="3"/>
    <n v="4"/>
    <x v="458"/>
    <n v="62"/>
    <x v="3"/>
  </r>
  <r>
    <x v="462"/>
    <d v="2020-04-04T00:00:00"/>
    <n v="6"/>
    <s v="Database Administrator"/>
    <x v="1"/>
    <s v="Terminated"/>
    <s v="Full-Time"/>
    <s v="Zone B"/>
    <s v="Full-Time"/>
    <x v="2"/>
    <x v="4"/>
    <d v="1996-12-03T00:00:00"/>
    <s v="MA"/>
    <x v="0"/>
    <s v="Hispanic"/>
    <s v="Married"/>
    <x v="0"/>
    <x v="1"/>
    <x v="1"/>
    <d v="2023-07-28T00:00:00"/>
    <n v="4"/>
    <x v="1"/>
    <n v="3"/>
    <x v="2"/>
    <n v="1"/>
    <d v="2023-01-14T00:00:00"/>
    <x v="2"/>
    <x v="0"/>
    <x v="0"/>
    <n v="3"/>
    <x v="459"/>
    <n v="24"/>
    <x v="2"/>
  </r>
  <r>
    <x v="463"/>
    <d v="2023-02-03T00:00:00"/>
    <n v="3"/>
    <s v="Data Analyst"/>
    <x v="8"/>
    <s v="Terminated"/>
    <s v="Contract"/>
    <s v="Zone C"/>
    <s v="Full-Time"/>
    <x v="2"/>
    <x v="1"/>
    <d v="1943-10-29T00:00:00"/>
    <s v="MA"/>
    <x v="1"/>
    <s v="Hispanic"/>
    <s v="Married"/>
    <x v="0"/>
    <x v="1"/>
    <x v="1"/>
    <d v="2023-03-10T00:00:00"/>
    <n v="4"/>
    <x v="1"/>
    <n v="4"/>
    <x v="1"/>
    <n v="2"/>
    <d v="2023-04-02T00:00:00"/>
    <x v="0"/>
    <x v="1"/>
    <x v="3"/>
    <n v="5"/>
    <x v="460"/>
    <n v="80"/>
    <x v="3"/>
  </r>
  <r>
    <x v="464"/>
    <d v="2023-07-12T00:00:00"/>
    <n v="2"/>
    <s v="Database Administrator"/>
    <x v="0"/>
    <s v="Active"/>
    <s v="Full-Time"/>
    <s v="Zone A"/>
    <s v="Part-Time"/>
    <x v="2"/>
    <x v="10"/>
    <d v="1989-01-29T00:00:00"/>
    <s v="MA"/>
    <x v="0"/>
    <s v="Hispanic"/>
    <s v="Widowed"/>
    <x v="0"/>
    <x v="1"/>
    <x v="1"/>
    <d v="2022-10-18T00:00:00"/>
    <n v="2"/>
    <x v="0"/>
    <n v="3"/>
    <x v="2"/>
    <n v="5"/>
    <d v="2023-04-22T00:00:00"/>
    <x v="3"/>
    <x v="0"/>
    <x v="2"/>
    <n v="2"/>
    <x v="461"/>
    <n v="34"/>
    <x v="1"/>
  </r>
  <r>
    <x v="465"/>
    <d v="2021-04-25T00:00:00"/>
    <n v="5"/>
    <s v="Database Administrator"/>
    <x v="8"/>
    <s v="Terminated"/>
    <s v="Contract"/>
    <s v="Zone A"/>
    <s v="Temporary"/>
    <x v="2"/>
    <x v="13"/>
    <d v="1961-09-07T00:00:00"/>
    <s v="MA"/>
    <x v="0"/>
    <s v="Asian"/>
    <s v="Divorced"/>
    <x v="0"/>
    <x v="1"/>
    <x v="1"/>
    <d v="2023-04-01T00:00:00"/>
    <n v="4"/>
    <x v="1"/>
    <n v="1"/>
    <x v="0"/>
    <n v="3"/>
    <d v="2023-04-08T00:00:00"/>
    <x v="2"/>
    <x v="0"/>
    <x v="2"/>
    <n v="5"/>
    <x v="462"/>
    <n v="60"/>
    <x v="3"/>
  </r>
  <r>
    <x v="466"/>
    <d v="2021-03-13T00:00:00"/>
    <n v="5"/>
    <s v="Data Analyst"/>
    <x v="1"/>
    <s v="Active"/>
    <s v="Full-Time"/>
    <s v="Zone A"/>
    <s v="Full-Time"/>
    <x v="2"/>
    <x v="0"/>
    <d v="1950-11-01T00:00:00"/>
    <s v="MA"/>
    <x v="1"/>
    <s v="Black"/>
    <s v="Single"/>
    <x v="0"/>
    <x v="1"/>
    <x v="1"/>
    <d v="2022-12-13T00:00:00"/>
    <n v="1"/>
    <x v="0"/>
    <n v="4"/>
    <x v="1"/>
    <n v="1"/>
    <d v="2023-07-16T00:00:00"/>
    <x v="2"/>
    <x v="1"/>
    <x v="1"/>
    <n v="5"/>
    <x v="463"/>
    <n v="71"/>
    <x v="3"/>
  </r>
  <r>
    <x v="467"/>
    <d v="2021-08-16T00:00:00"/>
    <n v="4"/>
    <s v="Data Analyst"/>
    <x v="4"/>
    <s v="Active"/>
    <s v="Full-Time"/>
    <s v="Zone B"/>
    <s v="Full-Time"/>
    <x v="2"/>
    <x v="5"/>
    <d v="1965-02-22T00:00:00"/>
    <s v="MA"/>
    <x v="0"/>
    <s v="White"/>
    <s v="Married"/>
    <x v="0"/>
    <x v="1"/>
    <x v="1"/>
    <d v="2023-03-16T00:00:00"/>
    <n v="3"/>
    <x v="2"/>
    <n v="4"/>
    <x v="1"/>
    <n v="4"/>
    <d v="2023-05-31T00:00:00"/>
    <x v="1"/>
    <x v="0"/>
    <x v="3"/>
    <n v="2"/>
    <x v="464"/>
    <n v="56"/>
    <x v="0"/>
  </r>
  <r>
    <x v="468"/>
    <d v="2021-10-18T00:00:00"/>
    <n v="4"/>
    <s v="Database Administrator"/>
    <x v="0"/>
    <s v="Active"/>
    <s v="Full-Time"/>
    <s v="Zone B"/>
    <s v="Temporary"/>
    <x v="2"/>
    <x v="3"/>
    <d v="1946-11-11T00:00:00"/>
    <s v="MA"/>
    <x v="0"/>
    <s v="Hispanic"/>
    <s v="Married"/>
    <x v="0"/>
    <x v="1"/>
    <x v="1"/>
    <d v="2023-06-18T00:00:00"/>
    <n v="5"/>
    <x v="1"/>
    <n v="1"/>
    <x v="0"/>
    <n v="5"/>
    <d v="2023-05-11T00:00:00"/>
    <x v="0"/>
    <x v="1"/>
    <x v="2"/>
    <n v="1"/>
    <x v="465"/>
    <n v="75"/>
    <x v="3"/>
  </r>
  <r>
    <x v="469"/>
    <d v="2020-02-16T00:00:00"/>
    <n v="6"/>
    <s v="Database Administrator"/>
    <x v="7"/>
    <s v="Active"/>
    <s v="Contract"/>
    <s v="Zone C"/>
    <s v="Full-Time"/>
    <x v="2"/>
    <x v="9"/>
    <d v="1998-10-28T00:00:00"/>
    <s v="MA"/>
    <x v="0"/>
    <s v="Hispanic"/>
    <s v="Married"/>
    <x v="0"/>
    <x v="1"/>
    <x v="1"/>
    <d v="2023-06-10T00:00:00"/>
    <n v="2"/>
    <x v="0"/>
    <n v="1"/>
    <x v="0"/>
    <n v="1"/>
    <d v="2023-03-14T00:00:00"/>
    <x v="3"/>
    <x v="1"/>
    <x v="0"/>
    <n v="1"/>
    <x v="466"/>
    <n v="22"/>
    <x v="2"/>
  </r>
  <r>
    <x v="470"/>
    <d v="2019-08-07T00:00:00"/>
    <n v="6"/>
    <s v="Database Administrator"/>
    <x v="1"/>
    <s v="Active"/>
    <s v="Contract"/>
    <s v="Zone A"/>
    <s v="Temporary"/>
    <x v="2"/>
    <x v="2"/>
    <d v="1997-01-02T00:00:00"/>
    <s v="TX"/>
    <x v="0"/>
    <s v="Black"/>
    <s v="Widowed"/>
    <x v="0"/>
    <x v="1"/>
    <x v="1"/>
    <d v="2022-09-26T00:00:00"/>
    <n v="4"/>
    <x v="1"/>
    <n v="5"/>
    <x v="1"/>
    <n v="2"/>
    <d v="2022-10-21T00:00:00"/>
    <x v="1"/>
    <x v="1"/>
    <x v="0"/>
    <n v="4"/>
    <x v="467"/>
    <n v="22"/>
    <x v="2"/>
  </r>
  <r>
    <x v="471"/>
    <d v="2022-01-03T00:00:00"/>
    <n v="4"/>
    <s v="Database Administrator"/>
    <x v="8"/>
    <s v="Active"/>
    <s v="Contract"/>
    <s v="Zone C"/>
    <s v="Temporary"/>
    <x v="2"/>
    <x v="4"/>
    <d v="1991-01-02T00:00:00"/>
    <s v="TX"/>
    <x v="0"/>
    <s v="Other"/>
    <s v="Divorced"/>
    <x v="0"/>
    <x v="1"/>
    <x v="1"/>
    <d v="2023-06-07T00:00:00"/>
    <n v="3"/>
    <x v="2"/>
    <n v="2"/>
    <x v="0"/>
    <n v="4"/>
    <d v="2023-06-22T00:00:00"/>
    <x v="4"/>
    <x v="0"/>
    <x v="3"/>
    <n v="3"/>
    <x v="468"/>
    <n v="31"/>
    <x v="1"/>
  </r>
  <r>
    <x v="472"/>
    <d v="2020-09-22T00:00:00"/>
    <n v="5"/>
    <s v="Database Administrator"/>
    <x v="3"/>
    <s v="Active"/>
    <s v="Part-Time"/>
    <s v="Zone C"/>
    <s v="Full-Time"/>
    <x v="2"/>
    <x v="4"/>
    <d v="1974-09-18T00:00:00"/>
    <s v="TX"/>
    <x v="0"/>
    <s v="Hispanic"/>
    <s v="Married"/>
    <x v="3"/>
    <x v="1"/>
    <x v="1"/>
    <d v="2023-04-10T00:00:00"/>
    <n v="5"/>
    <x v="1"/>
    <n v="3"/>
    <x v="2"/>
    <n v="1"/>
    <d v="2022-12-21T00:00:00"/>
    <x v="3"/>
    <x v="0"/>
    <x v="2"/>
    <n v="5"/>
    <x v="469"/>
    <n v="46"/>
    <x v="0"/>
  </r>
  <r>
    <x v="473"/>
    <d v="2022-11-11T00:00:00"/>
    <n v="3"/>
    <s v="Data Architect"/>
    <x v="9"/>
    <s v="Terminated"/>
    <s v="Part-Time"/>
    <s v="Zone A"/>
    <s v="Full-Time"/>
    <x v="2"/>
    <x v="3"/>
    <d v="1988-08-20T00:00:00"/>
    <s v="TX"/>
    <x v="1"/>
    <s v="Hispanic"/>
    <s v="Single"/>
    <x v="0"/>
    <x v="1"/>
    <x v="1"/>
    <d v="2023-06-30T00:00:00"/>
    <n v="5"/>
    <x v="1"/>
    <n v="4"/>
    <x v="1"/>
    <n v="5"/>
    <d v="2023-01-30T00:00:00"/>
    <x v="4"/>
    <x v="0"/>
    <x v="1"/>
    <n v="5"/>
    <x v="470"/>
    <n v="34"/>
    <x v="1"/>
  </r>
  <r>
    <x v="474"/>
    <d v="2018-08-11T00:00:00"/>
    <n v="7"/>
    <s v="CIO"/>
    <x v="5"/>
    <s v="Active"/>
    <s v="Part-Time"/>
    <s v="Zone A"/>
    <s v="Full-Time"/>
    <x v="2"/>
    <x v="4"/>
    <d v="1947-04-05T00:00:00"/>
    <s v="TX"/>
    <x v="1"/>
    <s v="White"/>
    <s v="Married"/>
    <x v="0"/>
    <x v="1"/>
    <x v="1"/>
    <d v="2023-07-14T00:00:00"/>
    <n v="3"/>
    <x v="2"/>
    <n v="4"/>
    <x v="1"/>
    <n v="1"/>
    <d v="2023-03-19T00:00:00"/>
    <x v="4"/>
    <x v="1"/>
    <x v="2"/>
    <n v="1"/>
    <x v="471"/>
    <n v="71"/>
    <x v="3"/>
  </r>
  <r>
    <x v="475"/>
    <d v="2023-03-31T00:00:00"/>
    <n v="3"/>
    <s v="BI Director"/>
    <x v="6"/>
    <s v="Active"/>
    <s v="Full-Time"/>
    <s v="Zone A"/>
    <s v="Full-Time"/>
    <x v="2"/>
    <x v="1"/>
    <d v="1978-06-19T00:00:00"/>
    <s v="MA"/>
    <x v="1"/>
    <s v="Black"/>
    <s v="Divorced"/>
    <x v="0"/>
    <x v="1"/>
    <x v="1"/>
    <d v="2022-11-20T00:00:00"/>
    <n v="2"/>
    <x v="0"/>
    <n v="5"/>
    <x v="1"/>
    <n v="2"/>
    <d v="2023-02-05T00:00:00"/>
    <x v="0"/>
    <x v="0"/>
    <x v="3"/>
    <n v="5"/>
    <x v="472"/>
    <n v="45"/>
    <x v="0"/>
  </r>
  <r>
    <x v="476"/>
    <d v="2021-03-10T00:00:00"/>
    <n v="5"/>
    <s v="Sr. DBA"/>
    <x v="8"/>
    <s v="Active"/>
    <s v="Contract"/>
    <s v="Zone B"/>
    <s v="Part-Time"/>
    <x v="2"/>
    <x v="1"/>
    <d v="1990-11-18T00:00:00"/>
    <s v="MA"/>
    <x v="0"/>
    <s v="Hispanic"/>
    <s v="Divorced"/>
    <x v="0"/>
    <x v="1"/>
    <x v="1"/>
    <d v="2023-05-30T00:00:00"/>
    <n v="4"/>
    <x v="1"/>
    <n v="3"/>
    <x v="2"/>
    <n v="3"/>
    <d v="2022-11-04T00:00:00"/>
    <x v="1"/>
    <x v="0"/>
    <x v="0"/>
    <n v="3"/>
    <x v="473"/>
    <n v="31"/>
    <x v="1"/>
  </r>
  <r>
    <x v="477"/>
    <d v="2019-08-30T00:00:00"/>
    <n v="6"/>
    <s v="Sr. Accountant"/>
    <x v="3"/>
    <s v="Active"/>
    <s v="Part-Time"/>
    <s v="Zone B"/>
    <s v="Temporary"/>
    <x v="2"/>
    <x v="4"/>
    <d v="1998-05-19T00:00:00"/>
    <s v="MA"/>
    <x v="0"/>
    <s v="Black"/>
    <s v="Widowed"/>
    <x v="0"/>
    <x v="1"/>
    <x v="1"/>
    <d v="2023-07-28T00:00:00"/>
    <n v="4"/>
    <x v="1"/>
    <n v="1"/>
    <x v="0"/>
    <n v="5"/>
    <d v="2023-04-15T00:00:00"/>
    <x v="1"/>
    <x v="1"/>
    <x v="2"/>
    <n v="2"/>
    <x v="474"/>
    <n v="21"/>
    <x v="2"/>
  </r>
  <r>
    <x v="478"/>
    <d v="2020-04-22T00:00:00"/>
    <n v="6"/>
    <s v="Software Engineering Manager"/>
    <x v="5"/>
    <s v="Active"/>
    <s v="Contract"/>
    <s v="Zone B"/>
    <s v="Part-Time"/>
    <x v="2"/>
    <x v="3"/>
    <d v="1998-11-01T00:00:00"/>
    <s v="MA"/>
    <x v="0"/>
    <s v="Other"/>
    <s v="Married"/>
    <x v="0"/>
    <x v="1"/>
    <x v="1"/>
    <d v="2023-06-08T00:00:00"/>
    <n v="4"/>
    <x v="1"/>
    <n v="1"/>
    <x v="0"/>
    <n v="2"/>
    <d v="2023-06-20T00:00:00"/>
    <x v="3"/>
    <x v="0"/>
    <x v="2"/>
    <n v="4"/>
    <x v="475"/>
    <n v="22"/>
    <x v="2"/>
  </r>
  <r>
    <x v="479"/>
    <d v="2018-12-03T00:00:00"/>
    <n v="7"/>
    <s v="Data Analyst"/>
    <x v="8"/>
    <s v="Active"/>
    <s v="Full-Time"/>
    <s v="Zone A"/>
    <s v="Temporary"/>
    <x v="2"/>
    <x v="0"/>
    <d v="1955-07-19T00:00:00"/>
    <s v="MA"/>
    <x v="0"/>
    <s v="Black"/>
    <s v="Married"/>
    <x v="0"/>
    <x v="1"/>
    <x v="1"/>
    <d v="2023-01-05T00:00:00"/>
    <n v="5"/>
    <x v="1"/>
    <n v="3"/>
    <x v="2"/>
    <n v="4"/>
    <d v="2023-05-16T00:00:00"/>
    <x v="1"/>
    <x v="1"/>
    <x v="0"/>
    <n v="4"/>
    <x v="476"/>
    <n v="63"/>
    <x v="3"/>
  </r>
  <r>
    <x v="480"/>
    <d v="2021-02-20T00:00:00"/>
    <n v="5"/>
    <s v="Data Analyst"/>
    <x v="6"/>
    <s v="Active"/>
    <s v="Contract"/>
    <s v="Zone B"/>
    <s v="Temporary"/>
    <x v="2"/>
    <x v="6"/>
    <d v="1967-07-14T00:00:00"/>
    <s v="MA"/>
    <x v="0"/>
    <s v="Other"/>
    <s v="Married"/>
    <x v="0"/>
    <x v="1"/>
    <x v="1"/>
    <d v="2022-12-14T00:00:00"/>
    <n v="5"/>
    <x v="1"/>
    <n v="5"/>
    <x v="1"/>
    <n v="1"/>
    <d v="2022-12-02T00:00:00"/>
    <x v="3"/>
    <x v="1"/>
    <x v="2"/>
    <n v="3"/>
    <x v="477"/>
    <n v="54"/>
    <x v="0"/>
  </r>
  <r>
    <x v="481"/>
    <d v="2021-01-17T00:00:00"/>
    <n v="5"/>
    <s v="Database Administrator"/>
    <x v="2"/>
    <s v="Active"/>
    <s v="Contract"/>
    <s v="Zone A"/>
    <s v="Full-Time"/>
    <x v="2"/>
    <x v="1"/>
    <d v="1966-06-18T00:00:00"/>
    <s v="MA"/>
    <x v="0"/>
    <s v="Asian"/>
    <s v="Divorced"/>
    <x v="1"/>
    <x v="1"/>
    <x v="1"/>
    <d v="2022-08-09T00:00:00"/>
    <n v="4"/>
    <x v="1"/>
    <n v="5"/>
    <x v="1"/>
    <n v="2"/>
    <d v="2023-03-01T00:00:00"/>
    <x v="3"/>
    <x v="0"/>
    <x v="0"/>
    <n v="4"/>
    <x v="478"/>
    <n v="55"/>
    <x v="0"/>
  </r>
  <r>
    <x v="482"/>
    <d v="2020-10-04T00:00:00"/>
    <n v="5"/>
    <s v="Database Administrator"/>
    <x v="9"/>
    <s v="Active"/>
    <s v="Part-Time"/>
    <s v="Zone B"/>
    <s v="Full-Time"/>
    <x v="2"/>
    <x v="4"/>
    <d v="1950-11-08T00:00:00"/>
    <s v="MA"/>
    <x v="0"/>
    <s v="Other"/>
    <s v="Married"/>
    <x v="1"/>
    <x v="1"/>
    <x v="1"/>
    <d v="2023-01-14T00:00:00"/>
    <n v="5"/>
    <x v="1"/>
    <n v="1"/>
    <x v="0"/>
    <n v="5"/>
    <d v="2023-02-25T00:00:00"/>
    <x v="3"/>
    <x v="0"/>
    <x v="1"/>
    <n v="4"/>
    <x v="479"/>
    <n v="70"/>
    <x v="3"/>
  </r>
  <r>
    <x v="483"/>
    <d v="2021-01-29T00:00:00"/>
    <n v="5"/>
    <s v="Database Administrator"/>
    <x v="7"/>
    <s v="Active"/>
    <s v="Part-Time"/>
    <s v="Zone A"/>
    <s v="Temporary"/>
    <x v="2"/>
    <x v="3"/>
    <d v="1958-10-31T00:00:00"/>
    <s v="TX"/>
    <x v="0"/>
    <s v="Other"/>
    <s v="Widowed"/>
    <x v="0"/>
    <x v="1"/>
    <x v="1"/>
    <d v="2023-03-23T00:00:00"/>
    <n v="3"/>
    <x v="2"/>
    <n v="3"/>
    <x v="2"/>
    <n v="2"/>
    <d v="2022-08-16T00:00:00"/>
    <x v="2"/>
    <x v="1"/>
    <x v="3"/>
    <n v="5"/>
    <x v="480"/>
    <n v="63"/>
    <x v="3"/>
  </r>
  <r>
    <x v="484"/>
    <d v="2022-07-26T00:00:00"/>
    <n v="3"/>
    <s v="Database Administrator"/>
    <x v="3"/>
    <s v="Active"/>
    <s v="Part-Time"/>
    <s v="Zone B"/>
    <s v="Part-Time"/>
    <x v="2"/>
    <x v="3"/>
    <d v="1955-06-07T00:00:00"/>
    <s v="TX"/>
    <x v="0"/>
    <s v="Black"/>
    <s v="Divorced"/>
    <x v="0"/>
    <x v="1"/>
    <x v="1"/>
    <d v="2022-10-29T00:00:00"/>
    <n v="5"/>
    <x v="1"/>
    <n v="4"/>
    <x v="1"/>
    <n v="1"/>
    <d v="2023-04-25T00:00:00"/>
    <x v="0"/>
    <x v="1"/>
    <x v="1"/>
    <n v="5"/>
    <x v="481"/>
    <n v="67"/>
    <x v="3"/>
  </r>
  <r>
    <x v="485"/>
    <d v="2018-09-21T00:00:00"/>
    <n v="7"/>
    <s v="Database Administrator"/>
    <x v="5"/>
    <s v="Terminated"/>
    <s v="Part-Time"/>
    <s v="Zone C"/>
    <s v="Temporary"/>
    <x v="2"/>
    <x v="4"/>
    <d v="1973-05-22T00:00:00"/>
    <s v="TX"/>
    <x v="0"/>
    <s v="Hispanic"/>
    <s v="Single"/>
    <x v="1"/>
    <x v="1"/>
    <x v="1"/>
    <d v="2022-08-17T00:00:00"/>
    <n v="3"/>
    <x v="2"/>
    <n v="2"/>
    <x v="0"/>
    <n v="1"/>
    <d v="2022-11-14T00:00:00"/>
    <x v="0"/>
    <x v="0"/>
    <x v="3"/>
    <n v="1"/>
    <x v="482"/>
    <n v="45"/>
    <x v="0"/>
  </r>
  <r>
    <x v="486"/>
    <d v="2018-12-25T00:00:00"/>
    <n v="7"/>
    <s v="Data Architect"/>
    <x v="4"/>
    <s v="Terminated"/>
    <s v="Part-Time"/>
    <s v="Zone C"/>
    <s v="Full-Time"/>
    <x v="2"/>
    <x v="5"/>
    <d v="1986-01-07T00:00:00"/>
    <s v="TX"/>
    <x v="1"/>
    <s v="Other"/>
    <s v="Married"/>
    <x v="1"/>
    <x v="1"/>
    <x v="1"/>
    <d v="2023-04-04T00:00:00"/>
    <n v="4"/>
    <x v="1"/>
    <n v="5"/>
    <x v="1"/>
    <n v="1"/>
    <d v="2023-04-27T00:00:00"/>
    <x v="4"/>
    <x v="0"/>
    <x v="3"/>
    <n v="1"/>
    <x v="483"/>
    <n v="32"/>
    <x v="1"/>
  </r>
  <r>
    <x v="487"/>
    <d v="2020-11-03T00:00:00"/>
    <n v="5"/>
    <s v="CIO"/>
    <x v="0"/>
    <s v="Terminated"/>
    <s v="Part-Time"/>
    <s v="Zone B"/>
    <s v="Temporary"/>
    <x v="2"/>
    <x v="4"/>
    <d v="1999-01-25T00:00:00"/>
    <s v="TX"/>
    <x v="1"/>
    <s v="Asian"/>
    <s v="Single"/>
    <x v="0"/>
    <x v="1"/>
    <x v="1"/>
    <d v="2022-11-27T00:00:00"/>
    <n v="1"/>
    <x v="0"/>
    <n v="4"/>
    <x v="1"/>
    <n v="3"/>
    <d v="2023-05-08T00:00:00"/>
    <x v="0"/>
    <x v="1"/>
    <x v="2"/>
    <n v="2"/>
    <x v="484"/>
    <n v="21"/>
    <x v="2"/>
  </r>
  <r>
    <x v="488"/>
    <d v="2021-10-22T00:00:00"/>
    <n v="4"/>
    <s v="Sr. DBA"/>
    <x v="8"/>
    <s v="Active"/>
    <s v="Full-Time"/>
    <s v="Zone C"/>
    <s v="Temporary"/>
    <x v="2"/>
    <x v="4"/>
    <d v="1991-11-17T00:00:00"/>
    <s v="MA"/>
    <x v="0"/>
    <s v="White"/>
    <s v="Divorced"/>
    <x v="0"/>
    <x v="1"/>
    <x v="1"/>
    <d v="2023-04-25T00:00:00"/>
    <n v="4"/>
    <x v="1"/>
    <n v="5"/>
    <x v="1"/>
    <n v="1"/>
    <d v="2023-04-22T00:00:00"/>
    <x v="0"/>
    <x v="0"/>
    <x v="2"/>
    <n v="1"/>
    <x v="485"/>
    <n v="30"/>
    <x v="1"/>
  </r>
  <r>
    <x v="489"/>
    <d v="2018-08-27T00:00:00"/>
    <n v="7"/>
    <s v="Sr. Accountant"/>
    <x v="3"/>
    <s v="Active"/>
    <s v="Full-Time"/>
    <s v="Zone A"/>
    <s v="Full-Time"/>
    <x v="2"/>
    <x v="13"/>
    <d v="1943-08-19T00:00:00"/>
    <s v="MA"/>
    <x v="0"/>
    <s v="Black"/>
    <s v="Divorced"/>
    <x v="0"/>
    <x v="1"/>
    <x v="1"/>
    <d v="2023-01-06T00:00:00"/>
    <n v="1"/>
    <x v="0"/>
    <n v="5"/>
    <x v="1"/>
    <n v="4"/>
    <d v="2022-10-13T00:00:00"/>
    <x v="3"/>
    <x v="1"/>
    <x v="2"/>
    <n v="2"/>
    <x v="486"/>
    <n v="75"/>
    <x v="3"/>
  </r>
  <r>
    <x v="490"/>
    <d v="2020-07-12T00:00:00"/>
    <n v="5"/>
    <s v="Sr. Accountant"/>
    <x v="9"/>
    <s v="Active"/>
    <s v="Part-Time"/>
    <s v="Zone B"/>
    <s v="Part-Time"/>
    <x v="2"/>
    <x v="3"/>
    <d v="1980-04-26T00:00:00"/>
    <s v="MA"/>
    <x v="1"/>
    <s v="Asian"/>
    <s v="Widowed"/>
    <x v="0"/>
    <x v="1"/>
    <x v="1"/>
    <d v="2022-09-04T00:00:00"/>
    <n v="4"/>
    <x v="1"/>
    <n v="3"/>
    <x v="2"/>
    <n v="5"/>
    <d v="2023-05-15T00:00:00"/>
    <x v="2"/>
    <x v="1"/>
    <x v="0"/>
    <n v="1"/>
    <x v="487"/>
    <n v="40"/>
    <x v="0"/>
  </r>
  <r>
    <x v="491"/>
    <d v="2020-05-11T00:00:00"/>
    <n v="6"/>
    <s v="Data Analyst"/>
    <x v="2"/>
    <s v="Active"/>
    <s v="Full-Time"/>
    <s v="Zone C"/>
    <s v="Full-Time"/>
    <x v="2"/>
    <x v="9"/>
    <d v="1975-12-02T00:00:00"/>
    <s v="MA"/>
    <x v="0"/>
    <s v="White"/>
    <s v="Married"/>
    <x v="1"/>
    <x v="1"/>
    <x v="1"/>
    <d v="2022-10-03T00:00:00"/>
    <n v="4"/>
    <x v="1"/>
    <n v="2"/>
    <x v="0"/>
    <n v="5"/>
    <d v="2023-07-27T00:00:00"/>
    <x v="4"/>
    <x v="1"/>
    <x v="1"/>
    <n v="1"/>
    <x v="488"/>
    <n v="45"/>
    <x v="0"/>
  </r>
  <r>
    <x v="492"/>
    <d v="2020-07-24T00:00:00"/>
    <n v="5"/>
    <s v="Data Analyst"/>
    <x v="4"/>
    <s v="Active"/>
    <s v="Full-Time"/>
    <s v="Zone A"/>
    <s v="Temporary"/>
    <x v="2"/>
    <x v="4"/>
    <d v="1960-02-07T00:00:00"/>
    <s v="MA"/>
    <x v="0"/>
    <s v="Black"/>
    <s v="Divorced"/>
    <x v="0"/>
    <x v="1"/>
    <x v="1"/>
    <d v="2022-10-31T00:00:00"/>
    <n v="1"/>
    <x v="0"/>
    <n v="2"/>
    <x v="0"/>
    <n v="4"/>
    <d v="2022-12-22T00:00:00"/>
    <x v="4"/>
    <x v="1"/>
    <x v="3"/>
    <n v="2"/>
    <x v="489"/>
    <n v="60"/>
    <x v="3"/>
  </r>
  <r>
    <x v="493"/>
    <d v="2022-08-09T00:00:00"/>
    <n v="3"/>
    <s v="Database Administrator"/>
    <x v="0"/>
    <s v="Active"/>
    <s v="Part-Time"/>
    <s v="Zone B"/>
    <s v="Part-Time"/>
    <x v="2"/>
    <x v="1"/>
    <d v="1957-06-12T00:00:00"/>
    <s v="MA"/>
    <x v="0"/>
    <s v="Other"/>
    <s v="Married"/>
    <x v="2"/>
    <x v="1"/>
    <x v="1"/>
    <d v="2022-10-09T00:00:00"/>
    <n v="1"/>
    <x v="0"/>
    <n v="1"/>
    <x v="0"/>
    <n v="1"/>
    <d v="2022-12-09T00:00:00"/>
    <x v="3"/>
    <x v="0"/>
    <x v="2"/>
    <n v="1"/>
    <x v="490"/>
    <n v="65"/>
    <x v="3"/>
  </r>
  <r>
    <x v="494"/>
    <d v="2022-06-12T00:00:00"/>
    <n v="3"/>
    <s v="Database Administrator"/>
    <x v="7"/>
    <s v="Active"/>
    <s v="Full-Time"/>
    <s v="Zone A"/>
    <s v="Full-Time"/>
    <x v="2"/>
    <x v="4"/>
    <d v="1964-04-12T00:00:00"/>
    <s v="MA"/>
    <x v="0"/>
    <s v="Hispanic"/>
    <s v="Married"/>
    <x v="1"/>
    <x v="1"/>
    <x v="1"/>
    <d v="2022-12-03T00:00:00"/>
    <n v="4"/>
    <x v="1"/>
    <n v="3"/>
    <x v="2"/>
    <n v="1"/>
    <d v="2023-07-24T00:00:00"/>
    <x v="2"/>
    <x v="1"/>
    <x v="0"/>
    <n v="5"/>
    <x v="491"/>
    <n v="58"/>
    <x v="0"/>
  </r>
  <r>
    <x v="495"/>
    <d v="2022-02-10T00:00:00"/>
    <n v="4"/>
    <s v="Database Administrator"/>
    <x v="1"/>
    <s v="Active"/>
    <s v="Contract"/>
    <s v="Zone B"/>
    <s v="Full-Time"/>
    <x v="2"/>
    <x v="13"/>
    <d v="1963-07-23T00:00:00"/>
    <s v="TX"/>
    <x v="0"/>
    <s v="Hispanic"/>
    <s v="Single"/>
    <x v="0"/>
    <x v="1"/>
    <x v="1"/>
    <d v="2023-02-24T00:00:00"/>
    <n v="5"/>
    <x v="1"/>
    <n v="5"/>
    <x v="1"/>
    <n v="4"/>
    <d v="2022-08-07T00:00:00"/>
    <x v="4"/>
    <x v="0"/>
    <x v="1"/>
    <n v="1"/>
    <x v="492"/>
    <n v="59"/>
    <x v="0"/>
  </r>
  <r>
    <x v="496"/>
    <d v="2023-01-13T00:00:00"/>
    <n v="3"/>
    <s v="Database Administrator"/>
    <x v="8"/>
    <s v="Terminated"/>
    <s v="Part-Time"/>
    <s v="Zone A"/>
    <s v="Part-Time"/>
    <x v="2"/>
    <x v="16"/>
    <d v="1992-01-18T00:00:00"/>
    <s v="TX"/>
    <x v="1"/>
    <s v="White"/>
    <s v="Widowed"/>
    <x v="0"/>
    <x v="1"/>
    <x v="1"/>
    <d v="2022-09-28T00:00:00"/>
    <n v="5"/>
    <x v="1"/>
    <n v="4"/>
    <x v="1"/>
    <n v="2"/>
    <d v="2022-10-16T00:00:00"/>
    <x v="4"/>
    <x v="0"/>
    <x v="3"/>
    <n v="4"/>
    <x v="493"/>
    <n v="31"/>
    <x v="1"/>
  </r>
  <r>
    <x v="497"/>
    <d v="2020-03-10T00:00:00"/>
    <n v="6"/>
    <s v="Database Administrator"/>
    <x v="3"/>
    <s v="Active"/>
    <s v="Part-Time"/>
    <s v="Zone A"/>
    <s v="Temporary"/>
    <x v="2"/>
    <x v="14"/>
    <d v="1972-11-27T00:00:00"/>
    <s v="TX"/>
    <x v="0"/>
    <s v="Hispanic"/>
    <s v="Married"/>
    <x v="0"/>
    <x v="1"/>
    <x v="1"/>
    <d v="2022-10-08T00:00:00"/>
    <n v="4"/>
    <x v="1"/>
    <n v="3"/>
    <x v="2"/>
    <n v="2"/>
    <d v="2022-10-15T00:00:00"/>
    <x v="3"/>
    <x v="1"/>
    <x v="3"/>
    <n v="5"/>
    <x v="494"/>
    <n v="48"/>
    <x v="0"/>
  </r>
  <r>
    <x v="498"/>
    <d v="2022-02-25T00:00:00"/>
    <n v="4"/>
    <s v="Data Architect"/>
    <x v="9"/>
    <s v="Terminated"/>
    <s v="Full-Time"/>
    <s v="Zone A"/>
    <s v="Full-Time"/>
    <x v="2"/>
    <x v="14"/>
    <d v="1982-05-03T00:00:00"/>
    <s v="TX"/>
    <x v="1"/>
    <s v="Other"/>
    <s v="Widowed"/>
    <x v="1"/>
    <x v="1"/>
    <x v="1"/>
    <d v="2022-12-22T00:00:00"/>
    <n v="5"/>
    <x v="1"/>
    <n v="4"/>
    <x v="1"/>
    <n v="1"/>
    <d v="2022-08-24T00:00:00"/>
    <x v="2"/>
    <x v="1"/>
    <x v="3"/>
    <n v="1"/>
    <x v="495"/>
    <n v="40"/>
    <x v="0"/>
  </r>
  <r>
    <x v="499"/>
    <d v="2022-07-11T00:00:00"/>
    <n v="3"/>
    <s v="Sr. DBA"/>
    <x v="3"/>
    <s v="Active"/>
    <s v="Full-Time"/>
    <s v="Zone C"/>
    <s v="Part-Time"/>
    <x v="2"/>
    <x v="3"/>
    <d v="1952-06-18T00:00:00"/>
    <s v="MA"/>
    <x v="0"/>
    <s v="Asian"/>
    <s v="Widowed"/>
    <x v="0"/>
    <x v="1"/>
    <x v="1"/>
    <d v="2023-04-26T00:00:00"/>
    <n v="2"/>
    <x v="0"/>
    <n v="1"/>
    <x v="0"/>
    <n v="1"/>
    <d v="2023-01-22T00:00:00"/>
    <x v="4"/>
    <x v="0"/>
    <x v="3"/>
    <n v="5"/>
    <x v="496"/>
    <n v="70"/>
    <x v="3"/>
  </r>
  <r>
    <x v="500"/>
    <d v="2023-04-10T00:00:00"/>
    <n v="3"/>
    <s v="Sr. Accountant"/>
    <x v="4"/>
    <s v="Active"/>
    <s v="Contract"/>
    <s v="Zone B"/>
    <s v="Full-Time"/>
    <x v="2"/>
    <x v="9"/>
    <d v="1974-03-09T00:00:00"/>
    <s v="MA"/>
    <x v="1"/>
    <s v="Black"/>
    <s v="Single"/>
    <x v="0"/>
    <x v="1"/>
    <x v="1"/>
    <d v="2022-10-11T00:00:00"/>
    <n v="2"/>
    <x v="0"/>
    <n v="3"/>
    <x v="2"/>
    <n v="2"/>
    <d v="2022-09-19T00:00:00"/>
    <x v="1"/>
    <x v="0"/>
    <x v="2"/>
    <n v="4"/>
    <x v="497"/>
    <n v="49"/>
    <x v="0"/>
  </r>
  <r>
    <x v="501"/>
    <d v="2022-12-08T00:00:00"/>
    <n v="3"/>
    <s v="Data Analyst"/>
    <x v="7"/>
    <s v="Active"/>
    <s v="Part-Time"/>
    <s v="Zone A"/>
    <s v="Full-Time"/>
    <x v="2"/>
    <x v="5"/>
    <d v="1961-12-28T00:00:00"/>
    <s v="MA"/>
    <x v="1"/>
    <s v="Black"/>
    <s v="Married"/>
    <x v="0"/>
    <x v="1"/>
    <x v="1"/>
    <d v="2023-07-14T00:00:00"/>
    <n v="4"/>
    <x v="1"/>
    <n v="3"/>
    <x v="2"/>
    <n v="1"/>
    <d v="2022-09-13T00:00:00"/>
    <x v="2"/>
    <x v="1"/>
    <x v="2"/>
    <n v="3"/>
    <x v="498"/>
    <n v="61"/>
    <x v="3"/>
  </r>
  <r>
    <x v="502"/>
    <d v="2022-06-22T00:00:00"/>
    <n v="3"/>
    <s v="Data Analyst"/>
    <x v="9"/>
    <s v="Active"/>
    <s v="Contract"/>
    <s v="Zone C"/>
    <s v="Full-Time"/>
    <x v="2"/>
    <x v="4"/>
    <d v="1996-05-24T00:00:00"/>
    <s v="MA"/>
    <x v="0"/>
    <s v="Asian"/>
    <s v="Married"/>
    <x v="0"/>
    <x v="1"/>
    <x v="1"/>
    <d v="2022-10-16T00:00:00"/>
    <n v="3"/>
    <x v="2"/>
    <n v="4"/>
    <x v="1"/>
    <n v="4"/>
    <d v="2023-01-27T00:00:00"/>
    <x v="4"/>
    <x v="0"/>
    <x v="0"/>
    <n v="2"/>
    <x v="499"/>
    <n v="26"/>
    <x v="1"/>
  </r>
  <r>
    <x v="503"/>
    <d v="2022-09-22T00:00:00"/>
    <n v="3"/>
    <s v="Data Analyst"/>
    <x v="2"/>
    <s v="Active"/>
    <s v="Full-Time"/>
    <s v="Zone A"/>
    <s v="Full-Time"/>
    <x v="2"/>
    <x v="4"/>
    <d v="1987-02-08T00:00:00"/>
    <s v="MA"/>
    <x v="0"/>
    <s v="Asian"/>
    <s v="Single"/>
    <x v="0"/>
    <x v="1"/>
    <x v="1"/>
    <d v="2023-02-14T00:00:00"/>
    <n v="3"/>
    <x v="2"/>
    <n v="5"/>
    <x v="1"/>
    <n v="2"/>
    <d v="2023-02-11T00:00:00"/>
    <x v="1"/>
    <x v="0"/>
    <x v="0"/>
    <n v="1"/>
    <x v="500"/>
    <n v="35"/>
    <x v="1"/>
  </r>
  <r>
    <x v="504"/>
    <d v="2019-07-15T00:00:00"/>
    <n v="6"/>
    <s v="Database Administrator"/>
    <x v="6"/>
    <s v="Active"/>
    <s v="Full-Time"/>
    <s v="Zone A"/>
    <s v="Temporary"/>
    <x v="2"/>
    <x v="13"/>
    <d v="1946-12-08T00:00:00"/>
    <s v="MA"/>
    <x v="0"/>
    <s v="Black"/>
    <s v="Widowed"/>
    <x v="1"/>
    <x v="1"/>
    <x v="1"/>
    <d v="2023-01-05T00:00:00"/>
    <n v="4"/>
    <x v="1"/>
    <n v="5"/>
    <x v="1"/>
    <n v="2"/>
    <d v="2022-12-23T00:00:00"/>
    <x v="2"/>
    <x v="1"/>
    <x v="1"/>
    <n v="3"/>
    <x v="501"/>
    <n v="73"/>
    <x v="3"/>
  </r>
  <r>
    <x v="505"/>
    <d v="2021-09-01T00:00:00"/>
    <n v="4"/>
    <s v="Database Administrator"/>
    <x v="8"/>
    <s v="Active"/>
    <s v="Part-Time"/>
    <s v="Zone C"/>
    <s v="Full-Time"/>
    <x v="2"/>
    <x v="14"/>
    <d v="1999-11-29T00:00:00"/>
    <s v="MA"/>
    <x v="0"/>
    <s v="White"/>
    <s v="Widowed"/>
    <x v="0"/>
    <x v="1"/>
    <x v="1"/>
    <d v="2023-04-14T00:00:00"/>
    <n v="3"/>
    <x v="2"/>
    <n v="5"/>
    <x v="1"/>
    <n v="1"/>
    <d v="2023-01-09T00:00:00"/>
    <x v="1"/>
    <x v="0"/>
    <x v="0"/>
    <n v="2"/>
    <x v="502"/>
    <n v="22"/>
    <x v="2"/>
  </r>
  <r>
    <x v="506"/>
    <d v="2019-07-16T00:00:00"/>
    <n v="6"/>
    <s v="Database Administrator"/>
    <x v="1"/>
    <s v="Active"/>
    <s v="Contract"/>
    <s v="Zone A"/>
    <s v="Temporary"/>
    <x v="2"/>
    <x v="6"/>
    <d v="1946-12-02T00:00:00"/>
    <s v="TX"/>
    <x v="1"/>
    <s v="Black"/>
    <s v="Single"/>
    <x v="2"/>
    <x v="1"/>
    <x v="1"/>
    <d v="2022-09-10T00:00:00"/>
    <n v="2"/>
    <x v="0"/>
    <n v="4"/>
    <x v="1"/>
    <n v="1"/>
    <d v="2022-09-19T00:00:00"/>
    <x v="2"/>
    <x v="1"/>
    <x v="0"/>
    <n v="4"/>
    <x v="503"/>
    <n v="73"/>
    <x v="3"/>
  </r>
  <r>
    <x v="507"/>
    <d v="2021-12-24T00:00:00"/>
    <n v="4"/>
    <s v="Database Administrator"/>
    <x v="0"/>
    <s v="Terminated"/>
    <s v="Full-Time"/>
    <s v="Zone B"/>
    <s v="Full-Time"/>
    <x v="2"/>
    <x v="17"/>
    <d v="1971-01-22T00:00:00"/>
    <s v="TX"/>
    <x v="0"/>
    <s v="Other"/>
    <s v="Married"/>
    <x v="0"/>
    <x v="1"/>
    <x v="1"/>
    <d v="2023-02-22T00:00:00"/>
    <n v="5"/>
    <x v="1"/>
    <n v="5"/>
    <x v="1"/>
    <n v="2"/>
    <d v="2022-09-26T00:00:00"/>
    <x v="1"/>
    <x v="1"/>
    <x v="2"/>
    <n v="1"/>
    <x v="504"/>
    <n v="50"/>
    <x v="0"/>
  </r>
  <r>
    <x v="508"/>
    <d v="2019-04-17T00:00:00"/>
    <n v="7"/>
    <s v="Database Administrator"/>
    <x v="4"/>
    <s v="Terminated"/>
    <s v="Full-Time"/>
    <s v="Zone B"/>
    <s v="Full-Time"/>
    <x v="2"/>
    <x v="6"/>
    <d v="1943-02-01T00:00:00"/>
    <s v="TX"/>
    <x v="1"/>
    <s v="Asian"/>
    <s v="Single"/>
    <x v="1"/>
    <x v="1"/>
    <x v="1"/>
    <d v="2022-10-02T00:00:00"/>
    <n v="5"/>
    <x v="1"/>
    <n v="4"/>
    <x v="1"/>
    <n v="2"/>
    <d v="2023-07-02T00:00:00"/>
    <x v="0"/>
    <x v="0"/>
    <x v="1"/>
    <n v="5"/>
    <x v="505"/>
    <n v="76"/>
    <x v="3"/>
  </r>
  <r>
    <x v="509"/>
    <d v="2019-10-26T00:00:00"/>
    <n v="6"/>
    <s v="Data Architect"/>
    <x v="9"/>
    <s v="Terminated"/>
    <s v="Contract"/>
    <s v="Zone C"/>
    <s v="Full-Time"/>
    <x v="2"/>
    <x v="4"/>
    <d v="1960-03-31T00:00:00"/>
    <s v="TX"/>
    <x v="1"/>
    <s v="Black"/>
    <s v="Divorced"/>
    <x v="0"/>
    <x v="1"/>
    <x v="1"/>
    <d v="2023-04-21T00:00:00"/>
    <n v="3"/>
    <x v="2"/>
    <n v="2"/>
    <x v="0"/>
    <n v="1"/>
    <d v="2022-10-06T00:00:00"/>
    <x v="0"/>
    <x v="0"/>
    <x v="2"/>
    <n v="4"/>
    <x v="506"/>
    <n v="59"/>
    <x v="0"/>
  </r>
  <r>
    <x v="510"/>
    <d v="2019-08-29T00:00:00"/>
    <n v="6"/>
    <s v="Software Engineer"/>
    <x v="4"/>
    <s v="Active"/>
    <s v="Part-Time"/>
    <s v="Zone A"/>
    <s v="Part-Time"/>
    <x v="4"/>
    <x v="6"/>
    <d v="1957-09-21T00:00:00"/>
    <s v="MA"/>
    <x v="0"/>
    <s v="Black"/>
    <s v="Married"/>
    <x v="0"/>
    <x v="1"/>
    <x v="1"/>
    <d v="2022-10-10T00:00:00"/>
    <n v="2"/>
    <x v="0"/>
    <n v="5"/>
    <x v="1"/>
    <n v="5"/>
    <d v="2022-09-21T00:00:00"/>
    <x v="1"/>
    <x v="0"/>
    <x v="0"/>
    <n v="4"/>
    <x v="507"/>
    <n v="62"/>
    <x v="3"/>
  </r>
  <r>
    <x v="511"/>
    <d v="2022-12-12T00:00:00"/>
    <n v="3"/>
    <s v="Software Engineer"/>
    <x v="6"/>
    <s v="Active"/>
    <s v="Part-Time"/>
    <s v="Zone A"/>
    <s v="Temporary"/>
    <x v="4"/>
    <x v="14"/>
    <d v="1950-07-08T00:00:00"/>
    <s v="MA"/>
    <x v="0"/>
    <s v="Asian"/>
    <s v="Widowed"/>
    <x v="0"/>
    <x v="1"/>
    <x v="1"/>
    <d v="2023-08-03T00:00:00"/>
    <n v="4"/>
    <x v="1"/>
    <n v="5"/>
    <x v="1"/>
    <n v="3"/>
    <d v="2023-07-19T00:00:00"/>
    <x v="0"/>
    <x v="0"/>
    <x v="0"/>
    <n v="2"/>
    <x v="508"/>
    <n v="72"/>
    <x v="3"/>
  </r>
  <r>
    <x v="512"/>
    <d v="2023-03-08T00:00:00"/>
    <n v="3"/>
    <s v="Software Engineer"/>
    <x v="5"/>
    <s v="Active"/>
    <s v="Contract"/>
    <s v="Zone A"/>
    <s v="Part-Time"/>
    <x v="4"/>
    <x v="4"/>
    <d v="1973-11-23T00:00:00"/>
    <s v="MA"/>
    <x v="0"/>
    <s v="White"/>
    <s v="Married"/>
    <x v="0"/>
    <x v="1"/>
    <x v="1"/>
    <d v="2023-01-03T00:00:00"/>
    <n v="2"/>
    <x v="0"/>
    <n v="5"/>
    <x v="1"/>
    <n v="2"/>
    <d v="2023-02-24T00:00:00"/>
    <x v="3"/>
    <x v="0"/>
    <x v="1"/>
    <n v="4"/>
    <x v="509"/>
    <n v="50"/>
    <x v="0"/>
  </r>
  <r>
    <x v="513"/>
    <d v="2020-05-29T00:00:00"/>
    <n v="5"/>
    <s v="Software Engineer"/>
    <x v="9"/>
    <s v="Active"/>
    <s v="Part-Time"/>
    <s v="Zone C"/>
    <s v="Part-Time"/>
    <x v="4"/>
    <x v="9"/>
    <d v="1957-01-27T00:00:00"/>
    <s v="MA"/>
    <x v="1"/>
    <s v="Black"/>
    <s v="Single"/>
    <x v="0"/>
    <x v="1"/>
    <x v="1"/>
    <d v="2023-07-30T00:00:00"/>
    <n v="3"/>
    <x v="2"/>
    <n v="5"/>
    <x v="1"/>
    <n v="3"/>
    <d v="2023-01-12T00:00:00"/>
    <x v="1"/>
    <x v="0"/>
    <x v="2"/>
    <n v="2"/>
    <x v="510"/>
    <n v="63"/>
    <x v="3"/>
  </r>
  <r>
    <x v="514"/>
    <d v="2022-09-16T00:00:00"/>
    <n v="3"/>
    <s v="Software Engineer"/>
    <x v="7"/>
    <s v="Active"/>
    <s v="Full-Time"/>
    <s v="Zone B"/>
    <s v="Temporary"/>
    <x v="4"/>
    <x v="4"/>
    <d v="1970-07-28T00:00:00"/>
    <s v="MA"/>
    <x v="1"/>
    <s v="Black"/>
    <s v="Divorced"/>
    <x v="0"/>
    <x v="1"/>
    <x v="1"/>
    <d v="2023-06-19T00:00:00"/>
    <n v="2"/>
    <x v="0"/>
    <n v="4"/>
    <x v="1"/>
    <n v="5"/>
    <d v="2023-05-12T00:00:00"/>
    <x v="4"/>
    <x v="1"/>
    <x v="3"/>
    <n v="4"/>
    <x v="511"/>
    <n v="52"/>
    <x v="0"/>
  </r>
  <r>
    <x v="515"/>
    <d v="2021-08-15T00:00:00"/>
    <n v="4"/>
    <s v="Software Engineer"/>
    <x v="8"/>
    <s v="Active"/>
    <s v="Full-Time"/>
    <s v="Zone C"/>
    <s v="Part-Time"/>
    <x v="4"/>
    <x v="6"/>
    <d v="1959-02-19T00:00:00"/>
    <s v="MA"/>
    <x v="0"/>
    <s v="White"/>
    <s v="Widowed"/>
    <x v="0"/>
    <x v="1"/>
    <x v="1"/>
    <d v="2023-05-03T00:00:00"/>
    <n v="5"/>
    <x v="1"/>
    <n v="2"/>
    <x v="0"/>
    <n v="1"/>
    <d v="2023-05-08T00:00:00"/>
    <x v="2"/>
    <x v="0"/>
    <x v="0"/>
    <n v="2"/>
    <x v="512"/>
    <n v="62"/>
    <x v="3"/>
  </r>
  <r>
    <x v="516"/>
    <d v="2020-10-25T00:00:00"/>
    <n v="5"/>
    <s v="Software Engineer"/>
    <x v="7"/>
    <s v="Terminated"/>
    <s v="Part-Time"/>
    <s v="Zone A"/>
    <s v="Part-Time"/>
    <x v="4"/>
    <x v="3"/>
    <d v="2000-03-18T00:00:00"/>
    <s v="MA"/>
    <x v="1"/>
    <s v="Black"/>
    <s v="Widowed"/>
    <x v="0"/>
    <x v="1"/>
    <x v="1"/>
    <d v="2023-07-18T00:00:00"/>
    <n v="2"/>
    <x v="0"/>
    <n v="1"/>
    <x v="0"/>
    <n v="5"/>
    <d v="2023-05-14T00:00:00"/>
    <x v="0"/>
    <x v="1"/>
    <x v="0"/>
    <n v="2"/>
    <x v="513"/>
    <n v="20"/>
    <x v="2"/>
  </r>
  <r>
    <x v="517"/>
    <d v="2019-08-28T00:00:00"/>
    <n v="6"/>
    <s v="Software Engineer"/>
    <x v="4"/>
    <s v="Active"/>
    <s v="Contract"/>
    <s v="Zone B"/>
    <s v="Temporary"/>
    <x v="4"/>
    <x v="3"/>
    <d v="1981-12-21T00:00:00"/>
    <s v="MA"/>
    <x v="0"/>
    <s v="Hispanic"/>
    <s v="Married"/>
    <x v="0"/>
    <x v="1"/>
    <x v="1"/>
    <d v="2023-06-21T00:00:00"/>
    <n v="5"/>
    <x v="1"/>
    <n v="2"/>
    <x v="0"/>
    <n v="2"/>
    <d v="2023-08-02T00:00:00"/>
    <x v="3"/>
    <x v="1"/>
    <x v="1"/>
    <n v="2"/>
    <x v="514"/>
    <n v="38"/>
    <x v="1"/>
  </r>
  <r>
    <x v="518"/>
    <d v="2019-06-13T00:00:00"/>
    <n v="6"/>
    <s v="Software Engineer"/>
    <x v="6"/>
    <s v="Active"/>
    <s v="Part-Time"/>
    <s v="Zone C"/>
    <s v="Temporary"/>
    <x v="4"/>
    <x v="3"/>
    <d v="1987-03-01T00:00:00"/>
    <s v="MA"/>
    <x v="0"/>
    <s v="Other"/>
    <s v="Single"/>
    <x v="0"/>
    <x v="1"/>
    <x v="1"/>
    <d v="2023-06-06T00:00:00"/>
    <n v="2"/>
    <x v="0"/>
    <n v="5"/>
    <x v="1"/>
    <n v="1"/>
    <d v="2022-08-21T00:00:00"/>
    <x v="1"/>
    <x v="0"/>
    <x v="1"/>
    <n v="2"/>
    <x v="515"/>
    <n v="32"/>
    <x v="1"/>
  </r>
  <r>
    <x v="519"/>
    <d v="2021-01-12T00:00:00"/>
    <n v="5"/>
    <s v="Software Engineer"/>
    <x v="1"/>
    <s v="Terminated"/>
    <s v="Part-Time"/>
    <s v="Zone C"/>
    <s v="Temporary"/>
    <x v="4"/>
    <x v="4"/>
    <d v="1992-10-21T00:00:00"/>
    <s v="MA"/>
    <x v="1"/>
    <s v="Hispanic"/>
    <s v="Divorced"/>
    <x v="0"/>
    <x v="1"/>
    <x v="1"/>
    <d v="2022-09-15T00:00:00"/>
    <n v="2"/>
    <x v="0"/>
    <n v="4"/>
    <x v="1"/>
    <n v="2"/>
    <d v="2022-08-19T00:00:00"/>
    <x v="4"/>
    <x v="1"/>
    <x v="1"/>
    <n v="5"/>
    <x v="516"/>
    <n v="29"/>
    <x v="1"/>
  </r>
  <r>
    <x v="520"/>
    <d v="2022-02-07T00:00:00"/>
    <n v="4"/>
    <s v="Software Engineer"/>
    <x v="8"/>
    <s v="Terminated"/>
    <s v="Contract"/>
    <s v="Zone A"/>
    <s v="Temporary"/>
    <x v="4"/>
    <x v="3"/>
    <d v="1948-02-22T00:00:00"/>
    <s v="MA"/>
    <x v="1"/>
    <s v="Hispanic"/>
    <s v="Married"/>
    <x v="0"/>
    <x v="1"/>
    <x v="1"/>
    <d v="2022-12-08T00:00:00"/>
    <n v="1"/>
    <x v="0"/>
    <n v="2"/>
    <x v="0"/>
    <n v="3"/>
    <d v="2022-11-06T00:00:00"/>
    <x v="4"/>
    <x v="0"/>
    <x v="2"/>
    <n v="1"/>
    <x v="517"/>
    <n v="74"/>
    <x v="3"/>
  </r>
  <r>
    <x v="521"/>
    <d v="2020-11-09T00:00:00"/>
    <n v="5"/>
    <s v="Software Engineer"/>
    <x v="3"/>
    <s v="Terminated"/>
    <s v="Contract"/>
    <s v="Zone A"/>
    <s v="Temporary"/>
    <x v="4"/>
    <x v="5"/>
    <d v="1978-10-03T00:00:00"/>
    <s v="MA"/>
    <x v="1"/>
    <s v="White"/>
    <s v="Single"/>
    <x v="0"/>
    <x v="1"/>
    <x v="1"/>
    <d v="2023-01-13T00:00:00"/>
    <n v="3"/>
    <x v="2"/>
    <n v="5"/>
    <x v="1"/>
    <n v="4"/>
    <d v="2023-03-28T00:00:00"/>
    <x v="3"/>
    <x v="1"/>
    <x v="0"/>
    <n v="3"/>
    <x v="518"/>
    <n v="42"/>
    <x v="0"/>
  </r>
  <r>
    <x v="522"/>
    <d v="2020-05-13T00:00:00"/>
    <n v="5"/>
    <s v="Software Engineer"/>
    <x v="9"/>
    <s v="Active"/>
    <s v="Part-Time"/>
    <s v="Zone B"/>
    <s v="Full-Time"/>
    <x v="4"/>
    <x v="6"/>
    <d v="1974-11-19T00:00:00"/>
    <s v="MA"/>
    <x v="1"/>
    <s v="Asian"/>
    <s v="Single"/>
    <x v="0"/>
    <x v="1"/>
    <x v="1"/>
    <d v="2022-12-13T00:00:00"/>
    <n v="5"/>
    <x v="1"/>
    <n v="4"/>
    <x v="1"/>
    <n v="3"/>
    <d v="2023-04-08T00:00:00"/>
    <x v="2"/>
    <x v="1"/>
    <x v="1"/>
    <n v="2"/>
    <x v="519"/>
    <n v="46"/>
    <x v="0"/>
  </r>
  <r>
    <x v="523"/>
    <d v="2022-12-31T00:00:00"/>
    <n v="3"/>
    <s v="Shared Services Manager"/>
    <x v="5"/>
    <s v="Active"/>
    <s v="Part-Time"/>
    <s v="Zone A"/>
    <s v="Full-Time"/>
    <x v="4"/>
    <x v="14"/>
    <d v="1953-07-13T00:00:00"/>
    <s v="MA"/>
    <x v="1"/>
    <s v="Other"/>
    <s v="Single"/>
    <x v="0"/>
    <x v="1"/>
    <x v="1"/>
    <d v="2023-06-28T00:00:00"/>
    <n v="4"/>
    <x v="1"/>
    <n v="4"/>
    <x v="1"/>
    <n v="1"/>
    <d v="2023-02-21T00:00:00"/>
    <x v="1"/>
    <x v="1"/>
    <x v="1"/>
    <n v="2"/>
    <x v="520"/>
    <n v="69"/>
    <x v="3"/>
  </r>
  <r>
    <x v="524"/>
    <d v="2018-12-03T00:00:00"/>
    <n v="7"/>
    <s v="Shared Services Manager"/>
    <x v="6"/>
    <s v="Active"/>
    <s v="Contract"/>
    <s v="Zone A"/>
    <s v="Part-Time"/>
    <x v="4"/>
    <x v="16"/>
    <d v="1961-12-04T00:00:00"/>
    <s v="MA"/>
    <x v="0"/>
    <s v="White"/>
    <s v="Married"/>
    <x v="0"/>
    <x v="1"/>
    <x v="1"/>
    <d v="2023-07-11T00:00:00"/>
    <n v="1"/>
    <x v="0"/>
    <n v="1"/>
    <x v="0"/>
    <n v="3"/>
    <d v="2023-05-13T00:00:00"/>
    <x v="0"/>
    <x v="1"/>
    <x v="3"/>
    <n v="1"/>
    <x v="521"/>
    <n v="57"/>
    <x v="0"/>
  </r>
  <r>
    <x v="525"/>
    <d v="2020-02-21T00:00:00"/>
    <n v="6"/>
    <s v="Senior BI Developer"/>
    <x v="2"/>
    <s v="Active"/>
    <s v="Part-Time"/>
    <s v="Zone B"/>
    <s v="Part-Time"/>
    <x v="5"/>
    <x v="12"/>
    <d v="1956-03-08T00:00:00"/>
    <s v="MA"/>
    <x v="0"/>
    <s v="White"/>
    <s v="Single"/>
    <x v="0"/>
    <x v="1"/>
    <x v="1"/>
    <d v="2022-12-09T00:00:00"/>
    <n v="2"/>
    <x v="0"/>
    <n v="3"/>
    <x v="2"/>
    <n v="2"/>
    <d v="2023-04-30T00:00:00"/>
    <x v="4"/>
    <x v="1"/>
    <x v="2"/>
    <n v="2"/>
    <x v="522"/>
    <n v="64"/>
    <x v="3"/>
  </r>
  <r>
    <x v="526"/>
    <d v="2020-09-07T00:00:00"/>
    <n v="5"/>
    <s v="Senior BI Developer"/>
    <x v="4"/>
    <s v="Active"/>
    <s v="Full-Time"/>
    <s v="Zone B"/>
    <s v="Full-Time"/>
    <x v="5"/>
    <x v="4"/>
    <d v="1947-07-05T00:00:00"/>
    <s v="MA"/>
    <x v="0"/>
    <s v="Black"/>
    <s v="Single"/>
    <x v="0"/>
    <x v="1"/>
    <x v="1"/>
    <d v="2023-07-16T00:00:00"/>
    <n v="4"/>
    <x v="1"/>
    <n v="1"/>
    <x v="0"/>
    <n v="3"/>
    <d v="2022-11-14T00:00:00"/>
    <x v="3"/>
    <x v="1"/>
    <x v="3"/>
    <n v="3"/>
    <x v="523"/>
    <n v="73"/>
    <x v="3"/>
  </r>
  <r>
    <x v="527"/>
    <d v="2020-06-19T00:00:00"/>
    <n v="5"/>
    <s v="Senior BI Developer"/>
    <x v="0"/>
    <s v="Active"/>
    <s v="Part-Time"/>
    <s v="Zone A"/>
    <s v="Part-Time"/>
    <x v="5"/>
    <x v="3"/>
    <d v="1942-02-24T00:00:00"/>
    <s v="MA"/>
    <x v="0"/>
    <s v="White"/>
    <s v="Married"/>
    <x v="0"/>
    <x v="1"/>
    <x v="1"/>
    <d v="2023-06-21T00:00:00"/>
    <n v="4"/>
    <x v="1"/>
    <n v="1"/>
    <x v="0"/>
    <n v="4"/>
    <d v="2023-03-25T00:00:00"/>
    <x v="2"/>
    <x v="0"/>
    <x v="1"/>
    <n v="2"/>
    <x v="524"/>
    <n v="78"/>
    <x v="3"/>
  </r>
  <r>
    <x v="528"/>
    <d v="2022-10-14T00:00:00"/>
    <n v="3"/>
    <s v="Software Engineer"/>
    <x v="1"/>
    <s v="Terminated"/>
    <s v="Full-Time"/>
    <s v="Zone A"/>
    <s v="Temporary"/>
    <x v="4"/>
    <x v="10"/>
    <d v="1978-11-28T00:00:00"/>
    <s v="MA"/>
    <x v="1"/>
    <s v="Hispanic"/>
    <s v="Widowed"/>
    <x v="0"/>
    <x v="1"/>
    <x v="1"/>
    <d v="2023-06-21T00:00:00"/>
    <n v="1"/>
    <x v="0"/>
    <n v="3"/>
    <x v="2"/>
    <n v="5"/>
    <d v="2022-10-26T00:00:00"/>
    <x v="2"/>
    <x v="1"/>
    <x v="3"/>
    <n v="5"/>
    <x v="525"/>
    <n v="44"/>
    <x v="0"/>
  </r>
  <r>
    <x v="529"/>
    <d v="2023-06-20T00:00:00"/>
    <n v="2"/>
    <s v="Software Engineer"/>
    <x v="8"/>
    <s v="Terminated"/>
    <s v="Contract"/>
    <s v="Zone C"/>
    <s v="Full-Time"/>
    <x v="4"/>
    <x v="4"/>
    <d v="1990-12-20T00:00:00"/>
    <s v="MA"/>
    <x v="0"/>
    <s v="Black"/>
    <s v="Widowed"/>
    <x v="0"/>
    <x v="1"/>
    <x v="1"/>
    <d v="2023-08-01T00:00:00"/>
    <n v="2"/>
    <x v="0"/>
    <n v="1"/>
    <x v="0"/>
    <n v="2"/>
    <d v="2022-12-30T00:00:00"/>
    <x v="3"/>
    <x v="1"/>
    <x v="3"/>
    <n v="4"/>
    <x v="526"/>
    <n v="33"/>
    <x v="1"/>
  </r>
  <r>
    <x v="530"/>
    <d v="2020-11-09T00:00:00"/>
    <n v="5"/>
    <s v="Software Engineer"/>
    <x v="3"/>
    <s v="Terminated"/>
    <s v="Full-Time"/>
    <s v="Zone C"/>
    <s v="Full-Time"/>
    <x v="4"/>
    <x v="5"/>
    <d v="1989-01-25T00:00:00"/>
    <s v="MA"/>
    <x v="1"/>
    <s v="Hispanic"/>
    <s v="Single"/>
    <x v="0"/>
    <x v="1"/>
    <x v="1"/>
    <d v="2023-03-09T00:00:00"/>
    <n v="5"/>
    <x v="1"/>
    <n v="1"/>
    <x v="0"/>
    <n v="4"/>
    <d v="2023-03-10T00:00:00"/>
    <x v="3"/>
    <x v="0"/>
    <x v="0"/>
    <n v="1"/>
    <x v="527"/>
    <n v="31"/>
    <x v="1"/>
  </r>
  <r>
    <x v="531"/>
    <d v="2022-09-19T00:00:00"/>
    <n v="3"/>
    <s v="Software Engineer"/>
    <x v="9"/>
    <s v="Active"/>
    <s v="Part-Time"/>
    <s v="Zone A"/>
    <s v="Temporary"/>
    <x v="4"/>
    <x v="4"/>
    <d v="1962-06-11T00:00:00"/>
    <s v="MA"/>
    <x v="1"/>
    <s v="Black"/>
    <s v="Divorced"/>
    <x v="0"/>
    <x v="1"/>
    <x v="1"/>
    <d v="2023-02-12T00:00:00"/>
    <n v="1"/>
    <x v="0"/>
    <n v="4"/>
    <x v="1"/>
    <n v="4"/>
    <d v="2023-01-12T00:00:00"/>
    <x v="2"/>
    <x v="0"/>
    <x v="0"/>
    <n v="1"/>
    <x v="528"/>
    <n v="60"/>
    <x v="3"/>
  </r>
  <r>
    <x v="532"/>
    <d v="2018-11-09T00:00:00"/>
    <n v="7"/>
    <s v="Shared Services Manager"/>
    <x v="5"/>
    <s v="Active"/>
    <s v="Contract"/>
    <s v="Zone C"/>
    <s v="Part-Time"/>
    <x v="4"/>
    <x v="3"/>
    <d v="1992-04-05T00:00:00"/>
    <s v="MA"/>
    <x v="1"/>
    <s v="Hispanic"/>
    <s v="Divorced"/>
    <x v="0"/>
    <x v="1"/>
    <x v="1"/>
    <d v="2023-01-17T00:00:00"/>
    <n v="4"/>
    <x v="1"/>
    <n v="4"/>
    <x v="1"/>
    <n v="3"/>
    <d v="2022-10-19T00:00:00"/>
    <x v="2"/>
    <x v="0"/>
    <x v="0"/>
    <n v="4"/>
    <x v="529"/>
    <n v="26"/>
    <x v="1"/>
  </r>
  <r>
    <x v="533"/>
    <d v="2018-12-30T00:00:00"/>
    <n v="7"/>
    <s v="Shared Services Manager"/>
    <x v="6"/>
    <s v="Active"/>
    <s v="Contract"/>
    <s v="Zone A"/>
    <s v="Part-Time"/>
    <x v="4"/>
    <x v="10"/>
    <d v="1987-03-30T00:00:00"/>
    <s v="MA"/>
    <x v="0"/>
    <s v="Other"/>
    <s v="Divorced"/>
    <x v="0"/>
    <x v="1"/>
    <x v="1"/>
    <d v="2022-10-12T00:00:00"/>
    <n v="5"/>
    <x v="1"/>
    <n v="3"/>
    <x v="2"/>
    <n v="1"/>
    <d v="2022-10-11T00:00:00"/>
    <x v="2"/>
    <x v="1"/>
    <x v="2"/>
    <n v="5"/>
    <x v="530"/>
    <n v="31"/>
    <x v="1"/>
  </r>
  <r>
    <x v="534"/>
    <d v="2023-05-11T00:00:00"/>
    <n v="3"/>
    <s v="Senior BI Developer"/>
    <x v="2"/>
    <s v="Active"/>
    <s v="Full-Time"/>
    <s v="Zone A"/>
    <s v="Temporary"/>
    <x v="5"/>
    <x v="4"/>
    <d v="1960-11-13T00:00:00"/>
    <s v="MA"/>
    <x v="0"/>
    <s v="Other"/>
    <s v="Divorced"/>
    <x v="0"/>
    <x v="1"/>
    <x v="1"/>
    <d v="2023-01-24T00:00:00"/>
    <n v="4"/>
    <x v="1"/>
    <n v="1"/>
    <x v="0"/>
    <n v="4"/>
    <d v="2023-01-13T00:00:00"/>
    <x v="2"/>
    <x v="0"/>
    <x v="1"/>
    <n v="5"/>
    <x v="531"/>
    <n v="63"/>
    <x v="3"/>
  </r>
  <r>
    <x v="535"/>
    <d v="2022-11-03T00:00:00"/>
    <n v="3"/>
    <s v="Senior BI Developer"/>
    <x v="4"/>
    <s v="Active"/>
    <s v="Contract"/>
    <s v="Zone A"/>
    <s v="Part-Time"/>
    <x v="5"/>
    <x v="6"/>
    <d v="1950-11-07T00:00:00"/>
    <s v="MA"/>
    <x v="0"/>
    <s v="Other"/>
    <s v="Widowed"/>
    <x v="0"/>
    <x v="1"/>
    <x v="1"/>
    <d v="2022-10-09T00:00:00"/>
    <n v="5"/>
    <x v="1"/>
    <n v="2"/>
    <x v="0"/>
    <n v="5"/>
    <d v="2023-04-17T00:00:00"/>
    <x v="4"/>
    <x v="1"/>
    <x v="1"/>
    <n v="4"/>
    <x v="532"/>
    <n v="72"/>
    <x v="3"/>
  </r>
  <r>
    <x v="536"/>
    <d v="2020-06-14T00:00:00"/>
    <n v="5"/>
    <s v="Senior BI Developer"/>
    <x v="0"/>
    <s v="Active"/>
    <s v="Part-Time"/>
    <s v="Zone A"/>
    <s v="Full-Time"/>
    <x v="5"/>
    <x v="3"/>
    <d v="1962-12-21T00:00:00"/>
    <s v="MA"/>
    <x v="1"/>
    <s v="Other"/>
    <s v="Single"/>
    <x v="0"/>
    <x v="1"/>
    <x v="1"/>
    <d v="2023-04-05T00:00:00"/>
    <n v="2"/>
    <x v="0"/>
    <n v="3"/>
    <x v="2"/>
    <n v="5"/>
    <d v="2023-03-16T00:00:00"/>
    <x v="4"/>
    <x v="1"/>
    <x v="1"/>
    <n v="4"/>
    <x v="533"/>
    <n v="58"/>
    <x v="0"/>
  </r>
  <r>
    <x v="537"/>
    <d v="2019-10-15T00:00:00"/>
    <n v="6"/>
    <s v="Software Engineer"/>
    <x v="9"/>
    <s v="Terminated"/>
    <s v="Full-Time"/>
    <s v="Zone C"/>
    <s v="Part-Time"/>
    <x v="4"/>
    <x v="3"/>
    <d v="2000-10-22T00:00:00"/>
    <s v="MA"/>
    <x v="1"/>
    <s v="Asian"/>
    <s v="Single"/>
    <x v="0"/>
    <x v="1"/>
    <x v="1"/>
    <d v="2023-03-26T00:00:00"/>
    <n v="5"/>
    <x v="1"/>
    <n v="5"/>
    <x v="1"/>
    <n v="4"/>
    <d v="2023-01-19T00:00:00"/>
    <x v="3"/>
    <x v="0"/>
    <x v="1"/>
    <n v="3"/>
    <x v="534"/>
    <n v="19"/>
    <x v="2"/>
  </r>
  <r>
    <x v="538"/>
    <d v="2020-04-28T00:00:00"/>
    <n v="6"/>
    <s v="Software Engineer"/>
    <x v="7"/>
    <s v="Active"/>
    <s v="Part-Time"/>
    <s v="Zone B"/>
    <s v="Part-Time"/>
    <x v="4"/>
    <x v="4"/>
    <d v="1979-06-01T00:00:00"/>
    <s v="MA"/>
    <x v="0"/>
    <s v="Asian"/>
    <s v="Divorced"/>
    <x v="0"/>
    <x v="1"/>
    <x v="1"/>
    <d v="2022-11-07T00:00:00"/>
    <n v="3"/>
    <x v="2"/>
    <n v="5"/>
    <x v="1"/>
    <n v="4"/>
    <d v="2023-02-25T00:00:00"/>
    <x v="2"/>
    <x v="0"/>
    <x v="0"/>
    <n v="5"/>
    <x v="535"/>
    <n v="41"/>
    <x v="0"/>
  </r>
  <r>
    <x v="539"/>
    <d v="2019-10-29T00:00:00"/>
    <n v="6"/>
    <s v="Software Engineer"/>
    <x v="3"/>
    <s v="Active"/>
    <s v="Contract"/>
    <s v="Zone C"/>
    <s v="Temporary"/>
    <x v="4"/>
    <x v="4"/>
    <d v="1955-07-06T00:00:00"/>
    <s v="MA"/>
    <x v="1"/>
    <s v="Black"/>
    <s v="Single"/>
    <x v="0"/>
    <x v="1"/>
    <x v="1"/>
    <d v="2023-01-03T00:00:00"/>
    <n v="4"/>
    <x v="1"/>
    <n v="4"/>
    <x v="1"/>
    <n v="1"/>
    <d v="2023-01-04T00:00:00"/>
    <x v="4"/>
    <x v="0"/>
    <x v="2"/>
    <n v="1"/>
    <x v="536"/>
    <n v="64"/>
    <x v="3"/>
  </r>
  <r>
    <x v="540"/>
    <d v="2021-04-28T00:00:00"/>
    <n v="5"/>
    <s v="Software Engineer"/>
    <x v="5"/>
    <s v="Active"/>
    <s v="Part-Time"/>
    <s v="Zone B"/>
    <s v="Temporary"/>
    <x v="4"/>
    <x v="3"/>
    <d v="1972-10-29T00:00:00"/>
    <s v="MA"/>
    <x v="1"/>
    <s v="White"/>
    <s v="Widowed"/>
    <x v="0"/>
    <x v="1"/>
    <x v="1"/>
    <d v="2023-02-27T00:00:00"/>
    <n v="5"/>
    <x v="1"/>
    <n v="3"/>
    <x v="2"/>
    <n v="2"/>
    <d v="2022-12-26T00:00:00"/>
    <x v="4"/>
    <x v="0"/>
    <x v="0"/>
    <n v="1"/>
    <x v="537"/>
    <n v="49"/>
    <x v="0"/>
  </r>
  <r>
    <x v="541"/>
    <d v="2022-04-19T00:00:00"/>
    <n v="4"/>
    <s v="Software Engineer"/>
    <x v="9"/>
    <s v="Active"/>
    <s v="Full-Time"/>
    <s v="Zone C"/>
    <s v="Part-Time"/>
    <x v="4"/>
    <x v="1"/>
    <d v="1954-07-01T00:00:00"/>
    <s v="MA"/>
    <x v="1"/>
    <s v="Asian"/>
    <s v="Widowed"/>
    <x v="0"/>
    <x v="1"/>
    <x v="1"/>
    <d v="2023-05-22T00:00:00"/>
    <n v="5"/>
    <x v="1"/>
    <n v="4"/>
    <x v="1"/>
    <n v="4"/>
    <d v="2022-12-07T00:00:00"/>
    <x v="3"/>
    <x v="1"/>
    <x v="2"/>
    <n v="3"/>
    <x v="538"/>
    <n v="68"/>
    <x v="3"/>
  </r>
  <r>
    <x v="542"/>
    <d v="2023-03-28T00:00:00"/>
    <n v="3"/>
    <s v="Shared Services Manager"/>
    <x v="5"/>
    <s v="Active"/>
    <s v="Contract"/>
    <s v="Zone B"/>
    <s v="Full-Time"/>
    <x v="4"/>
    <x v="4"/>
    <d v="1997-03-28T00:00:00"/>
    <s v="MA"/>
    <x v="1"/>
    <s v="Other"/>
    <s v="Single"/>
    <x v="0"/>
    <x v="1"/>
    <x v="1"/>
    <d v="2023-07-02T00:00:00"/>
    <n v="3"/>
    <x v="2"/>
    <n v="1"/>
    <x v="0"/>
    <n v="3"/>
    <d v="2023-06-20T00:00:00"/>
    <x v="4"/>
    <x v="0"/>
    <x v="1"/>
    <n v="4"/>
    <x v="539"/>
    <n v="26"/>
    <x v="1"/>
  </r>
  <r>
    <x v="543"/>
    <d v="2019-05-06T00:00:00"/>
    <n v="7"/>
    <s v="Shared Services Manager"/>
    <x v="6"/>
    <s v="Active"/>
    <s v="Full-Time"/>
    <s v="Zone C"/>
    <s v="Part-Time"/>
    <x v="4"/>
    <x v="9"/>
    <d v="1977-12-08T00:00:00"/>
    <s v="MA"/>
    <x v="0"/>
    <s v="Black"/>
    <s v="Single"/>
    <x v="0"/>
    <x v="1"/>
    <x v="1"/>
    <d v="2023-07-09T00:00:00"/>
    <n v="2"/>
    <x v="0"/>
    <n v="5"/>
    <x v="1"/>
    <n v="1"/>
    <d v="2022-11-10T00:00:00"/>
    <x v="0"/>
    <x v="0"/>
    <x v="0"/>
    <n v="1"/>
    <x v="540"/>
    <n v="42"/>
    <x v="0"/>
  </r>
  <r>
    <x v="544"/>
    <d v="2020-10-13T00:00:00"/>
    <n v="5"/>
    <s v="Senior BI Developer"/>
    <x v="2"/>
    <s v="Active"/>
    <s v="Full-Time"/>
    <s v="Zone A"/>
    <s v="Temporary"/>
    <x v="5"/>
    <x v="20"/>
    <d v="1979-02-16T00:00:00"/>
    <s v="MA"/>
    <x v="0"/>
    <s v="Asian"/>
    <s v="Divorced"/>
    <x v="0"/>
    <x v="1"/>
    <x v="1"/>
    <d v="2023-07-19T00:00:00"/>
    <n v="1"/>
    <x v="0"/>
    <n v="5"/>
    <x v="1"/>
    <n v="5"/>
    <d v="2023-03-11T00:00:00"/>
    <x v="4"/>
    <x v="0"/>
    <x v="2"/>
    <n v="2"/>
    <x v="541"/>
    <n v="41"/>
    <x v="0"/>
  </r>
  <r>
    <x v="545"/>
    <d v="2021-07-06T00:00:00"/>
    <n v="4"/>
    <s v="Senior BI Developer"/>
    <x v="4"/>
    <s v="Active"/>
    <s v="Part-Time"/>
    <s v="Zone A"/>
    <s v="Part-Time"/>
    <x v="5"/>
    <x v="4"/>
    <d v="1993-08-08T00:00:00"/>
    <s v="MA"/>
    <x v="1"/>
    <s v="Asian"/>
    <s v="Single"/>
    <x v="0"/>
    <x v="1"/>
    <x v="1"/>
    <d v="2022-08-09T00:00:00"/>
    <n v="5"/>
    <x v="1"/>
    <n v="2"/>
    <x v="0"/>
    <n v="1"/>
    <d v="2022-12-10T00:00:00"/>
    <x v="1"/>
    <x v="1"/>
    <x v="0"/>
    <n v="3"/>
    <x v="542"/>
    <n v="28"/>
    <x v="1"/>
  </r>
  <r>
    <x v="546"/>
    <d v="2020-09-24T00:00:00"/>
    <n v="5"/>
    <s v="Software Engineer"/>
    <x v="0"/>
    <s v="Terminated"/>
    <s v="Part-Time"/>
    <s v="Zone C"/>
    <s v="Full-Time"/>
    <x v="4"/>
    <x v="10"/>
    <d v="1993-07-27T00:00:00"/>
    <s v="MA"/>
    <x v="1"/>
    <s v="Other"/>
    <s v="Widowed"/>
    <x v="0"/>
    <x v="1"/>
    <x v="1"/>
    <d v="2022-11-25T00:00:00"/>
    <n v="5"/>
    <x v="1"/>
    <n v="1"/>
    <x v="0"/>
    <n v="4"/>
    <d v="2022-10-25T00:00:00"/>
    <x v="0"/>
    <x v="0"/>
    <x v="0"/>
    <n v="2"/>
    <x v="543"/>
    <n v="27"/>
    <x v="1"/>
  </r>
  <r>
    <x v="547"/>
    <d v="2023-01-18T00:00:00"/>
    <n v="3"/>
    <s v="Software Engineer"/>
    <x v="7"/>
    <s v="Active"/>
    <s v="Contract"/>
    <s v="Zone B"/>
    <s v="Part-Time"/>
    <x v="4"/>
    <x v="4"/>
    <d v="1971-05-04T00:00:00"/>
    <s v="MA"/>
    <x v="1"/>
    <s v="Hispanic"/>
    <s v="Married"/>
    <x v="0"/>
    <x v="1"/>
    <x v="1"/>
    <d v="2023-03-10T00:00:00"/>
    <n v="5"/>
    <x v="1"/>
    <n v="1"/>
    <x v="0"/>
    <n v="2"/>
    <d v="2023-07-28T00:00:00"/>
    <x v="1"/>
    <x v="1"/>
    <x v="0"/>
    <n v="2"/>
    <x v="544"/>
    <n v="52"/>
    <x v="0"/>
  </r>
  <r>
    <x v="548"/>
    <d v="2019-08-22T00:00:00"/>
    <n v="6"/>
    <s v="Software Engineer"/>
    <x v="1"/>
    <s v="Terminated"/>
    <s v="Part-Time"/>
    <s v="Zone B"/>
    <s v="Part-Time"/>
    <x v="4"/>
    <x v="0"/>
    <d v="1982-11-17T00:00:00"/>
    <s v="MA"/>
    <x v="0"/>
    <s v="Other"/>
    <s v="Widowed"/>
    <x v="0"/>
    <x v="1"/>
    <x v="1"/>
    <d v="2022-12-03T00:00:00"/>
    <n v="2"/>
    <x v="0"/>
    <n v="4"/>
    <x v="1"/>
    <n v="5"/>
    <d v="2023-01-24T00:00:00"/>
    <x v="1"/>
    <x v="1"/>
    <x v="3"/>
    <n v="5"/>
    <x v="545"/>
    <n v="37"/>
    <x v="1"/>
  </r>
  <r>
    <x v="549"/>
    <d v="2019-07-25T00:00:00"/>
    <n v="6"/>
    <s v="Software Engineer"/>
    <x v="8"/>
    <s v="Terminated"/>
    <s v="Contract"/>
    <s v="Zone A"/>
    <s v="Part-Time"/>
    <x v="4"/>
    <x v="4"/>
    <d v="1972-04-25T00:00:00"/>
    <s v="MA"/>
    <x v="1"/>
    <s v="White"/>
    <s v="Divorced"/>
    <x v="0"/>
    <x v="1"/>
    <x v="1"/>
    <d v="2022-09-27T00:00:00"/>
    <n v="5"/>
    <x v="1"/>
    <n v="3"/>
    <x v="2"/>
    <n v="1"/>
    <d v="2022-12-01T00:00:00"/>
    <x v="3"/>
    <x v="0"/>
    <x v="2"/>
    <n v="5"/>
    <x v="546"/>
    <n v="47"/>
    <x v="0"/>
  </r>
  <r>
    <x v="550"/>
    <d v="2019-11-11T00:00:00"/>
    <n v="6"/>
    <s v="Software Engineer"/>
    <x v="3"/>
    <s v="Terminated"/>
    <s v="Full-Time"/>
    <s v="Zone A"/>
    <s v="Full-Time"/>
    <x v="4"/>
    <x v="6"/>
    <d v="1976-11-04T00:00:00"/>
    <s v="MA"/>
    <x v="1"/>
    <s v="White"/>
    <s v="Single"/>
    <x v="0"/>
    <x v="1"/>
    <x v="1"/>
    <d v="2023-01-19T00:00:00"/>
    <n v="3"/>
    <x v="2"/>
    <n v="1"/>
    <x v="0"/>
    <n v="4"/>
    <d v="2023-03-07T00:00:00"/>
    <x v="1"/>
    <x v="0"/>
    <x v="2"/>
    <n v="3"/>
    <x v="547"/>
    <n v="43"/>
    <x v="0"/>
  </r>
  <r>
    <x v="551"/>
    <d v="2022-07-16T00:00:00"/>
    <n v="3"/>
    <s v="Software Engineer"/>
    <x v="9"/>
    <s v="Active"/>
    <s v="Contract"/>
    <s v="Zone B"/>
    <s v="Temporary"/>
    <x v="4"/>
    <x v="4"/>
    <d v="1942-08-18T00:00:00"/>
    <s v="MA"/>
    <x v="1"/>
    <s v="Black"/>
    <s v="Widowed"/>
    <x v="0"/>
    <x v="1"/>
    <x v="1"/>
    <d v="2023-02-17T00:00:00"/>
    <n v="1"/>
    <x v="0"/>
    <n v="3"/>
    <x v="2"/>
    <n v="4"/>
    <d v="2022-10-05T00:00:00"/>
    <x v="2"/>
    <x v="0"/>
    <x v="3"/>
    <n v="1"/>
    <x v="548"/>
    <n v="80"/>
    <x v="3"/>
  </r>
  <r>
    <x v="552"/>
    <d v="2022-12-19T00:00:00"/>
    <n v="3"/>
    <s v="Shared Services Manager"/>
    <x v="5"/>
    <s v="Active"/>
    <s v="Full-Time"/>
    <s v="Zone C"/>
    <s v="Part-Time"/>
    <x v="4"/>
    <x v="8"/>
    <d v="1955-12-16T00:00:00"/>
    <s v="MA"/>
    <x v="0"/>
    <s v="White"/>
    <s v="Married"/>
    <x v="0"/>
    <x v="1"/>
    <x v="1"/>
    <d v="2023-02-25T00:00:00"/>
    <n v="1"/>
    <x v="0"/>
    <n v="1"/>
    <x v="0"/>
    <n v="3"/>
    <d v="2022-08-10T00:00:00"/>
    <x v="4"/>
    <x v="1"/>
    <x v="2"/>
    <n v="2"/>
    <x v="549"/>
    <n v="67"/>
    <x v="3"/>
  </r>
  <r>
    <x v="553"/>
    <d v="2020-09-15T00:00:00"/>
    <n v="5"/>
    <s v="Shared Services Manager"/>
    <x v="6"/>
    <s v="Active"/>
    <s v="Contract"/>
    <s v="Zone A"/>
    <s v="Temporary"/>
    <x v="4"/>
    <x v="4"/>
    <d v="1956-09-16T00:00:00"/>
    <s v="MA"/>
    <x v="0"/>
    <s v="Hispanic"/>
    <s v="Divorced"/>
    <x v="0"/>
    <x v="1"/>
    <x v="1"/>
    <d v="2022-11-26T00:00:00"/>
    <n v="2"/>
    <x v="0"/>
    <n v="4"/>
    <x v="1"/>
    <n v="5"/>
    <d v="2022-09-13T00:00:00"/>
    <x v="3"/>
    <x v="1"/>
    <x v="1"/>
    <n v="4"/>
    <x v="550"/>
    <n v="64"/>
    <x v="3"/>
  </r>
  <r>
    <x v="554"/>
    <d v="2020-10-04T00:00:00"/>
    <n v="5"/>
    <s v="Senior BI Developer"/>
    <x v="2"/>
    <s v="Active"/>
    <s v="Full-Time"/>
    <s v="Zone C"/>
    <s v="Temporary"/>
    <x v="5"/>
    <x v="14"/>
    <d v="1963-06-10T00:00:00"/>
    <s v="MA"/>
    <x v="0"/>
    <s v="Black"/>
    <s v="Single"/>
    <x v="0"/>
    <x v="1"/>
    <x v="1"/>
    <d v="2022-08-08T00:00:00"/>
    <n v="1"/>
    <x v="0"/>
    <n v="4"/>
    <x v="1"/>
    <n v="1"/>
    <d v="2023-06-11T00:00:00"/>
    <x v="1"/>
    <x v="1"/>
    <x v="2"/>
    <n v="2"/>
    <x v="551"/>
    <n v="57"/>
    <x v="0"/>
  </r>
  <r>
    <x v="555"/>
    <d v="2022-04-23T00:00:00"/>
    <n v="4"/>
    <s v="Software Engineer"/>
    <x v="0"/>
    <s v="Terminated"/>
    <s v="Full-Time"/>
    <s v="Zone A"/>
    <s v="Temporary"/>
    <x v="4"/>
    <x v="20"/>
    <d v="1962-11-17T00:00:00"/>
    <s v="MA"/>
    <x v="1"/>
    <s v="White"/>
    <s v="Single"/>
    <x v="0"/>
    <x v="1"/>
    <x v="1"/>
    <d v="2023-02-18T00:00:00"/>
    <n v="3"/>
    <x v="2"/>
    <n v="5"/>
    <x v="1"/>
    <n v="4"/>
    <d v="2023-07-28T00:00:00"/>
    <x v="0"/>
    <x v="0"/>
    <x v="0"/>
    <n v="2"/>
    <x v="552"/>
    <n v="60"/>
    <x v="3"/>
  </r>
  <r>
    <x v="556"/>
    <d v="2021-11-27T00:00:00"/>
    <n v="4"/>
    <s v="Software Engineer"/>
    <x v="7"/>
    <s v="Active"/>
    <s v="Contract"/>
    <s v="Zone A"/>
    <s v="Part-Time"/>
    <x v="4"/>
    <x v="4"/>
    <d v="1947-11-24T00:00:00"/>
    <s v="MA"/>
    <x v="0"/>
    <s v="Hispanic"/>
    <s v="Single"/>
    <x v="0"/>
    <x v="1"/>
    <x v="1"/>
    <d v="2023-05-12T00:00:00"/>
    <n v="4"/>
    <x v="1"/>
    <n v="2"/>
    <x v="0"/>
    <n v="3"/>
    <d v="2022-11-27T00:00:00"/>
    <x v="2"/>
    <x v="0"/>
    <x v="3"/>
    <n v="2"/>
    <x v="553"/>
    <n v="74"/>
    <x v="3"/>
  </r>
  <r>
    <x v="557"/>
    <d v="2019-11-29T00:00:00"/>
    <n v="6"/>
    <s v="Software Engineer"/>
    <x v="1"/>
    <s v="Active"/>
    <s v="Part-Time"/>
    <s v="Zone A"/>
    <s v="Temporary"/>
    <x v="4"/>
    <x v="3"/>
    <d v="1956-07-19T00:00:00"/>
    <s v="MA"/>
    <x v="1"/>
    <s v="Asian"/>
    <s v="Widowed"/>
    <x v="0"/>
    <x v="1"/>
    <x v="1"/>
    <d v="2022-10-19T00:00:00"/>
    <n v="3"/>
    <x v="2"/>
    <n v="1"/>
    <x v="0"/>
    <n v="4"/>
    <d v="2022-12-02T00:00:00"/>
    <x v="0"/>
    <x v="0"/>
    <x v="2"/>
    <n v="5"/>
    <x v="554"/>
    <n v="63"/>
    <x v="3"/>
  </r>
  <r>
    <x v="558"/>
    <d v="2019-05-30T00:00:00"/>
    <n v="6"/>
    <s v="Software Engineer"/>
    <x v="8"/>
    <s v="Terminated"/>
    <s v="Part-Time"/>
    <s v="Zone B"/>
    <s v="Part-Time"/>
    <x v="4"/>
    <x v="4"/>
    <d v="1954-09-26T00:00:00"/>
    <s v="MA"/>
    <x v="1"/>
    <s v="White"/>
    <s v="Married"/>
    <x v="0"/>
    <x v="1"/>
    <x v="1"/>
    <d v="2023-07-27T00:00:00"/>
    <n v="3"/>
    <x v="2"/>
    <n v="5"/>
    <x v="1"/>
    <n v="2"/>
    <d v="2022-11-20T00:00:00"/>
    <x v="0"/>
    <x v="0"/>
    <x v="2"/>
    <n v="2"/>
    <x v="555"/>
    <n v="65"/>
    <x v="3"/>
  </r>
  <r>
    <x v="559"/>
    <d v="2020-11-23T00:00:00"/>
    <n v="5"/>
    <s v="Software Engineer"/>
    <x v="3"/>
    <s v="Active"/>
    <s v="Contract"/>
    <s v="Zone B"/>
    <s v="Temporary"/>
    <x v="4"/>
    <x v="0"/>
    <d v="1993-07-04T00:00:00"/>
    <s v="MA"/>
    <x v="1"/>
    <s v="Black"/>
    <s v="Widowed"/>
    <x v="0"/>
    <x v="1"/>
    <x v="1"/>
    <d v="2023-07-03T00:00:00"/>
    <n v="4"/>
    <x v="1"/>
    <n v="5"/>
    <x v="1"/>
    <n v="1"/>
    <d v="2023-08-03T00:00:00"/>
    <x v="1"/>
    <x v="0"/>
    <x v="2"/>
    <n v="1"/>
    <x v="556"/>
    <n v="27"/>
    <x v="1"/>
  </r>
  <r>
    <x v="560"/>
    <d v="2022-04-08T00:00:00"/>
    <n v="4"/>
    <s v="Software Engineer"/>
    <x v="9"/>
    <s v="Active"/>
    <s v="Full-Time"/>
    <s v="Zone C"/>
    <s v="Part-Time"/>
    <x v="4"/>
    <x v="4"/>
    <d v="1981-04-29T00:00:00"/>
    <s v="MA"/>
    <x v="1"/>
    <s v="White"/>
    <s v="Divorced"/>
    <x v="0"/>
    <x v="1"/>
    <x v="1"/>
    <d v="2023-01-01T00:00:00"/>
    <n v="2"/>
    <x v="0"/>
    <n v="4"/>
    <x v="1"/>
    <n v="5"/>
    <d v="2022-10-13T00:00:00"/>
    <x v="0"/>
    <x v="0"/>
    <x v="3"/>
    <n v="3"/>
    <x v="557"/>
    <n v="41"/>
    <x v="0"/>
  </r>
  <r>
    <x v="561"/>
    <d v="2021-02-25T00:00:00"/>
    <n v="5"/>
    <s v="Shared Services Manager"/>
    <x v="5"/>
    <s v="Active"/>
    <s v="Contract"/>
    <s v="Zone B"/>
    <s v="Part-Time"/>
    <x v="4"/>
    <x v="3"/>
    <d v="1980-06-21T00:00:00"/>
    <s v="MA"/>
    <x v="0"/>
    <s v="Hispanic"/>
    <s v="Single"/>
    <x v="0"/>
    <x v="1"/>
    <x v="1"/>
    <d v="2022-11-19T00:00:00"/>
    <n v="1"/>
    <x v="0"/>
    <n v="4"/>
    <x v="1"/>
    <n v="4"/>
    <d v="2022-10-25T00:00:00"/>
    <x v="4"/>
    <x v="0"/>
    <x v="1"/>
    <n v="4"/>
    <x v="558"/>
    <n v="41"/>
    <x v="0"/>
  </r>
  <r>
    <x v="562"/>
    <d v="2019-03-13T00:00:00"/>
    <n v="7"/>
    <s v="Shared Services Manager"/>
    <x v="6"/>
    <s v="Active"/>
    <s v="Contract"/>
    <s v="Zone C"/>
    <s v="Full-Time"/>
    <x v="4"/>
    <x v="9"/>
    <d v="1947-07-25T00:00:00"/>
    <s v="MA"/>
    <x v="0"/>
    <s v="Hispanic"/>
    <s v="Divorced"/>
    <x v="0"/>
    <x v="1"/>
    <x v="1"/>
    <d v="2022-10-12T00:00:00"/>
    <n v="2"/>
    <x v="0"/>
    <n v="1"/>
    <x v="0"/>
    <n v="4"/>
    <d v="2022-12-19T00:00:00"/>
    <x v="4"/>
    <x v="1"/>
    <x v="3"/>
    <n v="4"/>
    <x v="559"/>
    <n v="72"/>
    <x v="3"/>
  </r>
  <r>
    <x v="563"/>
    <d v="2023-02-12T00:00:00"/>
    <n v="3"/>
    <s v="Software Engineer"/>
    <x v="2"/>
    <s v="Active"/>
    <s v="Part-Time"/>
    <s v="Zone A"/>
    <s v="Full-Time"/>
    <x v="4"/>
    <x v="6"/>
    <d v="1993-05-10T00:00:00"/>
    <s v="MA"/>
    <x v="1"/>
    <s v="White"/>
    <s v="Single"/>
    <x v="0"/>
    <x v="1"/>
    <x v="1"/>
    <d v="2023-07-05T00:00:00"/>
    <n v="1"/>
    <x v="0"/>
    <n v="5"/>
    <x v="1"/>
    <n v="2"/>
    <d v="2022-11-04T00:00:00"/>
    <x v="3"/>
    <x v="1"/>
    <x v="0"/>
    <n v="3"/>
    <x v="560"/>
    <n v="30"/>
    <x v="1"/>
  </r>
  <r>
    <x v="564"/>
    <d v="2018-09-08T00:00:00"/>
    <n v="7"/>
    <s v="Software Engineer"/>
    <x v="9"/>
    <s v="Active"/>
    <s v="Contract"/>
    <s v="Zone C"/>
    <s v="Full-Time"/>
    <x v="4"/>
    <x v="4"/>
    <d v="1995-11-24T00:00:00"/>
    <s v="MA"/>
    <x v="0"/>
    <s v="White"/>
    <s v="Widowed"/>
    <x v="0"/>
    <x v="1"/>
    <x v="1"/>
    <d v="2022-09-23T00:00:00"/>
    <n v="3"/>
    <x v="2"/>
    <n v="4"/>
    <x v="1"/>
    <n v="1"/>
    <d v="2022-11-15T00:00:00"/>
    <x v="1"/>
    <x v="0"/>
    <x v="3"/>
    <n v="2"/>
    <x v="561"/>
    <n v="23"/>
    <x v="2"/>
  </r>
  <r>
    <x v="565"/>
    <d v="2021-11-18T00:00:00"/>
    <n v="4"/>
    <s v="Software Engineer"/>
    <x v="7"/>
    <s v="Active"/>
    <s v="Contract"/>
    <s v="Zone C"/>
    <s v="Temporary"/>
    <x v="4"/>
    <x v="13"/>
    <d v="1943-09-01T00:00:00"/>
    <s v="MA"/>
    <x v="1"/>
    <s v="Hispanic"/>
    <s v="Widowed"/>
    <x v="0"/>
    <x v="1"/>
    <x v="1"/>
    <d v="2023-01-17T00:00:00"/>
    <n v="4"/>
    <x v="1"/>
    <n v="2"/>
    <x v="0"/>
    <n v="2"/>
    <d v="2023-02-16T00:00:00"/>
    <x v="0"/>
    <x v="0"/>
    <x v="2"/>
    <n v="2"/>
    <x v="562"/>
    <n v="78"/>
    <x v="3"/>
  </r>
  <r>
    <x v="566"/>
    <d v="2023-07-01T00:00:00"/>
    <n v="2"/>
    <s v="Software Engineer"/>
    <x v="3"/>
    <s v="Active"/>
    <s v="Full-Time"/>
    <s v="Zone A"/>
    <s v="Full-Time"/>
    <x v="4"/>
    <x v="13"/>
    <d v="1998-10-27T00:00:00"/>
    <s v="MA"/>
    <x v="1"/>
    <s v="Asian"/>
    <s v="Widowed"/>
    <x v="0"/>
    <x v="1"/>
    <x v="1"/>
    <d v="2023-03-12T00:00:00"/>
    <n v="3"/>
    <x v="2"/>
    <n v="2"/>
    <x v="0"/>
    <n v="5"/>
    <d v="2022-10-23T00:00:00"/>
    <x v="2"/>
    <x v="0"/>
    <x v="0"/>
    <n v="4"/>
    <x v="563"/>
    <n v="25"/>
    <x v="1"/>
  </r>
  <r>
    <x v="567"/>
    <d v="2022-04-18T00:00:00"/>
    <n v="4"/>
    <s v="Software Engineer"/>
    <x v="5"/>
    <s v="Active"/>
    <s v="Contract"/>
    <s v="Zone C"/>
    <s v="Temporary"/>
    <x v="4"/>
    <x v="18"/>
    <d v="1942-03-13T00:00:00"/>
    <s v="MA"/>
    <x v="1"/>
    <s v="Hispanic"/>
    <s v="Married"/>
    <x v="0"/>
    <x v="1"/>
    <x v="1"/>
    <d v="2023-03-06T00:00:00"/>
    <n v="4"/>
    <x v="1"/>
    <n v="2"/>
    <x v="0"/>
    <n v="1"/>
    <d v="2023-04-01T00:00:00"/>
    <x v="2"/>
    <x v="1"/>
    <x v="1"/>
    <n v="1"/>
    <x v="564"/>
    <n v="80"/>
    <x v="3"/>
  </r>
  <r>
    <x v="568"/>
    <d v="2023-04-29T00:00:00"/>
    <n v="3"/>
    <s v="Software Engineer"/>
    <x v="4"/>
    <s v="Active"/>
    <s v="Part-Time"/>
    <s v="Zone C"/>
    <s v="Full-Time"/>
    <x v="4"/>
    <x v="6"/>
    <d v="1974-05-23T00:00:00"/>
    <s v="MA"/>
    <x v="0"/>
    <s v="Asian"/>
    <s v="Widowed"/>
    <x v="0"/>
    <x v="1"/>
    <x v="1"/>
    <d v="2023-03-29T00:00:00"/>
    <n v="4"/>
    <x v="1"/>
    <n v="3"/>
    <x v="2"/>
    <n v="3"/>
    <d v="2022-09-16T00:00:00"/>
    <x v="3"/>
    <x v="0"/>
    <x v="1"/>
    <n v="3"/>
    <x v="565"/>
    <n v="49"/>
    <x v="0"/>
  </r>
  <r>
    <x v="569"/>
    <d v="2018-10-10T00:00:00"/>
    <n v="7"/>
    <s v="Shared Services Manager"/>
    <x v="0"/>
    <s v="Active"/>
    <s v="Part-Time"/>
    <s v="Zone B"/>
    <s v="Full-Time"/>
    <x v="4"/>
    <x v="3"/>
    <d v="1976-02-05T00:00:00"/>
    <s v="MA"/>
    <x v="0"/>
    <s v="Black"/>
    <s v="Single"/>
    <x v="0"/>
    <x v="1"/>
    <x v="1"/>
    <d v="2023-07-01T00:00:00"/>
    <n v="5"/>
    <x v="1"/>
    <n v="5"/>
    <x v="1"/>
    <n v="4"/>
    <d v="2022-09-06T00:00:00"/>
    <x v="2"/>
    <x v="0"/>
    <x v="2"/>
    <n v="1"/>
    <x v="566"/>
    <n v="42"/>
    <x v="0"/>
  </r>
  <r>
    <x v="570"/>
    <d v="2022-11-20T00:00:00"/>
    <n v="3"/>
    <s v="Shared Services Manager"/>
    <x v="1"/>
    <s v="Active"/>
    <s v="Part-Time"/>
    <s v="Zone C"/>
    <s v="Part-Time"/>
    <x v="4"/>
    <x v="2"/>
    <d v="1993-05-21T00:00:00"/>
    <s v="MA"/>
    <x v="0"/>
    <s v="Other"/>
    <s v="Single"/>
    <x v="0"/>
    <x v="1"/>
    <x v="1"/>
    <d v="2023-02-05T00:00:00"/>
    <n v="3"/>
    <x v="2"/>
    <n v="3"/>
    <x v="2"/>
    <n v="1"/>
    <d v="2023-08-01T00:00:00"/>
    <x v="2"/>
    <x v="0"/>
    <x v="1"/>
    <n v="2"/>
    <x v="567"/>
    <n v="29"/>
    <x v="1"/>
  </r>
  <r>
    <x v="571"/>
    <d v="2019-05-18T00:00:00"/>
    <n v="6"/>
    <s v="Software Engineer"/>
    <x v="4"/>
    <s v="Terminated"/>
    <s v="Part-Time"/>
    <s v="Zone A"/>
    <s v="Part-Time"/>
    <x v="4"/>
    <x v="6"/>
    <d v="1969-11-03T00:00:00"/>
    <s v="MA"/>
    <x v="1"/>
    <s v="Hispanic"/>
    <s v="Married"/>
    <x v="0"/>
    <x v="1"/>
    <x v="1"/>
    <d v="2023-01-03T00:00:00"/>
    <n v="3"/>
    <x v="2"/>
    <n v="2"/>
    <x v="0"/>
    <n v="1"/>
    <d v="2022-11-27T00:00:00"/>
    <x v="3"/>
    <x v="0"/>
    <x v="0"/>
    <n v="5"/>
    <x v="568"/>
    <n v="50"/>
    <x v="0"/>
  </r>
  <r>
    <x v="572"/>
    <d v="2021-06-22T00:00:00"/>
    <n v="4"/>
    <s v="Software Engineer"/>
    <x v="0"/>
    <s v="Active"/>
    <s v="Full-Time"/>
    <s v="Zone B"/>
    <s v="Temporary"/>
    <x v="4"/>
    <x v="1"/>
    <d v="1945-04-19T00:00:00"/>
    <s v="MA"/>
    <x v="0"/>
    <s v="Black"/>
    <s v="Single"/>
    <x v="0"/>
    <x v="1"/>
    <x v="1"/>
    <d v="2023-07-25T00:00:00"/>
    <n v="5"/>
    <x v="1"/>
    <n v="2"/>
    <x v="0"/>
    <n v="4"/>
    <d v="2022-10-15T00:00:00"/>
    <x v="3"/>
    <x v="0"/>
    <x v="2"/>
    <n v="1"/>
    <x v="569"/>
    <n v="76"/>
    <x v="3"/>
  </r>
  <r>
    <x v="573"/>
    <d v="2022-03-30T00:00:00"/>
    <n v="4"/>
    <s v="Software Engineer"/>
    <x v="7"/>
    <s v="Terminated"/>
    <s v="Part-Time"/>
    <s v="Zone A"/>
    <s v="Part-Time"/>
    <x v="4"/>
    <x v="4"/>
    <d v="1987-02-24T00:00:00"/>
    <s v="MA"/>
    <x v="1"/>
    <s v="White"/>
    <s v="Divorced"/>
    <x v="0"/>
    <x v="1"/>
    <x v="1"/>
    <d v="2022-12-14T00:00:00"/>
    <n v="5"/>
    <x v="1"/>
    <n v="4"/>
    <x v="1"/>
    <n v="4"/>
    <d v="2022-10-06T00:00:00"/>
    <x v="0"/>
    <x v="1"/>
    <x v="3"/>
    <n v="1"/>
    <x v="570"/>
    <n v="35"/>
    <x v="1"/>
  </r>
  <r>
    <x v="574"/>
    <d v="2018-08-28T00:00:00"/>
    <n v="7"/>
    <s v="Software Engineer"/>
    <x v="1"/>
    <s v="Active"/>
    <s v="Contract"/>
    <s v="Zone C"/>
    <s v="Temporary"/>
    <x v="4"/>
    <x v="6"/>
    <d v="1995-06-26T00:00:00"/>
    <s v="MA"/>
    <x v="1"/>
    <s v="Other"/>
    <s v="Widowed"/>
    <x v="0"/>
    <x v="1"/>
    <x v="1"/>
    <d v="2023-01-20T00:00:00"/>
    <n v="5"/>
    <x v="1"/>
    <n v="3"/>
    <x v="2"/>
    <n v="4"/>
    <d v="2022-12-09T00:00:00"/>
    <x v="3"/>
    <x v="1"/>
    <x v="3"/>
    <n v="4"/>
    <x v="571"/>
    <n v="23"/>
    <x v="2"/>
  </r>
  <r>
    <x v="575"/>
    <d v="2021-12-27T00:00:00"/>
    <n v="4"/>
    <s v="Software Engineer"/>
    <x v="8"/>
    <s v="Active"/>
    <s v="Full-Time"/>
    <s v="Zone C"/>
    <s v="Temporary"/>
    <x v="4"/>
    <x v="14"/>
    <d v="1981-04-23T00:00:00"/>
    <s v="MA"/>
    <x v="1"/>
    <s v="Hispanic"/>
    <s v="Single"/>
    <x v="0"/>
    <x v="1"/>
    <x v="1"/>
    <d v="2023-07-15T00:00:00"/>
    <n v="4"/>
    <x v="1"/>
    <n v="3"/>
    <x v="2"/>
    <n v="5"/>
    <d v="2023-06-14T00:00:00"/>
    <x v="4"/>
    <x v="0"/>
    <x v="2"/>
    <n v="5"/>
    <x v="572"/>
    <n v="40"/>
    <x v="0"/>
  </r>
  <r>
    <x v="576"/>
    <d v="2020-11-14T00:00:00"/>
    <n v="5"/>
    <s v="Software Engineer"/>
    <x v="3"/>
    <s v="Active"/>
    <s v="Part-Time"/>
    <s v="Zone A"/>
    <s v="Temporary"/>
    <x v="4"/>
    <x v="4"/>
    <d v="1948-12-07T00:00:00"/>
    <s v="MA"/>
    <x v="0"/>
    <s v="White"/>
    <s v="Married"/>
    <x v="0"/>
    <x v="1"/>
    <x v="1"/>
    <d v="2023-06-10T00:00:00"/>
    <n v="3"/>
    <x v="2"/>
    <n v="2"/>
    <x v="0"/>
    <n v="5"/>
    <d v="2023-06-24T00:00:00"/>
    <x v="2"/>
    <x v="1"/>
    <x v="2"/>
    <n v="5"/>
    <x v="573"/>
    <n v="72"/>
    <x v="3"/>
  </r>
  <r>
    <x v="577"/>
    <d v="2021-10-01T00:00:00"/>
    <n v="4"/>
    <s v="Software Engineer"/>
    <x v="9"/>
    <s v="Active"/>
    <s v="Full-Time"/>
    <s v="Zone B"/>
    <s v="Part-Time"/>
    <x v="4"/>
    <x v="13"/>
    <d v="1998-12-24T00:00:00"/>
    <s v="MA"/>
    <x v="0"/>
    <s v="Black"/>
    <s v="Widowed"/>
    <x v="0"/>
    <x v="1"/>
    <x v="1"/>
    <d v="2022-10-09T00:00:00"/>
    <n v="3"/>
    <x v="2"/>
    <n v="2"/>
    <x v="0"/>
    <n v="2"/>
    <d v="2022-11-06T00:00:00"/>
    <x v="4"/>
    <x v="1"/>
    <x v="2"/>
    <n v="1"/>
    <x v="574"/>
    <n v="23"/>
    <x v="2"/>
  </r>
  <r>
    <x v="578"/>
    <d v="2018-10-13T00:00:00"/>
    <n v="7"/>
    <s v="Shared Services Manager"/>
    <x v="5"/>
    <s v="Active"/>
    <s v="Full-Time"/>
    <s v="Zone B"/>
    <s v="Part-Time"/>
    <x v="4"/>
    <x v="3"/>
    <d v="1975-09-13T00:00:00"/>
    <s v="MA"/>
    <x v="0"/>
    <s v="Other"/>
    <s v="Widowed"/>
    <x v="0"/>
    <x v="1"/>
    <x v="1"/>
    <d v="2023-02-04T00:00:00"/>
    <n v="3"/>
    <x v="2"/>
    <n v="1"/>
    <x v="0"/>
    <n v="2"/>
    <d v="2022-08-22T00:00:00"/>
    <x v="4"/>
    <x v="0"/>
    <x v="0"/>
    <n v="5"/>
    <x v="575"/>
    <n v="43"/>
    <x v="0"/>
  </r>
  <r>
    <x v="579"/>
    <d v="2018-12-15T00:00:00"/>
    <n v="7"/>
    <s v="Shared Services Manager"/>
    <x v="6"/>
    <s v="Active"/>
    <s v="Full-Time"/>
    <s v="Zone C"/>
    <s v="Temporary"/>
    <x v="4"/>
    <x v="2"/>
    <d v="1998-11-04T00:00:00"/>
    <s v="MA"/>
    <x v="1"/>
    <s v="Black"/>
    <s v="Married"/>
    <x v="0"/>
    <x v="1"/>
    <x v="1"/>
    <d v="2023-03-05T00:00:00"/>
    <n v="3"/>
    <x v="2"/>
    <n v="1"/>
    <x v="0"/>
    <n v="2"/>
    <d v="2023-01-14T00:00:00"/>
    <x v="3"/>
    <x v="0"/>
    <x v="0"/>
    <n v="1"/>
    <x v="576"/>
    <n v="20"/>
    <x v="2"/>
  </r>
  <r>
    <x v="580"/>
    <d v="2019-03-28T00:00:00"/>
    <n v="7"/>
    <s v="Software Engineer"/>
    <x v="2"/>
    <s v="Terminated"/>
    <s v="Contract"/>
    <s v="Zone A"/>
    <s v="Part-Time"/>
    <x v="4"/>
    <x v="4"/>
    <d v="1968-06-23T00:00:00"/>
    <s v="MA"/>
    <x v="1"/>
    <s v="Black"/>
    <s v="Married"/>
    <x v="0"/>
    <x v="1"/>
    <x v="1"/>
    <d v="2023-05-15T00:00:00"/>
    <n v="1"/>
    <x v="0"/>
    <n v="2"/>
    <x v="0"/>
    <n v="2"/>
    <d v="2023-03-16T00:00:00"/>
    <x v="4"/>
    <x v="0"/>
    <x v="2"/>
    <n v="5"/>
    <x v="577"/>
    <n v="51"/>
    <x v="0"/>
  </r>
  <r>
    <x v="581"/>
    <d v="2018-12-27T00:00:00"/>
    <n v="7"/>
    <s v="Software Engineer"/>
    <x v="4"/>
    <s v="Active"/>
    <s v="Part-Time"/>
    <s v="Zone C"/>
    <s v="Part-Time"/>
    <x v="4"/>
    <x v="4"/>
    <d v="1977-01-20T00:00:00"/>
    <s v="MA"/>
    <x v="0"/>
    <s v="Asian"/>
    <s v="Widowed"/>
    <x v="0"/>
    <x v="1"/>
    <x v="1"/>
    <d v="2023-02-18T00:00:00"/>
    <n v="2"/>
    <x v="0"/>
    <n v="2"/>
    <x v="0"/>
    <n v="3"/>
    <d v="2023-05-19T00:00:00"/>
    <x v="3"/>
    <x v="0"/>
    <x v="3"/>
    <n v="5"/>
    <x v="578"/>
    <n v="41"/>
    <x v="0"/>
  </r>
  <r>
    <x v="582"/>
    <d v="2019-05-11T00:00:00"/>
    <n v="7"/>
    <s v="Software Engineer"/>
    <x v="0"/>
    <s v="Active"/>
    <s v="Full-Time"/>
    <s v="Zone A"/>
    <s v="Full-Time"/>
    <x v="4"/>
    <x v="4"/>
    <d v="1998-09-24T00:00:00"/>
    <s v="MA"/>
    <x v="1"/>
    <s v="White"/>
    <s v="Single"/>
    <x v="0"/>
    <x v="1"/>
    <x v="1"/>
    <d v="2023-02-16T00:00:00"/>
    <n v="4"/>
    <x v="1"/>
    <n v="4"/>
    <x v="1"/>
    <n v="2"/>
    <d v="2022-10-03T00:00:00"/>
    <x v="2"/>
    <x v="0"/>
    <x v="0"/>
    <n v="4"/>
    <x v="579"/>
    <n v="21"/>
    <x v="2"/>
  </r>
  <r>
    <x v="583"/>
    <d v="2021-02-19T00:00:00"/>
    <n v="5"/>
    <s v="Software Engineer"/>
    <x v="7"/>
    <s v="Terminated"/>
    <s v="Full-Time"/>
    <s v="Zone A"/>
    <s v="Temporary"/>
    <x v="4"/>
    <x v="3"/>
    <d v="1983-07-08T00:00:00"/>
    <s v="MA"/>
    <x v="1"/>
    <s v="Asian"/>
    <s v="Divorced"/>
    <x v="0"/>
    <x v="1"/>
    <x v="1"/>
    <d v="2023-02-10T00:00:00"/>
    <n v="3"/>
    <x v="2"/>
    <n v="4"/>
    <x v="1"/>
    <n v="1"/>
    <d v="2023-07-07T00:00:00"/>
    <x v="2"/>
    <x v="0"/>
    <x v="3"/>
    <n v="5"/>
    <x v="580"/>
    <n v="38"/>
    <x v="1"/>
  </r>
  <r>
    <x v="584"/>
    <d v="2022-11-05T00:00:00"/>
    <n v="3"/>
    <s v="Software Engineer"/>
    <x v="1"/>
    <s v="Active"/>
    <s v="Part-Time"/>
    <s v="Zone B"/>
    <s v="Full-Time"/>
    <x v="4"/>
    <x v="6"/>
    <d v="1968-04-23T00:00:00"/>
    <s v="MA"/>
    <x v="1"/>
    <s v="Asian"/>
    <s v="Married"/>
    <x v="0"/>
    <x v="1"/>
    <x v="1"/>
    <d v="2023-04-10T00:00:00"/>
    <n v="1"/>
    <x v="0"/>
    <n v="2"/>
    <x v="0"/>
    <n v="3"/>
    <d v="2023-05-16T00:00:00"/>
    <x v="2"/>
    <x v="0"/>
    <x v="3"/>
    <n v="4"/>
    <x v="581"/>
    <n v="54"/>
    <x v="0"/>
  </r>
  <r>
    <x v="585"/>
    <d v="2020-03-22T00:00:00"/>
    <n v="6"/>
    <s v="Software Engineer"/>
    <x v="8"/>
    <s v="Active"/>
    <s v="Contract"/>
    <s v="Zone C"/>
    <s v="Part-Time"/>
    <x v="4"/>
    <x v="5"/>
    <d v="1943-01-28T00:00:00"/>
    <s v="MA"/>
    <x v="0"/>
    <s v="White"/>
    <s v="Widowed"/>
    <x v="0"/>
    <x v="1"/>
    <x v="1"/>
    <d v="2023-04-11T00:00:00"/>
    <n v="1"/>
    <x v="0"/>
    <n v="3"/>
    <x v="2"/>
    <n v="1"/>
    <d v="2022-11-07T00:00:00"/>
    <x v="3"/>
    <x v="1"/>
    <x v="1"/>
    <n v="4"/>
    <x v="582"/>
    <n v="77"/>
    <x v="3"/>
  </r>
  <r>
    <x v="586"/>
    <d v="2019-02-02T00:00:00"/>
    <n v="7"/>
    <s v="Software Engineer"/>
    <x v="3"/>
    <s v="Active"/>
    <s v="Contract"/>
    <s v="Zone B"/>
    <s v="Temporary"/>
    <x v="4"/>
    <x v="15"/>
    <d v="1992-05-10T00:00:00"/>
    <s v="MA"/>
    <x v="0"/>
    <s v="Black"/>
    <s v="Single"/>
    <x v="0"/>
    <x v="1"/>
    <x v="1"/>
    <d v="2022-10-12T00:00:00"/>
    <n v="5"/>
    <x v="1"/>
    <n v="2"/>
    <x v="0"/>
    <n v="4"/>
    <d v="2022-12-21T00:00:00"/>
    <x v="2"/>
    <x v="0"/>
    <x v="1"/>
    <n v="1"/>
    <x v="583"/>
    <n v="27"/>
    <x v="1"/>
  </r>
  <r>
    <x v="587"/>
    <d v="2020-02-24T00:00:00"/>
    <n v="6"/>
    <s v="Software Engineer"/>
    <x v="9"/>
    <s v="Active"/>
    <s v="Contract"/>
    <s v="Zone C"/>
    <s v="Temporary"/>
    <x v="4"/>
    <x v="1"/>
    <d v="1997-03-19T00:00:00"/>
    <s v="MA"/>
    <x v="0"/>
    <s v="Asian"/>
    <s v="Divorced"/>
    <x v="0"/>
    <x v="1"/>
    <x v="1"/>
    <d v="2023-07-28T00:00:00"/>
    <n v="3"/>
    <x v="2"/>
    <n v="3"/>
    <x v="2"/>
    <n v="4"/>
    <d v="2023-03-24T00:00:00"/>
    <x v="2"/>
    <x v="1"/>
    <x v="3"/>
    <n v="1"/>
    <x v="584"/>
    <n v="23"/>
    <x v="2"/>
  </r>
  <r>
    <x v="588"/>
    <d v="2021-04-07T00:00:00"/>
    <n v="5"/>
    <s v="Shared Services Manager"/>
    <x v="5"/>
    <s v="Active"/>
    <s v="Part-Time"/>
    <s v="Zone B"/>
    <s v="Full-Time"/>
    <x v="4"/>
    <x v="11"/>
    <d v="2000-04-11T00:00:00"/>
    <s v="MA"/>
    <x v="0"/>
    <s v="Hispanic"/>
    <s v="Divorced"/>
    <x v="0"/>
    <x v="1"/>
    <x v="1"/>
    <d v="2022-10-08T00:00:00"/>
    <n v="2"/>
    <x v="0"/>
    <n v="2"/>
    <x v="0"/>
    <n v="1"/>
    <d v="2023-04-15T00:00:00"/>
    <x v="4"/>
    <x v="1"/>
    <x v="1"/>
    <n v="5"/>
    <x v="585"/>
    <n v="21"/>
    <x v="2"/>
  </r>
  <r>
    <x v="589"/>
    <d v="2020-11-14T00:00:00"/>
    <n v="5"/>
    <s v="Shared Services Manager"/>
    <x v="6"/>
    <s v="Active"/>
    <s v="Part-Time"/>
    <s v="Zone C"/>
    <s v="Full-Time"/>
    <x v="4"/>
    <x v="10"/>
    <d v="1988-08-04T00:00:00"/>
    <s v="MA"/>
    <x v="1"/>
    <s v="Black"/>
    <s v="Widowed"/>
    <x v="0"/>
    <x v="1"/>
    <x v="1"/>
    <d v="2023-03-04T00:00:00"/>
    <n v="3"/>
    <x v="2"/>
    <n v="1"/>
    <x v="0"/>
    <n v="3"/>
    <d v="2023-04-22T00:00:00"/>
    <x v="1"/>
    <x v="1"/>
    <x v="3"/>
    <n v="4"/>
    <x v="586"/>
    <n v="32"/>
    <x v="1"/>
  </r>
  <r>
    <x v="590"/>
    <d v="2022-01-17T00:00:00"/>
    <n v="4"/>
    <s v="Software Engineer"/>
    <x v="1"/>
    <s v="Terminated"/>
    <s v="Contract"/>
    <s v="Zone B"/>
    <s v="Part-Time"/>
    <x v="4"/>
    <x v="3"/>
    <d v="1965-08-24T00:00:00"/>
    <s v="MA"/>
    <x v="1"/>
    <s v="Asian"/>
    <s v="Divorced"/>
    <x v="0"/>
    <x v="1"/>
    <x v="1"/>
    <d v="2023-03-03T00:00:00"/>
    <n v="1"/>
    <x v="0"/>
    <n v="3"/>
    <x v="2"/>
    <n v="3"/>
    <d v="2023-06-05T00:00:00"/>
    <x v="4"/>
    <x v="1"/>
    <x v="0"/>
    <n v="3"/>
    <x v="587"/>
    <n v="57"/>
    <x v="0"/>
  </r>
  <r>
    <x v="591"/>
    <d v="2021-09-02T00:00:00"/>
    <n v="4"/>
    <s v="Software Engineer"/>
    <x v="8"/>
    <s v="Active"/>
    <s v="Part-Time"/>
    <s v="Zone B"/>
    <s v="Part-Time"/>
    <x v="4"/>
    <x v="3"/>
    <d v="1976-03-03T00:00:00"/>
    <s v="MA"/>
    <x v="1"/>
    <s v="Other"/>
    <s v="Married"/>
    <x v="0"/>
    <x v="1"/>
    <x v="1"/>
    <d v="2023-02-27T00:00:00"/>
    <n v="1"/>
    <x v="0"/>
    <n v="4"/>
    <x v="1"/>
    <n v="1"/>
    <d v="2023-04-22T00:00:00"/>
    <x v="1"/>
    <x v="1"/>
    <x v="1"/>
    <n v="5"/>
    <x v="588"/>
    <n v="45"/>
    <x v="0"/>
  </r>
  <r>
    <x v="592"/>
    <d v="2023-07-30T00:00:00"/>
    <n v="2"/>
    <s v="Software Engineer"/>
    <x v="6"/>
    <s v="Active"/>
    <s v="Part-Time"/>
    <s v="Zone A"/>
    <s v="Full-Time"/>
    <x v="4"/>
    <x v="1"/>
    <d v="1963-01-09T00:00:00"/>
    <s v="MA"/>
    <x v="0"/>
    <s v="Asian"/>
    <s v="Divorced"/>
    <x v="0"/>
    <x v="1"/>
    <x v="1"/>
    <d v="2023-01-09T00:00:00"/>
    <n v="5"/>
    <x v="1"/>
    <n v="5"/>
    <x v="1"/>
    <n v="3"/>
    <d v="2022-11-18T00:00:00"/>
    <x v="2"/>
    <x v="1"/>
    <x v="2"/>
    <n v="4"/>
    <x v="589"/>
    <n v="60"/>
    <x v="3"/>
  </r>
  <r>
    <x v="593"/>
    <d v="2023-06-27T00:00:00"/>
    <n v="2"/>
    <s v="Software Engineer"/>
    <x v="2"/>
    <s v="Active"/>
    <s v="Contract"/>
    <s v="Zone C"/>
    <s v="Part-Time"/>
    <x v="4"/>
    <x v="7"/>
    <d v="1989-08-12T00:00:00"/>
    <s v="MA"/>
    <x v="1"/>
    <s v="White"/>
    <s v="Single"/>
    <x v="0"/>
    <x v="1"/>
    <x v="1"/>
    <d v="2023-02-19T00:00:00"/>
    <n v="1"/>
    <x v="0"/>
    <n v="2"/>
    <x v="0"/>
    <n v="4"/>
    <d v="2022-12-17T00:00:00"/>
    <x v="0"/>
    <x v="1"/>
    <x v="2"/>
    <n v="3"/>
    <x v="590"/>
    <n v="34"/>
    <x v="1"/>
  </r>
  <r>
    <x v="594"/>
    <d v="2022-03-27T00:00:00"/>
    <n v="4"/>
    <s v="Software Engineer"/>
    <x v="9"/>
    <s v="Active"/>
    <s v="Contract"/>
    <s v="Zone B"/>
    <s v="Full-Time"/>
    <x v="4"/>
    <x v="3"/>
    <d v="1952-03-10T00:00:00"/>
    <s v="MA"/>
    <x v="1"/>
    <s v="Other"/>
    <s v="Divorced"/>
    <x v="0"/>
    <x v="1"/>
    <x v="1"/>
    <d v="2023-01-09T00:00:00"/>
    <n v="5"/>
    <x v="1"/>
    <n v="5"/>
    <x v="1"/>
    <n v="3"/>
    <d v="2022-11-01T00:00:00"/>
    <x v="1"/>
    <x v="1"/>
    <x v="3"/>
    <n v="5"/>
    <x v="591"/>
    <n v="70"/>
    <x v="3"/>
  </r>
  <r>
    <x v="595"/>
    <d v="2022-08-12T00:00:00"/>
    <n v="3"/>
    <s v="Software Engineer"/>
    <x v="7"/>
    <s v="Active"/>
    <s v="Contract"/>
    <s v="Zone A"/>
    <s v="Temporary"/>
    <x v="4"/>
    <x v="4"/>
    <d v="1973-07-30T00:00:00"/>
    <s v="MA"/>
    <x v="0"/>
    <s v="Black"/>
    <s v="Single"/>
    <x v="0"/>
    <x v="1"/>
    <x v="1"/>
    <d v="2023-03-14T00:00:00"/>
    <n v="1"/>
    <x v="0"/>
    <n v="1"/>
    <x v="0"/>
    <n v="5"/>
    <d v="2023-07-15T00:00:00"/>
    <x v="0"/>
    <x v="1"/>
    <x v="2"/>
    <n v="2"/>
    <x v="592"/>
    <n v="49"/>
    <x v="0"/>
  </r>
  <r>
    <x v="596"/>
    <d v="2022-07-08T00:00:00"/>
    <n v="3"/>
    <s v="Software Engineer"/>
    <x v="3"/>
    <s v="Active"/>
    <s v="Part-Time"/>
    <s v="Zone A"/>
    <s v="Part-Time"/>
    <x v="4"/>
    <x v="4"/>
    <d v="1974-08-05T00:00:00"/>
    <s v="MA"/>
    <x v="0"/>
    <s v="Other"/>
    <s v="Married"/>
    <x v="0"/>
    <x v="1"/>
    <x v="1"/>
    <d v="2023-05-03T00:00:00"/>
    <n v="1"/>
    <x v="0"/>
    <n v="5"/>
    <x v="1"/>
    <n v="2"/>
    <d v="2023-05-10T00:00:00"/>
    <x v="3"/>
    <x v="0"/>
    <x v="1"/>
    <n v="5"/>
    <x v="593"/>
    <n v="48"/>
    <x v="0"/>
  </r>
  <r>
    <x v="597"/>
    <d v="2020-08-15T00:00:00"/>
    <n v="5"/>
    <s v="Software Engineer"/>
    <x v="5"/>
    <s v="Active"/>
    <s v="Contract"/>
    <s v="Zone B"/>
    <s v="Part-Time"/>
    <x v="4"/>
    <x v="3"/>
    <d v="1991-04-08T00:00:00"/>
    <s v="MA"/>
    <x v="0"/>
    <s v="White"/>
    <s v="Widowed"/>
    <x v="0"/>
    <x v="1"/>
    <x v="1"/>
    <d v="2023-04-20T00:00:00"/>
    <n v="4"/>
    <x v="1"/>
    <n v="3"/>
    <x v="2"/>
    <n v="1"/>
    <d v="2023-05-17T00:00:00"/>
    <x v="0"/>
    <x v="1"/>
    <x v="0"/>
    <n v="2"/>
    <x v="594"/>
    <n v="29"/>
    <x v="1"/>
  </r>
  <r>
    <x v="598"/>
    <d v="2023-05-27T00:00:00"/>
    <n v="2"/>
    <s v="Software Engineer"/>
    <x v="4"/>
    <s v="Active"/>
    <s v="Full-Time"/>
    <s v="Zone A"/>
    <s v="Temporary"/>
    <x v="4"/>
    <x v="13"/>
    <d v="1953-04-29T00:00:00"/>
    <s v="MA"/>
    <x v="0"/>
    <s v="Black"/>
    <s v="Married"/>
    <x v="0"/>
    <x v="1"/>
    <x v="1"/>
    <d v="2023-04-19T00:00:00"/>
    <n v="3"/>
    <x v="2"/>
    <n v="1"/>
    <x v="0"/>
    <n v="5"/>
    <d v="2023-05-27T00:00:00"/>
    <x v="3"/>
    <x v="0"/>
    <x v="3"/>
    <n v="2"/>
    <x v="595"/>
    <n v="70"/>
    <x v="3"/>
  </r>
  <r>
    <x v="599"/>
    <d v="2023-01-02T00:00:00"/>
    <n v="3"/>
    <s v="Shared Services Manager"/>
    <x v="0"/>
    <s v="Active"/>
    <s v="Part-Time"/>
    <s v="Zone C"/>
    <s v="Full-Time"/>
    <x v="4"/>
    <x v="4"/>
    <d v="1965-08-28T00:00:00"/>
    <s v="MA"/>
    <x v="0"/>
    <s v="Black"/>
    <s v="Divorced"/>
    <x v="0"/>
    <x v="1"/>
    <x v="1"/>
    <d v="2023-05-16T00:00:00"/>
    <n v="4"/>
    <x v="1"/>
    <n v="3"/>
    <x v="2"/>
    <n v="4"/>
    <d v="2023-03-21T00:00:00"/>
    <x v="4"/>
    <x v="1"/>
    <x v="2"/>
    <n v="1"/>
    <x v="596"/>
    <n v="58"/>
    <x v="0"/>
  </r>
  <r>
    <x v="600"/>
    <d v="2018-11-16T00:00:00"/>
    <n v="7"/>
    <s v="Production Technician I"/>
    <x v="9"/>
    <s v="Active"/>
    <s v="Contract"/>
    <s v="Zone B"/>
    <s v="Temporary"/>
    <x v="0"/>
    <x v="2"/>
    <d v="1986-08-26T00:00:00"/>
    <s v="MA"/>
    <x v="1"/>
    <s v="Asian"/>
    <s v="Single"/>
    <x v="0"/>
    <x v="1"/>
    <x v="1"/>
    <d v="2023-04-22T00:00:00"/>
    <n v="2"/>
    <x v="0"/>
    <n v="4"/>
    <x v="1"/>
    <n v="3"/>
    <d v="2022-10-20T00:00:00"/>
    <x v="1"/>
    <x v="0"/>
    <x v="1"/>
    <n v="2"/>
    <x v="597"/>
    <n v="32"/>
    <x v="1"/>
  </r>
  <r>
    <x v="601"/>
    <d v="2022-07-12T00:00:00"/>
    <n v="3"/>
    <s v="Production Technician I"/>
    <x v="9"/>
    <s v="Active"/>
    <s v="Part-Time"/>
    <s v="Zone C"/>
    <s v="Full-Time"/>
    <x v="0"/>
    <x v="4"/>
    <d v="1970-01-27T00:00:00"/>
    <s v="MA"/>
    <x v="0"/>
    <s v="Hispanic"/>
    <s v="Divorced"/>
    <x v="0"/>
    <x v="1"/>
    <x v="1"/>
    <d v="2023-03-08T00:00:00"/>
    <n v="1"/>
    <x v="0"/>
    <n v="4"/>
    <x v="1"/>
    <n v="1"/>
    <d v="2022-09-20T00:00:00"/>
    <x v="4"/>
    <x v="0"/>
    <x v="2"/>
    <n v="5"/>
    <x v="598"/>
    <n v="52"/>
    <x v="0"/>
  </r>
  <r>
    <x v="602"/>
    <d v="2022-12-16T00:00:00"/>
    <n v="3"/>
    <s v="Production Technician I"/>
    <x v="6"/>
    <s v="Active"/>
    <s v="Contract"/>
    <s v="Zone B"/>
    <s v="Part-Time"/>
    <x v="0"/>
    <x v="6"/>
    <d v="1979-04-26T00:00:00"/>
    <s v="MA"/>
    <x v="0"/>
    <s v="Asian"/>
    <s v="Widowed"/>
    <x v="0"/>
    <x v="1"/>
    <x v="1"/>
    <d v="2023-03-05T00:00:00"/>
    <n v="3"/>
    <x v="2"/>
    <n v="1"/>
    <x v="0"/>
    <n v="4"/>
    <d v="2023-07-07T00:00:00"/>
    <x v="1"/>
    <x v="1"/>
    <x v="0"/>
    <n v="5"/>
    <x v="599"/>
    <n v="43"/>
    <x v="0"/>
  </r>
  <r>
    <x v="603"/>
    <d v="2023-05-08T00:00:00"/>
    <n v="3"/>
    <s v="Production Technician II"/>
    <x v="1"/>
    <s v="Active"/>
    <s v="Part-Time"/>
    <s v="Zone A"/>
    <s v="Full-Time"/>
    <x v="0"/>
    <x v="4"/>
    <d v="1994-03-18T00:00:00"/>
    <s v="MA"/>
    <x v="0"/>
    <s v="Other"/>
    <s v="Single"/>
    <x v="0"/>
    <x v="1"/>
    <x v="1"/>
    <d v="2023-01-22T00:00:00"/>
    <n v="5"/>
    <x v="1"/>
    <n v="4"/>
    <x v="1"/>
    <n v="5"/>
    <d v="2022-08-18T00:00:00"/>
    <x v="4"/>
    <x v="0"/>
    <x v="0"/>
    <n v="4"/>
    <x v="600"/>
    <n v="29"/>
    <x v="1"/>
  </r>
  <r>
    <x v="604"/>
    <d v="2023-04-07T00:00:00"/>
    <n v="3"/>
    <s v="Production Technician II"/>
    <x v="5"/>
    <s v="Active"/>
    <s v="Full-Time"/>
    <s v="Zone A"/>
    <s v="Temporary"/>
    <x v="0"/>
    <x v="6"/>
    <d v="1941-11-28T00:00:00"/>
    <s v="MA"/>
    <x v="0"/>
    <s v="Hispanic"/>
    <s v="Divorced"/>
    <x v="0"/>
    <x v="1"/>
    <x v="1"/>
    <d v="2023-03-17T00:00:00"/>
    <n v="1"/>
    <x v="0"/>
    <n v="2"/>
    <x v="0"/>
    <n v="1"/>
    <d v="2022-08-17T00:00:00"/>
    <x v="1"/>
    <x v="0"/>
    <x v="3"/>
    <n v="4"/>
    <x v="601"/>
    <n v="82"/>
    <x v="3"/>
  </r>
  <r>
    <x v="605"/>
    <d v="2022-02-15T00:00:00"/>
    <n v="4"/>
    <s v="Production Technician I"/>
    <x v="9"/>
    <s v="Active"/>
    <s v="Part-Time"/>
    <s v="Zone C"/>
    <s v="Part-Time"/>
    <x v="0"/>
    <x v="12"/>
    <d v="1973-01-11T00:00:00"/>
    <s v="MA"/>
    <x v="0"/>
    <s v="Asian"/>
    <s v="Married"/>
    <x v="0"/>
    <x v="1"/>
    <x v="1"/>
    <d v="2022-12-17T00:00:00"/>
    <n v="1"/>
    <x v="0"/>
    <n v="3"/>
    <x v="2"/>
    <n v="2"/>
    <d v="2022-09-25T00:00:00"/>
    <x v="3"/>
    <x v="1"/>
    <x v="1"/>
    <n v="5"/>
    <x v="602"/>
    <n v="49"/>
    <x v="0"/>
  </r>
  <r>
    <x v="606"/>
    <d v="2023-07-17T00:00:00"/>
    <n v="2"/>
    <s v="Production Technician I"/>
    <x v="7"/>
    <s v="Active"/>
    <s v="Contract"/>
    <s v="Zone B"/>
    <s v="Part-Time"/>
    <x v="0"/>
    <x v="4"/>
    <d v="1999-08-02T00:00:00"/>
    <s v="MA"/>
    <x v="1"/>
    <s v="Hispanic"/>
    <s v="Divorced"/>
    <x v="0"/>
    <x v="1"/>
    <x v="1"/>
    <d v="2022-10-31T00:00:00"/>
    <n v="1"/>
    <x v="0"/>
    <n v="2"/>
    <x v="0"/>
    <n v="5"/>
    <d v="2022-08-11T00:00:00"/>
    <x v="1"/>
    <x v="0"/>
    <x v="2"/>
    <n v="1"/>
    <x v="603"/>
    <n v="24"/>
    <x v="2"/>
  </r>
  <r>
    <x v="607"/>
    <d v="2019-05-03T00:00:00"/>
    <n v="7"/>
    <s v="Production Technician I"/>
    <x v="2"/>
    <s v="Terminated"/>
    <s v="Part-Time"/>
    <s v="Zone A"/>
    <s v="Temporary"/>
    <x v="0"/>
    <x v="5"/>
    <d v="1993-01-10T00:00:00"/>
    <s v="MA"/>
    <x v="1"/>
    <s v="Asian"/>
    <s v="Widowed"/>
    <x v="0"/>
    <x v="1"/>
    <x v="1"/>
    <d v="2022-12-28T00:00:00"/>
    <n v="2"/>
    <x v="0"/>
    <n v="2"/>
    <x v="0"/>
    <n v="2"/>
    <d v="2023-05-13T00:00:00"/>
    <x v="0"/>
    <x v="1"/>
    <x v="0"/>
    <n v="5"/>
    <x v="604"/>
    <n v="26"/>
    <x v="1"/>
  </r>
  <r>
    <x v="608"/>
    <d v="2022-03-25T00:00:00"/>
    <n v="4"/>
    <s v="Production Technician I"/>
    <x v="7"/>
    <s v="Active"/>
    <s v="Part-Time"/>
    <s v="Zone A"/>
    <s v="Part-Time"/>
    <x v="0"/>
    <x v="4"/>
    <d v="1971-12-24T00:00:00"/>
    <s v="MA"/>
    <x v="0"/>
    <s v="Other"/>
    <s v="Single"/>
    <x v="0"/>
    <x v="1"/>
    <x v="1"/>
    <d v="2023-08-04T00:00:00"/>
    <n v="1"/>
    <x v="0"/>
    <n v="5"/>
    <x v="1"/>
    <n v="5"/>
    <d v="2022-10-30T00:00:00"/>
    <x v="2"/>
    <x v="1"/>
    <x v="1"/>
    <n v="5"/>
    <x v="605"/>
    <n v="51"/>
    <x v="0"/>
  </r>
  <r>
    <x v="609"/>
    <d v="2020-04-07T00:00:00"/>
    <n v="6"/>
    <s v="Production Technician I"/>
    <x v="1"/>
    <s v="Active"/>
    <s v="Full-Time"/>
    <s v="Zone C"/>
    <s v="Temporary"/>
    <x v="0"/>
    <x v="4"/>
    <d v="1964-05-10T00:00:00"/>
    <s v="MA"/>
    <x v="1"/>
    <s v="White"/>
    <s v="Divorced"/>
    <x v="0"/>
    <x v="1"/>
    <x v="1"/>
    <d v="2022-09-10T00:00:00"/>
    <n v="1"/>
    <x v="0"/>
    <n v="4"/>
    <x v="1"/>
    <n v="5"/>
    <d v="2023-02-25T00:00:00"/>
    <x v="4"/>
    <x v="1"/>
    <x v="2"/>
    <n v="3"/>
    <x v="606"/>
    <n v="56"/>
    <x v="0"/>
  </r>
  <r>
    <x v="610"/>
    <d v="2021-03-10T00:00:00"/>
    <n v="5"/>
    <s v="Production Technician I"/>
    <x v="3"/>
    <s v="Active"/>
    <s v="Full-Time"/>
    <s v="Zone A"/>
    <s v="Part-Time"/>
    <x v="0"/>
    <x v="6"/>
    <d v="1944-03-19T00:00:00"/>
    <s v="MA"/>
    <x v="0"/>
    <s v="White"/>
    <s v="Widowed"/>
    <x v="0"/>
    <x v="1"/>
    <x v="1"/>
    <d v="2023-03-21T00:00:00"/>
    <n v="1"/>
    <x v="0"/>
    <n v="1"/>
    <x v="0"/>
    <n v="3"/>
    <d v="2023-03-31T00:00:00"/>
    <x v="4"/>
    <x v="0"/>
    <x v="3"/>
    <n v="5"/>
    <x v="607"/>
    <n v="77"/>
    <x v="3"/>
  </r>
  <r>
    <x v="611"/>
    <d v="2019-08-04T00:00:00"/>
    <n v="6"/>
    <s v="Production Technician II"/>
    <x v="1"/>
    <s v="Active"/>
    <s v="Part-Time"/>
    <s v="Zone A"/>
    <s v="Part-Time"/>
    <x v="0"/>
    <x v="3"/>
    <d v="1953-09-19T00:00:00"/>
    <s v="MA"/>
    <x v="0"/>
    <s v="Black"/>
    <s v="Single"/>
    <x v="0"/>
    <x v="1"/>
    <x v="1"/>
    <d v="2023-03-02T00:00:00"/>
    <n v="5"/>
    <x v="1"/>
    <n v="1"/>
    <x v="0"/>
    <n v="4"/>
    <d v="2022-12-31T00:00:00"/>
    <x v="2"/>
    <x v="1"/>
    <x v="0"/>
    <n v="2"/>
    <x v="608"/>
    <n v="66"/>
    <x v="3"/>
  </r>
  <r>
    <x v="612"/>
    <d v="2021-04-11T00:00:00"/>
    <n v="5"/>
    <s v="Production Technician I"/>
    <x v="4"/>
    <s v="Terminated"/>
    <s v="Full-Time"/>
    <s v="Zone C"/>
    <s v="Temporary"/>
    <x v="0"/>
    <x v="8"/>
    <d v="1957-04-02T00:00:00"/>
    <s v="MA"/>
    <x v="1"/>
    <s v="Asian"/>
    <s v="Widowed"/>
    <x v="0"/>
    <x v="1"/>
    <x v="1"/>
    <d v="2022-11-06T00:00:00"/>
    <n v="5"/>
    <x v="1"/>
    <n v="3"/>
    <x v="2"/>
    <n v="1"/>
    <d v="2023-07-05T00:00:00"/>
    <x v="0"/>
    <x v="1"/>
    <x v="3"/>
    <n v="3"/>
    <x v="609"/>
    <n v="64"/>
    <x v="3"/>
  </r>
  <r>
    <x v="613"/>
    <d v="2019-06-16T00:00:00"/>
    <n v="6"/>
    <s v="Production Technician I"/>
    <x v="9"/>
    <s v="Active"/>
    <s v="Part-Time"/>
    <s v="Zone C"/>
    <s v="Temporary"/>
    <x v="0"/>
    <x v="5"/>
    <d v="1995-09-14T00:00:00"/>
    <s v="MA"/>
    <x v="1"/>
    <s v="Asian"/>
    <s v="Divorced"/>
    <x v="0"/>
    <x v="1"/>
    <x v="1"/>
    <d v="2022-12-21T00:00:00"/>
    <n v="1"/>
    <x v="0"/>
    <n v="4"/>
    <x v="1"/>
    <n v="2"/>
    <d v="2022-08-11T00:00:00"/>
    <x v="4"/>
    <x v="0"/>
    <x v="2"/>
    <n v="4"/>
    <x v="610"/>
    <n v="24"/>
    <x v="2"/>
  </r>
  <r>
    <x v="614"/>
    <d v="2020-10-08T00:00:00"/>
    <n v="5"/>
    <s v="Production Technician I"/>
    <x v="2"/>
    <s v="Terminated"/>
    <s v="Contract"/>
    <s v="Zone A"/>
    <s v="Full-Time"/>
    <x v="0"/>
    <x v="3"/>
    <d v="1948-10-11T00:00:00"/>
    <s v="MA"/>
    <x v="0"/>
    <s v="Hispanic"/>
    <s v="Single"/>
    <x v="0"/>
    <x v="1"/>
    <x v="1"/>
    <d v="2023-02-15T00:00:00"/>
    <n v="1"/>
    <x v="0"/>
    <n v="4"/>
    <x v="1"/>
    <n v="1"/>
    <d v="2023-01-17T00:00:00"/>
    <x v="3"/>
    <x v="0"/>
    <x v="1"/>
    <n v="4"/>
    <x v="611"/>
    <n v="72"/>
    <x v="3"/>
  </r>
  <r>
    <x v="615"/>
    <d v="2021-08-18T00:00:00"/>
    <n v="4"/>
    <s v="Production Technician II"/>
    <x v="4"/>
    <s v="Active"/>
    <s v="Full-Time"/>
    <s v="Zone B"/>
    <s v="Temporary"/>
    <x v="0"/>
    <x v="1"/>
    <d v="1995-01-01T00:00:00"/>
    <s v="MA"/>
    <x v="1"/>
    <s v="Other"/>
    <s v="Single"/>
    <x v="0"/>
    <x v="1"/>
    <x v="1"/>
    <d v="2023-01-31T00:00:00"/>
    <n v="2"/>
    <x v="0"/>
    <n v="3"/>
    <x v="2"/>
    <n v="3"/>
    <d v="2022-10-31T00:00:00"/>
    <x v="2"/>
    <x v="0"/>
    <x v="2"/>
    <n v="1"/>
    <x v="612"/>
    <n v="26"/>
    <x v="1"/>
  </r>
  <r>
    <x v="616"/>
    <d v="2020-03-16T00:00:00"/>
    <n v="6"/>
    <s v="Production Technician II"/>
    <x v="4"/>
    <s v="Active"/>
    <s v="Contract"/>
    <s v="Zone A"/>
    <s v="Part-Time"/>
    <x v="0"/>
    <x v="13"/>
    <d v="1992-02-09T00:00:00"/>
    <s v="MA"/>
    <x v="0"/>
    <s v="Other"/>
    <s v="Single"/>
    <x v="0"/>
    <x v="1"/>
    <x v="1"/>
    <d v="2022-10-18T00:00:00"/>
    <n v="4"/>
    <x v="1"/>
    <n v="5"/>
    <x v="1"/>
    <n v="1"/>
    <d v="2023-01-26T00:00:00"/>
    <x v="3"/>
    <x v="0"/>
    <x v="0"/>
    <n v="2"/>
    <x v="613"/>
    <n v="28"/>
    <x v="1"/>
  </r>
  <r>
    <x v="617"/>
    <d v="2019-01-24T00:00:00"/>
    <n v="7"/>
    <s v="Production Technician I"/>
    <x v="3"/>
    <s v="Active"/>
    <s v="Full-Time"/>
    <s v="Zone A"/>
    <s v="Full-Time"/>
    <x v="0"/>
    <x v="3"/>
    <d v="1969-04-18T00:00:00"/>
    <s v="MA"/>
    <x v="1"/>
    <s v="White"/>
    <s v="Married"/>
    <x v="0"/>
    <x v="1"/>
    <x v="1"/>
    <d v="2023-07-24T00:00:00"/>
    <n v="4"/>
    <x v="1"/>
    <n v="5"/>
    <x v="1"/>
    <n v="3"/>
    <d v="2023-05-23T00:00:00"/>
    <x v="1"/>
    <x v="0"/>
    <x v="2"/>
    <n v="5"/>
    <x v="614"/>
    <n v="50"/>
    <x v="0"/>
  </r>
  <r>
    <x v="618"/>
    <d v="2022-06-11T00:00:00"/>
    <n v="3"/>
    <s v="Production Technician I"/>
    <x v="1"/>
    <s v="Terminated"/>
    <s v="Full-Time"/>
    <s v="Zone C"/>
    <s v="Part-Time"/>
    <x v="0"/>
    <x v="4"/>
    <d v="1981-10-01T00:00:00"/>
    <s v="MA"/>
    <x v="0"/>
    <s v="White"/>
    <s v="Divorced"/>
    <x v="0"/>
    <x v="1"/>
    <x v="1"/>
    <d v="2022-10-16T00:00:00"/>
    <n v="4"/>
    <x v="1"/>
    <n v="5"/>
    <x v="1"/>
    <n v="4"/>
    <d v="2023-01-21T00:00:00"/>
    <x v="0"/>
    <x v="1"/>
    <x v="2"/>
    <n v="5"/>
    <x v="615"/>
    <n v="41"/>
    <x v="0"/>
  </r>
  <r>
    <x v="619"/>
    <d v="2022-07-02T00:00:00"/>
    <n v="3"/>
    <s v="Production Technician II"/>
    <x v="6"/>
    <s v="Active"/>
    <s v="Full-Time"/>
    <s v="Zone B"/>
    <s v="Temporary"/>
    <x v="0"/>
    <x v="3"/>
    <d v="1987-05-05T00:00:00"/>
    <s v="MA"/>
    <x v="0"/>
    <s v="Asian"/>
    <s v="Single"/>
    <x v="0"/>
    <x v="1"/>
    <x v="1"/>
    <d v="2023-02-23T00:00:00"/>
    <n v="1"/>
    <x v="0"/>
    <n v="1"/>
    <x v="0"/>
    <n v="4"/>
    <d v="2022-10-13T00:00:00"/>
    <x v="1"/>
    <x v="0"/>
    <x v="3"/>
    <n v="2"/>
    <x v="616"/>
    <n v="35"/>
    <x v="1"/>
  </r>
  <r>
    <x v="620"/>
    <d v="2019-09-08T00:00:00"/>
    <n v="6"/>
    <s v="Production Technician I"/>
    <x v="4"/>
    <s v="Terminated"/>
    <s v="Full-Time"/>
    <s v="Zone A"/>
    <s v="Part-Time"/>
    <x v="0"/>
    <x v="8"/>
    <d v="1952-05-31T00:00:00"/>
    <s v="MA"/>
    <x v="0"/>
    <s v="White"/>
    <s v="Widowed"/>
    <x v="0"/>
    <x v="1"/>
    <x v="1"/>
    <d v="2023-05-11T00:00:00"/>
    <n v="4"/>
    <x v="1"/>
    <n v="1"/>
    <x v="0"/>
    <n v="1"/>
    <d v="2022-12-05T00:00:00"/>
    <x v="2"/>
    <x v="0"/>
    <x v="0"/>
    <n v="5"/>
    <x v="617"/>
    <n v="67"/>
    <x v="3"/>
  </r>
  <r>
    <x v="621"/>
    <d v="2022-07-10T00:00:00"/>
    <n v="3"/>
    <s v="Production Technician I"/>
    <x v="8"/>
    <s v="Active"/>
    <s v="Full-Time"/>
    <s v="Zone A"/>
    <s v="Part-Time"/>
    <x v="0"/>
    <x v="6"/>
    <d v="1975-07-15T00:00:00"/>
    <s v="MA"/>
    <x v="0"/>
    <s v="White"/>
    <s v="Single"/>
    <x v="0"/>
    <x v="1"/>
    <x v="1"/>
    <d v="2023-07-06T00:00:00"/>
    <n v="4"/>
    <x v="1"/>
    <n v="1"/>
    <x v="0"/>
    <n v="1"/>
    <d v="2022-09-30T00:00:00"/>
    <x v="4"/>
    <x v="0"/>
    <x v="0"/>
    <n v="3"/>
    <x v="618"/>
    <n v="47"/>
    <x v="0"/>
  </r>
  <r>
    <x v="622"/>
    <d v="2022-04-24T00:00:00"/>
    <n v="4"/>
    <s v="Production Technician I"/>
    <x v="6"/>
    <s v="Active"/>
    <s v="Contract"/>
    <s v="Zone B"/>
    <s v="Part-Time"/>
    <x v="0"/>
    <x v="3"/>
    <d v="1976-09-03T00:00:00"/>
    <s v="MA"/>
    <x v="0"/>
    <s v="Asian"/>
    <s v="Divorced"/>
    <x v="0"/>
    <x v="1"/>
    <x v="1"/>
    <d v="2023-04-09T00:00:00"/>
    <n v="3"/>
    <x v="2"/>
    <n v="3"/>
    <x v="2"/>
    <n v="5"/>
    <d v="2023-01-20T00:00:00"/>
    <x v="3"/>
    <x v="1"/>
    <x v="1"/>
    <n v="2"/>
    <x v="619"/>
    <n v="46"/>
    <x v="0"/>
  </r>
  <r>
    <x v="623"/>
    <d v="2020-03-31T00:00:00"/>
    <n v="6"/>
    <s v="Production Technician I"/>
    <x v="2"/>
    <s v="Active"/>
    <s v="Full-Time"/>
    <s v="Zone C"/>
    <s v="Part-Time"/>
    <x v="0"/>
    <x v="3"/>
    <d v="1960-12-31T00:00:00"/>
    <s v="MA"/>
    <x v="0"/>
    <s v="Hispanic"/>
    <s v="Widowed"/>
    <x v="0"/>
    <x v="1"/>
    <x v="1"/>
    <d v="2023-03-03T00:00:00"/>
    <n v="1"/>
    <x v="0"/>
    <n v="3"/>
    <x v="2"/>
    <n v="3"/>
    <d v="2023-02-25T00:00:00"/>
    <x v="4"/>
    <x v="0"/>
    <x v="1"/>
    <n v="1"/>
    <x v="620"/>
    <n v="60"/>
    <x v="3"/>
  </r>
  <r>
    <x v="624"/>
    <d v="2019-03-23T00:00:00"/>
    <n v="7"/>
    <s v="Production Technician I"/>
    <x v="9"/>
    <s v="Active"/>
    <s v="Contract"/>
    <s v="Zone A"/>
    <s v="Part-Time"/>
    <x v="0"/>
    <x v="4"/>
    <d v="1997-02-19T00:00:00"/>
    <s v="MA"/>
    <x v="1"/>
    <s v="Black"/>
    <s v="Widowed"/>
    <x v="0"/>
    <x v="1"/>
    <x v="1"/>
    <d v="2023-03-11T00:00:00"/>
    <n v="4"/>
    <x v="1"/>
    <n v="1"/>
    <x v="0"/>
    <n v="3"/>
    <d v="2023-05-19T00:00:00"/>
    <x v="1"/>
    <x v="0"/>
    <x v="1"/>
    <n v="4"/>
    <x v="621"/>
    <n v="22"/>
    <x v="2"/>
  </r>
  <r>
    <x v="625"/>
    <d v="2019-03-09T00:00:00"/>
    <n v="7"/>
    <s v="Production Technician I"/>
    <x v="7"/>
    <s v="Terminated"/>
    <s v="Full-Time"/>
    <s v="Zone A"/>
    <s v="Full-Time"/>
    <x v="0"/>
    <x v="4"/>
    <d v="1984-08-10T00:00:00"/>
    <s v="MA"/>
    <x v="1"/>
    <s v="White"/>
    <s v="Divorced"/>
    <x v="0"/>
    <x v="1"/>
    <x v="1"/>
    <d v="2022-12-16T00:00:00"/>
    <n v="3"/>
    <x v="2"/>
    <n v="4"/>
    <x v="1"/>
    <n v="4"/>
    <d v="2023-05-16T00:00:00"/>
    <x v="4"/>
    <x v="0"/>
    <x v="1"/>
    <n v="4"/>
    <x v="622"/>
    <n v="35"/>
    <x v="1"/>
  </r>
  <r>
    <x v="626"/>
    <d v="2019-02-21T00:00:00"/>
    <n v="7"/>
    <s v="Production Technician I"/>
    <x v="3"/>
    <s v="Terminated"/>
    <s v="Full-Time"/>
    <s v="Zone C"/>
    <s v="Temporary"/>
    <x v="0"/>
    <x v="3"/>
    <d v="1997-08-23T00:00:00"/>
    <s v="MA"/>
    <x v="1"/>
    <s v="Other"/>
    <s v="Divorced"/>
    <x v="0"/>
    <x v="1"/>
    <x v="1"/>
    <d v="2023-07-29T00:00:00"/>
    <n v="4"/>
    <x v="1"/>
    <n v="5"/>
    <x v="1"/>
    <n v="1"/>
    <d v="2023-01-12T00:00:00"/>
    <x v="4"/>
    <x v="0"/>
    <x v="2"/>
    <n v="4"/>
    <x v="623"/>
    <n v="22"/>
    <x v="2"/>
  </r>
  <r>
    <x v="627"/>
    <d v="2019-10-04T00:00:00"/>
    <n v="6"/>
    <s v="Production Technician I"/>
    <x v="5"/>
    <s v="Active"/>
    <s v="Full-Time"/>
    <s v="Zone B"/>
    <s v="Temporary"/>
    <x v="0"/>
    <x v="6"/>
    <d v="1976-02-29T00:00:00"/>
    <s v="MA"/>
    <x v="1"/>
    <s v="Asian"/>
    <s v="Divorced"/>
    <x v="0"/>
    <x v="1"/>
    <x v="1"/>
    <d v="2023-02-22T00:00:00"/>
    <n v="1"/>
    <x v="0"/>
    <n v="5"/>
    <x v="1"/>
    <n v="3"/>
    <d v="2022-12-16T00:00:00"/>
    <x v="4"/>
    <x v="1"/>
    <x v="2"/>
    <n v="2"/>
    <x v="624"/>
    <n v="43"/>
    <x v="0"/>
  </r>
  <r>
    <x v="628"/>
    <d v="2019-11-24T00:00:00"/>
    <n v="6"/>
    <s v="Production Technician I"/>
    <x v="4"/>
    <s v="Active"/>
    <s v="Part-Time"/>
    <s v="Zone C"/>
    <s v="Part-Time"/>
    <x v="0"/>
    <x v="4"/>
    <d v="1994-12-31T00:00:00"/>
    <s v="MA"/>
    <x v="0"/>
    <s v="White"/>
    <s v="Single"/>
    <x v="0"/>
    <x v="1"/>
    <x v="1"/>
    <d v="2023-04-16T00:00:00"/>
    <n v="4"/>
    <x v="1"/>
    <n v="4"/>
    <x v="1"/>
    <n v="5"/>
    <d v="2023-07-08T00:00:00"/>
    <x v="4"/>
    <x v="0"/>
    <x v="1"/>
    <n v="5"/>
    <x v="625"/>
    <n v="25"/>
    <x v="1"/>
  </r>
  <r>
    <x v="629"/>
    <d v="2020-08-17T00:00:00"/>
    <n v="5"/>
    <s v="Production Technician I"/>
    <x v="0"/>
    <s v="Active"/>
    <s v="Part-Time"/>
    <s v="Zone B"/>
    <s v="Temporary"/>
    <x v="0"/>
    <x v="16"/>
    <d v="1968-09-20T00:00:00"/>
    <s v="MA"/>
    <x v="0"/>
    <s v="Black"/>
    <s v="Divorced"/>
    <x v="0"/>
    <x v="1"/>
    <x v="1"/>
    <d v="2023-06-05T00:00:00"/>
    <n v="3"/>
    <x v="2"/>
    <n v="3"/>
    <x v="2"/>
    <n v="4"/>
    <d v="2023-03-10T00:00:00"/>
    <x v="0"/>
    <x v="0"/>
    <x v="1"/>
    <n v="4"/>
    <x v="626"/>
    <n v="52"/>
    <x v="0"/>
  </r>
  <r>
    <x v="630"/>
    <d v="2021-03-16T00:00:00"/>
    <n v="5"/>
    <s v="Production Manager"/>
    <x v="1"/>
    <s v="Active"/>
    <s v="Part-Time"/>
    <s v="Zone C"/>
    <s v="Full-Time"/>
    <x v="0"/>
    <x v="1"/>
    <d v="1981-05-29T00:00:00"/>
    <s v="MA"/>
    <x v="0"/>
    <s v="Hispanic"/>
    <s v="Widowed"/>
    <x v="0"/>
    <x v="1"/>
    <x v="1"/>
    <d v="2023-01-21T00:00:00"/>
    <n v="1"/>
    <x v="0"/>
    <n v="1"/>
    <x v="0"/>
    <n v="4"/>
    <d v="2022-09-19T00:00:00"/>
    <x v="0"/>
    <x v="0"/>
    <x v="0"/>
    <n v="1"/>
    <x v="627"/>
    <n v="40"/>
    <x v="0"/>
  </r>
  <r>
    <x v="631"/>
    <d v="2021-11-16T00:00:00"/>
    <n v="4"/>
    <s v="Production Manager"/>
    <x v="8"/>
    <s v="Active"/>
    <s v="Contract"/>
    <s v="Zone C"/>
    <s v="Part-Time"/>
    <x v="0"/>
    <x v="3"/>
    <d v="1975-11-13T00:00:00"/>
    <s v="MA"/>
    <x v="0"/>
    <s v="White"/>
    <s v="Married"/>
    <x v="0"/>
    <x v="1"/>
    <x v="1"/>
    <d v="2022-12-04T00:00:00"/>
    <n v="2"/>
    <x v="0"/>
    <n v="1"/>
    <x v="0"/>
    <n v="2"/>
    <d v="2023-01-21T00:00:00"/>
    <x v="4"/>
    <x v="0"/>
    <x v="3"/>
    <n v="3"/>
    <x v="628"/>
    <n v="46"/>
    <x v="0"/>
  </r>
  <r>
    <x v="632"/>
    <d v="2022-05-03T00:00:00"/>
    <n v="4"/>
    <s v="Production Manager"/>
    <x v="6"/>
    <s v="Active"/>
    <s v="Full-Time"/>
    <s v="Zone B"/>
    <s v="Full-Time"/>
    <x v="0"/>
    <x v="4"/>
    <d v="1965-11-06T00:00:00"/>
    <s v="MA"/>
    <x v="0"/>
    <s v="Other"/>
    <s v="Married"/>
    <x v="0"/>
    <x v="1"/>
    <x v="1"/>
    <d v="2023-06-10T00:00:00"/>
    <n v="2"/>
    <x v="0"/>
    <n v="3"/>
    <x v="2"/>
    <n v="1"/>
    <d v="2023-01-31T00:00:00"/>
    <x v="2"/>
    <x v="0"/>
    <x v="2"/>
    <n v="4"/>
    <x v="629"/>
    <n v="57"/>
    <x v="0"/>
  </r>
  <r>
    <x v="633"/>
    <d v="2019-12-24T00:00:00"/>
    <n v="6"/>
    <s v="Production Manager"/>
    <x v="2"/>
    <s v="Active"/>
    <s v="Full-Time"/>
    <s v="Zone A"/>
    <s v="Full-Time"/>
    <x v="0"/>
    <x v="6"/>
    <d v="1986-06-17T00:00:00"/>
    <s v="MA"/>
    <x v="0"/>
    <s v="Other"/>
    <s v="Married"/>
    <x v="0"/>
    <x v="1"/>
    <x v="1"/>
    <d v="2023-02-27T00:00:00"/>
    <n v="3"/>
    <x v="2"/>
    <n v="2"/>
    <x v="0"/>
    <n v="3"/>
    <d v="2022-11-03T00:00:00"/>
    <x v="4"/>
    <x v="0"/>
    <x v="0"/>
    <n v="1"/>
    <x v="630"/>
    <n v="33"/>
    <x v="1"/>
  </r>
  <r>
    <x v="634"/>
    <d v="2021-10-21T00:00:00"/>
    <n v="4"/>
    <s v="Production Technician II"/>
    <x v="5"/>
    <s v="Active"/>
    <s v="Contract"/>
    <s v="Zone B"/>
    <s v="Part-Time"/>
    <x v="0"/>
    <x v="1"/>
    <d v="1991-05-05T00:00:00"/>
    <s v="MA"/>
    <x v="1"/>
    <s v="Hispanic"/>
    <s v="Married"/>
    <x v="0"/>
    <x v="1"/>
    <x v="1"/>
    <d v="2023-03-17T00:00:00"/>
    <n v="4"/>
    <x v="1"/>
    <n v="3"/>
    <x v="2"/>
    <n v="4"/>
    <d v="2022-12-14T00:00:00"/>
    <x v="4"/>
    <x v="0"/>
    <x v="1"/>
    <n v="2"/>
    <x v="631"/>
    <n v="30"/>
    <x v="1"/>
  </r>
  <r>
    <x v="635"/>
    <d v="2018-09-08T00:00:00"/>
    <n v="7"/>
    <s v="Production Technician II"/>
    <x v="6"/>
    <s v="Terminated"/>
    <s v="Part-Time"/>
    <s v="Zone C"/>
    <s v="Temporary"/>
    <x v="0"/>
    <x v="6"/>
    <d v="1959-10-27T00:00:00"/>
    <s v="MA"/>
    <x v="1"/>
    <s v="White"/>
    <s v="Divorced"/>
    <x v="0"/>
    <x v="1"/>
    <x v="1"/>
    <d v="2023-04-23T00:00:00"/>
    <n v="3"/>
    <x v="2"/>
    <n v="3"/>
    <x v="2"/>
    <n v="2"/>
    <d v="2023-07-29T00:00:00"/>
    <x v="3"/>
    <x v="0"/>
    <x v="0"/>
    <n v="4"/>
    <x v="632"/>
    <n v="59"/>
    <x v="0"/>
  </r>
  <r>
    <x v="636"/>
    <d v="2019-02-26T00:00:00"/>
    <n v="7"/>
    <s v="Production Technician II"/>
    <x v="2"/>
    <s v="Active"/>
    <s v="Full-Time"/>
    <s v="Zone A"/>
    <s v="Full-Time"/>
    <x v="0"/>
    <x v="3"/>
    <d v="2001-03-28T00:00:00"/>
    <s v="MA"/>
    <x v="1"/>
    <s v="White"/>
    <s v="Married"/>
    <x v="0"/>
    <x v="1"/>
    <x v="1"/>
    <d v="2023-01-27T00:00:00"/>
    <n v="5"/>
    <x v="1"/>
    <n v="1"/>
    <x v="0"/>
    <n v="3"/>
    <d v="2022-09-04T00:00:00"/>
    <x v="4"/>
    <x v="1"/>
    <x v="1"/>
    <n v="2"/>
    <x v="633"/>
    <n v="18"/>
    <x v="2"/>
  </r>
  <r>
    <x v="637"/>
    <d v="2023-04-21T00:00:00"/>
    <n v="3"/>
    <s v="Production Technician II"/>
    <x v="4"/>
    <s v="Active"/>
    <s v="Part-Time"/>
    <s v="Zone B"/>
    <s v="Part-Time"/>
    <x v="0"/>
    <x v="3"/>
    <d v="1957-06-20T00:00:00"/>
    <s v="MA"/>
    <x v="0"/>
    <s v="Hispanic"/>
    <s v="Married"/>
    <x v="0"/>
    <x v="1"/>
    <x v="1"/>
    <d v="2023-02-18T00:00:00"/>
    <n v="4"/>
    <x v="1"/>
    <n v="2"/>
    <x v="0"/>
    <n v="4"/>
    <d v="2023-05-17T00:00:00"/>
    <x v="4"/>
    <x v="0"/>
    <x v="1"/>
    <n v="1"/>
    <x v="634"/>
    <n v="66"/>
    <x v="3"/>
  </r>
  <r>
    <x v="638"/>
    <d v="2019-09-19T00:00:00"/>
    <n v="6"/>
    <s v="Production Technician II"/>
    <x v="0"/>
    <s v="Terminated"/>
    <s v="Full-Time"/>
    <s v="Zone B"/>
    <s v="Part-Time"/>
    <x v="0"/>
    <x v="4"/>
    <d v="1956-05-17T00:00:00"/>
    <s v="MA"/>
    <x v="0"/>
    <s v="Other"/>
    <s v="Married"/>
    <x v="0"/>
    <x v="1"/>
    <x v="1"/>
    <d v="2022-10-31T00:00:00"/>
    <n v="1"/>
    <x v="0"/>
    <n v="1"/>
    <x v="0"/>
    <n v="1"/>
    <d v="2022-09-11T00:00:00"/>
    <x v="3"/>
    <x v="0"/>
    <x v="3"/>
    <n v="2"/>
    <x v="635"/>
    <n v="63"/>
    <x v="3"/>
  </r>
  <r>
    <x v="639"/>
    <d v="2020-12-23T00:00:00"/>
    <n v="5"/>
    <s v="Production Technician I"/>
    <x v="7"/>
    <s v="Active"/>
    <s v="Contract"/>
    <s v="Zone A"/>
    <s v="Part-Time"/>
    <x v="0"/>
    <x v="19"/>
    <d v="1997-02-17T00:00:00"/>
    <s v="MA"/>
    <x v="0"/>
    <s v="Hispanic"/>
    <s v="Divorced"/>
    <x v="0"/>
    <x v="1"/>
    <x v="1"/>
    <d v="2023-05-07T00:00:00"/>
    <n v="1"/>
    <x v="0"/>
    <n v="5"/>
    <x v="1"/>
    <n v="4"/>
    <d v="2022-11-09T00:00:00"/>
    <x v="0"/>
    <x v="1"/>
    <x v="2"/>
    <n v="3"/>
    <x v="636"/>
    <n v="23"/>
    <x v="2"/>
  </r>
  <r>
    <x v="640"/>
    <d v="2019-03-29T00:00:00"/>
    <n v="7"/>
    <s v="Production Technician I"/>
    <x v="1"/>
    <s v="Active"/>
    <s v="Part-Time"/>
    <s v="Zone B"/>
    <s v="Part-Time"/>
    <x v="0"/>
    <x v="8"/>
    <d v="1995-03-22T00:00:00"/>
    <s v="MA"/>
    <x v="0"/>
    <s v="Black"/>
    <s v="Single"/>
    <x v="0"/>
    <x v="1"/>
    <x v="1"/>
    <d v="2023-05-11T00:00:00"/>
    <n v="4"/>
    <x v="1"/>
    <n v="4"/>
    <x v="1"/>
    <n v="4"/>
    <d v="2023-03-31T00:00:00"/>
    <x v="1"/>
    <x v="0"/>
    <x v="1"/>
    <n v="2"/>
    <x v="637"/>
    <n v="24"/>
    <x v="2"/>
  </r>
  <r>
    <x v="641"/>
    <d v="2021-05-15T00:00:00"/>
    <n v="4"/>
    <s v="Production Technician I"/>
    <x v="6"/>
    <s v="Terminated"/>
    <s v="Contract"/>
    <s v="Zone B"/>
    <s v="Full-Time"/>
    <x v="0"/>
    <x v="1"/>
    <d v="1963-11-04T00:00:00"/>
    <s v="MA"/>
    <x v="0"/>
    <s v="Hispanic"/>
    <s v="Widowed"/>
    <x v="0"/>
    <x v="1"/>
    <x v="1"/>
    <d v="2023-07-15T00:00:00"/>
    <n v="1"/>
    <x v="0"/>
    <n v="5"/>
    <x v="1"/>
    <n v="5"/>
    <d v="2022-09-27T00:00:00"/>
    <x v="4"/>
    <x v="0"/>
    <x v="3"/>
    <n v="4"/>
    <x v="638"/>
    <n v="58"/>
    <x v="0"/>
  </r>
  <r>
    <x v="642"/>
    <d v="2022-03-14T00:00:00"/>
    <n v="4"/>
    <s v="Production Technician I"/>
    <x v="2"/>
    <s v="Terminated"/>
    <s v="Full-Time"/>
    <s v="Zone B"/>
    <s v="Part-Time"/>
    <x v="0"/>
    <x v="1"/>
    <d v="1949-11-20T00:00:00"/>
    <s v="MA"/>
    <x v="0"/>
    <s v="Hispanic"/>
    <s v="Married"/>
    <x v="0"/>
    <x v="1"/>
    <x v="1"/>
    <d v="2023-06-15T00:00:00"/>
    <n v="1"/>
    <x v="0"/>
    <n v="2"/>
    <x v="0"/>
    <n v="4"/>
    <d v="2022-08-19T00:00:00"/>
    <x v="1"/>
    <x v="1"/>
    <x v="3"/>
    <n v="3"/>
    <x v="639"/>
    <n v="73"/>
    <x v="3"/>
  </r>
  <r>
    <x v="643"/>
    <d v="2021-12-06T00:00:00"/>
    <n v="4"/>
    <s v="Production Technician I"/>
    <x v="4"/>
    <s v="Terminated"/>
    <s v="Part-Time"/>
    <s v="Zone C"/>
    <s v="Temporary"/>
    <x v="0"/>
    <x v="3"/>
    <d v="1996-09-07T00:00:00"/>
    <s v="MA"/>
    <x v="0"/>
    <s v="Asian"/>
    <s v="Single"/>
    <x v="0"/>
    <x v="1"/>
    <x v="1"/>
    <d v="2022-12-29T00:00:00"/>
    <n v="4"/>
    <x v="1"/>
    <n v="1"/>
    <x v="0"/>
    <n v="2"/>
    <d v="2022-12-09T00:00:00"/>
    <x v="4"/>
    <x v="1"/>
    <x v="3"/>
    <n v="1"/>
    <x v="640"/>
    <n v="25"/>
    <x v="1"/>
  </r>
  <r>
    <x v="644"/>
    <d v="2021-10-27T00:00:00"/>
    <n v="4"/>
    <s v="Production Technician I"/>
    <x v="0"/>
    <s v="Active"/>
    <s v="Full-Time"/>
    <s v="Zone A"/>
    <s v="Temporary"/>
    <x v="0"/>
    <x v="6"/>
    <d v="1964-08-30T00:00:00"/>
    <s v="MA"/>
    <x v="1"/>
    <s v="Other"/>
    <s v="Widowed"/>
    <x v="0"/>
    <x v="1"/>
    <x v="1"/>
    <d v="2023-02-23T00:00:00"/>
    <n v="5"/>
    <x v="1"/>
    <n v="4"/>
    <x v="1"/>
    <n v="4"/>
    <d v="2023-03-22T00:00:00"/>
    <x v="2"/>
    <x v="0"/>
    <x v="3"/>
    <n v="2"/>
    <x v="641"/>
    <n v="57"/>
    <x v="0"/>
  </r>
  <r>
    <x v="645"/>
    <d v="2023-04-01T00:00:00"/>
    <n v="3"/>
    <s v="Production Technician I"/>
    <x v="7"/>
    <s v="Active"/>
    <s v="Full-Time"/>
    <s v="Zone A"/>
    <s v="Temporary"/>
    <x v="0"/>
    <x v="4"/>
    <d v="1946-03-27T00:00:00"/>
    <s v="MA"/>
    <x v="1"/>
    <s v="Other"/>
    <s v="Divorced"/>
    <x v="0"/>
    <x v="1"/>
    <x v="1"/>
    <d v="2023-04-09T00:00:00"/>
    <n v="2"/>
    <x v="0"/>
    <n v="5"/>
    <x v="1"/>
    <n v="2"/>
    <d v="2022-12-25T00:00:00"/>
    <x v="1"/>
    <x v="1"/>
    <x v="2"/>
    <n v="3"/>
    <x v="642"/>
    <n v="77"/>
    <x v="3"/>
  </r>
  <r>
    <x v="646"/>
    <d v="2019-05-29T00:00:00"/>
    <n v="6"/>
    <s v="Production Technician I"/>
    <x v="1"/>
    <s v="Active"/>
    <s v="Full-Time"/>
    <s v="Zone C"/>
    <s v="Part-Time"/>
    <x v="0"/>
    <x v="4"/>
    <d v="1954-02-28T00:00:00"/>
    <s v="MA"/>
    <x v="1"/>
    <s v="Black"/>
    <s v="Single"/>
    <x v="0"/>
    <x v="1"/>
    <x v="1"/>
    <d v="2022-11-12T00:00:00"/>
    <n v="3"/>
    <x v="2"/>
    <n v="3"/>
    <x v="2"/>
    <n v="5"/>
    <d v="2022-09-09T00:00:00"/>
    <x v="4"/>
    <x v="0"/>
    <x v="3"/>
    <n v="5"/>
    <x v="643"/>
    <n v="65"/>
    <x v="3"/>
  </r>
  <r>
    <x v="647"/>
    <d v="2019-07-12T00:00:00"/>
    <n v="6"/>
    <s v="Production Technician I"/>
    <x v="8"/>
    <s v="Active"/>
    <s v="Full-Time"/>
    <s v="Zone B"/>
    <s v="Temporary"/>
    <x v="0"/>
    <x v="5"/>
    <d v="1983-08-02T00:00:00"/>
    <s v="MA"/>
    <x v="1"/>
    <s v="Black"/>
    <s v="Divorced"/>
    <x v="0"/>
    <x v="1"/>
    <x v="1"/>
    <d v="2022-10-19T00:00:00"/>
    <n v="4"/>
    <x v="1"/>
    <n v="5"/>
    <x v="1"/>
    <n v="1"/>
    <d v="2022-09-10T00:00:00"/>
    <x v="1"/>
    <x v="0"/>
    <x v="0"/>
    <n v="4"/>
    <x v="644"/>
    <n v="36"/>
    <x v="1"/>
  </r>
  <r>
    <x v="648"/>
    <d v="2018-08-10T00:00:00"/>
    <n v="7"/>
    <s v="Production Technician I"/>
    <x v="3"/>
    <s v="Active"/>
    <s v="Contract"/>
    <s v="Zone A"/>
    <s v="Temporary"/>
    <x v="0"/>
    <x v="8"/>
    <d v="1953-04-11T00:00:00"/>
    <s v="MA"/>
    <x v="1"/>
    <s v="Hispanic"/>
    <s v="Married"/>
    <x v="0"/>
    <x v="1"/>
    <x v="1"/>
    <d v="2022-08-27T00:00:00"/>
    <n v="2"/>
    <x v="0"/>
    <n v="4"/>
    <x v="1"/>
    <n v="2"/>
    <d v="2022-10-01T00:00:00"/>
    <x v="1"/>
    <x v="1"/>
    <x v="2"/>
    <n v="1"/>
    <x v="645"/>
    <n v="65"/>
    <x v="3"/>
  </r>
  <r>
    <x v="649"/>
    <d v="2021-09-29T00:00:00"/>
    <n v="4"/>
    <s v="Production Technician I"/>
    <x v="9"/>
    <s v="Active"/>
    <s v="Part-Time"/>
    <s v="Zone C"/>
    <s v="Full-Time"/>
    <x v="0"/>
    <x v="6"/>
    <d v="1988-08-11T00:00:00"/>
    <s v="MA"/>
    <x v="0"/>
    <s v="Black"/>
    <s v="Single"/>
    <x v="0"/>
    <x v="1"/>
    <x v="1"/>
    <d v="2023-05-04T00:00:00"/>
    <n v="5"/>
    <x v="1"/>
    <n v="3"/>
    <x v="2"/>
    <n v="2"/>
    <d v="2022-09-27T00:00:00"/>
    <x v="1"/>
    <x v="0"/>
    <x v="3"/>
    <n v="1"/>
    <x v="646"/>
    <n v="33"/>
    <x v="1"/>
  </r>
  <r>
    <x v="650"/>
    <d v="2021-08-05T00:00:00"/>
    <n v="4"/>
    <s v="Production Technician I"/>
    <x v="5"/>
    <s v="Active"/>
    <s v="Contract"/>
    <s v="Zone A"/>
    <s v="Full-Time"/>
    <x v="0"/>
    <x v="4"/>
    <d v="1941-08-14T00:00:00"/>
    <s v="MA"/>
    <x v="0"/>
    <s v="Black"/>
    <s v="Divorced"/>
    <x v="0"/>
    <x v="1"/>
    <x v="1"/>
    <d v="2022-12-26T00:00:00"/>
    <n v="5"/>
    <x v="1"/>
    <n v="5"/>
    <x v="1"/>
    <n v="2"/>
    <d v="2023-05-17T00:00:00"/>
    <x v="3"/>
    <x v="0"/>
    <x v="1"/>
    <n v="1"/>
    <x v="647"/>
    <n v="80"/>
    <x v="3"/>
  </r>
  <r>
    <x v="651"/>
    <d v="2023-08-02T00:00:00"/>
    <n v="2"/>
    <s v="Production Manager"/>
    <x v="6"/>
    <s v="Active"/>
    <s v="Full-Time"/>
    <s v="Zone B"/>
    <s v="Temporary"/>
    <x v="0"/>
    <x v="9"/>
    <d v="1992-11-10T00:00:00"/>
    <s v="MA"/>
    <x v="0"/>
    <s v="Asian"/>
    <s v="Married"/>
    <x v="0"/>
    <x v="1"/>
    <x v="1"/>
    <d v="2023-06-21T00:00:00"/>
    <n v="4"/>
    <x v="1"/>
    <n v="4"/>
    <x v="1"/>
    <n v="4"/>
    <d v="2023-07-17T00:00:00"/>
    <x v="0"/>
    <x v="1"/>
    <x v="2"/>
    <n v="3"/>
    <x v="648"/>
    <n v="31"/>
    <x v="1"/>
  </r>
  <r>
    <x v="652"/>
    <d v="2018-09-02T00:00:00"/>
    <n v="7"/>
    <s v="Production Manager"/>
    <x v="2"/>
    <s v="Active"/>
    <s v="Contract"/>
    <s v="Zone A"/>
    <s v="Full-Time"/>
    <x v="0"/>
    <x v="4"/>
    <d v="1942-06-20T00:00:00"/>
    <s v="MA"/>
    <x v="0"/>
    <s v="Hispanic"/>
    <s v="Widowed"/>
    <x v="0"/>
    <x v="1"/>
    <x v="1"/>
    <d v="2022-12-13T00:00:00"/>
    <n v="2"/>
    <x v="0"/>
    <n v="4"/>
    <x v="1"/>
    <n v="2"/>
    <d v="2022-12-20T00:00:00"/>
    <x v="1"/>
    <x v="0"/>
    <x v="0"/>
    <n v="3"/>
    <x v="649"/>
    <n v="76"/>
    <x v="3"/>
  </r>
  <r>
    <x v="653"/>
    <d v="2019-10-13T00:00:00"/>
    <n v="6"/>
    <s v="Production Manager"/>
    <x v="4"/>
    <s v="Active"/>
    <s v="Part-Time"/>
    <s v="Zone B"/>
    <s v="Part-Time"/>
    <x v="0"/>
    <x v="13"/>
    <d v="1963-04-16T00:00:00"/>
    <s v="MA"/>
    <x v="0"/>
    <s v="Asian"/>
    <s v="Single"/>
    <x v="0"/>
    <x v="1"/>
    <x v="1"/>
    <d v="2022-11-03T00:00:00"/>
    <n v="5"/>
    <x v="1"/>
    <n v="3"/>
    <x v="2"/>
    <n v="2"/>
    <d v="2023-01-10T00:00:00"/>
    <x v="4"/>
    <x v="1"/>
    <x v="2"/>
    <n v="4"/>
    <x v="650"/>
    <n v="56"/>
    <x v="0"/>
  </r>
  <r>
    <x v="654"/>
    <d v="2020-09-24T00:00:00"/>
    <n v="5"/>
    <s v="Production Technician II"/>
    <x v="3"/>
    <s v="Active"/>
    <s v="Contract"/>
    <s v="Zone B"/>
    <s v="Full-Time"/>
    <x v="0"/>
    <x v="12"/>
    <d v="1948-03-04T00:00:00"/>
    <s v="MA"/>
    <x v="1"/>
    <s v="Hispanic"/>
    <s v="Married"/>
    <x v="0"/>
    <x v="1"/>
    <x v="1"/>
    <d v="2022-10-24T00:00:00"/>
    <n v="3"/>
    <x v="2"/>
    <n v="3"/>
    <x v="2"/>
    <n v="4"/>
    <d v="2022-11-15T00:00:00"/>
    <x v="3"/>
    <x v="0"/>
    <x v="1"/>
    <n v="2"/>
    <x v="651"/>
    <n v="72"/>
    <x v="3"/>
  </r>
  <r>
    <x v="655"/>
    <d v="2023-08-06T00:00:00"/>
    <n v="2"/>
    <s v="Production Technician II"/>
    <x v="7"/>
    <s v="Active"/>
    <s v="Contract"/>
    <s v="Zone C"/>
    <s v="Part-Time"/>
    <x v="0"/>
    <x v="4"/>
    <d v="1963-11-10T00:00:00"/>
    <s v="MA"/>
    <x v="1"/>
    <s v="Hispanic"/>
    <s v="Divorced"/>
    <x v="0"/>
    <x v="1"/>
    <x v="1"/>
    <d v="2022-09-21T00:00:00"/>
    <n v="3"/>
    <x v="2"/>
    <n v="2"/>
    <x v="0"/>
    <n v="2"/>
    <d v="2023-06-28T00:00:00"/>
    <x v="3"/>
    <x v="1"/>
    <x v="0"/>
    <n v="3"/>
    <x v="652"/>
    <n v="60"/>
    <x v="3"/>
  </r>
  <r>
    <x v="656"/>
    <d v="2019-06-11T00:00:00"/>
    <n v="6"/>
    <s v="Production Technician II"/>
    <x v="9"/>
    <s v="Terminated"/>
    <s v="Full-Time"/>
    <s v="Zone B"/>
    <s v="Full-Time"/>
    <x v="0"/>
    <x v="3"/>
    <d v="1943-09-30T00:00:00"/>
    <s v="MA"/>
    <x v="0"/>
    <s v="Black"/>
    <s v="Single"/>
    <x v="0"/>
    <x v="1"/>
    <x v="1"/>
    <d v="2023-03-19T00:00:00"/>
    <n v="1"/>
    <x v="0"/>
    <n v="3"/>
    <x v="2"/>
    <n v="5"/>
    <d v="2023-01-25T00:00:00"/>
    <x v="0"/>
    <x v="0"/>
    <x v="0"/>
    <n v="2"/>
    <x v="653"/>
    <n v="76"/>
    <x v="3"/>
  </r>
  <r>
    <x v="657"/>
    <d v="2019-02-14T00:00:00"/>
    <n v="7"/>
    <s v="Production Technician II"/>
    <x v="2"/>
    <s v="Active"/>
    <s v="Part-Time"/>
    <s v="Zone A"/>
    <s v="Temporary"/>
    <x v="0"/>
    <x v="13"/>
    <d v="1943-06-22T00:00:00"/>
    <s v="MA"/>
    <x v="0"/>
    <s v="Black"/>
    <s v="Married"/>
    <x v="0"/>
    <x v="1"/>
    <x v="1"/>
    <d v="2023-04-02T00:00:00"/>
    <n v="4"/>
    <x v="1"/>
    <n v="1"/>
    <x v="0"/>
    <n v="3"/>
    <d v="2022-09-01T00:00:00"/>
    <x v="4"/>
    <x v="1"/>
    <x v="3"/>
    <n v="3"/>
    <x v="654"/>
    <n v="76"/>
    <x v="3"/>
  </r>
  <r>
    <x v="658"/>
    <d v="2022-03-17T00:00:00"/>
    <n v="4"/>
    <s v="Production Technician II"/>
    <x v="6"/>
    <s v="Active"/>
    <s v="Part-Time"/>
    <s v="Zone C"/>
    <s v="Temporary"/>
    <x v="0"/>
    <x v="4"/>
    <d v="1941-09-17T00:00:00"/>
    <s v="MA"/>
    <x v="0"/>
    <s v="Asian"/>
    <s v="Married"/>
    <x v="0"/>
    <x v="1"/>
    <x v="1"/>
    <d v="2022-11-03T00:00:00"/>
    <n v="3"/>
    <x v="2"/>
    <n v="2"/>
    <x v="0"/>
    <n v="5"/>
    <d v="2023-07-31T00:00:00"/>
    <x v="0"/>
    <x v="1"/>
    <x v="0"/>
    <n v="5"/>
    <x v="655"/>
    <n v="81"/>
    <x v="3"/>
  </r>
  <r>
    <x v="659"/>
    <d v="2020-08-05T00:00:00"/>
    <n v="5"/>
    <s v="Production Technician I"/>
    <x v="8"/>
    <s v="Active"/>
    <s v="Part-Time"/>
    <s v="Zone A"/>
    <s v="Full-Time"/>
    <x v="0"/>
    <x v="1"/>
    <d v="1981-04-03T00:00:00"/>
    <s v="MA"/>
    <x v="0"/>
    <s v="White"/>
    <s v="Single"/>
    <x v="0"/>
    <x v="1"/>
    <x v="1"/>
    <d v="2022-12-28T00:00:00"/>
    <n v="3"/>
    <x v="2"/>
    <n v="4"/>
    <x v="1"/>
    <n v="4"/>
    <d v="2023-06-03T00:00:00"/>
    <x v="2"/>
    <x v="1"/>
    <x v="1"/>
    <n v="5"/>
    <x v="656"/>
    <n v="39"/>
    <x v="1"/>
  </r>
  <r>
    <x v="660"/>
    <d v="2022-08-23T00:00:00"/>
    <n v="3"/>
    <s v="Production Technician I"/>
    <x v="1"/>
    <s v="Active"/>
    <s v="Part-Time"/>
    <s v="Zone A"/>
    <s v="Part-Time"/>
    <x v="0"/>
    <x v="4"/>
    <d v="1978-06-29T00:00:00"/>
    <s v="MA"/>
    <x v="1"/>
    <s v="Asian"/>
    <s v="Widowed"/>
    <x v="0"/>
    <x v="1"/>
    <x v="1"/>
    <d v="2022-12-12T00:00:00"/>
    <n v="5"/>
    <x v="1"/>
    <n v="3"/>
    <x v="2"/>
    <n v="1"/>
    <d v="2022-12-19T00:00:00"/>
    <x v="2"/>
    <x v="1"/>
    <x v="3"/>
    <n v="4"/>
    <x v="657"/>
    <n v="44"/>
    <x v="0"/>
  </r>
  <r>
    <x v="661"/>
    <d v="2023-01-12T00:00:00"/>
    <n v="3"/>
    <s v="Production Technician I"/>
    <x v="0"/>
    <s v="Active"/>
    <s v="Full-Time"/>
    <s v="Zone A"/>
    <s v="Full-Time"/>
    <x v="0"/>
    <x v="6"/>
    <d v="1963-10-02T00:00:00"/>
    <s v="MA"/>
    <x v="0"/>
    <s v="Other"/>
    <s v="Divorced"/>
    <x v="0"/>
    <x v="1"/>
    <x v="1"/>
    <d v="2022-12-14T00:00:00"/>
    <n v="1"/>
    <x v="0"/>
    <n v="1"/>
    <x v="0"/>
    <n v="5"/>
    <d v="2023-03-29T00:00:00"/>
    <x v="1"/>
    <x v="1"/>
    <x v="1"/>
    <n v="2"/>
    <x v="658"/>
    <n v="60"/>
    <x v="3"/>
  </r>
  <r>
    <x v="662"/>
    <d v="2020-04-14T00:00:00"/>
    <n v="6"/>
    <s v="Production Technician I"/>
    <x v="1"/>
    <s v="Terminated"/>
    <s v="Part-Time"/>
    <s v="Zone A"/>
    <s v="Temporary"/>
    <x v="0"/>
    <x v="4"/>
    <d v="1941-10-20T00:00:00"/>
    <s v="MA"/>
    <x v="0"/>
    <s v="Asian"/>
    <s v="Divorced"/>
    <x v="0"/>
    <x v="1"/>
    <x v="1"/>
    <d v="2023-02-28T00:00:00"/>
    <n v="3"/>
    <x v="2"/>
    <n v="4"/>
    <x v="1"/>
    <n v="2"/>
    <d v="2022-12-02T00:00:00"/>
    <x v="4"/>
    <x v="0"/>
    <x v="0"/>
    <n v="4"/>
    <x v="659"/>
    <n v="79"/>
    <x v="3"/>
  </r>
  <r>
    <x v="663"/>
    <d v="2021-09-27T00:00:00"/>
    <n v="4"/>
    <s v="Production Technician I"/>
    <x v="8"/>
    <s v="Terminated"/>
    <s v="Full-Time"/>
    <s v="Zone C"/>
    <s v="Part-Time"/>
    <x v="0"/>
    <x v="4"/>
    <d v="1987-11-01T00:00:00"/>
    <s v="MA"/>
    <x v="0"/>
    <s v="White"/>
    <s v="Married"/>
    <x v="0"/>
    <x v="1"/>
    <x v="1"/>
    <d v="2023-06-09T00:00:00"/>
    <n v="1"/>
    <x v="0"/>
    <n v="3"/>
    <x v="2"/>
    <n v="2"/>
    <d v="2022-08-12T00:00:00"/>
    <x v="1"/>
    <x v="0"/>
    <x v="1"/>
    <n v="3"/>
    <x v="660"/>
    <n v="34"/>
    <x v="1"/>
  </r>
  <r>
    <x v="664"/>
    <d v="2018-11-17T00:00:00"/>
    <n v="7"/>
    <s v="Production Technician I"/>
    <x v="6"/>
    <s v="Terminated"/>
    <s v="Contract"/>
    <s v="Zone A"/>
    <s v="Temporary"/>
    <x v="0"/>
    <x v="0"/>
    <d v="1951-11-06T00:00:00"/>
    <s v="MA"/>
    <x v="0"/>
    <s v="Other"/>
    <s v="Married"/>
    <x v="0"/>
    <x v="1"/>
    <x v="1"/>
    <d v="2022-08-25T00:00:00"/>
    <n v="2"/>
    <x v="0"/>
    <n v="3"/>
    <x v="2"/>
    <n v="1"/>
    <d v="2022-09-10T00:00:00"/>
    <x v="3"/>
    <x v="0"/>
    <x v="0"/>
    <n v="1"/>
    <x v="661"/>
    <n v="67"/>
    <x v="3"/>
  </r>
  <r>
    <x v="665"/>
    <d v="2019-07-22T00:00:00"/>
    <n v="6"/>
    <s v="Production Technician I"/>
    <x v="2"/>
    <s v="Terminated"/>
    <s v="Contract"/>
    <s v="Zone A"/>
    <s v="Full-Time"/>
    <x v="0"/>
    <x v="18"/>
    <d v="1980-04-20T00:00:00"/>
    <s v="MA"/>
    <x v="1"/>
    <s v="Hispanic"/>
    <s v="Married"/>
    <x v="0"/>
    <x v="1"/>
    <x v="1"/>
    <d v="2023-05-12T00:00:00"/>
    <n v="1"/>
    <x v="0"/>
    <n v="5"/>
    <x v="1"/>
    <n v="2"/>
    <d v="2022-09-04T00:00:00"/>
    <x v="1"/>
    <x v="0"/>
    <x v="1"/>
    <n v="5"/>
    <x v="662"/>
    <n v="39"/>
    <x v="1"/>
  </r>
  <r>
    <x v="666"/>
    <d v="2019-02-10T00:00:00"/>
    <n v="7"/>
    <s v="Production Technician I"/>
    <x v="9"/>
    <s v="Active"/>
    <s v="Part-Time"/>
    <s v="Zone A"/>
    <s v="Temporary"/>
    <x v="0"/>
    <x v="13"/>
    <d v="1996-03-18T00:00:00"/>
    <s v="MA"/>
    <x v="1"/>
    <s v="Hispanic"/>
    <s v="Married"/>
    <x v="0"/>
    <x v="1"/>
    <x v="1"/>
    <d v="2023-06-06T00:00:00"/>
    <n v="1"/>
    <x v="0"/>
    <n v="4"/>
    <x v="1"/>
    <n v="2"/>
    <d v="2022-10-11T00:00:00"/>
    <x v="3"/>
    <x v="1"/>
    <x v="3"/>
    <n v="1"/>
    <x v="663"/>
    <n v="23"/>
    <x v="2"/>
  </r>
  <r>
    <x v="667"/>
    <d v="2018-11-22T00:00:00"/>
    <n v="7"/>
    <s v="Production Technician I"/>
    <x v="7"/>
    <s v="Terminated"/>
    <s v="Full-Time"/>
    <s v="Zone A"/>
    <s v="Full-Time"/>
    <x v="0"/>
    <x v="4"/>
    <d v="1958-07-04T00:00:00"/>
    <s v="MA"/>
    <x v="1"/>
    <s v="Asian"/>
    <s v="Widowed"/>
    <x v="0"/>
    <x v="1"/>
    <x v="1"/>
    <d v="2023-03-17T00:00:00"/>
    <n v="2"/>
    <x v="0"/>
    <n v="4"/>
    <x v="1"/>
    <n v="4"/>
    <d v="2022-09-14T00:00:00"/>
    <x v="1"/>
    <x v="1"/>
    <x v="2"/>
    <n v="3"/>
    <x v="664"/>
    <n v="60"/>
    <x v="3"/>
  </r>
  <r>
    <x v="668"/>
    <d v="2023-04-23T00:00:00"/>
    <n v="3"/>
    <s v="Production Technician I"/>
    <x v="3"/>
    <s v="Active"/>
    <s v="Part-Time"/>
    <s v="Zone A"/>
    <s v="Temporary"/>
    <x v="0"/>
    <x v="8"/>
    <d v="1979-06-03T00:00:00"/>
    <s v="MA"/>
    <x v="1"/>
    <s v="Other"/>
    <s v="Divorced"/>
    <x v="0"/>
    <x v="1"/>
    <x v="1"/>
    <d v="2023-02-18T00:00:00"/>
    <n v="1"/>
    <x v="0"/>
    <n v="2"/>
    <x v="0"/>
    <n v="4"/>
    <d v="2022-12-27T00:00:00"/>
    <x v="0"/>
    <x v="1"/>
    <x v="0"/>
    <n v="3"/>
    <x v="665"/>
    <n v="44"/>
    <x v="0"/>
  </r>
  <r>
    <x v="669"/>
    <d v="2022-12-26T00:00:00"/>
    <n v="3"/>
    <s v="Production Technician I"/>
    <x v="5"/>
    <s v="Active"/>
    <s v="Part-Time"/>
    <s v="Zone B"/>
    <s v="Full-Time"/>
    <x v="0"/>
    <x v="3"/>
    <d v="1976-09-10T00:00:00"/>
    <s v="MA"/>
    <x v="0"/>
    <s v="Asian"/>
    <s v="Single"/>
    <x v="0"/>
    <x v="1"/>
    <x v="1"/>
    <d v="2022-08-20T00:00:00"/>
    <n v="4"/>
    <x v="1"/>
    <n v="2"/>
    <x v="0"/>
    <n v="3"/>
    <d v="2022-11-07T00:00:00"/>
    <x v="0"/>
    <x v="1"/>
    <x v="0"/>
    <n v="2"/>
    <x v="666"/>
    <n v="46"/>
    <x v="0"/>
  </r>
  <r>
    <x v="670"/>
    <d v="2020-06-14T00:00:00"/>
    <n v="5"/>
    <s v="Production Technician I"/>
    <x v="9"/>
    <s v="Active"/>
    <s v="Contract"/>
    <s v="Zone B"/>
    <s v="Part-Time"/>
    <x v="0"/>
    <x v="17"/>
    <d v="1954-08-30T00:00:00"/>
    <s v="MA"/>
    <x v="0"/>
    <s v="Other"/>
    <s v="Widowed"/>
    <x v="0"/>
    <x v="1"/>
    <x v="1"/>
    <d v="2023-04-09T00:00:00"/>
    <n v="3"/>
    <x v="2"/>
    <n v="4"/>
    <x v="1"/>
    <n v="4"/>
    <d v="2022-11-13T00:00:00"/>
    <x v="3"/>
    <x v="0"/>
    <x v="3"/>
    <n v="5"/>
    <x v="667"/>
    <n v="66"/>
    <x v="3"/>
  </r>
  <r>
    <x v="671"/>
    <d v="2022-03-29T00:00:00"/>
    <n v="4"/>
    <s v="Production Technician I"/>
    <x v="5"/>
    <s v="Active"/>
    <s v="Full-Time"/>
    <s v="Zone C"/>
    <s v="Temporary"/>
    <x v="0"/>
    <x v="3"/>
    <d v="1983-08-17T00:00:00"/>
    <s v="MA"/>
    <x v="0"/>
    <s v="Asian"/>
    <s v="Widowed"/>
    <x v="0"/>
    <x v="1"/>
    <x v="1"/>
    <d v="2022-10-05T00:00:00"/>
    <n v="3"/>
    <x v="2"/>
    <n v="3"/>
    <x v="2"/>
    <n v="2"/>
    <d v="2022-09-02T00:00:00"/>
    <x v="4"/>
    <x v="1"/>
    <x v="1"/>
    <n v="1"/>
    <x v="668"/>
    <n v="39"/>
    <x v="1"/>
  </r>
  <r>
    <x v="672"/>
    <d v="2022-12-18T00:00:00"/>
    <n v="3"/>
    <s v="Production Manager"/>
    <x v="6"/>
    <s v="Active"/>
    <s v="Contract"/>
    <s v="Zone A"/>
    <s v="Part-Time"/>
    <x v="0"/>
    <x v="9"/>
    <d v="1996-02-07T00:00:00"/>
    <s v="MA"/>
    <x v="0"/>
    <s v="White"/>
    <s v="Divorced"/>
    <x v="0"/>
    <x v="1"/>
    <x v="1"/>
    <d v="2022-12-14T00:00:00"/>
    <n v="1"/>
    <x v="0"/>
    <n v="2"/>
    <x v="0"/>
    <n v="3"/>
    <d v="2023-02-23T00:00:00"/>
    <x v="4"/>
    <x v="1"/>
    <x v="3"/>
    <n v="3"/>
    <x v="669"/>
    <n v="26"/>
    <x v="1"/>
  </r>
  <r>
    <x v="673"/>
    <d v="2019-03-21T00:00:00"/>
    <n v="7"/>
    <s v="Production Manager"/>
    <x v="2"/>
    <s v="Active"/>
    <s v="Part-Time"/>
    <s v="Zone A"/>
    <s v="Part-Time"/>
    <x v="0"/>
    <x v="2"/>
    <d v="1950-10-25T00:00:00"/>
    <s v="MA"/>
    <x v="0"/>
    <s v="Other"/>
    <s v="Married"/>
    <x v="0"/>
    <x v="1"/>
    <x v="1"/>
    <d v="2022-10-23T00:00:00"/>
    <n v="5"/>
    <x v="1"/>
    <n v="5"/>
    <x v="1"/>
    <n v="5"/>
    <d v="2023-03-01T00:00:00"/>
    <x v="3"/>
    <x v="0"/>
    <x v="1"/>
    <n v="3"/>
    <x v="670"/>
    <n v="69"/>
    <x v="3"/>
  </r>
  <r>
    <x v="674"/>
    <d v="2021-02-08T00:00:00"/>
    <n v="5"/>
    <s v="Production Manager"/>
    <x v="4"/>
    <s v="Active"/>
    <s v="Full-Time"/>
    <s v="Zone C"/>
    <s v="Full-Time"/>
    <x v="0"/>
    <x v="4"/>
    <d v="1998-09-09T00:00:00"/>
    <s v="MA"/>
    <x v="0"/>
    <s v="Other"/>
    <s v="Widowed"/>
    <x v="0"/>
    <x v="1"/>
    <x v="1"/>
    <d v="2023-01-09T00:00:00"/>
    <n v="3"/>
    <x v="2"/>
    <n v="3"/>
    <x v="2"/>
    <n v="1"/>
    <d v="2022-09-27T00:00:00"/>
    <x v="4"/>
    <x v="0"/>
    <x v="3"/>
    <n v="3"/>
    <x v="671"/>
    <n v="23"/>
    <x v="2"/>
  </r>
  <r>
    <x v="675"/>
    <d v="2022-06-06T00:00:00"/>
    <n v="3"/>
    <s v="Production Technician II"/>
    <x v="5"/>
    <s v="Active"/>
    <s v="Full-Time"/>
    <s v="Zone A"/>
    <s v="Temporary"/>
    <x v="0"/>
    <x v="4"/>
    <d v="1965-01-13T00:00:00"/>
    <s v="MA"/>
    <x v="1"/>
    <s v="Other"/>
    <s v="Married"/>
    <x v="0"/>
    <x v="1"/>
    <x v="1"/>
    <d v="2023-02-27T00:00:00"/>
    <n v="2"/>
    <x v="0"/>
    <n v="1"/>
    <x v="0"/>
    <n v="4"/>
    <d v="2022-08-10T00:00:00"/>
    <x v="4"/>
    <x v="1"/>
    <x v="3"/>
    <n v="4"/>
    <x v="672"/>
    <n v="57"/>
    <x v="0"/>
  </r>
  <r>
    <x v="676"/>
    <d v="2021-11-01T00:00:00"/>
    <n v="4"/>
    <s v="Production Technician II"/>
    <x v="6"/>
    <s v="Active"/>
    <s v="Contract"/>
    <s v="Zone B"/>
    <s v="Full-Time"/>
    <x v="0"/>
    <x v="4"/>
    <d v="1955-09-01T00:00:00"/>
    <s v="MA"/>
    <x v="0"/>
    <s v="Other"/>
    <s v="Single"/>
    <x v="0"/>
    <x v="1"/>
    <x v="1"/>
    <d v="2023-05-22T00:00:00"/>
    <n v="2"/>
    <x v="0"/>
    <n v="3"/>
    <x v="2"/>
    <n v="4"/>
    <d v="2023-02-23T00:00:00"/>
    <x v="2"/>
    <x v="0"/>
    <x v="0"/>
    <n v="4"/>
    <x v="673"/>
    <n v="66"/>
    <x v="3"/>
  </r>
  <r>
    <x v="677"/>
    <d v="2023-01-19T00:00:00"/>
    <n v="3"/>
    <s v="Production Technician II"/>
    <x v="2"/>
    <s v="Active"/>
    <s v="Contract"/>
    <s v="Zone A"/>
    <s v="Full-Time"/>
    <x v="0"/>
    <x v="4"/>
    <d v="1951-01-10T00:00:00"/>
    <s v="MA"/>
    <x v="0"/>
    <s v="White"/>
    <s v="Married"/>
    <x v="0"/>
    <x v="1"/>
    <x v="1"/>
    <d v="2022-08-28T00:00:00"/>
    <n v="2"/>
    <x v="0"/>
    <n v="2"/>
    <x v="0"/>
    <n v="2"/>
    <d v="2022-09-02T00:00:00"/>
    <x v="2"/>
    <x v="0"/>
    <x v="0"/>
    <n v="1"/>
    <x v="674"/>
    <n v="72"/>
    <x v="3"/>
  </r>
  <r>
    <x v="678"/>
    <d v="2020-07-30T00:00:00"/>
    <n v="5"/>
    <s v="Production Technician II"/>
    <x v="4"/>
    <s v="Active"/>
    <s v="Contract"/>
    <s v="Zone B"/>
    <s v="Part-Time"/>
    <x v="0"/>
    <x v="4"/>
    <d v="1960-09-15T00:00:00"/>
    <s v="MA"/>
    <x v="0"/>
    <s v="Asian"/>
    <s v="Single"/>
    <x v="0"/>
    <x v="1"/>
    <x v="1"/>
    <d v="2023-08-03T00:00:00"/>
    <n v="1"/>
    <x v="0"/>
    <n v="3"/>
    <x v="2"/>
    <n v="2"/>
    <d v="2023-06-30T00:00:00"/>
    <x v="3"/>
    <x v="0"/>
    <x v="1"/>
    <n v="1"/>
    <x v="675"/>
    <n v="60"/>
    <x v="3"/>
  </r>
  <r>
    <x v="679"/>
    <d v="2023-07-16T00:00:00"/>
    <n v="2"/>
    <s v="Production Technician II"/>
    <x v="0"/>
    <s v="Active"/>
    <s v="Part-Time"/>
    <s v="Zone C"/>
    <s v="Full-Time"/>
    <x v="0"/>
    <x v="20"/>
    <d v="1951-07-18T00:00:00"/>
    <s v="MA"/>
    <x v="0"/>
    <s v="Black"/>
    <s v="Single"/>
    <x v="0"/>
    <x v="1"/>
    <x v="1"/>
    <d v="2023-02-05T00:00:00"/>
    <n v="1"/>
    <x v="0"/>
    <n v="5"/>
    <x v="1"/>
    <n v="4"/>
    <d v="2023-08-04T00:00:00"/>
    <x v="4"/>
    <x v="1"/>
    <x v="1"/>
    <n v="1"/>
    <x v="676"/>
    <n v="72"/>
    <x v="3"/>
  </r>
  <r>
    <x v="680"/>
    <d v="2022-06-16T00:00:00"/>
    <n v="3"/>
    <s v="Production Technician I"/>
    <x v="7"/>
    <s v="Active"/>
    <s v="Part-Time"/>
    <s v="Zone A"/>
    <s v="Part-Time"/>
    <x v="0"/>
    <x v="4"/>
    <d v="1953-07-24T00:00:00"/>
    <s v="MA"/>
    <x v="0"/>
    <s v="Hispanic"/>
    <s v="Single"/>
    <x v="0"/>
    <x v="1"/>
    <x v="1"/>
    <d v="2023-06-24T00:00:00"/>
    <n v="4"/>
    <x v="1"/>
    <n v="1"/>
    <x v="0"/>
    <n v="4"/>
    <d v="2022-09-07T00:00:00"/>
    <x v="2"/>
    <x v="0"/>
    <x v="2"/>
    <n v="1"/>
    <x v="677"/>
    <n v="69"/>
    <x v="3"/>
  </r>
  <r>
    <x v="681"/>
    <d v="2021-06-13T00:00:00"/>
    <n v="4"/>
    <s v="Production Technician I"/>
    <x v="1"/>
    <s v="Terminated"/>
    <s v="Full-Time"/>
    <s v="Zone C"/>
    <s v="Full-Time"/>
    <x v="0"/>
    <x v="6"/>
    <d v="1952-05-20T00:00:00"/>
    <s v="MA"/>
    <x v="1"/>
    <s v="Asian"/>
    <s v="Married"/>
    <x v="0"/>
    <x v="1"/>
    <x v="1"/>
    <d v="2023-06-19T00:00:00"/>
    <n v="1"/>
    <x v="0"/>
    <n v="3"/>
    <x v="2"/>
    <n v="2"/>
    <d v="2023-03-30T00:00:00"/>
    <x v="4"/>
    <x v="1"/>
    <x v="3"/>
    <n v="5"/>
    <x v="678"/>
    <n v="69"/>
    <x v="3"/>
  </r>
  <r>
    <x v="682"/>
    <d v="2020-11-14T00:00:00"/>
    <n v="5"/>
    <s v="Production Technician I"/>
    <x v="4"/>
    <s v="Terminated"/>
    <s v="Full-Time"/>
    <s v="Zone C"/>
    <s v="Full-Time"/>
    <x v="0"/>
    <x v="22"/>
    <d v="1968-01-30T00:00:00"/>
    <s v="MA"/>
    <x v="0"/>
    <s v="White"/>
    <s v="Widowed"/>
    <x v="0"/>
    <x v="1"/>
    <x v="1"/>
    <d v="2023-06-16T00:00:00"/>
    <n v="5"/>
    <x v="1"/>
    <n v="5"/>
    <x v="1"/>
    <n v="2"/>
    <d v="2023-02-09T00:00:00"/>
    <x v="1"/>
    <x v="0"/>
    <x v="3"/>
    <n v="4"/>
    <x v="679"/>
    <n v="52"/>
    <x v="0"/>
  </r>
  <r>
    <x v="683"/>
    <d v="2020-06-16T00:00:00"/>
    <n v="5"/>
    <s v="Production Technician I"/>
    <x v="0"/>
    <s v="Terminated"/>
    <s v="Full-Time"/>
    <s v="Zone C"/>
    <s v="Temporary"/>
    <x v="0"/>
    <x v="4"/>
    <d v="1973-12-10T00:00:00"/>
    <s v="MA"/>
    <x v="0"/>
    <s v="Other"/>
    <s v="Widowed"/>
    <x v="0"/>
    <x v="1"/>
    <x v="1"/>
    <d v="2023-03-06T00:00:00"/>
    <n v="2"/>
    <x v="0"/>
    <n v="1"/>
    <x v="0"/>
    <n v="5"/>
    <d v="2023-05-12T00:00:00"/>
    <x v="2"/>
    <x v="1"/>
    <x v="1"/>
    <n v="3"/>
    <x v="680"/>
    <n v="47"/>
    <x v="0"/>
  </r>
  <r>
    <x v="684"/>
    <d v="2018-12-20T00:00:00"/>
    <n v="7"/>
    <s v="Production Technician I"/>
    <x v="1"/>
    <s v="Terminated"/>
    <s v="Full-Time"/>
    <s v="Zone A"/>
    <s v="Part-Time"/>
    <x v="0"/>
    <x v="14"/>
    <d v="1996-08-04T00:00:00"/>
    <s v="MA"/>
    <x v="0"/>
    <s v="Asian"/>
    <s v="Divorced"/>
    <x v="0"/>
    <x v="1"/>
    <x v="1"/>
    <d v="2023-04-22T00:00:00"/>
    <n v="2"/>
    <x v="0"/>
    <n v="1"/>
    <x v="0"/>
    <n v="2"/>
    <d v="2023-01-04T00:00:00"/>
    <x v="2"/>
    <x v="0"/>
    <x v="3"/>
    <n v="3"/>
    <x v="681"/>
    <n v="22"/>
    <x v="2"/>
  </r>
  <r>
    <x v="685"/>
    <d v="2022-10-29T00:00:00"/>
    <n v="3"/>
    <s v="Production Technician I"/>
    <x v="8"/>
    <s v="Active"/>
    <s v="Contract"/>
    <s v="Zone A"/>
    <s v="Part-Time"/>
    <x v="0"/>
    <x v="6"/>
    <d v="1960-12-27T00:00:00"/>
    <s v="MA"/>
    <x v="0"/>
    <s v="White"/>
    <s v="Married"/>
    <x v="0"/>
    <x v="1"/>
    <x v="1"/>
    <d v="2022-10-17T00:00:00"/>
    <n v="2"/>
    <x v="0"/>
    <n v="2"/>
    <x v="0"/>
    <n v="5"/>
    <d v="2023-02-14T00:00:00"/>
    <x v="0"/>
    <x v="0"/>
    <x v="2"/>
    <n v="2"/>
    <x v="682"/>
    <n v="62"/>
    <x v="3"/>
  </r>
  <r>
    <x v="686"/>
    <d v="2020-07-20T00:00:00"/>
    <n v="5"/>
    <s v="Production Technician I"/>
    <x v="6"/>
    <s v="Active"/>
    <s v="Contract"/>
    <s v="Zone A"/>
    <s v="Temporary"/>
    <x v="0"/>
    <x v="1"/>
    <d v="1968-07-06T00:00:00"/>
    <s v="MA"/>
    <x v="0"/>
    <s v="Other"/>
    <s v="Married"/>
    <x v="0"/>
    <x v="1"/>
    <x v="1"/>
    <d v="2022-08-12T00:00:00"/>
    <n v="2"/>
    <x v="0"/>
    <n v="2"/>
    <x v="0"/>
    <n v="5"/>
    <d v="2022-09-17T00:00:00"/>
    <x v="1"/>
    <x v="1"/>
    <x v="3"/>
    <n v="3"/>
    <x v="683"/>
    <n v="52"/>
    <x v="0"/>
  </r>
  <r>
    <x v="687"/>
    <d v="2021-10-03T00:00:00"/>
    <n v="4"/>
    <s v="Production Technician I"/>
    <x v="2"/>
    <s v="Terminated"/>
    <s v="Contract"/>
    <s v="Zone C"/>
    <s v="Part-Time"/>
    <x v="0"/>
    <x v="4"/>
    <d v="1959-05-07T00:00:00"/>
    <s v="MA"/>
    <x v="1"/>
    <s v="Other"/>
    <s v="Single"/>
    <x v="0"/>
    <x v="1"/>
    <x v="1"/>
    <d v="2023-05-03T00:00:00"/>
    <n v="2"/>
    <x v="0"/>
    <n v="1"/>
    <x v="0"/>
    <n v="2"/>
    <d v="2022-12-21T00:00:00"/>
    <x v="2"/>
    <x v="1"/>
    <x v="0"/>
    <n v="1"/>
    <x v="684"/>
    <n v="62"/>
    <x v="3"/>
  </r>
  <r>
    <x v="688"/>
    <d v="2022-07-16T00:00:00"/>
    <n v="3"/>
    <s v="Production Technician I"/>
    <x v="9"/>
    <s v="Active"/>
    <s v="Part-Time"/>
    <s v="Zone A"/>
    <s v="Full-Time"/>
    <x v="0"/>
    <x v="1"/>
    <d v="1990-09-08T00:00:00"/>
    <s v="MA"/>
    <x v="1"/>
    <s v="Black"/>
    <s v="Divorced"/>
    <x v="0"/>
    <x v="1"/>
    <x v="1"/>
    <d v="2023-07-10T00:00:00"/>
    <n v="3"/>
    <x v="2"/>
    <n v="5"/>
    <x v="1"/>
    <n v="1"/>
    <d v="2023-02-11T00:00:00"/>
    <x v="3"/>
    <x v="0"/>
    <x v="3"/>
    <n v="2"/>
    <x v="685"/>
    <n v="32"/>
    <x v="1"/>
  </r>
  <r>
    <x v="689"/>
    <d v="2020-06-30T00:00:00"/>
    <n v="5"/>
    <s v="Production Technician I"/>
    <x v="7"/>
    <s v="Active"/>
    <s v="Full-Time"/>
    <s v="Zone B"/>
    <s v="Full-Time"/>
    <x v="0"/>
    <x v="20"/>
    <d v="1944-11-30T00:00:00"/>
    <s v="MA"/>
    <x v="1"/>
    <s v="Hispanic"/>
    <s v="Single"/>
    <x v="0"/>
    <x v="1"/>
    <x v="1"/>
    <d v="2023-05-15T00:00:00"/>
    <n v="4"/>
    <x v="1"/>
    <n v="3"/>
    <x v="2"/>
    <n v="1"/>
    <d v="2022-11-17T00:00:00"/>
    <x v="3"/>
    <x v="0"/>
    <x v="2"/>
    <n v="3"/>
    <x v="686"/>
    <n v="76"/>
    <x v="3"/>
  </r>
  <r>
    <x v="690"/>
    <d v="2021-06-13T00:00:00"/>
    <n v="4"/>
    <s v="Production Technician I"/>
    <x v="3"/>
    <s v="Active"/>
    <s v="Full-Time"/>
    <s v="Zone C"/>
    <s v="Part-Time"/>
    <x v="0"/>
    <x v="13"/>
    <d v="1993-06-16T00:00:00"/>
    <s v="MA"/>
    <x v="1"/>
    <s v="Other"/>
    <s v="Married"/>
    <x v="0"/>
    <x v="1"/>
    <x v="1"/>
    <d v="2023-07-05T00:00:00"/>
    <n v="5"/>
    <x v="1"/>
    <n v="5"/>
    <x v="1"/>
    <n v="4"/>
    <d v="2022-12-31T00:00:00"/>
    <x v="4"/>
    <x v="1"/>
    <x v="1"/>
    <n v="1"/>
    <x v="687"/>
    <n v="28"/>
    <x v="1"/>
  </r>
  <r>
    <x v="691"/>
    <d v="2020-12-29T00:00:00"/>
    <n v="5"/>
    <s v="Production Technician I"/>
    <x v="5"/>
    <s v="Active"/>
    <s v="Full-Time"/>
    <s v="Zone C"/>
    <s v="Temporary"/>
    <x v="0"/>
    <x v="8"/>
    <d v="1973-12-09T00:00:00"/>
    <s v="MA"/>
    <x v="0"/>
    <s v="Black"/>
    <s v="Divorced"/>
    <x v="0"/>
    <x v="1"/>
    <x v="1"/>
    <d v="2022-08-25T00:00:00"/>
    <n v="2"/>
    <x v="0"/>
    <n v="4"/>
    <x v="1"/>
    <n v="5"/>
    <d v="2022-10-19T00:00:00"/>
    <x v="4"/>
    <x v="1"/>
    <x v="3"/>
    <n v="5"/>
    <x v="688"/>
    <n v="47"/>
    <x v="0"/>
  </r>
  <r>
    <x v="692"/>
    <d v="2022-02-03T00:00:00"/>
    <n v="4"/>
    <s v="Production Technician I"/>
    <x v="4"/>
    <s v="Active"/>
    <s v="Part-Time"/>
    <s v="Zone A"/>
    <s v="Full-Time"/>
    <x v="0"/>
    <x v="14"/>
    <d v="1946-12-18T00:00:00"/>
    <s v="MA"/>
    <x v="0"/>
    <s v="Black"/>
    <s v="Married"/>
    <x v="0"/>
    <x v="1"/>
    <x v="1"/>
    <d v="2023-03-07T00:00:00"/>
    <n v="4"/>
    <x v="1"/>
    <n v="5"/>
    <x v="1"/>
    <n v="5"/>
    <d v="2023-07-16T00:00:00"/>
    <x v="3"/>
    <x v="0"/>
    <x v="1"/>
    <n v="4"/>
    <x v="689"/>
    <n v="76"/>
    <x v="3"/>
  </r>
  <r>
    <x v="693"/>
    <d v="2022-01-10T00:00:00"/>
    <n v="4"/>
    <s v="Production Technician I"/>
    <x v="0"/>
    <s v="Active"/>
    <s v="Full-Time"/>
    <s v="Zone B"/>
    <s v="Temporary"/>
    <x v="0"/>
    <x v="13"/>
    <d v="1951-10-01T00:00:00"/>
    <s v="MA"/>
    <x v="0"/>
    <s v="Hispanic"/>
    <s v="Divorced"/>
    <x v="0"/>
    <x v="1"/>
    <x v="1"/>
    <d v="2022-10-03T00:00:00"/>
    <n v="1"/>
    <x v="0"/>
    <n v="3"/>
    <x v="2"/>
    <n v="1"/>
    <d v="2023-01-31T00:00:00"/>
    <x v="1"/>
    <x v="0"/>
    <x v="2"/>
    <n v="3"/>
    <x v="690"/>
    <n v="71"/>
    <x v="3"/>
  </r>
  <r>
    <x v="694"/>
    <d v="2018-12-13T00:00:00"/>
    <n v="7"/>
    <s v="Production Manager"/>
    <x v="1"/>
    <s v="Active"/>
    <s v="Part-Time"/>
    <s v="Zone A"/>
    <s v="Full-Time"/>
    <x v="0"/>
    <x v="10"/>
    <d v="1973-02-22T00:00:00"/>
    <s v="MA"/>
    <x v="0"/>
    <s v="Other"/>
    <s v="Widowed"/>
    <x v="0"/>
    <x v="1"/>
    <x v="1"/>
    <d v="2022-08-13T00:00:00"/>
    <n v="1"/>
    <x v="0"/>
    <n v="2"/>
    <x v="0"/>
    <n v="4"/>
    <d v="2022-09-22T00:00:00"/>
    <x v="2"/>
    <x v="0"/>
    <x v="0"/>
    <n v="5"/>
    <x v="691"/>
    <n v="45"/>
    <x v="0"/>
  </r>
  <r>
    <x v="695"/>
    <d v="2021-03-03T00:00:00"/>
    <n v="5"/>
    <s v="Production Manager"/>
    <x v="8"/>
    <s v="Active"/>
    <s v="Full-Time"/>
    <s v="Zone A"/>
    <s v="Temporary"/>
    <x v="0"/>
    <x v="8"/>
    <d v="1983-08-25T00:00:00"/>
    <s v="MA"/>
    <x v="0"/>
    <s v="Hispanic"/>
    <s v="Single"/>
    <x v="0"/>
    <x v="1"/>
    <x v="1"/>
    <d v="2023-05-12T00:00:00"/>
    <n v="3"/>
    <x v="2"/>
    <n v="3"/>
    <x v="2"/>
    <n v="5"/>
    <d v="2023-06-12T00:00:00"/>
    <x v="4"/>
    <x v="1"/>
    <x v="0"/>
    <n v="5"/>
    <x v="692"/>
    <n v="38"/>
    <x v="1"/>
  </r>
  <r>
    <x v="696"/>
    <d v="2021-07-04T00:00:00"/>
    <n v="4"/>
    <s v="Production Manager"/>
    <x v="6"/>
    <s v="Active"/>
    <s v="Part-Time"/>
    <s v="Zone A"/>
    <s v="Full-Time"/>
    <x v="0"/>
    <x v="1"/>
    <d v="1997-09-15T00:00:00"/>
    <s v="MA"/>
    <x v="0"/>
    <s v="Black"/>
    <s v="Single"/>
    <x v="0"/>
    <x v="1"/>
    <x v="1"/>
    <d v="2022-11-19T00:00:00"/>
    <n v="4"/>
    <x v="1"/>
    <n v="1"/>
    <x v="0"/>
    <n v="1"/>
    <d v="2022-10-25T00:00:00"/>
    <x v="4"/>
    <x v="0"/>
    <x v="1"/>
    <n v="4"/>
    <x v="693"/>
    <n v="24"/>
    <x v="2"/>
  </r>
  <r>
    <x v="697"/>
    <d v="2020-02-06T00:00:00"/>
    <n v="6"/>
    <s v="Production Technician II"/>
    <x v="5"/>
    <s v="Terminated"/>
    <s v="Contract"/>
    <s v="Zone B"/>
    <s v="Part-Time"/>
    <x v="0"/>
    <x v="2"/>
    <d v="1979-05-28T00:00:00"/>
    <s v="MA"/>
    <x v="1"/>
    <s v="Black"/>
    <s v="Divorced"/>
    <x v="0"/>
    <x v="1"/>
    <x v="1"/>
    <d v="2023-07-16T00:00:00"/>
    <n v="4"/>
    <x v="1"/>
    <n v="1"/>
    <x v="0"/>
    <n v="1"/>
    <d v="2023-01-07T00:00:00"/>
    <x v="3"/>
    <x v="0"/>
    <x v="3"/>
    <n v="4"/>
    <x v="694"/>
    <n v="41"/>
    <x v="0"/>
  </r>
  <r>
    <x v="698"/>
    <d v="2020-06-28T00:00:00"/>
    <n v="5"/>
    <s v="Production Technician II"/>
    <x v="6"/>
    <s v="Terminated"/>
    <s v="Contract"/>
    <s v="Zone C"/>
    <s v="Full-Time"/>
    <x v="0"/>
    <x v="5"/>
    <d v="1988-03-07T00:00:00"/>
    <s v="MA"/>
    <x v="0"/>
    <s v="Other"/>
    <s v="Married"/>
    <x v="0"/>
    <x v="1"/>
    <x v="1"/>
    <d v="2023-07-19T00:00:00"/>
    <n v="5"/>
    <x v="1"/>
    <n v="5"/>
    <x v="1"/>
    <n v="3"/>
    <d v="2022-09-20T00:00:00"/>
    <x v="4"/>
    <x v="1"/>
    <x v="2"/>
    <n v="1"/>
    <x v="695"/>
    <n v="32"/>
    <x v="1"/>
  </r>
  <r>
    <x v="699"/>
    <d v="2020-12-22T00:00:00"/>
    <n v="5"/>
    <s v="Production Technician II"/>
    <x v="2"/>
    <s v="Terminated"/>
    <s v="Contract"/>
    <s v="Zone B"/>
    <s v="Full-Time"/>
    <x v="0"/>
    <x v="11"/>
    <d v="1998-04-20T00:00:00"/>
    <s v="MA"/>
    <x v="0"/>
    <s v="Hispanic"/>
    <s v="Married"/>
    <x v="0"/>
    <x v="1"/>
    <x v="1"/>
    <d v="2023-04-07T00:00:00"/>
    <n v="2"/>
    <x v="0"/>
    <n v="5"/>
    <x v="1"/>
    <n v="3"/>
    <d v="2023-05-21T00:00:00"/>
    <x v="2"/>
    <x v="1"/>
    <x v="0"/>
    <n v="4"/>
    <x v="696"/>
    <n v="22"/>
    <x v="2"/>
  </r>
  <r>
    <x v="700"/>
    <d v="2019-11-24T00:00:00"/>
    <n v="6"/>
    <s v="Production Technician II"/>
    <x v="4"/>
    <s v="Active"/>
    <s v="Full-Time"/>
    <s v="Zone B"/>
    <s v="Full-Time"/>
    <x v="0"/>
    <x v="13"/>
    <d v="1978-04-25T00:00:00"/>
    <s v="MA"/>
    <x v="0"/>
    <s v="Black"/>
    <s v="Divorced"/>
    <x v="0"/>
    <x v="1"/>
    <x v="1"/>
    <d v="2023-07-13T00:00:00"/>
    <n v="4"/>
    <x v="1"/>
    <n v="4"/>
    <x v="1"/>
    <n v="4"/>
    <d v="2022-09-23T00:00:00"/>
    <x v="1"/>
    <x v="0"/>
    <x v="2"/>
    <n v="2"/>
    <x v="697"/>
    <n v="41"/>
    <x v="0"/>
  </r>
  <r>
    <x v="701"/>
    <d v="2022-09-23T00:00:00"/>
    <n v="3"/>
    <s v="Production Technician II"/>
    <x v="0"/>
    <s v="Active"/>
    <s v="Full-Time"/>
    <s v="Zone C"/>
    <s v="Full-Time"/>
    <x v="0"/>
    <x v="3"/>
    <d v="1988-12-07T00:00:00"/>
    <s v="MA"/>
    <x v="0"/>
    <s v="White"/>
    <s v="Single"/>
    <x v="0"/>
    <x v="1"/>
    <x v="1"/>
    <d v="2022-12-24T00:00:00"/>
    <n v="3"/>
    <x v="2"/>
    <n v="1"/>
    <x v="0"/>
    <n v="1"/>
    <d v="2022-10-11T00:00:00"/>
    <x v="0"/>
    <x v="1"/>
    <x v="3"/>
    <n v="4"/>
    <x v="698"/>
    <n v="34"/>
    <x v="1"/>
  </r>
  <r>
    <x v="702"/>
    <d v="2020-02-06T00:00:00"/>
    <n v="6"/>
    <s v="Production Technician I"/>
    <x v="7"/>
    <s v="Terminated"/>
    <s v="Full-Time"/>
    <s v="Zone B"/>
    <s v="Temporary"/>
    <x v="0"/>
    <x v="1"/>
    <d v="1950-09-18T00:00:00"/>
    <s v="MA"/>
    <x v="0"/>
    <s v="Black"/>
    <s v="Married"/>
    <x v="0"/>
    <x v="1"/>
    <x v="1"/>
    <d v="2022-08-15T00:00:00"/>
    <n v="5"/>
    <x v="1"/>
    <n v="2"/>
    <x v="0"/>
    <n v="3"/>
    <d v="2023-05-05T00:00:00"/>
    <x v="3"/>
    <x v="1"/>
    <x v="0"/>
    <n v="1"/>
    <x v="699"/>
    <n v="70"/>
    <x v="3"/>
  </r>
  <r>
    <x v="703"/>
    <d v="2019-01-14T00:00:00"/>
    <n v="7"/>
    <s v="Production Technician I"/>
    <x v="1"/>
    <s v="Terminated"/>
    <s v="Full-Time"/>
    <s v="Zone C"/>
    <s v="Temporary"/>
    <x v="0"/>
    <x v="4"/>
    <d v="1953-03-08T00:00:00"/>
    <s v="MA"/>
    <x v="1"/>
    <s v="Asian"/>
    <s v="Widowed"/>
    <x v="0"/>
    <x v="1"/>
    <x v="1"/>
    <d v="2022-12-04T00:00:00"/>
    <n v="5"/>
    <x v="1"/>
    <n v="4"/>
    <x v="1"/>
    <n v="2"/>
    <d v="2023-05-07T00:00:00"/>
    <x v="4"/>
    <x v="0"/>
    <x v="2"/>
    <n v="2"/>
    <x v="700"/>
    <n v="66"/>
    <x v="3"/>
  </r>
  <r>
    <x v="704"/>
    <d v="2019-03-09T00:00:00"/>
    <n v="7"/>
    <s v="Production Technician I"/>
    <x v="9"/>
    <s v="Active"/>
    <s v="Part-Time"/>
    <s v="Zone C"/>
    <s v="Temporary"/>
    <x v="0"/>
    <x v="5"/>
    <d v="1978-11-07T00:00:00"/>
    <s v="MA"/>
    <x v="0"/>
    <s v="Other"/>
    <s v="Married"/>
    <x v="0"/>
    <x v="1"/>
    <x v="1"/>
    <d v="2023-06-02T00:00:00"/>
    <n v="4"/>
    <x v="1"/>
    <n v="5"/>
    <x v="1"/>
    <n v="4"/>
    <d v="2023-02-28T00:00:00"/>
    <x v="4"/>
    <x v="0"/>
    <x v="2"/>
    <n v="5"/>
    <x v="701"/>
    <n v="41"/>
    <x v="0"/>
  </r>
  <r>
    <x v="705"/>
    <d v="2020-06-13T00:00:00"/>
    <n v="5"/>
    <s v="Production Technician I"/>
    <x v="5"/>
    <s v="Active"/>
    <s v="Full-Time"/>
    <s v="Zone B"/>
    <s v="Part-Time"/>
    <x v="0"/>
    <x v="23"/>
    <d v="1958-06-12T00:00:00"/>
    <s v="MA"/>
    <x v="0"/>
    <s v="Hispanic"/>
    <s v="Divorced"/>
    <x v="0"/>
    <x v="1"/>
    <x v="1"/>
    <d v="2022-11-09T00:00:00"/>
    <n v="3"/>
    <x v="2"/>
    <n v="5"/>
    <x v="1"/>
    <n v="4"/>
    <d v="2023-02-25T00:00:00"/>
    <x v="3"/>
    <x v="0"/>
    <x v="3"/>
    <n v="5"/>
    <x v="702"/>
    <n v="62"/>
    <x v="3"/>
  </r>
  <r>
    <x v="706"/>
    <d v="2019-01-22T00:00:00"/>
    <n v="7"/>
    <s v="Production Technician I"/>
    <x v="6"/>
    <s v="Active"/>
    <s v="Contract"/>
    <s v="Zone B"/>
    <s v="Part-Time"/>
    <x v="0"/>
    <x v="4"/>
    <d v="1952-09-28T00:00:00"/>
    <s v="MA"/>
    <x v="0"/>
    <s v="Asian"/>
    <s v="Married"/>
    <x v="0"/>
    <x v="1"/>
    <x v="1"/>
    <d v="2022-12-12T00:00:00"/>
    <n v="3"/>
    <x v="2"/>
    <n v="2"/>
    <x v="0"/>
    <n v="2"/>
    <d v="2023-06-19T00:00:00"/>
    <x v="2"/>
    <x v="0"/>
    <x v="0"/>
    <n v="1"/>
    <x v="703"/>
    <n v="67"/>
    <x v="3"/>
  </r>
  <r>
    <x v="707"/>
    <d v="2020-12-12T00:00:00"/>
    <n v="5"/>
    <s v="Production Technician I"/>
    <x v="2"/>
    <s v="Active"/>
    <s v="Full-Time"/>
    <s v="Zone B"/>
    <s v="Part-Time"/>
    <x v="0"/>
    <x v="4"/>
    <d v="1950-04-14T00:00:00"/>
    <s v="MA"/>
    <x v="0"/>
    <s v="White"/>
    <s v="Widowed"/>
    <x v="0"/>
    <x v="1"/>
    <x v="1"/>
    <d v="2023-06-27T00:00:00"/>
    <n v="3"/>
    <x v="2"/>
    <n v="3"/>
    <x v="2"/>
    <n v="3"/>
    <d v="2022-11-28T00:00:00"/>
    <x v="0"/>
    <x v="1"/>
    <x v="3"/>
    <n v="2"/>
    <x v="704"/>
    <n v="70"/>
    <x v="3"/>
  </r>
  <r>
    <x v="708"/>
    <d v="2022-04-27T00:00:00"/>
    <n v="4"/>
    <s v="Production Technician I"/>
    <x v="4"/>
    <s v="Active"/>
    <s v="Part-Time"/>
    <s v="Zone A"/>
    <s v="Full-Time"/>
    <x v="0"/>
    <x v="3"/>
    <d v="1977-10-08T00:00:00"/>
    <s v="MA"/>
    <x v="0"/>
    <s v="Other"/>
    <s v="Married"/>
    <x v="0"/>
    <x v="1"/>
    <x v="1"/>
    <d v="2023-04-19T00:00:00"/>
    <n v="4"/>
    <x v="1"/>
    <n v="5"/>
    <x v="1"/>
    <n v="1"/>
    <d v="2023-07-29T00:00:00"/>
    <x v="2"/>
    <x v="0"/>
    <x v="1"/>
    <n v="2"/>
    <x v="705"/>
    <n v="45"/>
    <x v="0"/>
  </r>
  <r>
    <x v="709"/>
    <d v="2022-04-11T00:00:00"/>
    <n v="4"/>
    <s v="Production Technician I"/>
    <x v="0"/>
    <s v="Terminated"/>
    <s v="Contract"/>
    <s v="Zone A"/>
    <s v="Part-Time"/>
    <x v="0"/>
    <x v="3"/>
    <d v="1954-01-27T00:00:00"/>
    <s v="MA"/>
    <x v="1"/>
    <s v="Other"/>
    <s v="Divorced"/>
    <x v="0"/>
    <x v="1"/>
    <x v="1"/>
    <d v="2023-02-23T00:00:00"/>
    <n v="2"/>
    <x v="0"/>
    <n v="4"/>
    <x v="1"/>
    <n v="4"/>
    <d v="2022-10-10T00:00:00"/>
    <x v="4"/>
    <x v="1"/>
    <x v="3"/>
    <n v="2"/>
    <x v="706"/>
    <n v="68"/>
    <x v="3"/>
  </r>
  <r>
    <x v="710"/>
    <d v="2022-09-01T00:00:00"/>
    <n v="3"/>
    <s v="Production Technician I"/>
    <x v="7"/>
    <s v="Terminated"/>
    <s v="Contract"/>
    <s v="Zone B"/>
    <s v="Temporary"/>
    <x v="0"/>
    <x v="13"/>
    <d v="1983-06-20T00:00:00"/>
    <s v="MA"/>
    <x v="1"/>
    <s v="White"/>
    <s v="Widowed"/>
    <x v="0"/>
    <x v="1"/>
    <x v="1"/>
    <d v="2022-08-14T00:00:00"/>
    <n v="1"/>
    <x v="0"/>
    <n v="3"/>
    <x v="2"/>
    <n v="2"/>
    <d v="2022-12-08T00:00:00"/>
    <x v="3"/>
    <x v="0"/>
    <x v="1"/>
    <n v="1"/>
    <x v="707"/>
    <n v="39"/>
    <x v="1"/>
  </r>
  <r>
    <x v="711"/>
    <d v="2018-09-08T00:00:00"/>
    <n v="7"/>
    <s v="Production Technician I"/>
    <x v="1"/>
    <s v="Active"/>
    <s v="Contract"/>
    <s v="Zone A"/>
    <s v="Part-Time"/>
    <x v="0"/>
    <x v="6"/>
    <d v="1987-01-16T00:00:00"/>
    <s v="MA"/>
    <x v="1"/>
    <s v="White"/>
    <s v="Divorced"/>
    <x v="0"/>
    <x v="1"/>
    <x v="1"/>
    <d v="2022-10-03T00:00:00"/>
    <n v="3"/>
    <x v="2"/>
    <n v="5"/>
    <x v="1"/>
    <n v="3"/>
    <d v="2022-10-12T00:00:00"/>
    <x v="2"/>
    <x v="1"/>
    <x v="1"/>
    <n v="5"/>
    <x v="708"/>
    <n v="31"/>
    <x v="1"/>
  </r>
  <r>
    <x v="712"/>
    <d v="2022-11-24T00:00:00"/>
    <n v="3"/>
    <s v="Production Technician I"/>
    <x v="8"/>
    <s v="Active"/>
    <s v="Full-Time"/>
    <s v="Zone B"/>
    <s v="Temporary"/>
    <x v="0"/>
    <x v="2"/>
    <d v="1948-08-26T00:00:00"/>
    <s v="MA"/>
    <x v="1"/>
    <s v="White"/>
    <s v="Married"/>
    <x v="0"/>
    <x v="1"/>
    <x v="1"/>
    <d v="2023-06-22T00:00:00"/>
    <n v="1"/>
    <x v="0"/>
    <n v="4"/>
    <x v="1"/>
    <n v="3"/>
    <d v="2023-07-16T00:00:00"/>
    <x v="2"/>
    <x v="1"/>
    <x v="1"/>
    <n v="1"/>
    <x v="709"/>
    <n v="74"/>
    <x v="3"/>
  </r>
  <r>
    <x v="713"/>
    <d v="2020-07-23T00:00:00"/>
    <n v="5"/>
    <s v="Production Technician I"/>
    <x v="3"/>
    <s v="Active"/>
    <s v="Full-Time"/>
    <s v="Zone C"/>
    <s v="Part-Time"/>
    <x v="0"/>
    <x v="17"/>
    <d v="1956-05-04T00:00:00"/>
    <s v="MA"/>
    <x v="0"/>
    <s v="Hispanic"/>
    <s v="Single"/>
    <x v="0"/>
    <x v="1"/>
    <x v="1"/>
    <d v="2023-04-07T00:00:00"/>
    <n v="2"/>
    <x v="0"/>
    <n v="1"/>
    <x v="0"/>
    <n v="2"/>
    <d v="2023-08-01T00:00:00"/>
    <x v="4"/>
    <x v="1"/>
    <x v="0"/>
    <n v="3"/>
    <x v="710"/>
    <n v="64"/>
    <x v="3"/>
  </r>
  <r>
    <x v="714"/>
    <d v="2018-12-28T00:00:00"/>
    <n v="7"/>
    <s v="Production Technician I"/>
    <x v="9"/>
    <s v="Active"/>
    <s v="Part-Time"/>
    <s v="Zone C"/>
    <s v="Part-Time"/>
    <x v="0"/>
    <x v="6"/>
    <d v="1956-02-15T00:00:00"/>
    <s v="MA"/>
    <x v="0"/>
    <s v="White"/>
    <s v="Divorced"/>
    <x v="0"/>
    <x v="1"/>
    <x v="1"/>
    <d v="2022-10-17T00:00:00"/>
    <n v="3"/>
    <x v="2"/>
    <n v="4"/>
    <x v="1"/>
    <n v="2"/>
    <d v="2023-07-20T00:00:00"/>
    <x v="3"/>
    <x v="0"/>
    <x v="3"/>
    <n v="5"/>
    <x v="711"/>
    <n v="62"/>
    <x v="3"/>
  </r>
  <r>
    <x v="715"/>
    <d v="2019-10-01T00:00:00"/>
    <n v="6"/>
    <s v="Production Technician I"/>
    <x v="5"/>
    <s v="Active"/>
    <s v="Contract"/>
    <s v="Zone B"/>
    <s v="Full-Time"/>
    <x v="0"/>
    <x v="13"/>
    <d v="1956-07-08T00:00:00"/>
    <s v="MA"/>
    <x v="0"/>
    <s v="White"/>
    <s v="Divorced"/>
    <x v="0"/>
    <x v="1"/>
    <x v="1"/>
    <d v="2022-08-06T00:00:00"/>
    <n v="2"/>
    <x v="0"/>
    <n v="1"/>
    <x v="0"/>
    <n v="2"/>
    <d v="2022-12-07T00:00:00"/>
    <x v="4"/>
    <x v="0"/>
    <x v="2"/>
    <n v="5"/>
    <x v="712"/>
    <n v="63"/>
    <x v="3"/>
  </r>
  <r>
    <x v="716"/>
    <d v="2019-08-17T00:00:00"/>
    <n v="6"/>
    <s v="Production Manager"/>
    <x v="6"/>
    <s v="Active"/>
    <s v="Contract"/>
    <s v="Zone A"/>
    <s v="Part-Time"/>
    <x v="0"/>
    <x v="13"/>
    <d v="1979-12-30T00:00:00"/>
    <s v="MA"/>
    <x v="0"/>
    <s v="Black"/>
    <s v="Single"/>
    <x v="0"/>
    <x v="1"/>
    <x v="1"/>
    <d v="2022-08-18T00:00:00"/>
    <n v="5"/>
    <x v="1"/>
    <n v="1"/>
    <x v="0"/>
    <n v="5"/>
    <d v="2022-09-20T00:00:00"/>
    <x v="0"/>
    <x v="0"/>
    <x v="3"/>
    <n v="3"/>
    <x v="713"/>
    <n v="40"/>
    <x v="0"/>
  </r>
  <r>
    <x v="717"/>
    <d v="2023-05-31T00:00:00"/>
    <n v="2"/>
    <s v="Production Manager"/>
    <x v="2"/>
    <s v="Active"/>
    <s v="Part-Time"/>
    <s v="Zone A"/>
    <s v="Part-Time"/>
    <x v="0"/>
    <x v="13"/>
    <d v="1999-06-04T00:00:00"/>
    <s v="MA"/>
    <x v="0"/>
    <s v="Other"/>
    <s v="Married"/>
    <x v="0"/>
    <x v="1"/>
    <x v="1"/>
    <d v="2023-05-28T00:00:00"/>
    <n v="1"/>
    <x v="0"/>
    <n v="3"/>
    <x v="2"/>
    <n v="1"/>
    <d v="2023-06-18T00:00:00"/>
    <x v="4"/>
    <x v="1"/>
    <x v="0"/>
    <n v="2"/>
    <x v="714"/>
    <n v="24"/>
    <x v="2"/>
  </r>
  <r>
    <x v="718"/>
    <d v="2020-12-08T00:00:00"/>
    <n v="5"/>
    <s v="Production Manager"/>
    <x v="4"/>
    <s v="Active"/>
    <s v="Full-Time"/>
    <s v="Zone B"/>
    <s v="Part-Time"/>
    <x v="0"/>
    <x v="4"/>
    <d v="1948-12-24T00:00:00"/>
    <s v="MA"/>
    <x v="0"/>
    <s v="Asian"/>
    <s v="Divorced"/>
    <x v="0"/>
    <x v="1"/>
    <x v="1"/>
    <d v="2022-10-24T00:00:00"/>
    <n v="4"/>
    <x v="1"/>
    <n v="5"/>
    <x v="1"/>
    <n v="1"/>
    <d v="2023-01-09T00:00:00"/>
    <x v="0"/>
    <x v="1"/>
    <x v="1"/>
    <n v="4"/>
    <x v="715"/>
    <n v="72"/>
    <x v="3"/>
  </r>
  <r>
    <x v="719"/>
    <d v="2018-11-05T00:00:00"/>
    <n v="7"/>
    <s v="Production Technician II"/>
    <x v="0"/>
    <s v="Terminated"/>
    <s v="Part-Time"/>
    <s v="Zone B"/>
    <s v="Part-Time"/>
    <x v="0"/>
    <x v="4"/>
    <d v="1981-12-11T00:00:00"/>
    <s v="MA"/>
    <x v="1"/>
    <s v="Other"/>
    <s v="Widowed"/>
    <x v="0"/>
    <x v="1"/>
    <x v="1"/>
    <d v="2023-03-16T00:00:00"/>
    <n v="3"/>
    <x v="2"/>
    <n v="3"/>
    <x v="2"/>
    <n v="1"/>
    <d v="2023-07-30T00:00:00"/>
    <x v="0"/>
    <x v="1"/>
    <x v="3"/>
    <n v="3"/>
    <x v="716"/>
    <n v="37"/>
    <x v="1"/>
  </r>
  <r>
    <x v="720"/>
    <d v="2020-08-26T00:00:00"/>
    <n v="5"/>
    <s v="Production Technician II"/>
    <x v="1"/>
    <s v="Terminated"/>
    <s v="Contract"/>
    <s v="Zone C"/>
    <s v="Full-Time"/>
    <x v="0"/>
    <x v="6"/>
    <d v="1983-08-27T00:00:00"/>
    <s v="MA"/>
    <x v="0"/>
    <s v="Hispanic"/>
    <s v="Single"/>
    <x v="0"/>
    <x v="1"/>
    <x v="1"/>
    <d v="2023-01-31T00:00:00"/>
    <n v="4"/>
    <x v="1"/>
    <n v="5"/>
    <x v="1"/>
    <n v="4"/>
    <d v="2023-05-03T00:00:00"/>
    <x v="2"/>
    <x v="0"/>
    <x v="0"/>
    <n v="5"/>
    <x v="717"/>
    <n v="37"/>
    <x v="1"/>
  </r>
  <r>
    <x v="721"/>
    <d v="2020-02-23T00:00:00"/>
    <n v="6"/>
    <s v="Production Technician II"/>
    <x v="8"/>
    <s v="Active"/>
    <s v="Part-Time"/>
    <s v="Zone A"/>
    <s v="Part-Time"/>
    <x v="0"/>
    <x v="9"/>
    <d v="1987-03-22T00:00:00"/>
    <s v="MA"/>
    <x v="0"/>
    <s v="White"/>
    <s v="Married"/>
    <x v="0"/>
    <x v="1"/>
    <x v="1"/>
    <d v="2022-09-28T00:00:00"/>
    <n v="1"/>
    <x v="0"/>
    <n v="2"/>
    <x v="0"/>
    <n v="4"/>
    <d v="2023-02-15T00:00:00"/>
    <x v="2"/>
    <x v="1"/>
    <x v="0"/>
    <n v="4"/>
    <x v="718"/>
    <n v="33"/>
    <x v="1"/>
  </r>
  <r>
    <x v="722"/>
    <d v="2022-02-12T00:00:00"/>
    <n v="4"/>
    <s v="Production Technician II"/>
    <x v="6"/>
    <s v="Active"/>
    <s v="Full-Time"/>
    <s v="Zone B"/>
    <s v="Full-Time"/>
    <x v="0"/>
    <x v="8"/>
    <d v="1967-09-19T00:00:00"/>
    <s v="MA"/>
    <x v="0"/>
    <s v="Asian"/>
    <s v="Divorced"/>
    <x v="0"/>
    <x v="1"/>
    <x v="1"/>
    <d v="2023-06-02T00:00:00"/>
    <n v="1"/>
    <x v="0"/>
    <n v="5"/>
    <x v="1"/>
    <n v="3"/>
    <d v="2023-04-02T00:00:00"/>
    <x v="1"/>
    <x v="0"/>
    <x v="2"/>
    <n v="3"/>
    <x v="719"/>
    <n v="55"/>
    <x v="0"/>
  </r>
  <r>
    <x v="723"/>
    <d v="2020-02-13T00:00:00"/>
    <n v="6"/>
    <s v="Production Technician II"/>
    <x v="2"/>
    <s v="Active"/>
    <s v="Contract"/>
    <s v="Zone C"/>
    <s v="Temporary"/>
    <x v="0"/>
    <x v="1"/>
    <d v="1983-07-18T00:00:00"/>
    <s v="MA"/>
    <x v="0"/>
    <s v="Asian"/>
    <s v="Widowed"/>
    <x v="0"/>
    <x v="1"/>
    <x v="1"/>
    <d v="2022-10-25T00:00:00"/>
    <n v="2"/>
    <x v="0"/>
    <n v="1"/>
    <x v="0"/>
    <n v="5"/>
    <d v="2022-09-13T00:00:00"/>
    <x v="4"/>
    <x v="1"/>
    <x v="3"/>
    <n v="4"/>
    <x v="720"/>
    <n v="37"/>
    <x v="1"/>
  </r>
  <r>
    <x v="724"/>
    <d v="2023-02-15T00:00:00"/>
    <n v="3"/>
    <s v="Production Technician I"/>
    <x v="9"/>
    <s v="Terminated"/>
    <s v="Part-Time"/>
    <s v="Zone B"/>
    <s v="Part-Time"/>
    <x v="0"/>
    <x v="3"/>
    <d v="1986-06-19T00:00:00"/>
    <s v="MA"/>
    <x v="0"/>
    <s v="Black"/>
    <s v="Single"/>
    <x v="0"/>
    <x v="1"/>
    <x v="1"/>
    <d v="2022-09-09T00:00:00"/>
    <n v="4"/>
    <x v="1"/>
    <n v="1"/>
    <x v="0"/>
    <n v="1"/>
    <d v="2023-07-16T00:00:00"/>
    <x v="0"/>
    <x v="1"/>
    <x v="1"/>
    <n v="1"/>
    <x v="721"/>
    <n v="37"/>
    <x v="1"/>
  </r>
  <r>
    <x v="725"/>
    <d v="2019-12-03T00:00:00"/>
    <n v="6"/>
    <s v="Production Technician I"/>
    <x v="7"/>
    <s v="Terminated"/>
    <s v="Full-Time"/>
    <s v="Zone B"/>
    <s v="Part-Time"/>
    <x v="0"/>
    <x v="13"/>
    <d v="1960-07-17T00:00:00"/>
    <s v="MA"/>
    <x v="1"/>
    <s v="Asian"/>
    <s v="Single"/>
    <x v="0"/>
    <x v="1"/>
    <x v="1"/>
    <d v="2022-08-23T00:00:00"/>
    <n v="5"/>
    <x v="1"/>
    <n v="5"/>
    <x v="1"/>
    <n v="1"/>
    <d v="2023-04-17T00:00:00"/>
    <x v="1"/>
    <x v="1"/>
    <x v="2"/>
    <n v="1"/>
    <x v="722"/>
    <n v="59"/>
    <x v="0"/>
  </r>
  <r>
    <x v="726"/>
    <d v="2018-12-31T00:00:00"/>
    <n v="7"/>
    <s v="Production Technician I"/>
    <x v="5"/>
    <s v="Active"/>
    <s v="Full-Time"/>
    <s v="Zone B"/>
    <s v="Temporary"/>
    <x v="0"/>
    <x v="3"/>
    <d v="1974-10-15T00:00:00"/>
    <s v="MA"/>
    <x v="0"/>
    <s v="Black"/>
    <s v="Married"/>
    <x v="0"/>
    <x v="1"/>
    <x v="1"/>
    <d v="2023-02-27T00:00:00"/>
    <n v="2"/>
    <x v="0"/>
    <n v="3"/>
    <x v="2"/>
    <n v="1"/>
    <d v="2023-01-30T00:00:00"/>
    <x v="0"/>
    <x v="0"/>
    <x v="0"/>
    <n v="3"/>
    <x v="723"/>
    <n v="44"/>
    <x v="0"/>
  </r>
  <r>
    <x v="727"/>
    <d v="2020-01-16T00:00:00"/>
    <n v="6"/>
    <s v="Production Technician I"/>
    <x v="4"/>
    <s v="Terminated"/>
    <s v="Part-Time"/>
    <s v="Zone B"/>
    <s v="Part-Time"/>
    <x v="0"/>
    <x v="6"/>
    <d v="1974-02-09T00:00:00"/>
    <s v="MA"/>
    <x v="0"/>
    <s v="Hispanic"/>
    <s v="Married"/>
    <x v="0"/>
    <x v="1"/>
    <x v="1"/>
    <d v="2023-07-17T00:00:00"/>
    <n v="2"/>
    <x v="0"/>
    <n v="2"/>
    <x v="0"/>
    <n v="2"/>
    <d v="2022-09-15T00:00:00"/>
    <x v="4"/>
    <x v="1"/>
    <x v="0"/>
    <n v="5"/>
    <x v="724"/>
    <n v="46"/>
    <x v="0"/>
  </r>
  <r>
    <x v="728"/>
    <d v="2018-11-20T00:00:00"/>
    <n v="7"/>
    <s v="Production Technician I"/>
    <x v="0"/>
    <s v="Terminated"/>
    <s v="Full-Time"/>
    <s v="Zone C"/>
    <s v="Temporary"/>
    <x v="0"/>
    <x v="7"/>
    <d v="1949-12-31T00:00:00"/>
    <s v="MA"/>
    <x v="0"/>
    <s v="Asian"/>
    <s v="Single"/>
    <x v="0"/>
    <x v="1"/>
    <x v="1"/>
    <d v="2023-05-08T00:00:00"/>
    <n v="5"/>
    <x v="1"/>
    <n v="2"/>
    <x v="0"/>
    <n v="4"/>
    <d v="2023-06-29T00:00:00"/>
    <x v="0"/>
    <x v="1"/>
    <x v="3"/>
    <n v="1"/>
    <x v="725"/>
    <n v="69"/>
    <x v="3"/>
  </r>
  <r>
    <x v="729"/>
    <d v="2022-11-11T00:00:00"/>
    <n v="3"/>
    <s v="Production Technician I"/>
    <x v="1"/>
    <s v="Terminated"/>
    <s v="Part-Time"/>
    <s v="Zone A"/>
    <s v="Part-Time"/>
    <x v="0"/>
    <x v="17"/>
    <d v="1967-04-09T00:00:00"/>
    <s v="MA"/>
    <x v="0"/>
    <s v="Asian"/>
    <s v="Single"/>
    <x v="0"/>
    <x v="1"/>
    <x v="1"/>
    <d v="2022-08-17T00:00:00"/>
    <n v="5"/>
    <x v="1"/>
    <n v="5"/>
    <x v="1"/>
    <n v="3"/>
    <d v="2022-08-25T00:00:00"/>
    <x v="1"/>
    <x v="0"/>
    <x v="3"/>
    <n v="4"/>
    <x v="726"/>
    <n v="55"/>
    <x v="0"/>
  </r>
  <r>
    <x v="730"/>
    <d v="2020-12-18T00:00:00"/>
    <n v="5"/>
    <s v="Production Technician I"/>
    <x v="8"/>
    <s v="Terminated"/>
    <s v="Contract"/>
    <s v="Zone A"/>
    <s v="Part-Time"/>
    <x v="0"/>
    <x v="16"/>
    <d v="1949-12-26T00:00:00"/>
    <s v="MA"/>
    <x v="0"/>
    <s v="Asian"/>
    <s v="Widowed"/>
    <x v="0"/>
    <x v="1"/>
    <x v="1"/>
    <d v="2023-03-31T00:00:00"/>
    <n v="5"/>
    <x v="1"/>
    <n v="2"/>
    <x v="0"/>
    <n v="1"/>
    <d v="2023-03-10T00:00:00"/>
    <x v="0"/>
    <x v="1"/>
    <x v="3"/>
    <n v="2"/>
    <x v="727"/>
    <n v="71"/>
    <x v="3"/>
  </r>
  <r>
    <x v="731"/>
    <d v="2021-01-26T00:00:00"/>
    <n v="5"/>
    <s v="Production Technician I"/>
    <x v="6"/>
    <s v="Active"/>
    <s v="Full-Time"/>
    <s v="Zone C"/>
    <s v="Temporary"/>
    <x v="0"/>
    <x v="6"/>
    <d v="1996-01-15T00:00:00"/>
    <s v="MA"/>
    <x v="0"/>
    <s v="Asian"/>
    <s v="Widowed"/>
    <x v="0"/>
    <x v="1"/>
    <x v="1"/>
    <d v="2023-05-07T00:00:00"/>
    <n v="4"/>
    <x v="1"/>
    <n v="1"/>
    <x v="0"/>
    <n v="4"/>
    <d v="2022-08-30T00:00:00"/>
    <x v="2"/>
    <x v="1"/>
    <x v="2"/>
    <n v="1"/>
    <x v="728"/>
    <n v="25"/>
    <x v="1"/>
  </r>
  <r>
    <x v="732"/>
    <d v="2021-11-26T00:00:00"/>
    <n v="4"/>
    <s v="Production Technician I"/>
    <x v="2"/>
    <s v="Terminated"/>
    <s v="Part-Time"/>
    <s v="Zone B"/>
    <s v="Part-Time"/>
    <x v="0"/>
    <x v="13"/>
    <d v="1964-09-27T00:00:00"/>
    <s v="MA"/>
    <x v="1"/>
    <s v="Hispanic"/>
    <s v="Married"/>
    <x v="0"/>
    <x v="1"/>
    <x v="1"/>
    <d v="2023-05-20T00:00:00"/>
    <n v="4"/>
    <x v="1"/>
    <n v="2"/>
    <x v="0"/>
    <n v="3"/>
    <d v="2023-03-18T00:00:00"/>
    <x v="2"/>
    <x v="0"/>
    <x v="1"/>
    <n v="5"/>
    <x v="729"/>
    <n v="57"/>
    <x v="0"/>
  </r>
  <r>
    <x v="733"/>
    <d v="2023-05-15T00:00:00"/>
    <n v="2"/>
    <s v="Production Technician I"/>
    <x v="9"/>
    <s v="Active"/>
    <s v="Contract"/>
    <s v="Zone C"/>
    <s v="Part-Time"/>
    <x v="0"/>
    <x v="0"/>
    <d v="1957-01-14T00:00:00"/>
    <s v="MA"/>
    <x v="1"/>
    <s v="Asian"/>
    <s v="Married"/>
    <x v="0"/>
    <x v="1"/>
    <x v="1"/>
    <d v="2022-11-05T00:00:00"/>
    <n v="1"/>
    <x v="0"/>
    <n v="2"/>
    <x v="0"/>
    <n v="4"/>
    <d v="2022-08-14T00:00:00"/>
    <x v="1"/>
    <x v="0"/>
    <x v="2"/>
    <n v="5"/>
    <x v="730"/>
    <n v="66"/>
    <x v="3"/>
  </r>
  <r>
    <x v="734"/>
    <d v="2023-06-20T00:00:00"/>
    <n v="2"/>
    <s v="Production Technician I"/>
    <x v="7"/>
    <s v="Active"/>
    <s v="Full-Time"/>
    <s v="Zone A"/>
    <s v="Full-Time"/>
    <x v="0"/>
    <x v="4"/>
    <d v="1967-04-16T00:00:00"/>
    <s v="MA"/>
    <x v="1"/>
    <s v="Other"/>
    <s v="Divorced"/>
    <x v="0"/>
    <x v="1"/>
    <x v="1"/>
    <d v="2023-04-04T00:00:00"/>
    <n v="4"/>
    <x v="1"/>
    <n v="5"/>
    <x v="1"/>
    <n v="4"/>
    <d v="2023-05-20T00:00:00"/>
    <x v="1"/>
    <x v="0"/>
    <x v="2"/>
    <n v="3"/>
    <x v="731"/>
    <n v="56"/>
    <x v="0"/>
  </r>
  <r>
    <x v="735"/>
    <d v="2019-08-22T00:00:00"/>
    <n v="6"/>
    <s v="Production Technician I"/>
    <x v="3"/>
    <s v="Active"/>
    <s v="Part-Time"/>
    <s v="Zone C"/>
    <s v="Part-Time"/>
    <x v="0"/>
    <x v="18"/>
    <d v="1987-03-21T00:00:00"/>
    <s v="MA"/>
    <x v="0"/>
    <s v="Other"/>
    <s v="Divorced"/>
    <x v="0"/>
    <x v="1"/>
    <x v="1"/>
    <d v="2022-12-12T00:00:00"/>
    <n v="1"/>
    <x v="0"/>
    <n v="2"/>
    <x v="0"/>
    <n v="2"/>
    <d v="2023-05-15T00:00:00"/>
    <x v="4"/>
    <x v="1"/>
    <x v="0"/>
    <n v="3"/>
    <x v="732"/>
    <n v="32"/>
    <x v="1"/>
  </r>
  <r>
    <x v="736"/>
    <d v="2021-08-30T00:00:00"/>
    <n v="4"/>
    <s v="Production Technician I"/>
    <x v="5"/>
    <s v="Active"/>
    <s v="Contract"/>
    <s v="Zone B"/>
    <s v="Full-Time"/>
    <x v="0"/>
    <x v="10"/>
    <d v="1994-12-02T00:00:00"/>
    <s v="MA"/>
    <x v="0"/>
    <s v="Other"/>
    <s v="Widowed"/>
    <x v="0"/>
    <x v="1"/>
    <x v="1"/>
    <d v="2023-01-21T00:00:00"/>
    <n v="2"/>
    <x v="0"/>
    <n v="5"/>
    <x v="1"/>
    <n v="3"/>
    <d v="2022-10-05T00:00:00"/>
    <x v="3"/>
    <x v="0"/>
    <x v="0"/>
    <n v="5"/>
    <x v="733"/>
    <n v="27"/>
    <x v="1"/>
  </r>
  <r>
    <x v="737"/>
    <d v="2020-01-27T00:00:00"/>
    <n v="6"/>
    <s v="Production Technician I"/>
    <x v="4"/>
    <s v="Active"/>
    <s v="Part-Time"/>
    <s v="Zone B"/>
    <s v="Part-Time"/>
    <x v="0"/>
    <x v="4"/>
    <d v="1952-12-31T00:00:00"/>
    <s v="MA"/>
    <x v="0"/>
    <s v="Black"/>
    <s v="Single"/>
    <x v="0"/>
    <x v="1"/>
    <x v="1"/>
    <d v="2023-05-20T00:00:00"/>
    <n v="4"/>
    <x v="1"/>
    <n v="2"/>
    <x v="0"/>
    <n v="5"/>
    <d v="2023-01-11T00:00:00"/>
    <x v="1"/>
    <x v="1"/>
    <x v="0"/>
    <n v="1"/>
    <x v="734"/>
    <n v="68"/>
    <x v="3"/>
  </r>
  <r>
    <x v="738"/>
    <d v="2022-03-04T00:00:00"/>
    <n v="4"/>
    <s v="Production Technician I"/>
    <x v="0"/>
    <s v="Active"/>
    <s v="Contract"/>
    <s v="Zone C"/>
    <s v="Temporary"/>
    <x v="0"/>
    <x v="13"/>
    <d v="1974-09-18T00:00:00"/>
    <s v="MA"/>
    <x v="0"/>
    <s v="Hispanic"/>
    <s v="Widowed"/>
    <x v="0"/>
    <x v="1"/>
    <x v="1"/>
    <d v="2022-11-30T00:00:00"/>
    <n v="5"/>
    <x v="1"/>
    <n v="4"/>
    <x v="1"/>
    <n v="4"/>
    <d v="2023-04-30T00:00:00"/>
    <x v="4"/>
    <x v="1"/>
    <x v="2"/>
    <n v="1"/>
    <x v="735"/>
    <n v="48"/>
    <x v="0"/>
  </r>
  <r>
    <x v="739"/>
    <d v="2020-03-07T00:00:00"/>
    <n v="6"/>
    <s v="Production Manager"/>
    <x v="1"/>
    <s v="Active"/>
    <s v="Contract"/>
    <s v="Zone B"/>
    <s v="Temporary"/>
    <x v="0"/>
    <x v="15"/>
    <d v="1994-10-03T00:00:00"/>
    <s v="MA"/>
    <x v="0"/>
    <s v="Black"/>
    <s v="Married"/>
    <x v="0"/>
    <x v="1"/>
    <x v="1"/>
    <d v="2023-03-13T00:00:00"/>
    <n v="2"/>
    <x v="0"/>
    <n v="2"/>
    <x v="0"/>
    <n v="1"/>
    <d v="2022-08-06T00:00:00"/>
    <x v="2"/>
    <x v="1"/>
    <x v="3"/>
    <n v="1"/>
    <x v="736"/>
    <n v="26"/>
    <x v="1"/>
  </r>
  <r>
    <x v="740"/>
    <d v="2020-03-19T00:00:00"/>
    <n v="6"/>
    <s v="Production Manager"/>
    <x v="8"/>
    <s v="Active"/>
    <s v="Full-Time"/>
    <s v="Zone B"/>
    <s v="Full-Time"/>
    <x v="0"/>
    <x v="16"/>
    <d v="1947-03-17T00:00:00"/>
    <s v="MA"/>
    <x v="0"/>
    <s v="Other"/>
    <s v="Single"/>
    <x v="0"/>
    <x v="1"/>
    <x v="1"/>
    <d v="2022-08-22T00:00:00"/>
    <n v="2"/>
    <x v="0"/>
    <n v="1"/>
    <x v="0"/>
    <n v="5"/>
    <d v="2022-11-30T00:00:00"/>
    <x v="0"/>
    <x v="0"/>
    <x v="1"/>
    <n v="4"/>
    <x v="737"/>
    <n v="73"/>
    <x v="3"/>
  </r>
  <r>
    <x v="741"/>
    <d v="2022-07-23T00:00:00"/>
    <n v="3"/>
    <s v="Production Technician II"/>
    <x v="5"/>
    <s v="Active"/>
    <s v="Full-Time"/>
    <s v="Zone A"/>
    <s v="Part-Time"/>
    <x v="0"/>
    <x v="13"/>
    <d v="1992-05-07T00:00:00"/>
    <s v="MA"/>
    <x v="1"/>
    <s v="Other"/>
    <s v="Divorced"/>
    <x v="0"/>
    <x v="1"/>
    <x v="1"/>
    <d v="2023-05-01T00:00:00"/>
    <n v="5"/>
    <x v="1"/>
    <n v="5"/>
    <x v="1"/>
    <n v="3"/>
    <d v="2022-11-29T00:00:00"/>
    <x v="1"/>
    <x v="0"/>
    <x v="0"/>
    <n v="3"/>
    <x v="738"/>
    <n v="30"/>
    <x v="1"/>
  </r>
  <r>
    <x v="742"/>
    <d v="2019-10-18T00:00:00"/>
    <n v="6"/>
    <s v="Production Technician II"/>
    <x v="6"/>
    <s v="Terminated"/>
    <s v="Full-Time"/>
    <s v="Zone A"/>
    <s v="Temporary"/>
    <x v="0"/>
    <x v="21"/>
    <d v="1947-06-19T00:00:00"/>
    <s v="MA"/>
    <x v="0"/>
    <s v="Black"/>
    <s v="Divorced"/>
    <x v="0"/>
    <x v="1"/>
    <x v="1"/>
    <d v="2022-12-11T00:00:00"/>
    <n v="4"/>
    <x v="1"/>
    <n v="1"/>
    <x v="0"/>
    <n v="5"/>
    <d v="2023-02-19T00:00:00"/>
    <x v="0"/>
    <x v="0"/>
    <x v="3"/>
    <n v="1"/>
    <x v="739"/>
    <n v="72"/>
    <x v="3"/>
  </r>
  <r>
    <x v="743"/>
    <d v="2020-04-14T00:00:00"/>
    <n v="6"/>
    <s v="Production Technician II"/>
    <x v="2"/>
    <s v="Active"/>
    <s v="Full-Time"/>
    <s v="Zone B"/>
    <s v="Full-Time"/>
    <x v="0"/>
    <x v="3"/>
    <d v="1998-05-17T00:00:00"/>
    <s v="MA"/>
    <x v="0"/>
    <s v="Other"/>
    <s v="Widowed"/>
    <x v="0"/>
    <x v="1"/>
    <x v="1"/>
    <d v="2023-03-23T00:00:00"/>
    <n v="5"/>
    <x v="1"/>
    <n v="5"/>
    <x v="1"/>
    <n v="3"/>
    <d v="2023-04-10T00:00:00"/>
    <x v="2"/>
    <x v="0"/>
    <x v="0"/>
    <n v="3"/>
    <x v="740"/>
    <n v="22"/>
    <x v="2"/>
  </r>
  <r>
    <x v="744"/>
    <d v="2018-11-25T00:00:00"/>
    <n v="7"/>
    <s v="Production Technician II"/>
    <x v="4"/>
    <s v="Terminated"/>
    <s v="Part-Time"/>
    <s v="Zone B"/>
    <s v="Full-Time"/>
    <x v="0"/>
    <x v="4"/>
    <d v="1946-12-11T00:00:00"/>
    <s v="MA"/>
    <x v="0"/>
    <s v="White"/>
    <s v="Married"/>
    <x v="0"/>
    <x v="1"/>
    <x v="1"/>
    <d v="2023-07-25T00:00:00"/>
    <n v="1"/>
    <x v="0"/>
    <n v="4"/>
    <x v="1"/>
    <n v="1"/>
    <d v="2023-04-17T00:00:00"/>
    <x v="1"/>
    <x v="1"/>
    <x v="3"/>
    <n v="2"/>
    <x v="741"/>
    <n v="72"/>
    <x v="3"/>
  </r>
  <r>
    <x v="745"/>
    <d v="2021-03-23T00:00:00"/>
    <n v="5"/>
    <s v="Production Technician II"/>
    <x v="0"/>
    <s v="Terminated"/>
    <s v="Part-Time"/>
    <s v="Zone A"/>
    <s v="Part-Time"/>
    <x v="0"/>
    <x v="17"/>
    <d v="1975-12-17T00:00:00"/>
    <s v="MA"/>
    <x v="0"/>
    <s v="Black"/>
    <s v="Divorced"/>
    <x v="0"/>
    <x v="1"/>
    <x v="1"/>
    <d v="2023-07-11T00:00:00"/>
    <n v="4"/>
    <x v="1"/>
    <n v="3"/>
    <x v="2"/>
    <n v="1"/>
    <d v="2022-11-11T00:00:00"/>
    <x v="0"/>
    <x v="1"/>
    <x v="3"/>
    <n v="2"/>
    <x v="742"/>
    <n v="46"/>
    <x v="0"/>
  </r>
  <r>
    <x v="746"/>
    <d v="2020-10-27T00:00:00"/>
    <n v="5"/>
    <s v="Production Technician I"/>
    <x v="7"/>
    <s v="Terminated"/>
    <s v="Part-Time"/>
    <s v="Zone B"/>
    <s v="Part-Time"/>
    <x v="0"/>
    <x v="6"/>
    <d v="1968-09-12T00:00:00"/>
    <s v="MA"/>
    <x v="0"/>
    <s v="Other"/>
    <s v="Single"/>
    <x v="0"/>
    <x v="1"/>
    <x v="1"/>
    <d v="2022-12-29T00:00:00"/>
    <n v="1"/>
    <x v="0"/>
    <n v="3"/>
    <x v="2"/>
    <n v="3"/>
    <d v="2022-11-14T00:00:00"/>
    <x v="0"/>
    <x v="0"/>
    <x v="1"/>
    <n v="2"/>
    <x v="743"/>
    <n v="52"/>
    <x v="0"/>
  </r>
  <r>
    <x v="747"/>
    <d v="2022-06-11T00:00:00"/>
    <n v="3"/>
    <s v="Production Technician I"/>
    <x v="3"/>
    <s v="Terminated"/>
    <s v="Part-Time"/>
    <s v="Zone C"/>
    <s v="Temporary"/>
    <x v="0"/>
    <x v="8"/>
    <d v="2001-07-09T00:00:00"/>
    <s v="MA"/>
    <x v="0"/>
    <s v="Hispanic"/>
    <s v="Single"/>
    <x v="0"/>
    <x v="1"/>
    <x v="1"/>
    <d v="2022-10-07T00:00:00"/>
    <n v="4"/>
    <x v="1"/>
    <n v="5"/>
    <x v="1"/>
    <n v="5"/>
    <d v="2023-04-28T00:00:00"/>
    <x v="2"/>
    <x v="0"/>
    <x v="1"/>
    <n v="3"/>
    <x v="744"/>
    <n v="21"/>
    <x v="2"/>
  </r>
  <r>
    <x v="748"/>
    <d v="2020-03-19T00:00:00"/>
    <n v="6"/>
    <s v="Production Technician I"/>
    <x v="9"/>
    <s v="Active"/>
    <s v="Contract"/>
    <s v="Zone B"/>
    <s v="Temporary"/>
    <x v="0"/>
    <x v="22"/>
    <d v="1985-04-11T00:00:00"/>
    <s v="MA"/>
    <x v="0"/>
    <s v="Asian"/>
    <s v="Single"/>
    <x v="0"/>
    <x v="1"/>
    <x v="1"/>
    <d v="2023-08-02T00:00:00"/>
    <n v="1"/>
    <x v="0"/>
    <n v="4"/>
    <x v="1"/>
    <n v="3"/>
    <d v="2023-01-04T00:00:00"/>
    <x v="4"/>
    <x v="1"/>
    <x v="3"/>
    <n v="5"/>
    <x v="745"/>
    <n v="35"/>
    <x v="1"/>
  </r>
  <r>
    <x v="749"/>
    <d v="2019-11-07T00:00:00"/>
    <n v="6"/>
    <s v="Production Technician I"/>
    <x v="5"/>
    <s v="Terminated"/>
    <s v="Contract"/>
    <s v="Zone B"/>
    <s v="Full-Time"/>
    <x v="0"/>
    <x v="4"/>
    <d v="1992-03-13T00:00:00"/>
    <s v="MA"/>
    <x v="0"/>
    <s v="Black"/>
    <s v="Married"/>
    <x v="0"/>
    <x v="1"/>
    <x v="1"/>
    <d v="2023-01-16T00:00:00"/>
    <n v="4"/>
    <x v="1"/>
    <n v="4"/>
    <x v="1"/>
    <n v="3"/>
    <d v="2023-02-01T00:00:00"/>
    <x v="2"/>
    <x v="1"/>
    <x v="0"/>
    <n v="5"/>
    <x v="746"/>
    <n v="27"/>
    <x v="1"/>
  </r>
  <r>
    <x v="750"/>
    <d v="2023-04-24T00:00:00"/>
    <n v="3"/>
    <s v="Production Technician I"/>
    <x v="6"/>
    <s v="Active"/>
    <s v="Full-Time"/>
    <s v="Zone C"/>
    <s v="Part-Time"/>
    <x v="0"/>
    <x v="13"/>
    <d v="1959-03-18T00:00:00"/>
    <s v="MA"/>
    <x v="0"/>
    <s v="White"/>
    <s v="Married"/>
    <x v="0"/>
    <x v="1"/>
    <x v="1"/>
    <d v="2023-07-28T00:00:00"/>
    <n v="4"/>
    <x v="1"/>
    <n v="4"/>
    <x v="1"/>
    <n v="1"/>
    <d v="2023-03-14T00:00:00"/>
    <x v="2"/>
    <x v="1"/>
    <x v="3"/>
    <n v="3"/>
    <x v="747"/>
    <n v="64"/>
    <x v="3"/>
  </r>
  <r>
    <x v="751"/>
    <d v="2020-06-04T00:00:00"/>
    <n v="5"/>
    <s v="Production Technician I"/>
    <x v="2"/>
    <s v="Active"/>
    <s v="Contract"/>
    <s v="Zone A"/>
    <s v="Temporary"/>
    <x v="0"/>
    <x v="3"/>
    <d v="1979-03-07T00:00:00"/>
    <s v="MA"/>
    <x v="0"/>
    <s v="White"/>
    <s v="Widowed"/>
    <x v="0"/>
    <x v="1"/>
    <x v="1"/>
    <d v="2023-05-04T00:00:00"/>
    <n v="5"/>
    <x v="1"/>
    <n v="2"/>
    <x v="0"/>
    <n v="3"/>
    <d v="2023-02-05T00:00:00"/>
    <x v="4"/>
    <x v="0"/>
    <x v="1"/>
    <n v="3"/>
    <x v="748"/>
    <n v="41"/>
    <x v="0"/>
  </r>
  <r>
    <x v="752"/>
    <d v="2022-05-23T00:00:00"/>
    <n v="3"/>
    <s v="Production Technician I"/>
    <x v="4"/>
    <s v="Active"/>
    <s v="Part-Time"/>
    <s v="Zone A"/>
    <s v="Full-Time"/>
    <x v="0"/>
    <x v="22"/>
    <d v="1954-02-11T00:00:00"/>
    <s v="MA"/>
    <x v="1"/>
    <s v="Asian"/>
    <s v="Married"/>
    <x v="0"/>
    <x v="1"/>
    <x v="1"/>
    <d v="2022-08-17T00:00:00"/>
    <n v="2"/>
    <x v="0"/>
    <n v="3"/>
    <x v="2"/>
    <n v="5"/>
    <d v="2023-02-18T00:00:00"/>
    <x v="3"/>
    <x v="1"/>
    <x v="1"/>
    <n v="5"/>
    <x v="749"/>
    <n v="68"/>
    <x v="3"/>
  </r>
  <r>
    <x v="753"/>
    <d v="2019-05-17T00:00:00"/>
    <n v="6"/>
    <s v="Production Technician I"/>
    <x v="0"/>
    <s v="Active"/>
    <s v="Full-Time"/>
    <s v="Zone B"/>
    <s v="Temporary"/>
    <x v="0"/>
    <x v="6"/>
    <d v="1961-02-03T00:00:00"/>
    <s v="MA"/>
    <x v="1"/>
    <s v="White"/>
    <s v="Widowed"/>
    <x v="0"/>
    <x v="1"/>
    <x v="1"/>
    <d v="2022-09-23T00:00:00"/>
    <n v="3"/>
    <x v="2"/>
    <n v="5"/>
    <x v="1"/>
    <n v="5"/>
    <d v="2023-06-29T00:00:00"/>
    <x v="4"/>
    <x v="0"/>
    <x v="1"/>
    <n v="4"/>
    <x v="750"/>
    <n v="58"/>
    <x v="0"/>
  </r>
  <r>
    <x v="754"/>
    <d v="2018-09-28T00:00:00"/>
    <n v="7"/>
    <s v="Production Technician I"/>
    <x v="7"/>
    <s v="Terminated"/>
    <s v="Part-Time"/>
    <s v="Zone B"/>
    <s v="Temporary"/>
    <x v="0"/>
    <x v="4"/>
    <d v="1943-11-14T00:00:00"/>
    <s v="MA"/>
    <x v="1"/>
    <s v="Black"/>
    <s v="Widowed"/>
    <x v="0"/>
    <x v="1"/>
    <x v="1"/>
    <d v="2023-01-12T00:00:00"/>
    <n v="4"/>
    <x v="1"/>
    <n v="3"/>
    <x v="2"/>
    <n v="2"/>
    <d v="2022-12-25T00:00:00"/>
    <x v="4"/>
    <x v="0"/>
    <x v="2"/>
    <n v="1"/>
    <x v="751"/>
    <n v="75"/>
    <x v="3"/>
  </r>
  <r>
    <x v="755"/>
    <d v="2019-03-04T00:00:00"/>
    <n v="7"/>
    <s v="Production Technician I"/>
    <x v="1"/>
    <s v="Active"/>
    <s v="Part-Time"/>
    <s v="Zone C"/>
    <s v="Part-Time"/>
    <x v="0"/>
    <x v="15"/>
    <d v="1972-03-26T00:00:00"/>
    <s v="MA"/>
    <x v="0"/>
    <s v="Other"/>
    <s v="Single"/>
    <x v="0"/>
    <x v="1"/>
    <x v="1"/>
    <d v="2022-11-13T00:00:00"/>
    <n v="2"/>
    <x v="0"/>
    <n v="4"/>
    <x v="1"/>
    <n v="5"/>
    <d v="2022-12-09T00:00:00"/>
    <x v="1"/>
    <x v="1"/>
    <x v="2"/>
    <n v="5"/>
    <x v="752"/>
    <n v="47"/>
    <x v="0"/>
  </r>
  <r>
    <x v="756"/>
    <d v="2021-03-29T00:00:00"/>
    <n v="5"/>
    <s v="Production Technician I"/>
    <x v="8"/>
    <s v="Active"/>
    <s v="Part-Time"/>
    <s v="Zone B"/>
    <s v="Full-Time"/>
    <x v="0"/>
    <x v="20"/>
    <d v="1988-09-09T00:00:00"/>
    <s v="MA"/>
    <x v="0"/>
    <s v="White"/>
    <s v="Divorced"/>
    <x v="0"/>
    <x v="1"/>
    <x v="1"/>
    <d v="2022-12-05T00:00:00"/>
    <n v="5"/>
    <x v="1"/>
    <n v="3"/>
    <x v="2"/>
    <n v="2"/>
    <d v="2022-08-24T00:00:00"/>
    <x v="4"/>
    <x v="0"/>
    <x v="3"/>
    <n v="4"/>
    <x v="753"/>
    <n v="33"/>
    <x v="1"/>
  </r>
  <r>
    <x v="757"/>
    <d v="2019-07-07T00:00:00"/>
    <n v="6"/>
    <s v="Production Technician I"/>
    <x v="3"/>
    <s v="Active"/>
    <s v="Full-Time"/>
    <s v="Zone A"/>
    <s v="Part-Time"/>
    <x v="0"/>
    <x v="4"/>
    <d v="1996-11-30T00:00:00"/>
    <s v="MA"/>
    <x v="0"/>
    <s v="Asian"/>
    <s v="Divorced"/>
    <x v="0"/>
    <x v="1"/>
    <x v="1"/>
    <d v="2022-12-22T00:00:00"/>
    <n v="2"/>
    <x v="0"/>
    <n v="4"/>
    <x v="1"/>
    <n v="2"/>
    <d v="2022-08-15T00:00:00"/>
    <x v="4"/>
    <x v="0"/>
    <x v="2"/>
    <n v="4"/>
    <x v="754"/>
    <n v="23"/>
    <x v="2"/>
  </r>
  <r>
    <x v="758"/>
    <d v="2018-09-06T00:00:00"/>
    <n v="7"/>
    <s v="Production Technician I"/>
    <x v="4"/>
    <s v="Active"/>
    <s v="Contract"/>
    <s v="Zone B"/>
    <s v="Full-Time"/>
    <x v="0"/>
    <x v="2"/>
    <d v="1990-12-08T00:00:00"/>
    <s v="MA"/>
    <x v="0"/>
    <s v="Black"/>
    <s v="Widowed"/>
    <x v="0"/>
    <x v="1"/>
    <x v="1"/>
    <d v="2023-04-26T00:00:00"/>
    <n v="4"/>
    <x v="1"/>
    <n v="5"/>
    <x v="1"/>
    <n v="1"/>
    <d v="2023-04-28T00:00:00"/>
    <x v="4"/>
    <x v="1"/>
    <x v="1"/>
    <n v="3"/>
    <x v="755"/>
    <n v="28"/>
    <x v="1"/>
  </r>
  <r>
    <x v="759"/>
    <d v="2018-09-25T00:00:00"/>
    <n v="7"/>
    <s v="Production Technician I"/>
    <x v="0"/>
    <s v="Active"/>
    <s v="Part-Time"/>
    <s v="Zone A"/>
    <s v="Part-Time"/>
    <x v="0"/>
    <x v="8"/>
    <d v="1948-03-05T00:00:00"/>
    <s v="MA"/>
    <x v="0"/>
    <s v="Asian"/>
    <s v="Married"/>
    <x v="0"/>
    <x v="1"/>
    <x v="1"/>
    <d v="2022-12-03T00:00:00"/>
    <n v="5"/>
    <x v="1"/>
    <n v="5"/>
    <x v="1"/>
    <n v="3"/>
    <d v="2023-02-04T00:00:00"/>
    <x v="4"/>
    <x v="1"/>
    <x v="0"/>
    <n v="5"/>
    <x v="756"/>
    <n v="70"/>
    <x v="3"/>
  </r>
  <r>
    <x v="760"/>
    <d v="2022-03-11T00:00:00"/>
    <n v="4"/>
    <s v="Production Manager"/>
    <x v="1"/>
    <s v="Active"/>
    <s v="Part-Time"/>
    <s v="Zone A"/>
    <s v="Temporary"/>
    <x v="0"/>
    <x v="9"/>
    <d v="1982-02-21T00:00:00"/>
    <s v="MA"/>
    <x v="0"/>
    <s v="Asian"/>
    <s v="Divorced"/>
    <x v="0"/>
    <x v="1"/>
    <x v="1"/>
    <d v="2023-06-10T00:00:00"/>
    <n v="2"/>
    <x v="0"/>
    <n v="3"/>
    <x v="2"/>
    <n v="2"/>
    <d v="2022-11-20T00:00:00"/>
    <x v="0"/>
    <x v="0"/>
    <x v="2"/>
    <n v="1"/>
    <x v="757"/>
    <n v="40"/>
    <x v="0"/>
  </r>
  <r>
    <x v="761"/>
    <d v="2020-07-13T00:00:00"/>
    <n v="5"/>
    <s v="Production Manager"/>
    <x v="8"/>
    <s v="Active"/>
    <s v="Part-Time"/>
    <s v="Zone A"/>
    <s v="Part-Time"/>
    <x v="0"/>
    <x v="9"/>
    <d v="1971-05-15T00:00:00"/>
    <s v="MA"/>
    <x v="0"/>
    <s v="Asian"/>
    <s v="Divorced"/>
    <x v="0"/>
    <x v="1"/>
    <x v="1"/>
    <d v="2023-01-10T00:00:00"/>
    <n v="2"/>
    <x v="0"/>
    <n v="4"/>
    <x v="1"/>
    <n v="2"/>
    <d v="2023-06-03T00:00:00"/>
    <x v="1"/>
    <x v="0"/>
    <x v="2"/>
    <n v="2"/>
    <x v="758"/>
    <n v="49"/>
    <x v="0"/>
  </r>
  <r>
    <x v="762"/>
    <d v="2020-06-22T00:00:00"/>
    <n v="5"/>
    <s v="Production Technician II"/>
    <x v="5"/>
    <s v="Active"/>
    <s v="Contract"/>
    <s v="Zone B"/>
    <s v="Full-Time"/>
    <x v="0"/>
    <x v="3"/>
    <d v="1950-06-07T00:00:00"/>
    <s v="MA"/>
    <x v="0"/>
    <s v="White"/>
    <s v="Married"/>
    <x v="0"/>
    <x v="1"/>
    <x v="1"/>
    <d v="2023-06-18T00:00:00"/>
    <n v="3"/>
    <x v="2"/>
    <n v="1"/>
    <x v="0"/>
    <n v="5"/>
    <d v="2023-04-20T00:00:00"/>
    <x v="2"/>
    <x v="0"/>
    <x v="3"/>
    <n v="3"/>
    <x v="759"/>
    <n v="70"/>
    <x v="3"/>
  </r>
  <r>
    <x v="763"/>
    <d v="2019-09-30T00:00:00"/>
    <n v="6"/>
    <s v="Production Technician II"/>
    <x v="6"/>
    <s v="Terminated"/>
    <s v="Full-Time"/>
    <s v="Zone A"/>
    <s v="Temporary"/>
    <x v="0"/>
    <x v="3"/>
    <d v="1984-11-24T00:00:00"/>
    <s v="MA"/>
    <x v="0"/>
    <s v="Black"/>
    <s v="Married"/>
    <x v="0"/>
    <x v="1"/>
    <x v="1"/>
    <d v="2022-11-03T00:00:00"/>
    <n v="3"/>
    <x v="2"/>
    <n v="1"/>
    <x v="0"/>
    <n v="1"/>
    <d v="2022-10-23T00:00:00"/>
    <x v="1"/>
    <x v="1"/>
    <x v="3"/>
    <n v="2"/>
    <x v="760"/>
    <n v="35"/>
    <x v="1"/>
  </r>
  <r>
    <x v="764"/>
    <d v="2020-01-08T00:00:00"/>
    <n v="6"/>
    <s v="Production Technician II"/>
    <x v="2"/>
    <s v="Active"/>
    <s v="Contract"/>
    <s v="Zone A"/>
    <s v="Temporary"/>
    <x v="0"/>
    <x v="13"/>
    <d v="1991-08-14T00:00:00"/>
    <s v="MA"/>
    <x v="0"/>
    <s v="White"/>
    <s v="Widowed"/>
    <x v="0"/>
    <x v="1"/>
    <x v="1"/>
    <d v="2022-10-24T00:00:00"/>
    <n v="4"/>
    <x v="1"/>
    <n v="4"/>
    <x v="1"/>
    <n v="2"/>
    <d v="2023-05-26T00:00:00"/>
    <x v="2"/>
    <x v="0"/>
    <x v="2"/>
    <n v="4"/>
    <x v="761"/>
    <n v="29"/>
    <x v="1"/>
  </r>
  <r>
    <x v="765"/>
    <d v="2021-10-16T00:00:00"/>
    <n v="4"/>
    <s v="Production Technician II"/>
    <x v="4"/>
    <s v="Active"/>
    <s v="Full-Time"/>
    <s v="Zone B"/>
    <s v="Temporary"/>
    <x v="0"/>
    <x v="6"/>
    <d v="1978-11-07T00:00:00"/>
    <s v="MA"/>
    <x v="0"/>
    <s v="Asian"/>
    <s v="Divorced"/>
    <x v="0"/>
    <x v="1"/>
    <x v="1"/>
    <d v="2023-07-19T00:00:00"/>
    <n v="2"/>
    <x v="0"/>
    <n v="1"/>
    <x v="0"/>
    <n v="1"/>
    <d v="2023-05-23T00:00:00"/>
    <x v="3"/>
    <x v="0"/>
    <x v="0"/>
    <n v="1"/>
    <x v="762"/>
    <n v="43"/>
    <x v="0"/>
  </r>
  <r>
    <x v="766"/>
    <d v="2022-06-29T00:00:00"/>
    <n v="3"/>
    <s v="Production Technician II"/>
    <x v="0"/>
    <s v="Active"/>
    <s v="Full-Time"/>
    <s v="Zone C"/>
    <s v="Temporary"/>
    <x v="0"/>
    <x v="1"/>
    <d v="1977-10-16T00:00:00"/>
    <s v="MA"/>
    <x v="0"/>
    <s v="Other"/>
    <s v="Widowed"/>
    <x v="0"/>
    <x v="1"/>
    <x v="1"/>
    <d v="2023-04-16T00:00:00"/>
    <n v="3"/>
    <x v="2"/>
    <n v="5"/>
    <x v="1"/>
    <n v="4"/>
    <d v="2023-06-30T00:00:00"/>
    <x v="2"/>
    <x v="0"/>
    <x v="1"/>
    <n v="1"/>
    <x v="763"/>
    <n v="45"/>
    <x v="0"/>
  </r>
  <r>
    <x v="767"/>
    <d v="2022-05-01T00:00:00"/>
    <n v="4"/>
    <s v="Production Technician I"/>
    <x v="7"/>
    <s v="Terminated"/>
    <s v="Full-Time"/>
    <s v="Zone A"/>
    <s v="Temporary"/>
    <x v="0"/>
    <x v="3"/>
    <d v="1956-07-14T00:00:00"/>
    <s v="MA"/>
    <x v="1"/>
    <s v="White"/>
    <s v="Single"/>
    <x v="0"/>
    <x v="1"/>
    <x v="1"/>
    <d v="2022-10-17T00:00:00"/>
    <n v="1"/>
    <x v="0"/>
    <n v="3"/>
    <x v="2"/>
    <n v="4"/>
    <d v="2023-01-04T00:00:00"/>
    <x v="0"/>
    <x v="0"/>
    <x v="2"/>
    <n v="1"/>
    <x v="764"/>
    <n v="66"/>
    <x v="3"/>
  </r>
  <r>
    <x v="768"/>
    <d v="2018-08-16T00:00:00"/>
    <n v="7"/>
    <s v="Production Technician I"/>
    <x v="3"/>
    <s v="Active"/>
    <s v="Full-Time"/>
    <s v="Zone B"/>
    <s v="Part-Time"/>
    <x v="0"/>
    <x v="9"/>
    <d v="1957-06-18T00:00:00"/>
    <s v="MA"/>
    <x v="0"/>
    <s v="Asian"/>
    <s v="Married"/>
    <x v="0"/>
    <x v="1"/>
    <x v="1"/>
    <d v="2023-02-21T00:00:00"/>
    <n v="5"/>
    <x v="1"/>
    <n v="2"/>
    <x v="0"/>
    <n v="5"/>
    <d v="2022-11-21T00:00:00"/>
    <x v="0"/>
    <x v="0"/>
    <x v="2"/>
    <n v="2"/>
    <x v="617"/>
    <n v="61"/>
    <x v="3"/>
  </r>
  <r>
    <x v="769"/>
    <d v="2019-12-27T00:00:00"/>
    <n v="6"/>
    <s v="Production Technician I"/>
    <x v="9"/>
    <s v="Active"/>
    <s v="Part-Time"/>
    <s v="Zone C"/>
    <s v="Temporary"/>
    <x v="0"/>
    <x v="4"/>
    <d v="1959-09-27T00:00:00"/>
    <s v="MA"/>
    <x v="0"/>
    <s v="Hispanic"/>
    <s v="Married"/>
    <x v="0"/>
    <x v="1"/>
    <x v="1"/>
    <d v="2023-07-13T00:00:00"/>
    <n v="2"/>
    <x v="0"/>
    <n v="5"/>
    <x v="1"/>
    <n v="4"/>
    <d v="2023-07-26T00:00:00"/>
    <x v="2"/>
    <x v="1"/>
    <x v="1"/>
    <n v="3"/>
    <x v="765"/>
    <n v="60"/>
    <x v="3"/>
  </r>
  <r>
    <x v="770"/>
    <d v="2021-07-01T00:00:00"/>
    <n v="4"/>
    <s v="Production Technician I"/>
    <x v="5"/>
    <s v="Terminated"/>
    <s v="Part-Time"/>
    <s v="Zone A"/>
    <s v="Full-Time"/>
    <x v="0"/>
    <x v="6"/>
    <d v="1977-03-16T00:00:00"/>
    <s v="MA"/>
    <x v="0"/>
    <s v="Hispanic"/>
    <s v="Widowed"/>
    <x v="0"/>
    <x v="1"/>
    <x v="1"/>
    <d v="2022-12-16T00:00:00"/>
    <n v="3"/>
    <x v="2"/>
    <n v="4"/>
    <x v="1"/>
    <n v="1"/>
    <d v="2023-01-17T00:00:00"/>
    <x v="4"/>
    <x v="0"/>
    <x v="3"/>
    <n v="2"/>
    <x v="766"/>
    <n v="44"/>
    <x v="0"/>
  </r>
  <r>
    <x v="771"/>
    <d v="2022-10-20T00:00:00"/>
    <n v="3"/>
    <s v="Production Technician I"/>
    <x v="6"/>
    <s v="Active"/>
    <s v="Full-Time"/>
    <s v="Zone B"/>
    <s v="Full-Time"/>
    <x v="0"/>
    <x v="12"/>
    <d v="1952-11-14T00:00:00"/>
    <s v="MA"/>
    <x v="0"/>
    <s v="Hispanic"/>
    <s v="Divorced"/>
    <x v="0"/>
    <x v="1"/>
    <x v="1"/>
    <d v="2023-01-24T00:00:00"/>
    <n v="4"/>
    <x v="1"/>
    <n v="5"/>
    <x v="1"/>
    <n v="3"/>
    <d v="2023-03-03T00:00:00"/>
    <x v="4"/>
    <x v="0"/>
    <x v="0"/>
    <n v="5"/>
    <x v="767"/>
    <n v="70"/>
    <x v="3"/>
  </r>
  <r>
    <x v="772"/>
    <d v="2019-02-15T00:00:00"/>
    <n v="7"/>
    <s v="Production Technician I"/>
    <x v="2"/>
    <s v="Active"/>
    <s v="Full-Time"/>
    <s v="Zone C"/>
    <s v="Full-Time"/>
    <x v="0"/>
    <x v="4"/>
    <d v="1998-10-23T00:00:00"/>
    <s v="MA"/>
    <x v="0"/>
    <s v="Hispanic"/>
    <s v="Married"/>
    <x v="0"/>
    <x v="1"/>
    <x v="1"/>
    <d v="2023-04-21T00:00:00"/>
    <n v="3"/>
    <x v="2"/>
    <n v="5"/>
    <x v="1"/>
    <n v="4"/>
    <d v="2023-05-16T00:00:00"/>
    <x v="1"/>
    <x v="0"/>
    <x v="0"/>
    <n v="5"/>
    <x v="768"/>
    <n v="21"/>
    <x v="2"/>
  </r>
  <r>
    <x v="773"/>
    <d v="2022-01-17T00:00:00"/>
    <n v="4"/>
    <s v="Production Technician I"/>
    <x v="4"/>
    <s v="Terminated"/>
    <s v="Part-Time"/>
    <s v="Zone C"/>
    <s v="Full-Time"/>
    <x v="0"/>
    <x v="4"/>
    <d v="1976-05-28T00:00:00"/>
    <s v="MA"/>
    <x v="1"/>
    <s v="Black"/>
    <s v="Widowed"/>
    <x v="0"/>
    <x v="1"/>
    <x v="1"/>
    <d v="2023-06-28T00:00:00"/>
    <n v="4"/>
    <x v="1"/>
    <n v="2"/>
    <x v="0"/>
    <n v="5"/>
    <d v="2023-06-15T00:00:00"/>
    <x v="0"/>
    <x v="0"/>
    <x v="1"/>
    <n v="4"/>
    <x v="769"/>
    <n v="46"/>
    <x v="0"/>
  </r>
  <r>
    <x v="774"/>
    <d v="2021-11-14T00:00:00"/>
    <n v="4"/>
    <s v="Production Technician I"/>
    <x v="0"/>
    <s v="Terminated"/>
    <s v="Full-Time"/>
    <s v="Zone A"/>
    <s v="Full-Time"/>
    <x v="0"/>
    <x v="9"/>
    <d v="1971-04-04T00:00:00"/>
    <s v="MA"/>
    <x v="1"/>
    <s v="Hispanic"/>
    <s v="Divorced"/>
    <x v="0"/>
    <x v="1"/>
    <x v="1"/>
    <d v="2023-03-29T00:00:00"/>
    <n v="1"/>
    <x v="0"/>
    <n v="3"/>
    <x v="2"/>
    <n v="1"/>
    <d v="2023-03-30T00:00:00"/>
    <x v="2"/>
    <x v="0"/>
    <x v="1"/>
    <n v="5"/>
    <x v="770"/>
    <n v="50"/>
    <x v="0"/>
  </r>
  <r>
    <x v="775"/>
    <d v="2020-11-14T00:00:00"/>
    <n v="5"/>
    <s v="Production Technician I"/>
    <x v="7"/>
    <s v="Active"/>
    <s v="Part-Time"/>
    <s v="Zone C"/>
    <s v="Full-Time"/>
    <x v="0"/>
    <x v="3"/>
    <d v="1971-09-11T00:00:00"/>
    <s v="MA"/>
    <x v="0"/>
    <s v="White"/>
    <s v="Divorced"/>
    <x v="0"/>
    <x v="1"/>
    <x v="1"/>
    <d v="2023-04-25T00:00:00"/>
    <n v="4"/>
    <x v="1"/>
    <n v="1"/>
    <x v="0"/>
    <n v="5"/>
    <d v="2023-02-27T00:00:00"/>
    <x v="3"/>
    <x v="0"/>
    <x v="0"/>
    <n v="1"/>
    <x v="771"/>
    <n v="49"/>
    <x v="0"/>
  </r>
  <r>
    <x v="776"/>
    <d v="2023-02-25T00:00:00"/>
    <n v="3"/>
    <s v="Production Technician I"/>
    <x v="1"/>
    <s v="Active"/>
    <s v="Part-Time"/>
    <s v="Zone A"/>
    <s v="Part-Time"/>
    <x v="0"/>
    <x v="3"/>
    <d v="1961-12-26T00:00:00"/>
    <s v="MA"/>
    <x v="0"/>
    <s v="Other"/>
    <s v="Single"/>
    <x v="0"/>
    <x v="1"/>
    <x v="1"/>
    <d v="2023-04-18T00:00:00"/>
    <n v="2"/>
    <x v="0"/>
    <n v="1"/>
    <x v="0"/>
    <n v="2"/>
    <d v="2023-05-25T00:00:00"/>
    <x v="2"/>
    <x v="1"/>
    <x v="3"/>
    <n v="5"/>
    <x v="772"/>
    <n v="62"/>
    <x v="3"/>
  </r>
  <r>
    <x v="777"/>
    <d v="2022-08-23T00:00:00"/>
    <n v="3"/>
    <s v="Production Technician I"/>
    <x v="8"/>
    <s v="Active"/>
    <s v="Contract"/>
    <s v="Zone A"/>
    <s v="Full-Time"/>
    <x v="0"/>
    <x v="17"/>
    <d v="1965-04-28T00:00:00"/>
    <s v="MA"/>
    <x v="0"/>
    <s v="Black"/>
    <s v="Divorced"/>
    <x v="0"/>
    <x v="1"/>
    <x v="1"/>
    <d v="2022-09-19T00:00:00"/>
    <n v="1"/>
    <x v="0"/>
    <n v="2"/>
    <x v="0"/>
    <n v="4"/>
    <d v="2022-12-23T00:00:00"/>
    <x v="1"/>
    <x v="1"/>
    <x v="3"/>
    <n v="4"/>
    <x v="773"/>
    <n v="57"/>
    <x v="0"/>
  </r>
  <r>
    <x v="778"/>
    <d v="2019-05-01T00:00:00"/>
    <n v="7"/>
    <s v="Production Technician I"/>
    <x v="3"/>
    <s v="Active"/>
    <s v="Part-Time"/>
    <s v="Zone C"/>
    <s v="Full-Time"/>
    <x v="0"/>
    <x v="4"/>
    <d v="1967-10-17T00:00:00"/>
    <s v="MA"/>
    <x v="0"/>
    <s v="Hispanic"/>
    <s v="Married"/>
    <x v="0"/>
    <x v="1"/>
    <x v="1"/>
    <d v="2023-03-16T00:00:00"/>
    <n v="5"/>
    <x v="1"/>
    <n v="5"/>
    <x v="1"/>
    <n v="1"/>
    <d v="2022-08-21T00:00:00"/>
    <x v="0"/>
    <x v="1"/>
    <x v="2"/>
    <n v="2"/>
    <x v="774"/>
    <n v="52"/>
    <x v="0"/>
  </r>
  <r>
    <x v="779"/>
    <d v="2020-04-26T00:00:00"/>
    <n v="6"/>
    <s v="Production Technician I"/>
    <x v="9"/>
    <s v="Active"/>
    <s v="Full-Time"/>
    <s v="Zone A"/>
    <s v="Part-Time"/>
    <x v="0"/>
    <x v="2"/>
    <d v="1951-11-16T00:00:00"/>
    <s v="MA"/>
    <x v="0"/>
    <s v="Asian"/>
    <s v="Widowed"/>
    <x v="0"/>
    <x v="1"/>
    <x v="1"/>
    <d v="2023-01-13T00:00:00"/>
    <n v="3"/>
    <x v="2"/>
    <n v="1"/>
    <x v="0"/>
    <n v="5"/>
    <d v="2023-02-15T00:00:00"/>
    <x v="1"/>
    <x v="0"/>
    <x v="2"/>
    <n v="3"/>
    <x v="775"/>
    <n v="69"/>
    <x v="3"/>
  </r>
  <r>
    <x v="780"/>
    <d v="2021-02-08T00:00:00"/>
    <n v="5"/>
    <s v="Production Technician I"/>
    <x v="5"/>
    <s v="Active"/>
    <s v="Full-Time"/>
    <s v="Zone C"/>
    <s v="Temporary"/>
    <x v="0"/>
    <x v="5"/>
    <d v="1971-05-27T00:00:00"/>
    <s v="MA"/>
    <x v="0"/>
    <s v="Black"/>
    <s v="Single"/>
    <x v="0"/>
    <x v="1"/>
    <x v="1"/>
    <d v="2022-10-31T00:00:00"/>
    <n v="4"/>
    <x v="1"/>
    <n v="2"/>
    <x v="0"/>
    <n v="3"/>
    <d v="2023-02-24T00:00:00"/>
    <x v="3"/>
    <x v="0"/>
    <x v="0"/>
    <n v="3"/>
    <x v="776"/>
    <n v="50"/>
    <x v="0"/>
  </r>
  <r>
    <x v="781"/>
    <d v="2020-10-29T00:00:00"/>
    <n v="5"/>
    <s v="Production Manager"/>
    <x v="6"/>
    <s v="Active"/>
    <s v="Contract"/>
    <s v="Zone A"/>
    <s v="Part-Time"/>
    <x v="0"/>
    <x v="2"/>
    <d v="1957-03-14T00:00:00"/>
    <s v="MA"/>
    <x v="0"/>
    <s v="Asian"/>
    <s v="Single"/>
    <x v="0"/>
    <x v="1"/>
    <x v="1"/>
    <d v="2023-02-26T00:00:00"/>
    <n v="1"/>
    <x v="0"/>
    <n v="4"/>
    <x v="1"/>
    <n v="2"/>
    <d v="2023-05-24T00:00:00"/>
    <x v="3"/>
    <x v="1"/>
    <x v="1"/>
    <n v="1"/>
    <x v="777"/>
    <n v="63"/>
    <x v="3"/>
  </r>
  <r>
    <x v="782"/>
    <d v="2022-11-22T00:00:00"/>
    <n v="3"/>
    <s v="Production Manager"/>
    <x v="2"/>
    <s v="Active"/>
    <s v="Contract"/>
    <s v="Zone A"/>
    <s v="Full-Time"/>
    <x v="0"/>
    <x v="6"/>
    <d v="1975-11-06T00:00:00"/>
    <s v="MA"/>
    <x v="0"/>
    <s v="Black"/>
    <s v="Single"/>
    <x v="0"/>
    <x v="1"/>
    <x v="1"/>
    <d v="2023-03-19T00:00:00"/>
    <n v="2"/>
    <x v="0"/>
    <n v="1"/>
    <x v="0"/>
    <n v="5"/>
    <d v="2023-05-22T00:00:00"/>
    <x v="2"/>
    <x v="0"/>
    <x v="3"/>
    <n v="2"/>
    <x v="778"/>
    <n v="47"/>
    <x v="0"/>
  </r>
  <r>
    <x v="783"/>
    <d v="2022-10-11T00:00:00"/>
    <n v="3"/>
    <s v="Production Technician II"/>
    <x v="0"/>
    <s v="Active"/>
    <s v="Full-Time"/>
    <s v="Zone B"/>
    <s v="Part-Time"/>
    <x v="0"/>
    <x v="1"/>
    <d v="1982-06-19T00:00:00"/>
    <s v="MA"/>
    <x v="0"/>
    <s v="Other"/>
    <s v="Single"/>
    <x v="0"/>
    <x v="1"/>
    <x v="1"/>
    <d v="2022-08-19T00:00:00"/>
    <n v="2"/>
    <x v="0"/>
    <n v="5"/>
    <x v="1"/>
    <n v="3"/>
    <d v="2023-06-13T00:00:00"/>
    <x v="4"/>
    <x v="1"/>
    <x v="1"/>
    <n v="3"/>
    <x v="779"/>
    <n v="40"/>
    <x v="0"/>
  </r>
  <r>
    <x v="784"/>
    <d v="2019-12-28T00:00:00"/>
    <n v="6"/>
    <s v="Production Technician II"/>
    <x v="1"/>
    <s v="Active"/>
    <s v="Full-Time"/>
    <s v="Zone A"/>
    <s v="Full-Time"/>
    <x v="0"/>
    <x v="2"/>
    <d v="1978-04-21T00:00:00"/>
    <s v="MA"/>
    <x v="0"/>
    <s v="White"/>
    <s v="Married"/>
    <x v="0"/>
    <x v="1"/>
    <x v="1"/>
    <d v="2023-06-01T00:00:00"/>
    <n v="1"/>
    <x v="0"/>
    <n v="4"/>
    <x v="1"/>
    <n v="5"/>
    <d v="2023-07-15T00:00:00"/>
    <x v="4"/>
    <x v="0"/>
    <x v="0"/>
    <n v="1"/>
    <x v="780"/>
    <n v="41"/>
    <x v="0"/>
  </r>
  <r>
    <x v="785"/>
    <d v="2019-04-11T00:00:00"/>
    <n v="7"/>
    <s v="Production Technician II"/>
    <x v="8"/>
    <s v="Active"/>
    <s v="Full-Time"/>
    <s v="Zone C"/>
    <s v="Part-Time"/>
    <x v="0"/>
    <x v="8"/>
    <d v="1984-05-10T00:00:00"/>
    <s v="MA"/>
    <x v="0"/>
    <s v="Other"/>
    <s v="Single"/>
    <x v="0"/>
    <x v="1"/>
    <x v="1"/>
    <d v="2023-08-01T00:00:00"/>
    <n v="4"/>
    <x v="1"/>
    <n v="3"/>
    <x v="2"/>
    <n v="3"/>
    <d v="2023-03-27T00:00:00"/>
    <x v="4"/>
    <x v="0"/>
    <x v="3"/>
    <n v="3"/>
    <x v="781"/>
    <n v="35"/>
    <x v="1"/>
  </r>
  <r>
    <x v="786"/>
    <d v="2020-10-26T00:00:00"/>
    <n v="5"/>
    <s v="Production Technician II"/>
    <x v="6"/>
    <s v="Active"/>
    <s v="Full-Time"/>
    <s v="Zone A"/>
    <s v="Part-Time"/>
    <x v="0"/>
    <x v="4"/>
    <d v="1955-08-13T00:00:00"/>
    <s v="MA"/>
    <x v="0"/>
    <s v="White"/>
    <s v="Divorced"/>
    <x v="0"/>
    <x v="1"/>
    <x v="1"/>
    <d v="2023-05-28T00:00:00"/>
    <n v="2"/>
    <x v="0"/>
    <n v="4"/>
    <x v="1"/>
    <n v="5"/>
    <d v="2023-02-04T00:00:00"/>
    <x v="3"/>
    <x v="0"/>
    <x v="1"/>
    <n v="1"/>
    <x v="782"/>
    <n v="65"/>
    <x v="3"/>
  </r>
  <r>
    <x v="787"/>
    <d v="2021-07-09T00:00:00"/>
    <n v="4"/>
    <s v="Production Technician II"/>
    <x v="2"/>
    <s v="Terminated"/>
    <s v="Part-Time"/>
    <s v="Zone B"/>
    <s v="Full-Time"/>
    <x v="0"/>
    <x v="4"/>
    <d v="1994-07-16T00:00:00"/>
    <s v="MA"/>
    <x v="0"/>
    <s v="White"/>
    <s v="Married"/>
    <x v="0"/>
    <x v="1"/>
    <x v="1"/>
    <d v="2022-10-11T00:00:00"/>
    <n v="3"/>
    <x v="2"/>
    <n v="3"/>
    <x v="2"/>
    <n v="5"/>
    <d v="2022-11-23T00:00:00"/>
    <x v="3"/>
    <x v="0"/>
    <x v="1"/>
    <n v="4"/>
    <x v="783"/>
    <n v="27"/>
    <x v="1"/>
  </r>
  <r>
    <x v="788"/>
    <d v="2022-01-12T00:00:00"/>
    <n v="4"/>
    <s v="Production Technician I"/>
    <x v="8"/>
    <s v="Active"/>
    <s v="Full-Time"/>
    <s v="Zone C"/>
    <s v="Temporary"/>
    <x v="0"/>
    <x v="2"/>
    <d v="1944-04-19T00:00:00"/>
    <s v="MA"/>
    <x v="1"/>
    <s v="Black"/>
    <s v="Single"/>
    <x v="0"/>
    <x v="1"/>
    <x v="1"/>
    <d v="2022-11-12T00:00:00"/>
    <n v="3"/>
    <x v="2"/>
    <n v="2"/>
    <x v="0"/>
    <n v="2"/>
    <d v="2023-06-08T00:00:00"/>
    <x v="0"/>
    <x v="1"/>
    <x v="2"/>
    <n v="4"/>
    <x v="784"/>
    <n v="78"/>
    <x v="3"/>
  </r>
  <r>
    <x v="789"/>
    <d v="2020-08-07T00:00:00"/>
    <n v="5"/>
    <s v="Production Technician I"/>
    <x v="3"/>
    <s v="Terminated"/>
    <s v="Part-Time"/>
    <s v="Zone A"/>
    <s v="Part-Time"/>
    <x v="0"/>
    <x v="0"/>
    <d v="1968-12-19T00:00:00"/>
    <s v="MA"/>
    <x v="0"/>
    <s v="White"/>
    <s v="Widowed"/>
    <x v="0"/>
    <x v="1"/>
    <x v="1"/>
    <d v="2023-05-31T00:00:00"/>
    <n v="4"/>
    <x v="1"/>
    <n v="2"/>
    <x v="0"/>
    <n v="1"/>
    <d v="2023-01-31T00:00:00"/>
    <x v="2"/>
    <x v="1"/>
    <x v="2"/>
    <n v="3"/>
    <x v="785"/>
    <n v="52"/>
    <x v="0"/>
  </r>
  <r>
    <x v="790"/>
    <d v="2021-04-10T00:00:00"/>
    <n v="5"/>
    <s v="Production Technician I"/>
    <x v="4"/>
    <s v="Terminated"/>
    <s v="Part-Time"/>
    <s v="Zone A"/>
    <s v="Temporary"/>
    <x v="0"/>
    <x v="14"/>
    <d v="1980-12-28T00:00:00"/>
    <s v="MA"/>
    <x v="0"/>
    <s v="Black"/>
    <s v="Widowed"/>
    <x v="0"/>
    <x v="1"/>
    <x v="1"/>
    <d v="2022-10-04T00:00:00"/>
    <n v="3"/>
    <x v="2"/>
    <n v="3"/>
    <x v="2"/>
    <n v="1"/>
    <d v="2023-02-20T00:00:00"/>
    <x v="0"/>
    <x v="1"/>
    <x v="3"/>
    <n v="4"/>
    <x v="786"/>
    <n v="41"/>
    <x v="0"/>
  </r>
  <r>
    <x v="791"/>
    <d v="2021-01-11T00:00:00"/>
    <n v="5"/>
    <s v="Production Technician I"/>
    <x v="0"/>
    <s v="Active"/>
    <s v="Full-Time"/>
    <s v="Zone C"/>
    <s v="Full-Time"/>
    <x v="0"/>
    <x v="5"/>
    <d v="2000-02-18T00:00:00"/>
    <s v="MA"/>
    <x v="0"/>
    <s v="Asian"/>
    <s v="Married"/>
    <x v="0"/>
    <x v="1"/>
    <x v="1"/>
    <d v="2022-11-19T00:00:00"/>
    <n v="2"/>
    <x v="0"/>
    <n v="1"/>
    <x v="0"/>
    <n v="2"/>
    <d v="2023-01-17T00:00:00"/>
    <x v="1"/>
    <x v="1"/>
    <x v="0"/>
    <n v="2"/>
    <x v="787"/>
    <n v="21"/>
    <x v="2"/>
  </r>
  <r>
    <x v="792"/>
    <d v="2019-12-08T00:00:00"/>
    <n v="6"/>
    <s v="Production Technician I"/>
    <x v="1"/>
    <s v="Active"/>
    <s v="Contract"/>
    <s v="Zone B"/>
    <s v="Full-Time"/>
    <x v="0"/>
    <x v="5"/>
    <d v="1985-01-28T00:00:00"/>
    <s v="MA"/>
    <x v="0"/>
    <s v="Other"/>
    <s v="Married"/>
    <x v="0"/>
    <x v="1"/>
    <x v="1"/>
    <d v="2022-11-24T00:00:00"/>
    <n v="5"/>
    <x v="1"/>
    <n v="1"/>
    <x v="0"/>
    <n v="5"/>
    <d v="2022-11-10T00:00:00"/>
    <x v="4"/>
    <x v="1"/>
    <x v="2"/>
    <n v="1"/>
    <x v="788"/>
    <n v="34"/>
    <x v="1"/>
  </r>
  <r>
    <x v="793"/>
    <d v="2021-09-26T00:00:00"/>
    <n v="4"/>
    <s v="Production Technician I"/>
    <x v="8"/>
    <s v="Active"/>
    <s v="Part-Time"/>
    <s v="Zone C"/>
    <s v="Full-Time"/>
    <x v="0"/>
    <x v="5"/>
    <d v="1994-07-21T00:00:00"/>
    <s v="MA"/>
    <x v="1"/>
    <s v="Hispanic"/>
    <s v="Widowed"/>
    <x v="0"/>
    <x v="1"/>
    <x v="1"/>
    <d v="2023-07-05T00:00:00"/>
    <n v="3"/>
    <x v="2"/>
    <n v="2"/>
    <x v="0"/>
    <n v="2"/>
    <d v="2022-11-08T00:00:00"/>
    <x v="2"/>
    <x v="1"/>
    <x v="2"/>
    <n v="4"/>
    <x v="789"/>
    <n v="27"/>
    <x v="1"/>
  </r>
  <r>
    <x v="794"/>
    <d v="2021-09-09T00:00:00"/>
    <n v="4"/>
    <s v="Production Technician I"/>
    <x v="6"/>
    <s v="Terminated"/>
    <s v="Full-Time"/>
    <s v="Zone B"/>
    <s v="Temporary"/>
    <x v="0"/>
    <x v="4"/>
    <d v="1999-05-25T00:00:00"/>
    <s v="MA"/>
    <x v="1"/>
    <s v="Asian"/>
    <s v="Divorced"/>
    <x v="0"/>
    <x v="1"/>
    <x v="1"/>
    <d v="2023-04-13T00:00:00"/>
    <n v="1"/>
    <x v="0"/>
    <n v="5"/>
    <x v="1"/>
    <n v="1"/>
    <d v="2023-05-28T00:00:00"/>
    <x v="1"/>
    <x v="0"/>
    <x v="1"/>
    <n v="2"/>
    <x v="790"/>
    <n v="22"/>
    <x v="2"/>
  </r>
  <r>
    <x v="795"/>
    <d v="2020-09-19T00:00:00"/>
    <n v="5"/>
    <s v="Production Technician I"/>
    <x v="2"/>
    <s v="Terminated"/>
    <s v="Full-Time"/>
    <s v="Zone A"/>
    <s v="Full-Time"/>
    <x v="0"/>
    <x v="3"/>
    <d v="1943-09-18T00:00:00"/>
    <s v="MA"/>
    <x v="0"/>
    <s v="Black"/>
    <s v="Widowed"/>
    <x v="0"/>
    <x v="1"/>
    <x v="1"/>
    <d v="2023-07-30T00:00:00"/>
    <n v="3"/>
    <x v="2"/>
    <n v="5"/>
    <x v="1"/>
    <n v="2"/>
    <d v="2023-03-31T00:00:00"/>
    <x v="3"/>
    <x v="1"/>
    <x v="2"/>
    <n v="1"/>
    <x v="791"/>
    <n v="77"/>
    <x v="3"/>
  </r>
  <r>
    <x v="796"/>
    <d v="2022-01-11T00:00:00"/>
    <n v="4"/>
    <s v="Production Technician I"/>
    <x v="9"/>
    <s v="Active"/>
    <s v="Full-Time"/>
    <s v="Zone C"/>
    <s v="Part-Time"/>
    <x v="0"/>
    <x v="1"/>
    <d v="1998-05-29T00:00:00"/>
    <s v="MA"/>
    <x v="0"/>
    <s v="Hispanic"/>
    <s v="Single"/>
    <x v="0"/>
    <x v="1"/>
    <x v="1"/>
    <d v="2023-07-15T00:00:00"/>
    <n v="2"/>
    <x v="0"/>
    <n v="4"/>
    <x v="1"/>
    <n v="5"/>
    <d v="2023-05-13T00:00:00"/>
    <x v="3"/>
    <x v="1"/>
    <x v="1"/>
    <n v="5"/>
    <x v="792"/>
    <n v="24"/>
    <x v="2"/>
  </r>
  <r>
    <x v="797"/>
    <d v="2019-07-18T00:00:00"/>
    <n v="6"/>
    <s v="Production Technician I"/>
    <x v="7"/>
    <s v="Active"/>
    <s v="Full-Time"/>
    <s v="Zone C"/>
    <s v="Full-Time"/>
    <x v="0"/>
    <x v="3"/>
    <d v="1942-07-01T00:00:00"/>
    <s v="MA"/>
    <x v="0"/>
    <s v="Other"/>
    <s v="Single"/>
    <x v="0"/>
    <x v="1"/>
    <x v="1"/>
    <d v="2023-05-09T00:00:00"/>
    <n v="5"/>
    <x v="1"/>
    <n v="3"/>
    <x v="2"/>
    <n v="1"/>
    <d v="2022-10-08T00:00:00"/>
    <x v="0"/>
    <x v="0"/>
    <x v="1"/>
    <n v="3"/>
    <x v="793"/>
    <n v="77"/>
    <x v="3"/>
  </r>
  <r>
    <x v="798"/>
    <d v="2021-04-13T00:00:00"/>
    <n v="5"/>
    <s v="Production Technician I"/>
    <x v="3"/>
    <s v="Active"/>
    <s v="Full-Time"/>
    <s v="Zone A"/>
    <s v="Full-Time"/>
    <x v="0"/>
    <x v="2"/>
    <d v="1996-05-14T00:00:00"/>
    <s v="MA"/>
    <x v="0"/>
    <s v="White"/>
    <s v="Married"/>
    <x v="0"/>
    <x v="1"/>
    <x v="1"/>
    <d v="2023-04-12T00:00:00"/>
    <n v="5"/>
    <x v="1"/>
    <n v="4"/>
    <x v="1"/>
    <n v="2"/>
    <d v="2023-05-14T00:00:00"/>
    <x v="0"/>
    <x v="1"/>
    <x v="2"/>
    <n v="4"/>
    <x v="794"/>
    <n v="25"/>
    <x v="1"/>
  </r>
  <r>
    <x v="799"/>
    <d v="2023-06-17T00:00:00"/>
    <n v="2"/>
    <s v="Production Technician I"/>
    <x v="5"/>
    <s v="Active"/>
    <s v="Contract"/>
    <s v="Zone B"/>
    <s v="Temporary"/>
    <x v="0"/>
    <x v="6"/>
    <d v="1988-03-12T00:00:00"/>
    <s v="MA"/>
    <x v="0"/>
    <s v="Black"/>
    <s v="Divorced"/>
    <x v="0"/>
    <x v="1"/>
    <x v="1"/>
    <d v="2023-05-24T00:00:00"/>
    <n v="5"/>
    <x v="1"/>
    <n v="4"/>
    <x v="1"/>
    <n v="5"/>
    <d v="2022-09-12T00:00:00"/>
    <x v="3"/>
    <x v="0"/>
    <x v="3"/>
    <n v="3"/>
    <x v="376"/>
    <n v="35"/>
    <x v="1"/>
  </r>
  <r>
    <x v="800"/>
    <d v="2018-10-27T00:00:00"/>
    <n v="7"/>
    <s v="Production Technician I"/>
    <x v="4"/>
    <s v="Active"/>
    <s v="Full-Time"/>
    <s v="Zone A"/>
    <s v="Part-Time"/>
    <x v="0"/>
    <x v="6"/>
    <d v="1943-06-27T00:00:00"/>
    <s v="MA"/>
    <x v="0"/>
    <s v="White"/>
    <s v="Divorced"/>
    <x v="0"/>
    <x v="1"/>
    <x v="1"/>
    <d v="2023-03-21T00:00:00"/>
    <n v="1"/>
    <x v="0"/>
    <n v="4"/>
    <x v="1"/>
    <n v="3"/>
    <d v="2023-02-22T00:00:00"/>
    <x v="1"/>
    <x v="0"/>
    <x v="2"/>
    <n v="5"/>
    <x v="795"/>
    <n v="75"/>
    <x v="3"/>
  </r>
  <r>
    <x v="801"/>
    <d v="2021-06-01T00:00:00"/>
    <n v="4"/>
    <s v="Production Technician I"/>
    <x v="0"/>
    <s v="Active"/>
    <s v="Contract"/>
    <s v="Zone B"/>
    <s v="Full-Time"/>
    <x v="0"/>
    <x v="13"/>
    <d v="1993-10-21T00:00:00"/>
    <s v="MA"/>
    <x v="0"/>
    <s v="Asian"/>
    <s v="Single"/>
    <x v="0"/>
    <x v="1"/>
    <x v="1"/>
    <d v="2023-03-15T00:00:00"/>
    <n v="2"/>
    <x v="0"/>
    <n v="3"/>
    <x v="2"/>
    <n v="2"/>
    <d v="2023-03-12T00:00:00"/>
    <x v="2"/>
    <x v="0"/>
    <x v="3"/>
    <n v="2"/>
    <x v="796"/>
    <n v="28"/>
    <x v="1"/>
  </r>
  <r>
    <x v="802"/>
    <d v="2023-04-07T00:00:00"/>
    <n v="3"/>
    <s v="Production Manager"/>
    <x v="1"/>
    <s v="Active"/>
    <s v="Part-Time"/>
    <s v="Zone B"/>
    <s v="Part-Time"/>
    <x v="0"/>
    <x v="13"/>
    <d v="1970-09-28T00:00:00"/>
    <s v="MA"/>
    <x v="0"/>
    <s v="Hispanic"/>
    <s v="Single"/>
    <x v="0"/>
    <x v="1"/>
    <x v="1"/>
    <d v="2023-08-03T00:00:00"/>
    <n v="5"/>
    <x v="1"/>
    <n v="4"/>
    <x v="1"/>
    <n v="2"/>
    <d v="2022-08-15T00:00:00"/>
    <x v="3"/>
    <x v="0"/>
    <x v="3"/>
    <n v="3"/>
    <x v="797"/>
    <n v="53"/>
    <x v="0"/>
  </r>
  <r>
    <x v="803"/>
    <d v="2021-06-13T00:00:00"/>
    <n v="4"/>
    <s v="Production Technician II"/>
    <x v="9"/>
    <s v="Active"/>
    <s v="Full-Time"/>
    <s v="Zone A"/>
    <s v="Full-Time"/>
    <x v="0"/>
    <x v="3"/>
    <d v="1970-10-24T00:00:00"/>
    <s v="MA"/>
    <x v="0"/>
    <s v="Other"/>
    <s v="Married"/>
    <x v="0"/>
    <x v="1"/>
    <x v="1"/>
    <d v="2023-02-18T00:00:00"/>
    <n v="3"/>
    <x v="2"/>
    <n v="3"/>
    <x v="2"/>
    <n v="3"/>
    <d v="2023-01-03T00:00:00"/>
    <x v="4"/>
    <x v="0"/>
    <x v="1"/>
    <n v="5"/>
    <x v="798"/>
    <n v="51"/>
    <x v="0"/>
  </r>
  <r>
    <x v="804"/>
    <d v="2019-03-13T00:00:00"/>
    <n v="7"/>
    <s v="Production Technician II"/>
    <x v="5"/>
    <s v="Terminated"/>
    <s v="Full-Time"/>
    <s v="Zone B"/>
    <s v="Part-Time"/>
    <x v="0"/>
    <x v="4"/>
    <d v="1985-01-27T00:00:00"/>
    <s v="MA"/>
    <x v="0"/>
    <s v="Asian"/>
    <s v="Widowed"/>
    <x v="0"/>
    <x v="1"/>
    <x v="1"/>
    <d v="2023-02-07T00:00:00"/>
    <n v="1"/>
    <x v="0"/>
    <n v="1"/>
    <x v="0"/>
    <n v="5"/>
    <d v="2023-03-05T00:00:00"/>
    <x v="4"/>
    <x v="1"/>
    <x v="3"/>
    <n v="2"/>
    <x v="799"/>
    <n v="34"/>
    <x v="1"/>
  </r>
  <r>
    <x v="805"/>
    <d v="2019-05-24T00:00:00"/>
    <n v="6"/>
    <s v="Production Technician II"/>
    <x v="6"/>
    <s v="Terminated"/>
    <s v="Part-Time"/>
    <s v="Zone A"/>
    <s v="Temporary"/>
    <x v="0"/>
    <x v="22"/>
    <d v="1968-08-08T00:00:00"/>
    <s v="MA"/>
    <x v="0"/>
    <s v="Other"/>
    <s v="Married"/>
    <x v="0"/>
    <x v="1"/>
    <x v="1"/>
    <d v="2022-08-10T00:00:00"/>
    <n v="2"/>
    <x v="0"/>
    <n v="4"/>
    <x v="1"/>
    <n v="4"/>
    <d v="2023-06-14T00:00:00"/>
    <x v="2"/>
    <x v="1"/>
    <x v="3"/>
    <n v="3"/>
    <x v="800"/>
    <n v="51"/>
    <x v="0"/>
  </r>
  <r>
    <x v="806"/>
    <d v="2023-02-25T00:00:00"/>
    <n v="3"/>
    <s v="Production Technician II"/>
    <x v="2"/>
    <s v="Active"/>
    <s v="Part-Time"/>
    <s v="Zone B"/>
    <s v="Temporary"/>
    <x v="0"/>
    <x v="3"/>
    <d v="1983-03-10T00:00:00"/>
    <s v="MA"/>
    <x v="0"/>
    <s v="Black"/>
    <s v="Married"/>
    <x v="0"/>
    <x v="1"/>
    <x v="1"/>
    <d v="2022-12-06T00:00:00"/>
    <n v="1"/>
    <x v="0"/>
    <n v="2"/>
    <x v="0"/>
    <n v="1"/>
    <d v="2023-05-16T00:00:00"/>
    <x v="2"/>
    <x v="0"/>
    <x v="3"/>
    <n v="3"/>
    <x v="801"/>
    <n v="40"/>
    <x v="0"/>
  </r>
  <r>
    <x v="807"/>
    <d v="2020-03-24T00:00:00"/>
    <n v="6"/>
    <s v="Production Technician II"/>
    <x v="4"/>
    <s v="Active"/>
    <s v="Contract"/>
    <s v="Zone B"/>
    <s v="Full-Time"/>
    <x v="0"/>
    <x v="1"/>
    <d v="1953-10-10T00:00:00"/>
    <s v="MA"/>
    <x v="0"/>
    <s v="Asian"/>
    <s v="Widowed"/>
    <x v="0"/>
    <x v="1"/>
    <x v="1"/>
    <d v="2023-07-02T00:00:00"/>
    <n v="1"/>
    <x v="0"/>
    <n v="2"/>
    <x v="0"/>
    <n v="2"/>
    <d v="2023-01-21T00:00:00"/>
    <x v="2"/>
    <x v="1"/>
    <x v="2"/>
    <n v="3"/>
    <x v="802"/>
    <n v="67"/>
    <x v="3"/>
  </r>
  <r>
    <x v="808"/>
    <d v="2021-06-12T00:00:00"/>
    <n v="4"/>
    <s v="Production Technician II"/>
    <x v="0"/>
    <s v="Active"/>
    <s v="Contract"/>
    <s v="Zone B"/>
    <s v="Temporary"/>
    <x v="0"/>
    <x v="4"/>
    <d v="1967-09-05T00:00:00"/>
    <s v="MA"/>
    <x v="0"/>
    <s v="Black"/>
    <s v="Married"/>
    <x v="0"/>
    <x v="1"/>
    <x v="1"/>
    <d v="2022-10-07T00:00:00"/>
    <n v="1"/>
    <x v="0"/>
    <n v="3"/>
    <x v="2"/>
    <n v="1"/>
    <d v="2023-04-29T00:00:00"/>
    <x v="3"/>
    <x v="0"/>
    <x v="3"/>
    <n v="4"/>
    <x v="803"/>
    <n v="54"/>
    <x v="0"/>
  </r>
  <r>
    <x v="809"/>
    <d v="2019-03-22T00:00:00"/>
    <n v="7"/>
    <s v="Production Technician I"/>
    <x v="8"/>
    <s v="Terminated"/>
    <s v="Part-Time"/>
    <s v="Zone B"/>
    <s v="Temporary"/>
    <x v="0"/>
    <x v="4"/>
    <d v="1950-03-28T00:00:00"/>
    <s v="MA"/>
    <x v="0"/>
    <s v="Asian"/>
    <s v="Widowed"/>
    <x v="0"/>
    <x v="1"/>
    <x v="1"/>
    <d v="2023-01-21T00:00:00"/>
    <n v="1"/>
    <x v="0"/>
    <n v="4"/>
    <x v="1"/>
    <n v="2"/>
    <d v="2022-09-22T00:00:00"/>
    <x v="4"/>
    <x v="0"/>
    <x v="1"/>
    <n v="1"/>
    <x v="804"/>
    <n v="69"/>
    <x v="3"/>
  </r>
  <r>
    <x v="810"/>
    <d v="2021-03-08T00:00:00"/>
    <n v="5"/>
    <s v="Production Technician I"/>
    <x v="3"/>
    <s v="Terminated"/>
    <s v="Full-Time"/>
    <s v="Zone A"/>
    <s v="Full-Time"/>
    <x v="0"/>
    <x v="4"/>
    <d v="2000-07-02T00:00:00"/>
    <s v="MA"/>
    <x v="0"/>
    <s v="Other"/>
    <s v="Married"/>
    <x v="0"/>
    <x v="1"/>
    <x v="1"/>
    <d v="2023-06-04T00:00:00"/>
    <n v="1"/>
    <x v="0"/>
    <n v="2"/>
    <x v="0"/>
    <n v="4"/>
    <d v="2022-08-20T00:00:00"/>
    <x v="2"/>
    <x v="0"/>
    <x v="3"/>
    <n v="2"/>
    <x v="805"/>
    <n v="21"/>
    <x v="2"/>
  </r>
  <r>
    <x v="811"/>
    <d v="2020-05-15T00:00:00"/>
    <n v="5"/>
    <s v="Production Technician I"/>
    <x v="9"/>
    <s v="Active"/>
    <s v="Contract"/>
    <s v="Zone A"/>
    <s v="Full-Time"/>
    <x v="0"/>
    <x v="0"/>
    <d v="1957-02-01T00:00:00"/>
    <s v="MA"/>
    <x v="0"/>
    <s v="Hispanic"/>
    <s v="Single"/>
    <x v="0"/>
    <x v="1"/>
    <x v="1"/>
    <d v="2023-01-01T00:00:00"/>
    <n v="5"/>
    <x v="1"/>
    <n v="3"/>
    <x v="2"/>
    <n v="5"/>
    <d v="2023-06-02T00:00:00"/>
    <x v="0"/>
    <x v="0"/>
    <x v="0"/>
    <n v="3"/>
    <x v="806"/>
    <n v="63"/>
    <x v="3"/>
  </r>
  <r>
    <x v="812"/>
    <d v="2023-01-24T00:00:00"/>
    <n v="3"/>
    <s v="Production Technician I"/>
    <x v="5"/>
    <s v="Active"/>
    <s v="Full-Time"/>
    <s v="Zone B"/>
    <s v="Part-Time"/>
    <x v="0"/>
    <x v="23"/>
    <d v="1996-02-13T00:00:00"/>
    <s v="MA"/>
    <x v="0"/>
    <s v="Asian"/>
    <s v="Widowed"/>
    <x v="0"/>
    <x v="1"/>
    <x v="1"/>
    <d v="2023-04-11T00:00:00"/>
    <n v="3"/>
    <x v="2"/>
    <n v="5"/>
    <x v="1"/>
    <n v="1"/>
    <d v="2023-01-16T00:00:00"/>
    <x v="4"/>
    <x v="1"/>
    <x v="2"/>
    <n v="3"/>
    <x v="807"/>
    <n v="27"/>
    <x v="1"/>
  </r>
  <r>
    <x v="813"/>
    <d v="2021-01-06T00:00:00"/>
    <n v="5"/>
    <s v="Production Technician I"/>
    <x v="6"/>
    <s v="Terminated"/>
    <s v="Full-Time"/>
    <s v="Zone B"/>
    <s v="Temporary"/>
    <x v="0"/>
    <x v="4"/>
    <d v="1998-11-14T00:00:00"/>
    <s v="MA"/>
    <x v="1"/>
    <s v="White"/>
    <s v="Married"/>
    <x v="0"/>
    <x v="1"/>
    <x v="1"/>
    <d v="2023-02-22T00:00:00"/>
    <n v="2"/>
    <x v="0"/>
    <n v="5"/>
    <x v="1"/>
    <n v="2"/>
    <d v="2023-07-08T00:00:00"/>
    <x v="3"/>
    <x v="0"/>
    <x v="0"/>
    <n v="3"/>
    <x v="808"/>
    <n v="23"/>
    <x v="2"/>
  </r>
  <r>
    <x v="814"/>
    <d v="2021-04-16T00:00:00"/>
    <n v="5"/>
    <s v="Production Technician I"/>
    <x v="2"/>
    <s v="Active"/>
    <s v="Part-Time"/>
    <s v="Zone B"/>
    <s v="Part-Time"/>
    <x v="0"/>
    <x v="9"/>
    <d v="1997-08-07T00:00:00"/>
    <s v="MA"/>
    <x v="1"/>
    <s v="Hispanic"/>
    <s v="Single"/>
    <x v="0"/>
    <x v="1"/>
    <x v="1"/>
    <d v="2022-11-12T00:00:00"/>
    <n v="1"/>
    <x v="0"/>
    <n v="3"/>
    <x v="2"/>
    <n v="5"/>
    <d v="2023-07-13T00:00:00"/>
    <x v="3"/>
    <x v="1"/>
    <x v="0"/>
    <n v="4"/>
    <x v="809"/>
    <n v="24"/>
    <x v="2"/>
  </r>
  <r>
    <x v="815"/>
    <d v="2021-09-22T00:00:00"/>
    <n v="4"/>
    <s v="Production Technician I"/>
    <x v="4"/>
    <s v="Terminated"/>
    <s v="Contract"/>
    <s v="Zone A"/>
    <s v="Full-Time"/>
    <x v="0"/>
    <x v="6"/>
    <d v="1981-02-24T00:00:00"/>
    <s v="MA"/>
    <x v="1"/>
    <s v="Black"/>
    <s v="Married"/>
    <x v="0"/>
    <x v="1"/>
    <x v="1"/>
    <d v="2022-11-18T00:00:00"/>
    <n v="1"/>
    <x v="0"/>
    <n v="5"/>
    <x v="1"/>
    <n v="1"/>
    <d v="2022-11-16T00:00:00"/>
    <x v="3"/>
    <x v="0"/>
    <x v="1"/>
    <n v="3"/>
    <x v="810"/>
    <n v="40"/>
    <x v="0"/>
  </r>
  <r>
    <x v="816"/>
    <d v="2022-06-28T00:00:00"/>
    <n v="3"/>
    <s v="Production Technician I"/>
    <x v="0"/>
    <s v="Active"/>
    <s v="Full-Time"/>
    <s v="Zone C"/>
    <s v="Full-Time"/>
    <x v="0"/>
    <x v="9"/>
    <d v="1980-10-03T00:00:00"/>
    <s v="MA"/>
    <x v="0"/>
    <s v="Asian"/>
    <s v="Divorced"/>
    <x v="0"/>
    <x v="1"/>
    <x v="1"/>
    <d v="2022-08-28T00:00:00"/>
    <n v="4"/>
    <x v="1"/>
    <n v="5"/>
    <x v="1"/>
    <n v="2"/>
    <d v="2022-10-10T00:00:00"/>
    <x v="0"/>
    <x v="1"/>
    <x v="0"/>
    <n v="5"/>
    <x v="811"/>
    <n v="42"/>
    <x v="0"/>
  </r>
  <r>
    <x v="817"/>
    <d v="2020-08-17T00:00:00"/>
    <n v="5"/>
    <s v="Production Technician I"/>
    <x v="7"/>
    <s v="Active"/>
    <s v="Part-Time"/>
    <s v="Zone C"/>
    <s v="Part-Time"/>
    <x v="0"/>
    <x v="4"/>
    <d v="1980-05-15T00:00:00"/>
    <s v="MA"/>
    <x v="0"/>
    <s v="Other"/>
    <s v="Widowed"/>
    <x v="0"/>
    <x v="1"/>
    <x v="1"/>
    <d v="2022-09-07T00:00:00"/>
    <n v="1"/>
    <x v="0"/>
    <n v="1"/>
    <x v="0"/>
    <n v="3"/>
    <d v="2022-09-09T00:00:00"/>
    <x v="3"/>
    <x v="1"/>
    <x v="0"/>
    <n v="3"/>
    <x v="812"/>
    <n v="40"/>
    <x v="0"/>
  </r>
  <r>
    <x v="818"/>
    <d v="2023-04-03T00:00:00"/>
    <n v="3"/>
    <s v="Production Technician I"/>
    <x v="1"/>
    <s v="Active"/>
    <s v="Part-Time"/>
    <s v="Zone B"/>
    <s v="Full-Time"/>
    <x v="0"/>
    <x v="3"/>
    <d v="1988-02-11T00:00:00"/>
    <s v="MA"/>
    <x v="0"/>
    <s v="Asian"/>
    <s v="Single"/>
    <x v="0"/>
    <x v="1"/>
    <x v="1"/>
    <d v="2023-04-24T00:00:00"/>
    <n v="3"/>
    <x v="2"/>
    <n v="4"/>
    <x v="1"/>
    <n v="3"/>
    <d v="2022-10-16T00:00:00"/>
    <x v="2"/>
    <x v="0"/>
    <x v="1"/>
    <n v="4"/>
    <x v="813"/>
    <n v="35"/>
    <x v="1"/>
  </r>
  <r>
    <x v="819"/>
    <d v="2023-05-26T00:00:00"/>
    <n v="2"/>
    <s v="Production Technician I"/>
    <x v="8"/>
    <s v="Active"/>
    <s v="Full-Time"/>
    <s v="Zone C"/>
    <s v="Part-Time"/>
    <x v="0"/>
    <x v="6"/>
    <d v="1987-02-22T00:00:00"/>
    <s v="MA"/>
    <x v="1"/>
    <s v="Asian"/>
    <s v="Single"/>
    <x v="0"/>
    <x v="1"/>
    <x v="1"/>
    <d v="2023-03-09T00:00:00"/>
    <n v="5"/>
    <x v="1"/>
    <n v="2"/>
    <x v="0"/>
    <n v="3"/>
    <d v="2022-10-17T00:00:00"/>
    <x v="0"/>
    <x v="0"/>
    <x v="1"/>
    <n v="1"/>
    <x v="814"/>
    <n v="36"/>
    <x v="1"/>
  </r>
  <r>
    <x v="820"/>
    <d v="2021-04-10T00:00:00"/>
    <n v="5"/>
    <s v="Production Technician I"/>
    <x v="3"/>
    <s v="Active"/>
    <s v="Full-Time"/>
    <s v="Zone B"/>
    <s v="Full-Time"/>
    <x v="0"/>
    <x v="5"/>
    <d v="1997-08-09T00:00:00"/>
    <s v="MA"/>
    <x v="0"/>
    <s v="Black"/>
    <s v="Widowed"/>
    <x v="0"/>
    <x v="1"/>
    <x v="1"/>
    <d v="2022-09-25T00:00:00"/>
    <n v="2"/>
    <x v="0"/>
    <n v="5"/>
    <x v="1"/>
    <n v="2"/>
    <d v="2023-04-29T00:00:00"/>
    <x v="4"/>
    <x v="0"/>
    <x v="2"/>
    <n v="4"/>
    <x v="815"/>
    <n v="24"/>
    <x v="2"/>
  </r>
  <r>
    <x v="821"/>
    <d v="2023-04-18T00:00:00"/>
    <n v="3"/>
    <s v="Production Technician I"/>
    <x v="9"/>
    <s v="Active"/>
    <s v="Contract"/>
    <s v="Zone C"/>
    <s v="Part-Time"/>
    <x v="0"/>
    <x v="4"/>
    <d v="1957-12-04T00:00:00"/>
    <s v="MA"/>
    <x v="0"/>
    <s v="Hispanic"/>
    <s v="Single"/>
    <x v="0"/>
    <x v="1"/>
    <x v="1"/>
    <d v="2023-07-18T00:00:00"/>
    <n v="5"/>
    <x v="1"/>
    <n v="4"/>
    <x v="1"/>
    <n v="1"/>
    <d v="2022-10-25T00:00:00"/>
    <x v="0"/>
    <x v="0"/>
    <x v="1"/>
    <n v="5"/>
    <x v="816"/>
    <n v="66"/>
    <x v="3"/>
  </r>
  <r>
    <x v="822"/>
    <d v="2021-10-13T00:00:00"/>
    <n v="4"/>
    <s v="Production Technician I"/>
    <x v="5"/>
    <s v="Active"/>
    <s v="Contract"/>
    <s v="Zone C"/>
    <s v="Full-Time"/>
    <x v="0"/>
    <x v="3"/>
    <d v="1996-08-30T00:00:00"/>
    <s v="MA"/>
    <x v="0"/>
    <s v="White"/>
    <s v="Divorced"/>
    <x v="0"/>
    <x v="1"/>
    <x v="1"/>
    <d v="2023-03-28T00:00:00"/>
    <n v="5"/>
    <x v="1"/>
    <n v="5"/>
    <x v="1"/>
    <n v="3"/>
    <d v="2023-03-18T00:00:00"/>
    <x v="2"/>
    <x v="0"/>
    <x v="3"/>
    <n v="4"/>
    <x v="817"/>
    <n v="25"/>
    <x v="1"/>
  </r>
  <r>
    <x v="823"/>
    <d v="2020-10-10T00:00:00"/>
    <n v="5"/>
    <s v="Sr. Accountant"/>
    <x v="6"/>
    <s v="Active"/>
    <s v="Part-Time"/>
    <s v="Zone A"/>
    <s v="Temporary"/>
    <x v="5"/>
    <x v="8"/>
    <d v="1956-12-21T00:00:00"/>
    <s v="MA"/>
    <x v="0"/>
    <s v="Asian"/>
    <s v="Widowed"/>
    <x v="0"/>
    <x v="1"/>
    <x v="1"/>
    <d v="2022-11-29T00:00:00"/>
    <n v="5"/>
    <x v="1"/>
    <n v="1"/>
    <x v="0"/>
    <n v="1"/>
    <d v="2023-07-29T00:00:00"/>
    <x v="4"/>
    <x v="1"/>
    <x v="0"/>
    <n v="4"/>
    <x v="818"/>
    <n v="64"/>
    <x v="3"/>
  </r>
  <r>
    <x v="824"/>
    <d v="2019-01-20T00:00:00"/>
    <n v="7"/>
    <s v="President &amp; CEO"/>
    <x v="0"/>
    <s v="Active"/>
    <s v="Part-Time"/>
    <s v="Zone A"/>
    <s v="Full-Time"/>
    <x v="3"/>
    <x v="1"/>
    <d v="1955-10-24T00:00:00"/>
    <s v="MA"/>
    <x v="0"/>
    <s v="Asian"/>
    <s v="Single"/>
    <x v="0"/>
    <x v="1"/>
    <x v="1"/>
    <d v="2023-07-20T00:00:00"/>
    <n v="3"/>
    <x v="2"/>
    <n v="4"/>
    <x v="1"/>
    <n v="3"/>
    <d v="2023-04-20T00:00:00"/>
    <x v="3"/>
    <x v="1"/>
    <x v="3"/>
    <n v="5"/>
    <x v="819"/>
    <n v="64"/>
    <x v="3"/>
  </r>
  <r>
    <x v="825"/>
    <d v="2021-05-09T00:00:00"/>
    <n v="5"/>
    <s v="Sr. Accountant"/>
    <x v="8"/>
    <s v="Active"/>
    <s v="Full-Time"/>
    <s v="Zone A"/>
    <s v="Part-Time"/>
    <x v="5"/>
    <x v="1"/>
    <d v="1950-11-23T00:00:00"/>
    <s v="MA"/>
    <x v="0"/>
    <s v="Black"/>
    <s v="Widowed"/>
    <x v="0"/>
    <x v="1"/>
    <x v="1"/>
    <d v="2023-05-05T00:00:00"/>
    <n v="4"/>
    <x v="1"/>
    <n v="2"/>
    <x v="0"/>
    <n v="2"/>
    <d v="2022-08-20T00:00:00"/>
    <x v="4"/>
    <x v="1"/>
    <x v="3"/>
    <n v="5"/>
    <x v="820"/>
    <n v="71"/>
    <x v="3"/>
  </r>
  <r>
    <x v="826"/>
    <d v="2023-07-29T00:00:00"/>
    <n v="2"/>
    <s v="Administrative Assistant"/>
    <x v="5"/>
    <s v="Active"/>
    <s v="Contract"/>
    <s v="Zone B"/>
    <s v="Temporary"/>
    <x v="5"/>
    <x v="4"/>
    <d v="1984-05-14T00:00:00"/>
    <s v="MA"/>
    <x v="0"/>
    <s v="White"/>
    <s v="Divorced"/>
    <x v="0"/>
    <x v="1"/>
    <x v="1"/>
    <d v="2023-05-21T00:00:00"/>
    <n v="5"/>
    <x v="1"/>
    <n v="4"/>
    <x v="1"/>
    <n v="2"/>
    <d v="2022-10-17T00:00:00"/>
    <x v="4"/>
    <x v="1"/>
    <x v="2"/>
    <n v="4"/>
    <x v="821"/>
    <n v="39"/>
    <x v="1"/>
  </r>
  <r>
    <x v="827"/>
    <d v="2019-08-24T00:00:00"/>
    <n v="6"/>
    <s v="Accountant I"/>
    <x v="1"/>
    <s v="Active"/>
    <s v="Part-Time"/>
    <s v="Zone C"/>
    <s v="Temporary"/>
    <x v="5"/>
    <x v="0"/>
    <d v="1964-07-23T00:00:00"/>
    <s v="MA"/>
    <x v="1"/>
    <s v="Asian"/>
    <s v="Married"/>
    <x v="0"/>
    <x v="1"/>
    <x v="1"/>
    <d v="2023-06-14T00:00:00"/>
    <n v="4"/>
    <x v="1"/>
    <n v="2"/>
    <x v="0"/>
    <n v="5"/>
    <d v="2023-05-19T00:00:00"/>
    <x v="2"/>
    <x v="0"/>
    <x v="0"/>
    <n v="1"/>
    <x v="822"/>
    <n v="55"/>
    <x v="0"/>
  </r>
  <r>
    <x v="828"/>
    <d v="2018-12-25T00:00:00"/>
    <n v="7"/>
    <s v="Administrative Assistant"/>
    <x v="5"/>
    <s v="Active"/>
    <s v="Part-Time"/>
    <s v="Zone B"/>
    <s v="Full-Time"/>
    <x v="5"/>
    <x v="13"/>
    <d v="1983-09-06T00:00:00"/>
    <s v="MA"/>
    <x v="0"/>
    <s v="White"/>
    <s v="Widowed"/>
    <x v="0"/>
    <x v="1"/>
    <x v="1"/>
    <d v="2023-01-12T00:00:00"/>
    <n v="5"/>
    <x v="1"/>
    <n v="1"/>
    <x v="0"/>
    <n v="5"/>
    <d v="2022-08-25T00:00:00"/>
    <x v="0"/>
    <x v="1"/>
    <x v="2"/>
    <n v="3"/>
    <x v="823"/>
    <n v="35"/>
    <x v="1"/>
  </r>
  <r>
    <x v="829"/>
    <d v="2021-05-27T00:00:00"/>
    <n v="4"/>
    <s v="Accountant I"/>
    <x v="3"/>
    <s v="Active"/>
    <s v="Contract"/>
    <s v="Zone A"/>
    <s v="Full-Time"/>
    <x v="5"/>
    <x v="9"/>
    <d v="1958-03-16T00:00:00"/>
    <s v="MA"/>
    <x v="1"/>
    <s v="Black"/>
    <s v="Single"/>
    <x v="0"/>
    <x v="1"/>
    <x v="1"/>
    <d v="2023-04-30T00:00:00"/>
    <n v="1"/>
    <x v="0"/>
    <n v="5"/>
    <x v="1"/>
    <n v="5"/>
    <d v="2023-01-19T00:00:00"/>
    <x v="1"/>
    <x v="0"/>
    <x v="3"/>
    <n v="5"/>
    <x v="824"/>
    <n v="63"/>
    <x v="3"/>
  </r>
  <r>
    <x v="830"/>
    <d v="2023-02-02T00:00:00"/>
    <n v="3"/>
    <s v="Accountant I"/>
    <x v="3"/>
    <s v="Active"/>
    <s v="Full-Time"/>
    <s v="Zone B"/>
    <s v="Full-Time"/>
    <x v="5"/>
    <x v="7"/>
    <d v="1985-05-18T00:00:00"/>
    <s v="MA"/>
    <x v="0"/>
    <s v="Hispanic"/>
    <s v="Widowed"/>
    <x v="0"/>
    <x v="1"/>
    <x v="1"/>
    <d v="2023-01-17T00:00:00"/>
    <n v="1"/>
    <x v="0"/>
    <n v="5"/>
    <x v="1"/>
    <n v="2"/>
    <d v="2023-02-24T00:00:00"/>
    <x v="1"/>
    <x v="1"/>
    <x v="1"/>
    <n v="1"/>
    <x v="825"/>
    <n v="38"/>
    <x v="1"/>
  </r>
  <r>
    <x v="831"/>
    <d v="2022-12-06T00:00:00"/>
    <n v="3"/>
    <s v="Administrative Assistant"/>
    <x v="2"/>
    <s v="Active"/>
    <s v="Full-Time"/>
    <s v="Zone B"/>
    <s v="Temporary"/>
    <x v="5"/>
    <x v="1"/>
    <d v="1953-03-19T00:00:00"/>
    <s v="MA"/>
    <x v="0"/>
    <s v="Black"/>
    <s v="Divorced"/>
    <x v="0"/>
    <x v="1"/>
    <x v="1"/>
    <d v="2023-05-02T00:00:00"/>
    <n v="5"/>
    <x v="1"/>
    <n v="1"/>
    <x v="0"/>
    <n v="5"/>
    <d v="2023-03-30T00:00:00"/>
    <x v="1"/>
    <x v="0"/>
    <x v="3"/>
    <n v="2"/>
    <x v="826"/>
    <n v="69"/>
    <x v="3"/>
  </r>
  <r>
    <x v="832"/>
    <d v="2021-07-23T00:00:00"/>
    <n v="4"/>
    <s v="Accountant I"/>
    <x v="8"/>
    <s v="Active"/>
    <s v="Part-Time"/>
    <s v="Zone A"/>
    <s v="Part-Time"/>
    <x v="5"/>
    <x v="3"/>
    <d v="1986-10-28T00:00:00"/>
    <s v="MA"/>
    <x v="0"/>
    <s v="Hispanic"/>
    <s v="Single"/>
    <x v="0"/>
    <x v="1"/>
    <x v="1"/>
    <d v="2022-11-16T00:00:00"/>
    <n v="5"/>
    <x v="1"/>
    <n v="3"/>
    <x v="2"/>
    <n v="3"/>
    <d v="2022-09-30T00:00:00"/>
    <x v="2"/>
    <x v="0"/>
    <x v="0"/>
    <n v="2"/>
    <x v="827"/>
    <n v="35"/>
    <x v="1"/>
  </r>
  <r>
    <x v="833"/>
    <d v="2019-11-16T00:00:00"/>
    <n v="6"/>
    <s v="Accountant I"/>
    <x v="3"/>
    <s v="Active"/>
    <s v="Contract"/>
    <s v="Zone B"/>
    <s v="Temporary"/>
    <x v="5"/>
    <x v="6"/>
    <d v="1982-05-02T00:00:00"/>
    <s v="MA"/>
    <x v="0"/>
    <s v="Black"/>
    <s v="Divorced"/>
    <x v="0"/>
    <x v="1"/>
    <x v="1"/>
    <d v="2022-12-17T00:00:00"/>
    <n v="1"/>
    <x v="0"/>
    <n v="5"/>
    <x v="1"/>
    <n v="3"/>
    <d v="2023-03-28T00:00:00"/>
    <x v="2"/>
    <x v="1"/>
    <x v="0"/>
    <n v="5"/>
    <x v="828"/>
    <n v="37"/>
    <x v="1"/>
  </r>
  <r>
    <x v="834"/>
    <d v="2020-03-08T00:00:00"/>
    <n v="6"/>
    <s v="Sr. Network Engineer"/>
    <x v="9"/>
    <s v="Active"/>
    <s v="Full-Time"/>
    <s v="Zone A"/>
    <s v="Temporary"/>
    <x v="5"/>
    <x v="5"/>
    <d v="1977-11-17T00:00:00"/>
    <s v="MA"/>
    <x v="1"/>
    <s v="White"/>
    <s v="Widowed"/>
    <x v="0"/>
    <x v="1"/>
    <x v="1"/>
    <d v="2023-03-04T00:00:00"/>
    <n v="5"/>
    <x v="1"/>
    <n v="3"/>
    <x v="2"/>
    <n v="1"/>
    <d v="2023-05-01T00:00:00"/>
    <x v="0"/>
    <x v="1"/>
    <x v="3"/>
    <n v="5"/>
    <x v="829"/>
    <n v="43"/>
    <x v="0"/>
  </r>
  <r>
    <x v="835"/>
    <d v="2019-01-14T00:00:00"/>
    <n v="7"/>
    <s v="Sr. Network Engineer"/>
    <x v="5"/>
    <s v="Active"/>
    <s v="Part-Time"/>
    <s v="Zone B"/>
    <s v="Temporary"/>
    <x v="5"/>
    <x v="6"/>
    <d v="1960-02-20T00:00:00"/>
    <s v="MA"/>
    <x v="1"/>
    <s v="White"/>
    <s v="Single"/>
    <x v="0"/>
    <x v="1"/>
    <x v="1"/>
    <d v="2023-03-23T00:00:00"/>
    <n v="5"/>
    <x v="1"/>
    <n v="3"/>
    <x v="2"/>
    <n v="4"/>
    <d v="2023-07-02T00:00:00"/>
    <x v="0"/>
    <x v="0"/>
    <x v="3"/>
    <n v="3"/>
    <x v="830"/>
    <n v="59"/>
    <x v="0"/>
  </r>
  <r>
    <x v="836"/>
    <d v="2020-02-29T00:00:00"/>
    <n v="6"/>
    <s v="Sr. Network Engineer"/>
    <x v="6"/>
    <s v="Active"/>
    <s v="Part-Time"/>
    <s v="Zone C"/>
    <s v="Full-Time"/>
    <x v="2"/>
    <x v="7"/>
    <d v="1975-12-24T00:00:00"/>
    <s v="MA"/>
    <x v="1"/>
    <s v="Asian"/>
    <s v="Single"/>
    <x v="0"/>
    <x v="1"/>
    <x v="1"/>
    <d v="2022-11-07T00:00:00"/>
    <n v="1"/>
    <x v="0"/>
    <n v="4"/>
    <x v="1"/>
    <n v="3"/>
    <d v="2023-03-24T00:00:00"/>
    <x v="1"/>
    <x v="0"/>
    <x v="0"/>
    <n v="3"/>
    <x v="831"/>
    <n v="45"/>
    <x v="0"/>
  </r>
  <r>
    <x v="837"/>
    <d v="2022-11-25T00:00:00"/>
    <n v="3"/>
    <s v="Software Engineer"/>
    <x v="2"/>
    <s v="Active"/>
    <s v="Contract"/>
    <s v="Zone B"/>
    <s v="Part-Time"/>
    <x v="4"/>
    <x v="4"/>
    <d v="1958-11-01T00:00:00"/>
    <s v="MA"/>
    <x v="1"/>
    <s v="Black"/>
    <s v="Widowed"/>
    <x v="0"/>
    <x v="1"/>
    <x v="1"/>
    <d v="2023-05-23T00:00:00"/>
    <n v="3"/>
    <x v="2"/>
    <n v="2"/>
    <x v="0"/>
    <n v="5"/>
    <d v="2023-06-11T00:00:00"/>
    <x v="2"/>
    <x v="1"/>
    <x v="3"/>
    <n v="5"/>
    <x v="832"/>
    <n v="64"/>
    <x v="3"/>
  </r>
  <r>
    <x v="838"/>
    <d v="2022-09-15T00:00:00"/>
    <n v="3"/>
    <s v="Accountant I"/>
    <x v="8"/>
    <s v="Active"/>
    <s v="Full-Time"/>
    <s v="Zone A"/>
    <s v="Part-Time"/>
    <x v="5"/>
    <x v="3"/>
    <d v="1990-03-01T00:00:00"/>
    <s v="MA"/>
    <x v="0"/>
    <s v="White"/>
    <s v="Divorced"/>
    <x v="0"/>
    <x v="1"/>
    <x v="1"/>
    <d v="2022-09-25T00:00:00"/>
    <n v="3"/>
    <x v="2"/>
    <n v="5"/>
    <x v="1"/>
    <n v="2"/>
    <d v="2022-11-20T00:00:00"/>
    <x v="2"/>
    <x v="0"/>
    <x v="1"/>
    <n v="3"/>
    <x v="833"/>
    <n v="32"/>
    <x v="1"/>
  </r>
  <r>
    <x v="839"/>
    <d v="2021-08-11T00:00:00"/>
    <n v="4"/>
    <s v="Accountant I"/>
    <x v="3"/>
    <s v="Active"/>
    <s v="Full-Time"/>
    <s v="Zone C"/>
    <s v="Temporary"/>
    <x v="5"/>
    <x v="16"/>
    <d v="1946-10-20T00:00:00"/>
    <s v="MA"/>
    <x v="0"/>
    <s v="Black"/>
    <s v="Widowed"/>
    <x v="0"/>
    <x v="1"/>
    <x v="1"/>
    <d v="2023-05-16T00:00:00"/>
    <n v="3"/>
    <x v="2"/>
    <n v="2"/>
    <x v="0"/>
    <n v="5"/>
    <d v="2022-09-14T00:00:00"/>
    <x v="4"/>
    <x v="0"/>
    <x v="0"/>
    <n v="2"/>
    <x v="834"/>
    <n v="75"/>
    <x v="3"/>
  </r>
  <r>
    <x v="840"/>
    <d v="2023-08-03T00:00:00"/>
    <n v="2"/>
    <s v="Sr. Network Engineer"/>
    <x v="9"/>
    <s v="Active"/>
    <s v="Contract"/>
    <s v="Zone B"/>
    <s v="Part-Time"/>
    <x v="5"/>
    <x v="13"/>
    <d v="1946-10-22T00:00:00"/>
    <s v="MA"/>
    <x v="1"/>
    <s v="Hispanic"/>
    <s v="Divorced"/>
    <x v="0"/>
    <x v="1"/>
    <x v="1"/>
    <d v="2023-04-13T00:00:00"/>
    <n v="1"/>
    <x v="0"/>
    <n v="2"/>
    <x v="0"/>
    <n v="5"/>
    <d v="2022-08-13T00:00:00"/>
    <x v="0"/>
    <x v="1"/>
    <x v="1"/>
    <n v="4"/>
    <x v="835"/>
    <n v="77"/>
    <x v="3"/>
  </r>
  <r>
    <x v="841"/>
    <d v="2022-03-14T00:00:00"/>
    <n v="4"/>
    <s v="Sr. Network Engineer"/>
    <x v="5"/>
    <s v="Active"/>
    <s v="Part-Time"/>
    <s v="Zone A"/>
    <s v="Part-Time"/>
    <x v="2"/>
    <x v="4"/>
    <d v="1978-04-15T00:00:00"/>
    <s v="MA"/>
    <x v="1"/>
    <s v="Black"/>
    <s v="Divorced"/>
    <x v="0"/>
    <x v="1"/>
    <x v="1"/>
    <d v="2023-01-29T00:00:00"/>
    <n v="3"/>
    <x v="2"/>
    <n v="4"/>
    <x v="1"/>
    <n v="5"/>
    <d v="2023-03-01T00:00:00"/>
    <x v="1"/>
    <x v="0"/>
    <x v="3"/>
    <n v="2"/>
    <x v="836"/>
    <n v="44"/>
    <x v="0"/>
  </r>
  <r>
    <x v="842"/>
    <d v="2020-09-01T00:00:00"/>
    <n v="5"/>
    <s v="Sr. Network Engineer"/>
    <x v="6"/>
    <s v="Active"/>
    <s v="Full-Time"/>
    <s v="Zone B"/>
    <s v="Part-Time"/>
    <x v="2"/>
    <x v="20"/>
    <d v="1952-09-23T00:00:00"/>
    <s v="MA"/>
    <x v="1"/>
    <s v="Other"/>
    <s v="Widowed"/>
    <x v="0"/>
    <x v="1"/>
    <x v="1"/>
    <d v="2022-12-21T00:00:00"/>
    <n v="1"/>
    <x v="0"/>
    <n v="3"/>
    <x v="2"/>
    <n v="1"/>
    <d v="2023-04-01T00:00:00"/>
    <x v="2"/>
    <x v="0"/>
    <x v="0"/>
    <n v="1"/>
    <x v="837"/>
    <n v="68"/>
    <x v="3"/>
  </r>
  <r>
    <x v="843"/>
    <d v="2021-10-31T00:00:00"/>
    <n v="4"/>
    <s v="Software Engineer"/>
    <x v="6"/>
    <s v="Active"/>
    <s v="Contract"/>
    <s v="Zone A"/>
    <s v="Full-Time"/>
    <x v="4"/>
    <x v="3"/>
    <d v="1947-11-24T00:00:00"/>
    <s v="MA"/>
    <x v="0"/>
    <s v="White"/>
    <s v="Divorced"/>
    <x v="0"/>
    <x v="1"/>
    <x v="1"/>
    <d v="2022-10-09T00:00:00"/>
    <n v="4"/>
    <x v="1"/>
    <n v="5"/>
    <x v="1"/>
    <n v="5"/>
    <d v="2023-02-20T00:00:00"/>
    <x v="0"/>
    <x v="0"/>
    <x v="1"/>
    <n v="2"/>
    <x v="838"/>
    <n v="74"/>
    <x v="3"/>
  </r>
  <r>
    <x v="844"/>
    <d v="2020-02-26T00:00:00"/>
    <n v="6"/>
    <s v="Accountant I"/>
    <x v="3"/>
    <s v="Active"/>
    <s v="Full-Time"/>
    <s v="Zone A"/>
    <s v="Part-Time"/>
    <x v="5"/>
    <x v="4"/>
    <d v="1947-07-14T00:00:00"/>
    <s v="MA"/>
    <x v="0"/>
    <s v="Black"/>
    <s v="Married"/>
    <x v="0"/>
    <x v="1"/>
    <x v="1"/>
    <d v="2023-03-09T00:00:00"/>
    <n v="5"/>
    <x v="1"/>
    <n v="1"/>
    <x v="0"/>
    <n v="4"/>
    <d v="2022-12-19T00:00:00"/>
    <x v="0"/>
    <x v="0"/>
    <x v="3"/>
    <n v="4"/>
    <x v="839"/>
    <n v="73"/>
    <x v="3"/>
  </r>
  <r>
    <x v="845"/>
    <d v="2018-08-10T00:00:00"/>
    <n v="7"/>
    <s v="Accountant I"/>
    <x v="5"/>
    <s v="Active"/>
    <s v="Full-Time"/>
    <s v="Zone A"/>
    <s v="Temporary"/>
    <x v="5"/>
    <x v="3"/>
    <d v="1953-03-30T00:00:00"/>
    <s v="MA"/>
    <x v="0"/>
    <s v="White"/>
    <s v="Single"/>
    <x v="0"/>
    <x v="1"/>
    <x v="1"/>
    <d v="2022-11-01T00:00:00"/>
    <n v="3"/>
    <x v="2"/>
    <n v="3"/>
    <x v="2"/>
    <n v="4"/>
    <d v="2023-01-17T00:00:00"/>
    <x v="2"/>
    <x v="1"/>
    <x v="0"/>
    <n v="5"/>
    <x v="840"/>
    <n v="65"/>
    <x v="3"/>
  </r>
  <r>
    <x v="846"/>
    <d v="2020-09-30T00:00:00"/>
    <n v="5"/>
    <s v="Sr. Network Engineer"/>
    <x v="4"/>
    <s v="Active"/>
    <s v="Contract"/>
    <s v="Zone C"/>
    <s v="Part-Time"/>
    <x v="5"/>
    <x v="12"/>
    <d v="1988-03-14T00:00:00"/>
    <s v="MA"/>
    <x v="1"/>
    <s v="Other"/>
    <s v="Widowed"/>
    <x v="0"/>
    <x v="1"/>
    <x v="1"/>
    <d v="2022-10-20T00:00:00"/>
    <n v="1"/>
    <x v="0"/>
    <n v="1"/>
    <x v="0"/>
    <n v="1"/>
    <d v="2022-10-30T00:00:00"/>
    <x v="0"/>
    <x v="1"/>
    <x v="1"/>
    <n v="1"/>
    <x v="841"/>
    <n v="32"/>
    <x v="1"/>
  </r>
  <r>
    <x v="847"/>
    <d v="2021-04-01T00:00:00"/>
    <n v="5"/>
    <s v="Sr. Network Engineer"/>
    <x v="0"/>
    <s v="Active"/>
    <s v="Contract"/>
    <s v="Zone B"/>
    <s v="Temporary"/>
    <x v="2"/>
    <x v="13"/>
    <d v="1981-11-19T00:00:00"/>
    <s v="MA"/>
    <x v="1"/>
    <s v="Hispanic"/>
    <s v="Widowed"/>
    <x v="0"/>
    <x v="1"/>
    <x v="1"/>
    <d v="2022-12-02T00:00:00"/>
    <n v="1"/>
    <x v="0"/>
    <n v="3"/>
    <x v="2"/>
    <n v="2"/>
    <d v="2022-11-24T00:00:00"/>
    <x v="1"/>
    <x v="0"/>
    <x v="1"/>
    <n v="3"/>
    <x v="842"/>
    <n v="40"/>
    <x v="0"/>
  </r>
  <r>
    <x v="848"/>
    <d v="2021-03-21T00:00:00"/>
    <n v="5"/>
    <s v="Sr. Network Engineer"/>
    <x v="1"/>
    <s v="Active"/>
    <s v="Full-Time"/>
    <s v="Zone B"/>
    <s v="Part-Time"/>
    <x v="2"/>
    <x v="5"/>
    <d v="1945-03-22T00:00:00"/>
    <s v="MA"/>
    <x v="1"/>
    <s v="White"/>
    <s v="Divorced"/>
    <x v="0"/>
    <x v="1"/>
    <x v="1"/>
    <d v="2023-05-28T00:00:00"/>
    <n v="5"/>
    <x v="1"/>
    <n v="4"/>
    <x v="1"/>
    <n v="4"/>
    <d v="2023-02-06T00:00:00"/>
    <x v="0"/>
    <x v="1"/>
    <x v="1"/>
    <n v="2"/>
    <x v="843"/>
    <n v="76"/>
    <x v="3"/>
  </r>
  <r>
    <x v="849"/>
    <d v="2021-11-03T00:00:00"/>
    <n v="4"/>
    <s v="Software Engineering Manager"/>
    <x v="0"/>
    <s v="Active"/>
    <s v="Part-Time"/>
    <s v="Zone C"/>
    <s v="Full-Time"/>
    <x v="4"/>
    <x v="6"/>
    <d v="1979-02-22T00:00:00"/>
    <s v="MA"/>
    <x v="0"/>
    <s v="Hispanic"/>
    <s v="Single"/>
    <x v="0"/>
    <x v="1"/>
    <x v="1"/>
    <d v="2023-05-15T00:00:00"/>
    <n v="1"/>
    <x v="0"/>
    <n v="3"/>
    <x v="2"/>
    <n v="4"/>
    <d v="2023-02-14T00:00:00"/>
    <x v="2"/>
    <x v="0"/>
    <x v="3"/>
    <n v="3"/>
    <x v="844"/>
    <n v="42"/>
    <x v="0"/>
  </r>
  <r>
    <x v="850"/>
    <d v="2019-06-22T00:00:00"/>
    <n v="6"/>
    <s v="Accountant I"/>
    <x v="1"/>
    <s v="Active"/>
    <s v="Full-Time"/>
    <s v="Zone B"/>
    <s v="Part-Time"/>
    <x v="5"/>
    <x v="1"/>
    <d v="1985-06-30T00:00:00"/>
    <s v="MA"/>
    <x v="0"/>
    <s v="Asian"/>
    <s v="Single"/>
    <x v="0"/>
    <x v="1"/>
    <x v="1"/>
    <d v="2022-12-20T00:00:00"/>
    <n v="3"/>
    <x v="2"/>
    <n v="2"/>
    <x v="0"/>
    <n v="2"/>
    <d v="2023-01-28T00:00:00"/>
    <x v="2"/>
    <x v="0"/>
    <x v="0"/>
    <n v="4"/>
    <x v="845"/>
    <n v="34"/>
    <x v="1"/>
  </r>
  <r>
    <x v="851"/>
    <d v="2019-11-12T00:00:00"/>
    <n v="6"/>
    <s v="Accountant I"/>
    <x v="8"/>
    <s v="Active"/>
    <s v="Contract"/>
    <s v="Zone B"/>
    <s v="Temporary"/>
    <x v="5"/>
    <x v="12"/>
    <d v="1958-05-31T00:00:00"/>
    <s v="MA"/>
    <x v="0"/>
    <s v="White"/>
    <s v="Married"/>
    <x v="0"/>
    <x v="1"/>
    <x v="1"/>
    <d v="2022-09-07T00:00:00"/>
    <n v="1"/>
    <x v="0"/>
    <n v="2"/>
    <x v="0"/>
    <n v="3"/>
    <d v="2022-09-02T00:00:00"/>
    <x v="1"/>
    <x v="1"/>
    <x v="2"/>
    <n v="5"/>
    <x v="846"/>
    <n v="61"/>
    <x v="3"/>
  </r>
  <r>
    <x v="852"/>
    <d v="2022-09-20T00:00:00"/>
    <n v="3"/>
    <s v="Accountant I"/>
    <x v="3"/>
    <s v="Active"/>
    <s v="Part-Time"/>
    <s v="Zone A"/>
    <s v="Part-Time"/>
    <x v="5"/>
    <x v="3"/>
    <d v="1980-12-21T00:00:00"/>
    <s v="MA"/>
    <x v="1"/>
    <s v="White"/>
    <s v="Single"/>
    <x v="0"/>
    <x v="1"/>
    <x v="1"/>
    <d v="2022-08-23T00:00:00"/>
    <n v="1"/>
    <x v="0"/>
    <n v="4"/>
    <x v="1"/>
    <n v="5"/>
    <d v="2022-11-01T00:00:00"/>
    <x v="3"/>
    <x v="0"/>
    <x v="1"/>
    <n v="5"/>
    <x v="847"/>
    <n v="42"/>
    <x v="0"/>
  </r>
  <r>
    <x v="853"/>
    <d v="2023-01-27T00:00:00"/>
    <n v="3"/>
    <s v="Sr. Network Engineer"/>
    <x v="9"/>
    <s v="Active"/>
    <s v="Full-Time"/>
    <s v="Zone A"/>
    <s v="Full-Time"/>
    <x v="5"/>
    <x v="10"/>
    <d v="1978-05-13T00:00:00"/>
    <s v="MA"/>
    <x v="1"/>
    <s v="Other"/>
    <s v="Single"/>
    <x v="0"/>
    <x v="1"/>
    <x v="1"/>
    <d v="2022-08-28T00:00:00"/>
    <n v="2"/>
    <x v="0"/>
    <n v="4"/>
    <x v="1"/>
    <n v="4"/>
    <d v="2022-11-30T00:00:00"/>
    <x v="4"/>
    <x v="1"/>
    <x v="3"/>
    <n v="1"/>
    <x v="848"/>
    <n v="45"/>
    <x v="0"/>
  </r>
  <r>
    <x v="854"/>
    <d v="2021-02-21T00:00:00"/>
    <n v="5"/>
    <s v="Sr. Network Engineer"/>
    <x v="5"/>
    <s v="Active"/>
    <s v="Contract"/>
    <s v="Zone C"/>
    <s v="Temporary"/>
    <x v="2"/>
    <x v="4"/>
    <d v="1948-09-13T00:00:00"/>
    <s v="MA"/>
    <x v="1"/>
    <s v="White"/>
    <s v="Divorced"/>
    <x v="0"/>
    <x v="1"/>
    <x v="1"/>
    <d v="2023-04-28T00:00:00"/>
    <n v="4"/>
    <x v="1"/>
    <n v="2"/>
    <x v="0"/>
    <n v="3"/>
    <d v="2023-07-02T00:00:00"/>
    <x v="3"/>
    <x v="1"/>
    <x v="0"/>
    <n v="2"/>
    <x v="849"/>
    <n v="73"/>
    <x v="3"/>
  </r>
  <r>
    <x v="855"/>
    <d v="2022-03-04T00:00:00"/>
    <n v="4"/>
    <s v="Sr. Network Engineer"/>
    <x v="6"/>
    <s v="Active"/>
    <s v="Part-Time"/>
    <s v="Zone B"/>
    <s v="Full-Time"/>
    <x v="2"/>
    <x v="3"/>
    <d v="1995-03-21T00:00:00"/>
    <s v="MA"/>
    <x v="1"/>
    <s v="Hispanic"/>
    <s v="Married"/>
    <x v="0"/>
    <x v="1"/>
    <x v="1"/>
    <d v="2023-02-28T00:00:00"/>
    <n v="4"/>
    <x v="1"/>
    <n v="3"/>
    <x v="2"/>
    <n v="1"/>
    <d v="2022-10-22T00:00:00"/>
    <x v="4"/>
    <x v="0"/>
    <x v="0"/>
    <n v="5"/>
    <x v="850"/>
    <n v="27"/>
    <x v="1"/>
  </r>
  <r>
    <x v="856"/>
    <d v="2021-08-02T00:00:00"/>
    <n v="4"/>
    <s v="Accountant I"/>
    <x v="1"/>
    <s v="Active"/>
    <s v="Full-Time"/>
    <s v="Zone B"/>
    <s v="Part-Time"/>
    <x v="5"/>
    <x v="23"/>
    <d v="1949-11-27T00:00:00"/>
    <s v="MA"/>
    <x v="0"/>
    <s v="White"/>
    <s v="Divorced"/>
    <x v="0"/>
    <x v="1"/>
    <x v="1"/>
    <d v="2023-04-21T00:00:00"/>
    <n v="1"/>
    <x v="0"/>
    <n v="2"/>
    <x v="0"/>
    <n v="3"/>
    <d v="2022-11-26T00:00:00"/>
    <x v="3"/>
    <x v="0"/>
    <x v="1"/>
    <n v="3"/>
    <x v="851"/>
    <n v="72"/>
    <x v="3"/>
  </r>
  <r>
    <x v="857"/>
    <d v="2022-03-04T00:00:00"/>
    <n v="4"/>
    <s v="Accountant I"/>
    <x v="8"/>
    <s v="Active"/>
    <s v="Part-Time"/>
    <s v="Zone B"/>
    <s v="Temporary"/>
    <x v="5"/>
    <x v="4"/>
    <d v="1968-11-02T00:00:00"/>
    <s v="MA"/>
    <x v="0"/>
    <s v="Black"/>
    <s v="Divorced"/>
    <x v="0"/>
    <x v="1"/>
    <x v="1"/>
    <d v="2023-03-05T00:00:00"/>
    <n v="3"/>
    <x v="2"/>
    <n v="4"/>
    <x v="1"/>
    <n v="5"/>
    <d v="2023-01-29T00:00:00"/>
    <x v="0"/>
    <x v="0"/>
    <x v="1"/>
    <n v="2"/>
    <x v="852"/>
    <n v="54"/>
    <x v="0"/>
  </r>
  <r>
    <x v="858"/>
    <d v="2021-03-28T00:00:00"/>
    <n v="5"/>
    <s v="Accountant I"/>
    <x v="3"/>
    <s v="Active"/>
    <s v="Contract"/>
    <s v="Zone C"/>
    <s v="Part-Time"/>
    <x v="5"/>
    <x v="4"/>
    <d v="1998-03-05T00:00:00"/>
    <s v="MA"/>
    <x v="1"/>
    <s v="White"/>
    <s v="Divorced"/>
    <x v="0"/>
    <x v="1"/>
    <x v="1"/>
    <d v="2023-01-18T00:00:00"/>
    <n v="4"/>
    <x v="1"/>
    <n v="1"/>
    <x v="0"/>
    <n v="5"/>
    <d v="2022-12-20T00:00:00"/>
    <x v="2"/>
    <x v="0"/>
    <x v="3"/>
    <n v="2"/>
    <x v="853"/>
    <n v="23"/>
    <x v="2"/>
  </r>
  <r>
    <x v="859"/>
    <d v="2018-08-08T00:00:00"/>
    <n v="7"/>
    <s v="Sr. Network Engineer"/>
    <x v="9"/>
    <s v="Active"/>
    <s v="Contract"/>
    <s v="Zone B"/>
    <s v="Full-Time"/>
    <x v="5"/>
    <x v="4"/>
    <d v="1974-06-18T00:00:00"/>
    <s v="MA"/>
    <x v="1"/>
    <s v="Other"/>
    <s v="Divorced"/>
    <x v="0"/>
    <x v="1"/>
    <x v="1"/>
    <d v="2023-06-03T00:00:00"/>
    <n v="4"/>
    <x v="1"/>
    <n v="2"/>
    <x v="0"/>
    <n v="1"/>
    <d v="2022-11-01T00:00:00"/>
    <x v="4"/>
    <x v="1"/>
    <x v="2"/>
    <n v="4"/>
    <x v="854"/>
    <n v="44"/>
    <x v="0"/>
  </r>
  <r>
    <x v="860"/>
    <d v="2020-09-15T00:00:00"/>
    <n v="5"/>
    <s v="Sr. Network Engineer"/>
    <x v="5"/>
    <s v="Active"/>
    <s v="Part-Time"/>
    <s v="Zone A"/>
    <s v="Temporary"/>
    <x v="2"/>
    <x v="4"/>
    <d v="1946-03-04T00:00:00"/>
    <s v="MA"/>
    <x v="1"/>
    <s v="White"/>
    <s v="Single"/>
    <x v="0"/>
    <x v="1"/>
    <x v="1"/>
    <d v="2022-10-11T00:00:00"/>
    <n v="5"/>
    <x v="1"/>
    <n v="1"/>
    <x v="0"/>
    <n v="5"/>
    <d v="2022-12-16T00:00:00"/>
    <x v="4"/>
    <x v="0"/>
    <x v="1"/>
    <n v="5"/>
    <x v="855"/>
    <n v="74"/>
    <x v="3"/>
  </r>
  <r>
    <x v="861"/>
    <d v="2021-06-16T00:00:00"/>
    <n v="4"/>
    <s v="Administrative Assistant"/>
    <x v="7"/>
    <s v="Active"/>
    <s v="Full-Time"/>
    <s v="Zone B"/>
    <s v="Temporary"/>
    <x v="5"/>
    <x v="3"/>
    <d v="1945-05-20T00:00:00"/>
    <s v="MA"/>
    <x v="0"/>
    <s v="Hispanic"/>
    <s v="Single"/>
    <x v="0"/>
    <x v="1"/>
    <x v="1"/>
    <d v="2023-01-28T00:00:00"/>
    <n v="2"/>
    <x v="0"/>
    <n v="2"/>
    <x v="0"/>
    <n v="3"/>
    <d v="2023-03-13T00:00:00"/>
    <x v="2"/>
    <x v="0"/>
    <x v="2"/>
    <n v="5"/>
    <x v="856"/>
    <n v="76"/>
    <x v="3"/>
  </r>
  <r>
    <x v="862"/>
    <d v="2023-03-20T00:00:00"/>
    <n v="3"/>
    <s v="Accountant I"/>
    <x v="1"/>
    <s v="Active"/>
    <s v="Part-Time"/>
    <s v="Zone A"/>
    <s v="Temporary"/>
    <x v="5"/>
    <x v="6"/>
    <d v="1988-06-12T00:00:00"/>
    <s v="MA"/>
    <x v="0"/>
    <s v="Hispanic"/>
    <s v="Married"/>
    <x v="0"/>
    <x v="1"/>
    <x v="1"/>
    <d v="2022-08-14T00:00:00"/>
    <n v="1"/>
    <x v="0"/>
    <n v="1"/>
    <x v="0"/>
    <n v="1"/>
    <d v="2023-04-06T00:00:00"/>
    <x v="3"/>
    <x v="0"/>
    <x v="1"/>
    <n v="3"/>
    <x v="857"/>
    <n v="35"/>
    <x v="1"/>
  </r>
  <r>
    <x v="863"/>
    <d v="2018-09-07T00:00:00"/>
    <n v="7"/>
    <s v="Accountant I"/>
    <x v="8"/>
    <s v="Active"/>
    <s v="Full-Time"/>
    <s v="Zone C"/>
    <s v="Temporary"/>
    <x v="5"/>
    <x v="6"/>
    <d v="1972-07-04T00:00:00"/>
    <s v="MA"/>
    <x v="1"/>
    <s v="Black"/>
    <s v="Divorced"/>
    <x v="0"/>
    <x v="1"/>
    <x v="1"/>
    <d v="2023-01-30T00:00:00"/>
    <n v="1"/>
    <x v="0"/>
    <n v="4"/>
    <x v="1"/>
    <n v="3"/>
    <d v="2023-05-26T00:00:00"/>
    <x v="2"/>
    <x v="1"/>
    <x v="1"/>
    <n v="3"/>
    <x v="858"/>
    <n v="46"/>
    <x v="0"/>
  </r>
  <r>
    <x v="864"/>
    <d v="2018-11-08T00:00:00"/>
    <n v="7"/>
    <s v="Accountant I"/>
    <x v="3"/>
    <s v="Active"/>
    <s v="Part-Time"/>
    <s v="Zone B"/>
    <s v="Full-Time"/>
    <x v="5"/>
    <x v="4"/>
    <d v="1996-03-29T00:00:00"/>
    <s v="MA"/>
    <x v="1"/>
    <s v="Black"/>
    <s v="Married"/>
    <x v="0"/>
    <x v="1"/>
    <x v="1"/>
    <d v="2023-02-25T00:00:00"/>
    <n v="1"/>
    <x v="0"/>
    <n v="2"/>
    <x v="0"/>
    <n v="5"/>
    <d v="2022-08-10T00:00:00"/>
    <x v="4"/>
    <x v="0"/>
    <x v="2"/>
    <n v="2"/>
    <x v="859"/>
    <n v="22"/>
    <x v="2"/>
  </r>
  <r>
    <x v="865"/>
    <d v="2019-01-26T00:00:00"/>
    <n v="7"/>
    <s v="Sr. Network Engineer"/>
    <x v="4"/>
    <s v="Active"/>
    <s v="Full-Time"/>
    <s v="Zone A"/>
    <s v="Part-Time"/>
    <x v="5"/>
    <x v="14"/>
    <d v="1998-03-19T00:00:00"/>
    <s v="MA"/>
    <x v="1"/>
    <s v="Asian"/>
    <s v="Married"/>
    <x v="0"/>
    <x v="1"/>
    <x v="1"/>
    <d v="2023-01-09T00:00:00"/>
    <n v="4"/>
    <x v="1"/>
    <n v="5"/>
    <x v="1"/>
    <n v="1"/>
    <d v="2023-02-14T00:00:00"/>
    <x v="1"/>
    <x v="1"/>
    <x v="1"/>
    <n v="4"/>
    <x v="860"/>
    <n v="21"/>
    <x v="2"/>
  </r>
  <r>
    <x v="866"/>
    <d v="2021-08-30T00:00:00"/>
    <n v="4"/>
    <s v="Sr. Network Engineer"/>
    <x v="0"/>
    <s v="Active"/>
    <s v="Contract"/>
    <s v="Zone B"/>
    <s v="Full-Time"/>
    <x v="2"/>
    <x v="4"/>
    <d v="1964-09-25T00:00:00"/>
    <s v="MA"/>
    <x v="1"/>
    <s v="Asian"/>
    <s v="Divorced"/>
    <x v="3"/>
    <x v="1"/>
    <x v="1"/>
    <d v="2023-03-31T00:00:00"/>
    <n v="5"/>
    <x v="1"/>
    <n v="2"/>
    <x v="0"/>
    <n v="1"/>
    <d v="2022-09-20T00:00:00"/>
    <x v="0"/>
    <x v="0"/>
    <x v="3"/>
    <n v="2"/>
    <x v="861"/>
    <n v="57"/>
    <x v="0"/>
  </r>
  <r>
    <x v="867"/>
    <d v="2019-11-10T00:00:00"/>
    <n v="6"/>
    <s v="Administrative Assistant"/>
    <x v="7"/>
    <s v="Active"/>
    <s v="Full-Time"/>
    <s v="Zone C"/>
    <s v="Part-Time"/>
    <x v="5"/>
    <x v="3"/>
    <d v="1983-10-11T00:00:00"/>
    <s v="MA"/>
    <x v="0"/>
    <s v="Asian"/>
    <s v="Widowed"/>
    <x v="1"/>
    <x v="1"/>
    <x v="1"/>
    <d v="2023-01-11T00:00:00"/>
    <n v="5"/>
    <x v="1"/>
    <n v="2"/>
    <x v="0"/>
    <n v="5"/>
    <d v="2022-08-29T00:00:00"/>
    <x v="1"/>
    <x v="0"/>
    <x v="3"/>
    <n v="4"/>
    <x v="862"/>
    <n v="36"/>
    <x v="1"/>
  </r>
  <r>
    <x v="868"/>
    <d v="2023-07-28T00:00:00"/>
    <n v="2"/>
    <s v="Accountant I"/>
    <x v="1"/>
    <s v="Active"/>
    <s v="Full-Time"/>
    <s v="Zone A"/>
    <s v="Full-Time"/>
    <x v="5"/>
    <x v="3"/>
    <d v="1982-04-21T00:00:00"/>
    <s v="MA"/>
    <x v="0"/>
    <s v="Asian"/>
    <s v="Divorced"/>
    <x v="3"/>
    <x v="1"/>
    <x v="1"/>
    <d v="2023-06-19T00:00:00"/>
    <n v="5"/>
    <x v="1"/>
    <n v="2"/>
    <x v="0"/>
    <n v="2"/>
    <d v="2022-12-15T00:00:00"/>
    <x v="2"/>
    <x v="0"/>
    <x v="2"/>
    <n v="2"/>
    <x v="863"/>
    <n v="41"/>
    <x v="0"/>
  </r>
  <r>
    <x v="869"/>
    <d v="2019-04-03T00:00:00"/>
    <n v="7"/>
    <s v="Accountant I"/>
    <x v="8"/>
    <s v="Active"/>
    <s v="Contract"/>
    <s v="Zone C"/>
    <s v="Temporary"/>
    <x v="5"/>
    <x v="0"/>
    <d v="1973-01-20T00:00:00"/>
    <s v="MA"/>
    <x v="1"/>
    <s v="White"/>
    <s v="Divorced"/>
    <x v="1"/>
    <x v="1"/>
    <x v="1"/>
    <d v="2023-05-03T00:00:00"/>
    <n v="2"/>
    <x v="0"/>
    <n v="2"/>
    <x v="0"/>
    <n v="4"/>
    <d v="2022-12-28T00:00:00"/>
    <x v="2"/>
    <x v="1"/>
    <x v="1"/>
    <n v="4"/>
    <x v="864"/>
    <n v="46"/>
    <x v="0"/>
  </r>
  <r>
    <x v="870"/>
    <d v="2019-07-24T00:00:00"/>
    <n v="6"/>
    <s v="Accountant I"/>
    <x v="3"/>
    <s v="Active"/>
    <s v="Contract"/>
    <s v="Zone C"/>
    <s v="Part-Time"/>
    <x v="5"/>
    <x v="4"/>
    <d v="1982-07-13T00:00:00"/>
    <s v="MA"/>
    <x v="1"/>
    <s v="Hispanic"/>
    <s v="Widowed"/>
    <x v="1"/>
    <x v="1"/>
    <x v="1"/>
    <d v="2022-10-08T00:00:00"/>
    <n v="5"/>
    <x v="1"/>
    <n v="1"/>
    <x v="0"/>
    <n v="2"/>
    <d v="2023-04-10T00:00:00"/>
    <x v="0"/>
    <x v="1"/>
    <x v="1"/>
    <n v="1"/>
    <x v="865"/>
    <n v="37"/>
    <x v="1"/>
  </r>
  <r>
    <x v="871"/>
    <d v="2022-04-29T00:00:00"/>
    <n v="4"/>
    <s v="Sr. Network Engineer"/>
    <x v="9"/>
    <s v="Active"/>
    <s v="Contract"/>
    <s v="Zone B"/>
    <s v="Temporary"/>
    <x v="2"/>
    <x v="3"/>
    <d v="1950-01-15T00:00:00"/>
    <s v="MA"/>
    <x v="1"/>
    <s v="Black"/>
    <s v="Single"/>
    <x v="1"/>
    <x v="1"/>
    <x v="1"/>
    <d v="2022-08-17T00:00:00"/>
    <n v="1"/>
    <x v="0"/>
    <n v="4"/>
    <x v="1"/>
    <n v="2"/>
    <d v="2022-11-18T00:00:00"/>
    <x v="3"/>
    <x v="0"/>
    <x v="2"/>
    <n v="1"/>
    <x v="866"/>
    <n v="72"/>
    <x v="3"/>
  </r>
  <r>
    <x v="872"/>
    <d v="2020-10-06T00:00:00"/>
    <n v="5"/>
    <s v="Sr. Network Engineer"/>
    <x v="5"/>
    <s v="Active"/>
    <s v="Part-Time"/>
    <s v="Zone B"/>
    <s v="Temporary"/>
    <x v="2"/>
    <x v="7"/>
    <d v="1990-08-12T00:00:00"/>
    <s v="MA"/>
    <x v="0"/>
    <s v="White"/>
    <s v="Divorced"/>
    <x v="1"/>
    <x v="1"/>
    <x v="1"/>
    <d v="2023-07-20T00:00:00"/>
    <n v="1"/>
    <x v="0"/>
    <n v="4"/>
    <x v="1"/>
    <n v="3"/>
    <d v="2022-09-20T00:00:00"/>
    <x v="2"/>
    <x v="1"/>
    <x v="1"/>
    <n v="5"/>
    <x v="867"/>
    <n v="30"/>
    <x v="1"/>
  </r>
  <r>
    <x v="873"/>
    <d v="2020-04-04T00:00:00"/>
    <n v="6"/>
    <s v="Sr. Accountant"/>
    <x v="9"/>
    <s v="Active"/>
    <s v="Part-Time"/>
    <s v="Zone C"/>
    <s v="Temporary"/>
    <x v="5"/>
    <x v="2"/>
    <d v="1993-08-26T00:00:00"/>
    <s v="MA"/>
    <x v="0"/>
    <s v="White"/>
    <s v="Widowed"/>
    <x v="1"/>
    <x v="1"/>
    <x v="1"/>
    <d v="2022-10-04T00:00:00"/>
    <n v="2"/>
    <x v="0"/>
    <n v="2"/>
    <x v="0"/>
    <n v="2"/>
    <d v="2022-10-19T00:00:00"/>
    <x v="2"/>
    <x v="0"/>
    <x v="1"/>
    <n v="4"/>
    <x v="868"/>
    <n v="27"/>
    <x v="1"/>
  </r>
  <r>
    <x v="874"/>
    <d v="2021-03-26T00:00:00"/>
    <n v="5"/>
    <s v="Administrative Assistant"/>
    <x v="0"/>
    <s v="Active"/>
    <s v="Contract"/>
    <s v="Zone C"/>
    <s v="Full-Time"/>
    <x v="1"/>
    <x v="1"/>
    <d v="1974-03-24T00:00:00"/>
    <s v="MA"/>
    <x v="0"/>
    <s v="Black"/>
    <s v="Married"/>
    <x v="1"/>
    <x v="1"/>
    <x v="1"/>
    <d v="2023-03-08T00:00:00"/>
    <n v="2"/>
    <x v="0"/>
    <n v="4"/>
    <x v="1"/>
    <n v="3"/>
    <d v="2023-01-31T00:00:00"/>
    <x v="4"/>
    <x v="1"/>
    <x v="1"/>
    <n v="2"/>
    <x v="869"/>
    <n v="47"/>
    <x v="0"/>
  </r>
  <r>
    <x v="875"/>
    <d v="2022-05-19T00:00:00"/>
    <n v="3"/>
    <s v="Administrative Assistant"/>
    <x v="7"/>
    <s v="Active"/>
    <s v="Part-Time"/>
    <s v="Zone A"/>
    <s v="Temporary"/>
    <x v="5"/>
    <x v="3"/>
    <d v="1992-12-13T00:00:00"/>
    <s v="MA"/>
    <x v="0"/>
    <s v="Black"/>
    <s v="Married"/>
    <x v="1"/>
    <x v="1"/>
    <x v="1"/>
    <d v="2023-07-19T00:00:00"/>
    <n v="1"/>
    <x v="0"/>
    <n v="2"/>
    <x v="0"/>
    <n v="1"/>
    <d v="2022-09-06T00:00:00"/>
    <x v="0"/>
    <x v="0"/>
    <x v="1"/>
    <n v="1"/>
    <x v="870"/>
    <n v="30"/>
    <x v="1"/>
  </r>
  <r>
    <x v="876"/>
    <d v="2021-08-28T00:00:00"/>
    <n v="4"/>
    <s v="Accountant I"/>
    <x v="1"/>
    <s v="Active"/>
    <s v="Contract"/>
    <s v="Zone A"/>
    <s v="Part-Time"/>
    <x v="5"/>
    <x v="4"/>
    <d v="1957-05-07T00:00:00"/>
    <s v="MA"/>
    <x v="0"/>
    <s v="Black"/>
    <s v="Married"/>
    <x v="1"/>
    <x v="1"/>
    <x v="1"/>
    <d v="2023-05-19T00:00:00"/>
    <n v="1"/>
    <x v="0"/>
    <n v="1"/>
    <x v="0"/>
    <n v="2"/>
    <d v="2022-10-01T00:00:00"/>
    <x v="0"/>
    <x v="1"/>
    <x v="3"/>
    <n v="1"/>
    <x v="871"/>
    <n v="64"/>
    <x v="3"/>
  </r>
  <r>
    <x v="877"/>
    <d v="2022-11-24T00:00:00"/>
    <n v="3"/>
    <s v="Accountant I"/>
    <x v="8"/>
    <s v="Active"/>
    <s v="Contract"/>
    <s v="Zone A"/>
    <s v="Full-Time"/>
    <x v="5"/>
    <x v="1"/>
    <d v="1991-08-19T00:00:00"/>
    <s v="MA"/>
    <x v="1"/>
    <s v="White"/>
    <s v="Single"/>
    <x v="1"/>
    <x v="1"/>
    <x v="1"/>
    <d v="2023-07-30T00:00:00"/>
    <n v="3"/>
    <x v="2"/>
    <n v="1"/>
    <x v="0"/>
    <n v="4"/>
    <d v="2023-06-03T00:00:00"/>
    <x v="1"/>
    <x v="0"/>
    <x v="3"/>
    <n v="1"/>
    <x v="872"/>
    <n v="31"/>
    <x v="1"/>
  </r>
  <r>
    <x v="878"/>
    <d v="2022-01-12T00:00:00"/>
    <n v="4"/>
    <s v="Accountant I"/>
    <x v="3"/>
    <s v="Active"/>
    <s v="Contract"/>
    <s v="Zone A"/>
    <s v="Part-Time"/>
    <x v="5"/>
    <x v="4"/>
    <d v="1986-04-20T00:00:00"/>
    <s v="MA"/>
    <x v="1"/>
    <s v="Other"/>
    <s v="Divorced"/>
    <x v="1"/>
    <x v="1"/>
    <x v="1"/>
    <d v="2023-06-12T00:00:00"/>
    <n v="1"/>
    <x v="0"/>
    <n v="2"/>
    <x v="0"/>
    <n v="5"/>
    <d v="2022-09-08T00:00:00"/>
    <x v="0"/>
    <x v="1"/>
    <x v="0"/>
    <n v="4"/>
    <x v="873"/>
    <n v="36"/>
    <x v="1"/>
  </r>
  <r>
    <x v="879"/>
    <d v="2019-07-07T00:00:00"/>
    <n v="6"/>
    <s v="Sr. Network Engineer"/>
    <x v="9"/>
    <s v="Active"/>
    <s v="Part-Time"/>
    <s v="Zone B"/>
    <s v="Temporary"/>
    <x v="2"/>
    <x v="1"/>
    <d v="1942-09-12T00:00:00"/>
    <s v="MA"/>
    <x v="0"/>
    <s v="White"/>
    <s v="Married"/>
    <x v="1"/>
    <x v="1"/>
    <x v="1"/>
    <d v="2023-02-08T00:00:00"/>
    <n v="5"/>
    <x v="1"/>
    <n v="5"/>
    <x v="1"/>
    <n v="4"/>
    <d v="2022-10-08T00:00:00"/>
    <x v="1"/>
    <x v="0"/>
    <x v="2"/>
    <n v="1"/>
    <x v="874"/>
    <n v="77"/>
    <x v="3"/>
  </r>
  <r>
    <x v="880"/>
    <d v="2021-07-14T00:00:00"/>
    <n v="4"/>
    <s v="Sr. Accountant"/>
    <x v="9"/>
    <s v="Active"/>
    <s v="Contract"/>
    <s v="Zone B"/>
    <s v="Full-Time"/>
    <x v="5"/>
    <x v="19"/>
    <d v="1999-07-07T00:00:00"/>
    <s v="MA"/>
    <x v="0"/>
    <s v="Asian"/>
    <s v="Divorced"/>
    <x v="1"/>
    <x v="1"/>
    <x v="1"/>
    <d v="2022-09-28T00:00:00"/>
    <n v="1"/>
    <x v="0"/>
    <n v="3"/>
    <x v="2"/>
    <n v="2"/>
    <d v="2023-06-25T00:00:00"/>
    <x v="3"/>
    <x v="1"/>
    <x v="3"/>
    <n v="3"/>
    <x v="875"/>
    <n v="22"/>
    <x v="2"/>
  </r>
  <r>
    <x v="881"/>
    <d v="2019-12-03T00:00:00"/>
    <n v="6"/>
    <s v="Administrative Assistant"/>
    <x v="0"/>
    <s v="Active"/>
    <s v="Full-Time"/>
    <s v="Zone B"/>
    <s v="Temporary"/>
    <x v="1"/>
    <x v="4"/>
    <d v="1958-12-08T00:00:00"/>
    <s v="MA"/>
    <x v="0"/>
    <s v="Other"/>
    <s v="Single"/>
    <x v="1"/>
    <x v="1"/>
    <x v="1"/>
    <d v="2023-06-12T00:00:00"/>
    <n v="4"/>
    <x v="1"/>
    <n v="3"/>
    <x v="2"/>
    <n v="5"/>
    <d v="2023-08-02T00:00:00"/>
    <x v="1"/>
    <x v="1"/>
    <x v="2"/>
    <n v="3"/>
    <x v="182"/>
    <n v="61"/>
    <x v="3"/>
  </r>
  <r>
    <x v="882"/>
    <d v="2021-03-03T00:00:00"/>
    <n v="5"/>
    <s v="Administrative Assistant"/>
    <x v="7"/>
    <s v="Active"/>
    <s v="Part-Time"/>
    <s v="Zone A"/>
    <s v="Full-Time"/>
    <x v="5"/>
    <x v="3"/>
    <d v="1968-05-18T00:00:00"/>
    <s v="MA"/>
    <x v="0"/>
    <s v="White"/>
    <s v="Divorced"/>
    <x v="1"/>
    <x v="1"/>
    <x v="1"/>
    <d v="2023-03-05T00:00:00"/>
    <n v="5"/>
    <x v="1"/>
    <n v="5"/>
    <x v="1"/>
    <n v="4"/>
    <d v="2023-06-20T00:00:00"/>
    <x v="4"/>
    <x v="0"/>
    <x v="2"/>
    <n v="2"/>
    <x v="876"/>
    <n v="53"/>
    <x v="0"/>
  </r>
  <r>
    <x v="883"/>
    <d v="2022-06-13T00:00:00"/>
    <n v="3"/>
    <s v="Accountant I"/>
    <x v="1"/>
    <s v="Active"/>
    <s v="Full-Time"/>
    <s v="Zone C"/>
    <s v="Part-Time"/>
    <x v="5"/>
    <x v="10"/>
    <d v="1975-03-06T00:00:00"/>
    <s v="MA"/>
    <x v="0"/>
    <s v="White"/>
    <s v="Married"/>
    <x v="3"/>
    <x v="1"/>
    <x v="1"/>
    <d v="2023-02-03T00:00:00"/>
    <n v="1"/>
    <x v="0"/>
    <n v="4"/>
    <x v="1"/>
    <n v="5"/>
    <d v="2023-01-28T00:00:00"/>
    <x v="4"/>
    <x v="1"/>
    <x v="0"/>
    <n v="5"/>
    <x v="877"/>
    <n v="47"/>
    <x v="0"/>
  </r>
  <r>
    <x v="884"/>
    <d v="2023-01-23T00:00:00"/>
    <n v="3"/>
    <s v="Accountant I"/>
    <x v="8"/>
    <s v="Active"/>
    <s v="Part-Time"/>
    <s v="Zone A"/>
    <s v="Temporary"/>
    <x v="5"/>
    <x v="2"/>
    <d v="1984-10-21T00:00:00"/>
    <s v="MA"/>
    <x v="1"/>
    <s v="White"/>
    <s v="Widowed"/>
    <x v="1"/>
    <x v="1"/>
    <x v="1"/>
    <d v="2023-02-28T00:00:00"/>
    <n v="5"/>
    <x v="1"/>
    <n v="2"/>
    <x v="0"/>
    <n v="5"/>
    <d v="2023-03-06T00:00:00"/>
    <x v="4"/>
    <x v="0"/>
    <x v="3"/>
    <n v="1"/>
    <x v="878"/>
    <n v="39"/>
    <x v="1"/>
  </r>
  <r>
    <x v="885"/>
    <d v="2020-09-06T00:00:00"/>
    <n v="5"/>
    <s v="Accountant I"/>
    <x v="3"/>
    <s v="Active"/>
    <s v="Part-Time"/>
    <s v="Zone A"/>
    <s v="Temporary"/>
    <x v="5"/>
    <x v="4"/>
    <d v="1953-05-04T00:00:00"/>
    <s v="MA"/>
    <x v="1"/>
    <s v="Hispanic"/>
    <s v="Single"/>
    <x v="1"/>
    <x v="1"/>
    <x v="1"/>
    <d v="2022-12-27T00:00:00"/>
    <n v="1"/>
    <x v="0"/>
    <n v="1"/>
    <x v="0"/>
    <n v="2"/>
    <d v="2023-05-26T00:00:00"/>
    <x v="4"/>
    <x v="1"/>
    <x v="0"/>
    <n v="3"/>
    <x v="879"/>
    <n v="67"/>
    <x v="3"/>
  </r>
  <r>
    <x v="886"/>
    <d v="2022-10-17T00:00:00"/>
    <n v="3"/>
    <s v="Sr. Network Engineer"/>
    <x v="9"/>
    <s v="Active"/>
    <s v="Full-Time"/>
    <s v="Zone A"/>
    <s v="Temporary"/>
    <x v="2"/>
    <x v="1"/>
    <d v="2000-11-01T00:00:00"/>
    <s v="MA"/>
    <x v="0"/>
    <s v="Other"/>
    <s v="Single"/>
    <x v="3"/>
    <x v="1"/>
    <x v="1"/>
    <d v="2023-07-10T00:00:00"/>
    <n v="2"/>
    <x v="0"/>
    <n v="2"/>
    <x v="0"/>
    <n v="1"/>
    <d v="2022-09-20T00:00:00"/>
    <x v="0"/>
    <x v="0"/>
    <x v="0"/>
    <n v="4"/>
    <x v="880"/>
    <n v="22"/>
    <x v="2"/>
  </r>
  <r>
    <x v="887"/>
    <d v="2019-06-07T00:00:00"/>
    <n v="6"/>
    <s v="Sr. Accountant"/>
    <x v="3"/>
    <s v="Active"/>
    <s v="Full-Time"/>
    <s v="Zone B"/>
    <s v="Part-Time"/>
    <x v="5"/>
    <x v="4"/>
    <d v="1968-03-16T00:00:00"/>
    <s v="MA"/>
    <x v="0"/>
    <s v="White"/>
    <s v="Widowed"/>
    <x v="1"/>
    <x v="1"/>
    <x v="1"/>
    <d v="2022-11-30T00:00:00"/>
    <n v="2"/>
    <x v="0"/>
    <n v="1"/>
    <x v="0"/>
    <n v="1"/>
    <d v="2023-02-21T00:00:00"/>
    <x v="4"/>
    <x v="0"/>
    <x v="3"/>
    <n v="5"/>
    <x v="881"/>
    <n v="51"/>
    <x v="0"/>
  </r>
  <r>
    <x v="888"/>
    <d v="2022-01-28T00:00:00"/>
    <n v="4"/>
    <s v="Sr. Accountant"/>
    <x v="4"/>
    <s v="Active"/>
    <s v="Contract"/>
    <s v="Zone C"/>
    <s v="Part-Time"/>
    <x v="5"/>
    <x v="3"/>
    <d v="1994-10-10T00:00:00"/>
    <s v="MA"/>
    <x v="0"/>
    <s v="Hispanic"/>
    <s v="Divorced"/>
    <x v="1"/>
    <x v="1"/>
    <x v="1"/>
    <d v="2022-09-02T00:00:00"/>
    <n v="4"/>
    <x v="1"/>
    <n v="1"/>
    <x v="0"/>
    <n v="5"/>
    <d v="2023-01-15T00:00:00"/>
    <x v="1"/>
    <x v="0"/>
    <x v="2"/>
    <n v="3"/>
    <x v="882"/>
    <n v="28"/>
    <x v="1"/>
  </r>
  <r>
    <x v="889"/>
    <d v="2020-07-01T00:00:00"/>
    <n v="5"/>
    <s v="Administrative Assistant"/>
    <x v="0"/>
    <s v="Active"/>
    <s v="Part-Time"/>
    <s v="Zone B"/>
    <s v="Full-Time"/>
    <x v="5"/>
    <x v="4"/>
    <d v="1956-03-12T00:00:00"/>
    <s v="MA"/>
    <x v="0"/>
    <s v="Other"/>
    <s v="Single"/>
    <x v="3"/>
    <x v="1"/>
    <x v="1"/>
    <d v="2023-05-05T00:00:00"/>
    <n v="2"/>
    <x v="0"/>
    <n v="3"/>
    <x v="2"/>
    <n v="4"/>
    <d v="2022-10-04T00:00:00"/>
    <x v="0"/>
    <x v="0"/>
    <x v="3"/>
    <n v="4"/>
    <x v="883"/>
    <n v="64"/>
    <x v="3"/>
  </r>
  <r>
    <x v="890"/>
    <d v="2020-05-30T00:00:00"/>
    <n v="5"/>
    <s v="Administrative Assistant"/>
    <x v="7"/>
    <s v="Active"/>
    <s v="Full-Time"/>
    <s v="Zone C"/>
    <s v="Part-Time"/>
    <x v="5"/>
    <x v="4"/>
    <d v="1966-05-09T00:00:00"/>
    <s v="MA"/>
    <x v="0"/>
    <s v="Hispanic"/>
    <s v="Divorced"/>
    <x v="3"/>
    <x v="1"/>
    <x v="1"/>
    <d v="2022-09-11T00:00:00"/>
    <n v="3"/>
    <x v="2"/>
    <n v="1"/>
    <x v="0"/>
    <n v="3"/>
    <d v="2023-06-27T00:00:00"/>
    <x v="4"/>
    <x v="0"/>
    <x v="3"/>
    <n v="1"/>
    <x v="884"/>
    <n v="54"/>
    <x v="0"/>
  </r>
  <r>
    <x v="891"/>
    <d v="2019-10-05T00:00:00"/>
    <n v="6"/>
    <s v="Accountant I"/>
    <x v="1"/>
    <s v="Active"/>
    <s v="Contract"/>
    <s v="Zone C"/>
    <s v="Full-Time"/>
    <x v="5"/>
    <x v="3"/>
    <d v="1976-08-19T00:00:00"/>
    <s v="MA"/>
    <x v="0"/>
    <s v="White"/>
    <s v="Married"/>
    <x v="1"/>
    <x v="1"/>
    <x v="1"/>
    <d v="2023-03-18T00:00:00"/>
    <n v="2"/>
    <x v="0"/>
    <n v="4"/>
    <x v="1"/>
    <n v="5"/>
    <d v="2023-06-29T00:00:00"/>
    <x v="3"/>
    <x v="1"/>
    <x v="3"/>
    <n v="1"/>
    <x v="885"/>
    <n v="43"/>
    <x v="0"/>
  </r>
  <r>
    <x v="892"/>
    <d v="2021-11-06T00:00:00"/>
    <n v="4"/>
    <s v="Accountant I"/>
    <x v="8"/>
    <s v="Active"/>
    <s v="Contract"/>
    <s v="Zone B"/>
    <s v="Full-Time"/>
    <x v="5"/>
    <x v="3"/>
    <d v="1951-08-27T00:00:00"/>
    <s v="MA"/>
    <x v="1"/>
    <s v="Hispanic"/>
    <s v="Divorced"/>
    <x v="3"/>
    <x v="1"/>
    <x v="1"/>
    <d v="2023-03-29T00:00:00"/>
    <n v="5"/>
    <x v="1"/>
    <n v="1"/>
    <x v="0"/>
    <n v="2"/>
    <d v="2022-12-20T00:00:00"/>
    <x v="4"/>
    <x v="1"/>
    <x v="1"/>
    <n v="1"/>
    <x v="886"/>
    <n v="70"/>
    <x v="3"/>
  </r>
  <r>
    <x v="893"/>
    <d v="2019-05-09T00:00:00"/>
    <n v="7"/>
    <s v="Accountant I"/>
    <x v="3"/>
    <s v="Active"/>
    <s v="Part-Time"/>
    <s v="Zone B"/>
    <s v="Full-Time"/>
    <x v="5"/>
    <x v="4"/>
    <d v="1970-12-23T00:00:00"/>
    <s v="MA"/>
    <x v="0"/>
    <s v="Black"/>
    <s v="Single"/>
    <x v="1"/>
    <x v="1"/>
    <x v="1"/>
    <d v="2023-07-15T00:00:00"/>
    <n v="5"/>
    <x v="1"/>
    <n v="2"/>
    <x v="0"/>
    <n v="4"/>
    <d v="2023-04-18T00:00:00"/>
    <x v="4"/>
    <x v="1"/>
    <x v="2"/>
    <n v="1"/>
    <x v="887"/>
    <n v="49"/>
    <x v="0"/>
  </r>
  <r>
    <x v="894"/>
    <d v="2019-10-28T00:00:00"/>
    <n v="6"/>
    <s v="Production Technician II"/>
    <x v="6"/>
    <s v="Active"/>
    <s v="Part-Time"/>
    <s v="Zone A"/>
    <s v="Full-Time"/>
    <x v="0"/>
    <x v="22"/>
    <d v="1962-11-11T00:00:00"/>
    <s v="MA"/>
    <x v="1"/>
    <s v="Hispanic"/>
    <s v="Widowed"/>
    <x v="1"/>
    <x v="1"/>
    <x v="1"/>
    <d v="2023-02-25T00:00:00"/>
    <n v="4"/>
    <x v="1"/>
    <n v="4"/>
    <x v="1"/>
    <n v="3"/>
    <d v="2023-01-16T00:00:00"/>
    <x v="4"/>
    <x v="1"/>
    <x v="1"/>
    <n v="3"/>
    <x v="888"/>
    <n v="57"/>
    <x v="0"/>
  </r>
  <r>
    <x v="895"/>
    <d v="2019-01-11T00:00:00"/>
    <n v="7"/>
    <s v="Production Technician I"/>
    <x v="7"/>
    <s v="Active"/>
    <s v="Contract"/>
    <s v="Zone C"/>
    <s v="Part-Time"/>
    <x v="0"/>
    <x v="3"/>
    <d v="1955-12-21T00:00:00"/>
    <s v="MA"/>
    <x v="1"/>
    <s v="Asian"/>
    <s v="Married"/>
    <x v="1"/>
    <x v="1"/>
    <x v="1"/>
    <d v="2023-01-23T00:00:00"/>
    <n v="2"/>
    <x v="0"/>
    <n v="3"/>
    <x v="2"/>
    <n v="4"/>
    <d v="2023-03-03T00:00:00"/>
    <x v="4"/>
    <x v="1"/>
    <x v="2"/>
    <n v="3"/>
    <x v="889"/>
    <n v="64"/>
    <x v="3"/>
  </r>
  <r>
    <x v="896"/>
    <d v="2020-04-02T00:00:00"/>
    <n v="6"/>
    <s v="Production Technician I"/>
    <x v="8"/>
    <s v="Active"/>
    <s v="Contract"/>
    <s v="Zone A"/>
    <s v="Temporary"/>
    <x v="0"/>
    <x v="15"/>
    <d v="1941-11-18T00:00:00"/>
    <s v="MA"/>
    <x v="0"/>
    <s v="Other"/>
    <s v="Single"/>
    <x v="2"/>
    <x v="1"/>
    <x v="1"/>
    <d v="2022-08-11T00:00:00"/>
    <n v="4"/>
    <x v="1"/>
    <n v="1"/>
    <x v="0"/>
    <n v="1"/>
    <d v="2023-02-05T00:00:00"/>
    <x v="0"/>
    <x v="1"/>
    <x v="2"/>
    <n v="3"/>
    <x v="890"/>
    <n v="79"/>
    <x v="3"/>
  </r>
  <r>
    <x v="897"/>
    <d v="2019-06-07T00:00:00"/>
    <n v="6"/>
    <s v="Production Technician I"/>
    <x v="2"/>
    <s v="Active"/>
    <s v="Part-Time"/>
    <s v="Zone A"/>
    <s v="Part-Time"/>
    <x v="0"/>
    <x v="4"/>
    <d v="1955-02-25T00:00:00"/>
    <s v="MA"/>
    <x v="0"/>
    <s v="Hispanic"/>
    <s v="Widowed"/>
    <x v="1"/>
    <x v="1"/>
    <x v="1"/>
    <d v="2022-09-19T00:00:00"/>
    <n v="4"/>
    <x v="1"/>
    <n v="4"/>
    <x v="1"/>
    <n v="3"/>
    <d v="2023-04-20T00:00:00"/>
    <x v="0"/>
    <x v="1"/>
    <x v="2"/>
    <n v="3"/>
    <x v="891"/>
    <n v="64"/>
    <x v="3"/>
  </r>
  <r>
    <x v="898"/>
    <d v="2021-11-22T00:00:00"/>
    <n v="4"/>
    <s v="Production Technician I"/>
    <x v="7"/>
    <s v="Active"/>
    <s v="Part-Time"/>
    <s v="Zone C"/>
    <s v="Part-Time"/>
    <x v="0"/>
    <x v="3"/>
    <d v="1947-03-20T00:00:00"/>
    <s v="MA"/>
    <x v="0"/>
    <s v="Other"/>
    <s v="Single"/>
    <x v="1"/>
    <x v="1"/>
    <x v="1"/>
    <d v="2023-06-17T00:00:00"/>
    <n v="4"/>
    <x v="1"/>
    <n v="4"/>
    <x v="1"/>
    <n v="4"/>
    <d v="2023-04-02T00:00:00"/>
    <x v="3"/>
    <x v="1"/>
    <x v="0"/>
    <n v="3"/>
    <x v="892"/>
    <n v="74"/>
    <x v="3"/>
  </r>
  <r>
    <x v="899"/>
    <d v="2019-01-19T00:00:00"/>
    <n v="7"/>
    <s v="Production Technician I"/>
    <x v="6"/>
    <s v="Active"/>
    <s v="Full-Time"/>
    <s v="Zone A"/>
    <s v="Part-Time"/>
    <x v="0"/>
    <x v="4"/>
    <d v="1943-05-13T00:00:00"/>
    <s v="MA"/>
    <x v="1"/>
    <s v="Black"/>
    <s v="Married"/>
    <x v="1"/>
    <x v="1"/>
    <x v="1"/>
    <d v="2023-07-07T00:00:00"/>
    <n v="1"/>
    <x v="0"/>
    <n v="2"/>
    <x v="0"/>
    <n v="2"/>
    <d v="2023-02-13T00:00:00"/>
    <x v="0"/>
    <x v="0"/>
    <x v="3"/>
    <n v="5"/>
    <x v="893"/>
    <n v="76"/>
    <x v="3"/>
  </r>
  <r>
    <x v="900"/>
    <d v="2021-12-17T00:00:00"/>
    <n v="4"/>
    <s v="Production Technician II"/>
    <x v="7"/>
    <s v="Terminated"/>
    <s v="Full-Time"/>
    <s v="Zone C"/>
    <s v="Part-Time"/>
    <x v="0"/>
    <x v="3"/>
    <d v="1960-11-14T00:00:00"/>
    <s v="MA"/>
    <x v="1"/>
    <s v="Black"/>
    <s v="Divorced"/>
    <x v="1"/>
    <x v="1"/>
    <x v="1"/>
    <d v="2023-05-31T00:00:00"/>
    <n v="4"/>
    <x v="1"/>
    <n v="1"/>
    <x v="0"/>
    <n v="2"/>
    <d v="2022-12-28T00:00:00"/>
    <x v="4"/>
    <x v="0"/>
    <x v="0"/>
    <n v="2"/>
    <x v="894"/>
    <n v="61"/>
    <x v="3"/>
  </r>
  <r>
    <x v="901"/>
    <d v="2019-05-04T00:00:00"/>
    <n v="7"/>
    <s v="Production Technician I"/>
    <x v="7"/>
    <s v="Active"/>
    <s v="Part-Time"/>
    <s v="Zone A"/>
    <s v="Full-Time"/>
    <x v="0"/>
    <x v="5"/>
    <d v="1956-09-07T00:00:00"/>
    <s v="MA"/>
    <x v="0"/>
    <s v="Hispanic"/>
    <s v="Married"/>
    <x v="1"/>
    <x v="1"/>
    <x v="1"/>
    <d v="2023-07-07T00:00:00"/>
    <n v="2"/>
    <x v="0"/>
    <n v="1"/>
    <x v="0"/>
    <n v="3"/>
    <d v="2022-09-13T00:00:00"/>
    <x v="4"/>
    <x v="0"/>
    <x v="2"/>
    <n v="3"/>
    <x v="895"/>
    <n v="63"/>
    <x v="3"/>
  </r>
  <r>
    <x v="902"/>
    <d v="2018-12-25T00:00:00"/>
    <n v="7"/>
    <s v="Production Technician I"/>
    <x v="8"/>
    <s v="Active"/>
    <s v="Contract"/>
    <s v="Zone A"/>
    <s v="Part-Time"/>
    <x v="0"/>
    <x v="3"/>
    <d v="1981-02-26T00:00:00"/>
    <s v="MA"/>
    <x v="1"/>
    <s v="Other"/>
    <s v="Single"/>
    <x v="1"/>
    <x v="1"/>
    <x v="1"/>
    <d v="2023-03-31T00:00:00"/>
    <n v="3"/>
    <x v="2"/>
    <n v="2"/>
    <x v="0"/>
    <n v="3"/>
    <d v="2023-03-01T00:00:00"/>
    <x v="1"/>
    <x v="0"/>
    <x v="1"/>
    <n v="2"/>
    <x v="896"/>
    <n v="37"/>
    <x v="1"/>
  </r>
  <r>
    <x v="903"/>
    <d v="2021-01-03T00:00:00"/>
    <n v="5"/>
    <s v="Production Technician I"/>
    <x v="9"/>
    <s v="Active"/>
    <s v="Part-Time"/>
    <s v="Zone C"/>
    <s v="Full-Time"/>
    <x v="0"/>
    <x v="8"/>
    <d v="1972-12-12T00:00:00"/>
    <s v="MA"/>
    <x v="0"/>
    <s v="White"/>
    <s v="Single"/>
    <x v="2"/>
    <x v="1"/>
    <x v="1"/>
    <d v="2023-04-07T00:00:00"/>
    <n v="1"/>
    <x v="0"/>
    <n v="1"/>
    <x v="0"/>
    <n v="1"/>
    <d v="2023-01-04T00:00:00"/>
    <x v="4"/>
    <x v="1"/>
    <x v="3"/>
    <n v="3"/>
    <x v="897"/>
    <n v="49"/>
    <x v="0"/>
  </r>
  <r>
    <x v="904"/>
    <d v="2023-06-15T00:00:00"/>
    <n v="2"/>
    <s v="Production Technician I"/>
    <x v="4"/>
    <s v="Active"/>
    <s v="Part-Time"/>
    <s v="Zone C"/>
    <s v="Full-Time"/>
    <x v="0"/>
    <x v="3"/>
    <d v="1977-12-15T00:00:00"/>
    <s v="MA"/>
    <x v="0"/>
    <s v="Other"/>
    <s v="Widowed"/>
    <x v="2"/>
    <x v="1"/>
    <x v="1"/>
    <d v="2023-03-07T00:00:00"/>
    <n v="1"/>
    <x v="0"/>
    <n v="4"/>
    <x v="1"/>
    <n v="4"/>
    <d v="2023-05-02T00:00:00"/>
    <x v="1"/>
    <x v="0"/>
    <x v="1"/>
    <n v="2"/>
    <x v="898"/>
    <n v="46"/>
    <x v="0"/>
  </r>
  <r>
    <x v="905"/>
    <d v="2018-08-29T00:00:00"/>
    <n v="7"/>
    <s v="Production Technician II"/>
    <x v="6"/>
    <s v="Active"/>
    <s v="Full-Time"/>
    <s v="Zone B"/>
    <s v="Full-Time"/>
    <x v="0"/>
    <x v="4"/>
    <d v="1955-04-03T00:00:00"/>
    <s v="MA"/>
    <x v="0"/>
    <s v="White"/>
    <s v="Divorced"/>
    <x v="1"/>
    <x v="1"/>
    <x v="1"/>
    <d v="2023-05-17T00:00:00"/>
    <n v="2"/>
    <x v="0"/>
    <n v="3"/>
    <x v="2"/>
    <n v="3"/>
    <d v="2022-08-06T00:00:00"/>
    <x v="4"/>
    <x v="0"/>
    <x v="0"/>
    <n v="2"/>
    <x v="899"/>
    <n v="63"/>
    <x v="3"/>
  </r>
  <r>
    <x v="906"/>
    <d v="2019-01-04T00:00:00"/>
    <n v="7"/>
    <s v="Production Technician I"/>
    <x v="2"/>
    <s v="Active"/>
    <s v="Contract"/>
    <s v="Zone B"/>
    <s v="Part-Time"/>
    <x v="0"/>
    <x v="8"/>
    <d v="1967-08-17T00:00:00"/>
    <s v="MA"/>
    <x v="1"/>
    <s v="White"/>
    <s v="Single"/>
    <x v="1"/>
    <x v="1"/>
    <x v="1"/>
    <d v="2022-11-04T00:00:00"/>
    <n v="2"/>
    <x v="0"/>
    <n v="5"/>
    <x v="1"/>
    <n v="3"/>
    <d v="2023-07-03T00:00:00"/>
    <x v="4"/>
    <x v="0"/>
    <x v="1"/>
    <n v="5"/>
    <x v="900"/>
    <n v="52"/>
    <x v="0"/>
  </r>
  <r>
    <x v="907"/>
    <d v="2021-09-10T00:00:00"/>
    <n v="4"/>
    <s v="Production Technician I"/>
    <x v="8"/>
    <s v="Active"/>
    <s v="Full-Time"/>
    <s v="Zone B"/>
    <s v="Full-Time"/>
    <x v="0"/>
    <x v="2"/>
    <d v="1988-10-12T00:00:00"/>
    <s v="MA"/>
    <x v="0"/>
    <s v="White"/>
    <s v="Divorced"/>
    <x v="1"/>
    <x v="1"/>
    <x v="1"/>
    <d v="2023-07-13T00:00:00"/>
    <n v="2"/>
    <x v="0"/>
    <n v="4"/>
    <x v="1"/>
    <n v="4"/>
    <d v="2022-10-14T00:00:00"/>
    <x v="4"/>
    <x v="1"/>
    <x v="3"/>
    <n v="3"/>
    <x v="901"/>
    <n v="33"/>
    <x v="1"/>
  </r>
  <r>
    <x v="908"/>
    <d v="2021-07-08T00:00:00"/>
    <n v="4"/>
    <s v="Production Technician I"/>
    <x v="7"/>
    <s v="Active"/>
    <s v="Full-Time"/>
    <s v="Zone B"/>
    <s v="Temporary"/>
    <x v="0"/>
    <x v="4"/>
    <d v="1944-12-09T00:00:00"/>
    <s v="MA"/>
    <x v="0"/>
    <s v="White"/>
    <s v="Widowed"/>
    <x v="1"/>
    <x v="1"/>
    <x v="1"/>
    <d v="2022-12-25T00:00:00"/>
    <n v="1"/>
    <x v="0"/>
    <n v="3"/>
    <x v="2"/>
    <n v="2"/>
    <d v="2023-06-08T00:00:00"/>
    <x v="3"/>
    <x v="0"/>
    <x v="0"/>
    <n v="3"/>
    <x v="902"/>
    <n v="77"/>
    <x v="3"/>
  </r>
  <r>
    <x v="909"/>
    <d v="2018-11-01T00:00:00"/>
    <n v="7"/>
    <s v="Production Technician II"/>
    <x v="4"/>
    <s v="Terminated"/>
    <s v="Contract"/>
    <s v="Zone B"/>
    <s v="Part-Time"/>
    <x v="0"/>
    <x v="0"/>
    <d v="1978-12-06T00:00:00"/>
    <s v="MA"/>
    <x v="1"/>
    <s v="Hispanic"/>
    <s v="Single"/>
    <x v="1"/>
    <x v="1"/>
    <x v="1"/>
    <d v="2023-02-18T00:00:00"/>
    <n v="1"/>
    <x v="0"/>
    <n v="2"/>
    <x v="0"/>
    <n v="2"/>
    <d v="2022-10-02T00:00:00"/>
    <x v="2"/>
    <x v="0"/>
    <x v="2"/>
    <n v="4"/>
    <x v="903"/>
    <n v="40"/>
    <x v="0"/>
  </r>
  <r>
    <x v="910"/>
    <d v="2018-12-08T00:00:00"/>
    <n v="7"/>
    <s v="Production Technician II"/>
    <x v="2"/>
    <s v="Active"/>
    <s v="Part-Time"/>
    <s v="Zone A"/>
    <s v="Temporary"/>
    <x v="0"/>
    <x v="4"/>
    <d v="1977-03-30T00:00:00"/>
    <s v="MA"/>
    <x v="0"/>
    <s v="Other"/>
    <s v="Single"/>
    <x v="1"/>
    <x v="1"/>
    <x v="1"/>
    <d v="2023-04-29T00:00:00"/>
    <n v="3"/>
    <x v="2"/>
    <n v="3"/>
    <x v="2"/>
    <n v="3"/>
    <d v="2022-09-15T00:00:00"/>
    <x v="1"/>
    <x v="1"/>
    <x v="2"/>
    <n v="4"/>
    <x v="904"/>
    <n v="41"/>
    <x v="0"/>
  </r>
  <r>
    <x v="911"/>
    <d v="2022-10-25T00:00:00"/>
    <n v="3"/>
    <s v="Production Technician II"/>
    <x v="9"/>
    <s v="Active"/>
    <s v="Part-Time"/>
    <s v="Zone A"/>
    <s v="Full-Time"/>
    <x v="0"/>
    <x v="3"/>
    <d v="1982-11-10T00:00:00"/>
    <s v="MA"/>
    <x v="0"/>
    <s v="Asian"/>
    <s v="Single"/>
    <x v="1"/>
    <x v="1"/>
    <x v="1"/>
    <d v="2023-05-15T00:00:00"/>
    <n v="4"/>
    <x v="1"/>
    <n v="1"/>
    <x v="0"/>
    <n v="5"/>
    <d v="2023-05-03T00:00:00"/>
    <x v="3"/>
    <x v="0"/>
    <x v="1"/>
    <n v="5"/>
    <x v="905"/>
    <n v="40"/>
    <x v="0"/>
  </r>
  <r>
    <x v="912"/>
    <d v="2023-04-04T00:00:00"/>
    <n v="3"/>
    <s v="Production Technician I"/>
    <x v="3"/>
    <s v="Active"/>
    <s v="Full-Time"/>
    <s v="Zone B"/>
    <s v="Temporary"/>
    <x v="0"/>
    <x v="2"/>
    <d v="1983-03-30T00:00:00"/>
    <s v="MA"/>
    <x v="1"/>
    <s v="Hispanic"/>
    <s v="Married"/>
    <x v="1"/>
    <x v="1"/>
    <x v="1"/>
    <d v="2023-02-16T00:00:00"/>
    <n v="3"/>
    <x v="2"/>
    <n v="3"/>
    <x v="2"/>
    <n v="1"/>
    <d v="2022-11-23T00:00:00"/>
    <x v="4"/>
    <x v="1"/>
    <x v="2"/>
    <n v="3"/>
    <x v="906"/>
    <n v="40"/>
    <x v="0"/>
  </r>
  <r>
    <x v="913"/>
    <d v="2021-03-17T00:00:00"/>
    <n v="5"/>
    <s v="Production Technician I"/>
    <x v="2"/>
    <s v="Active"/>
    <s v="Contract"/>
    <s v="Zone B"/>
    <s v="Part-Time"/>
    <x v="0"/>
    <x v="4"/>
    <d v="1980-12-03T00:00:00"/>
    <s v="MA"/>
    <x v="0"/>
    <s v="Other"/>
    <s v="Single"/>
    <x v="1"/>
    <x v="1"/>
    <x v="1"/>
    <d v="2023-06-07T00:00:00"/>
    <n v="3"/>
    <x v="2"/>
    <n v="3"/>
    <x v="2"/>
    <n v="3"/>
    <d v="2022-12-24T00:00:00"/>
    <x v="4"/>
    <x v="0"/>
    <x v="3"/>
    <n v="5"/>
    <x v="907"/>
    <n v="41"/>
    <x v="0"/>
  </r>
  <r>
    <x v="914"/>
    <d v="2019-03-11T00:00:00"/>
    <n v="7"/>
    <s v="Production Technician I"/>
    <x v="8"/>
    <s v="Terminated"/>
    <s v="Full-Time"/>
    <s v="Zone A"/>
    <s v="Part-Time"/>
    <x v="0"/>
    <x v="3"/>
    <d v="1981-04-02T00:00:00"/>
    <s v="MA"/>
    <x v="0"/>
    <s v="Other"/>
    <s v="Widowed"/>
    <x v="1"/>
    <x v="1"/>
    <x v="1"/>
    <d v="2023-05-17T00:00:00"/>
    <n v="2"/>
    <x v="0"/>
    <n v="2"/>
    <x v="0"/>
    <n v="1"/>
    <d v="2022-08-23T00:00:00"/>
    <x v="1"/>
    <x v="0"/>
    <x v="3"/>
    <n v="4"/>
    <x v="908"/>
    <n v="38"/>
    <x v="1"/>
  </r>
  <r>
    <x v="915"/>
    <d v="2022-02-25T00:00:00"/>
    <n v="4"/>
    <s v="Production Technician I"/>
    <x v="7"/>
    <s v="Active"/>
    <s v="Contract"/>
    <s v="Zone C"/>
    <s v="Temporary"/>
    <x v="0"/>
    <x v="13"/>
    <d v="1945-08-08T00:00:00"/>
    <s v="MA"/>
    <x v="0"/>
    <s v="White"/>
    <s v="Widowed"/>
    <x v="1"/>
    <x v="1"/>
    <x v="1"/>
    <d v="2023-04-02T00:00:00"/>
    <n v="2"/>
    <x v="0"/>
    <n v="2"/>
    <x v="0"/>
    <n v="4"/>
    <d v="2022-11-25T00:00:00"/>
    <x v="2"/>
    <x v="1"/>
    <x v="2"/>
    <n v="1"/>
    <x v="909"/>
    <n v="77"/>
    <x v="3"/>
  </r>
  <r>
    <x v="916"/>
    <d v="2019-07-02T00:00:00"/>
    <n v="6"/>
    <s v="Production Technician I"/>
    <x v="1"/>
    <s v="Active"/>
    <s v="Part-Time"/>
    <s v="Zone C"/>
    <s v="Part-Time"/>
    <x v="0"/>
    <x v="1"/>
    <d v="1980-05-26T00:00:00"/>
    <s v="MA"/>
    <x v="0"/>
    <s v="Hispanic"/>
    <s v="Married"/>
    <x v="1"/>
    <x v="1"/>
    <x v="1"/>
    <d v="2023-06-25T00:00:00"/>
    <n v="5"/>
    <x v="1"/>
    <n v="4"/>
    <x v="1"/>
    <n v="5"/>
    <d v="2022-12-14T00:00:00"/>
    <x v="3"/>
    <x v="1"/>
    <x v="1"/>
    <n v="1"/>
    <x v="910"/>
    <n v="39"/>
    <x v="1"/>
  </r>
  <r>
    <x v="917"/>
    <d v="2019-06-20T00:00:00"/>
    <n v="6"/>
    <s v="Production Technician I"/>
    <x v="8"/>
    <s v="Active"/>
    <s v="Part-Time"/>
    <s v="Zone B"/>
    <s v="Full-Time"/>
    <x v="0"/>
    <x v="4"/>
    <d v="1982-09-19T00:00:00"/>
    <s v="MA"/>
    <x v="0"/>
    <s v="White"/>
    <s v="Widowed"/>
    <x v="1"/>
    <x v="1"/>
    <x v="1"/>
    <d v="2023-06-16T00:00:00"/>
    <n v="4"/>
    <x v="1"/>
    <n v="3"/>
    <x v="2"/>
    <n v="5"/>
    <d v="2022-08-24T00:00:00"/>
    <x v="2"/>
    <x v="1"/>
    <x v="1"/>
    <n v="4"/>
    <x v="911"/>
    <n v="37"/>
    <x v="1"/>
  </r>
  <r>
    <x v="918"/>
    <d v="2019-09-27T00:00:00"/>
    <n v="6"/>
    <s v="Production Technician I"/>
    <x v="3"/>
    <s v="Active"/>
    <s v="Part-Time"/>
    <s v="Zone A"/>
    <s v="Full-Time"/>
    <x v="0"/>
    <x v="0"/>
    <d v="1943-03-12T00:00:00"/>
    <s v="MA"/>
    <x v="1"/>
    <s v="Black"/>
    <s v="Widowed"/>
    <x v="2"/>
    <x v="1"/>
    <x v="1"/>
    <d v="2022-10-31T00:00:00"/>
    <n v="4"/>
    <x v="1"/>
    <n v="3"/>
    <x v="2"/>
    <n v="2"/>
    <d v="2023-02-17T00:00:00"/>
    <x v="3"/>
    <x v="0"/>
    <x v="2"/>
    <n v="5"/>
    <x v="887"/>
    <n v="76"/>
    <x v="3"/>
  </r>
  <r>
    <x v="919"/>
    <d v="2022-11-15T00:00:00"/>
    <n v="3"/>
    <s v="Production Technician I"/>
    <x v="4"/>
    <s v="Active"/>
    <s v="Contract"/>
    <s v="Zone C"/>
    <s v="Full-Time"/>
    <x v="0"/>
    <x v="1"/>
    <d v="1966-06-03T00:00:00"/>
    <s v="MA"/>
    <x v="1"/>
    <s v="Asian"/>
    <s v="Married"/>
    <x v="1"/>
    <x v="1"/>
    <x v="1"/>
    <d v="2022-08-13T00:00:00"/>
    <n v="1"/>
    <x v="0"/>
    <n v="4"/>
    <x v="1"/>
    <n v="4"/>
    <d v="2023-01-21T00:00:00"/>
    <x v="1"/>
    <x v="0"/>
    <x v="0"/>
    <n v="3"/>
    <x v="912"/>
    <n v="56"/>
    <x v="0"/>
  </r>
  <r>
    <x v="920"/>
    <d v="2020-08-22T00:00:00"/>
    <n v="5"/>
    <s v="Production Technician I"/>
    <x v="0"/>
    <s v="Active"/>
    <s v="Part-Time"/>
    <s v="Zone A"/>
    <s v="Part-Time"/>
    <x v="0"/>
    <x v="4"/>
    <d v="1977-08-14T00:00:00"/>
    <s v="MA"/>
    <x v="1"/>
    <s v="Asian"/>
    <s v="Divorced"/>
    <x v="1"/>
    <x v="1"/>
    <x v="1"/>
    <d v="2022-09-16T00:00:00"/>
    <n v="2"/>
    <x v="0"/>
    <n v="2"/>
    <x v="0"/>
    <n v="1"/>
    <d v="2022-12-28T00:00:00"/>
    <x v="1"/>
    <x v="0"/>
    <x v="1"/>
    <n v="3"/>
    <x v="913"/>
    <n v="43"/>
    <x v="0"/>
  </r>
  <r>
    <x v="921"/>
    <d v="2020-04-09T00:00:00"/>
    <n v="6"/>
    <s v="Production Technician I"/>
    <x v="1"/>
    <s v="Active"/>
    <s v="Part-Time"/>
    <s v="Zone B"/>
    <s v="Full-Time"/>
    <x v="0"/>
    <x v="4"/>
    <d v="1953-09-12T00:00:00"/>
    <s v="MA"/>
    <x v="1"/>
    <s v="Asian"/>
    <s v="Widowed"/>
    <x v="1"/>
    <x v="1"/>
    <x v="1"/>
    <d v="2023-05-11T00:00:00"/>
    <n v="5"/>
    <x v="1"/>
    <n v="4"/>
    <x v="1"/>
    <n v="3"/>
    <d v="2022-10-27T00:00:00"/>
    <x v="1"/>
    <x v="1"/>
    <x v="3"/>
    <n v="2"/>
    <x v="914"/>
    <n v="67"/>
    <x v="3"/>
  </r>
  <r>
    <x v="922"/>
    <d v="2021-03-30T00:00:00"/>
    <n v="5"/>
    <s v="Production Technician I"/>
    <x v="8"/>
    <s v="Active"/>
    <s v="Full-Time"/>
    <s v="Zone C"/>
    <s v="Part-Time"/>
    <x v="0"/>
    <x v="1"/>
    <d v="1949-02-02T00:00:00"/>
    <s v="MA"/>
    <x v="0"/>
    <s v="Other"/>
    <s v="Single"/>
    <x v="1"/>
    <x v="1"/>
    <x v="1"/>
    <d v="2022-12-31T00:00:00"/>
    <n v="3"/>
    <x v="2"/>
    <n v="5"/>
    <x v="1"/>
    <n v="2"/>
    <d v="2023-01-05T00:00:00"/>
    <x v="2"/>
    <x v="0"/>
    <x v="3"/>
    <n v="1"/>
    <x v="915"/>
    <n v="72"/>
    <x v="3"/>
  </r>
  <r>
    <x v="923"/>
    <d v="2018-09-26T00:00:00"/>
    <n v="7"/>
    <s v="Production Technician I"/>
    <x v="6"/>
    <s v="Active"/>
    <s v="Part-Time"/>
    <s v="Zone C"/>
    <s v="Temporary"/>
    <x v="0"/>
    <x v="13"/>
    <d v="2000-12-30T00:00:00"/>
    <s v="MA"/>
    <x v="0"/>
    <s v="Other"/>
    <s v="Married"/>
    <x v="2"/>
    <x v="1"/>
    <x v="1"/>
    <d v="2022-11-25T00:00:00"/>
    <n v="2"/>
    <x v="0"/>
    <n v="1"/>
    <x v="0"/>
    <n v="3"/>
    <d v="2023-06-24T00:00:00"/>
    <x v="2"/>
    <x v="1"/>
    <x v="0"/>
    <n v="1"/>
    <x v="916"/>
    <n v="18"/>
    <x v="2"/>
  </r>
  <r>
    <x v="924"/>
    <d v="2023-05-22T00:00:00"/>
    <n v="2"/>
    <s v="Production Technician I"/>
    <x v="2"/>
    <s v="Active"/>
    <s v="Contract"/>
    <s v="Zone C"/>
    <s v="Full-Time"/>
    <x v="0"/>
    <x v="4"/>
    <d v="1984-01-11T00:00:00"/>
    <s v="MA"/>
    <x v="0"/>
    <s v="Other"/>
    <s v="Divorced"/>
    <x v="1"/>
    <x v="1"/>
    <x v="1"/>
    <d v="2023-02-11T00:00:00"/>
    <n v="4"/>
    <x v="1"/>
    <n v="2"/>
    <x v="0"/>
    <n v="1"/>
    <d v="2023-04-13T00:00:00"/>
    <x v="0"/>
    <x v="0"/>
    <x v="3"/>
    <n v="1"/>
    <x v="917"/>
    <n v="39"/>
    <x v="1"/>
  </r>
  <r>
    <x v="925"/>
    <d v="2021-06-04T00:00:00"/>
    <n v="4"/>
    <s v="Production Technician I"/>
    <x v="9"/>
    <s v="Active"/>
    <s v="Contract"/>
    <s v="Zone B"/>
    <s v="Temporary"/>
    <x v="0"/>
    <x v="9"/>
    <d v="1950-12-29T00:00:00"/>
    <s v="MA"/>
    <x v="0"/>
    <s v="White"/>
    <s v="Divorced"/>
    <x v="1"/>
    <x v="1"/>
    <x v="1"/>
    <d v="2023-06-12T00:00:00"/>
    <n v="1"/>
    <x v="0"/>
    <n v="2"/>
    <x v="0"/>
    <n v="4"/>
    <d v="2023-02-16T00:00:00"/>
    <x v="4"/>
    <x v="0"/>
    <x v="2"/>
    <n v="5"/>
    <x v="918"/>
    <n v="71"/>
    <x v="3"/>
  </r>
  <r>
    <x v="926"/>
    <d v="2019-10-22T00:00:00"/>
    <n v="6"/>
    <s v="Production Technician I"/>
    <x v="7"/>
    <s v="Active"/>
    <s v="Contract"/>
    <s v="Zone C"/>
    <s v="Full-Time"/>
    <x v="0"/>
    <x v="3"/>
    <d v="1948-11-30T00:00:00"/>
    <s v="MA"/>
    <x v="0"/>
    <s v="Other"/>
    <s v="Married"/>
    <x v="1"/>
    <x v="1"/>
    <x v="1"/>
    <d v="2022-09-03T00:00:00"/>
    <n v="3"/>
    <x v="2"/>
    <n v="5"/>
    <x v="1"/>
    <n v="5"/>
    <d v="2022-12-08T00:00:00"/>
    <x v="1"/>
    <x v="0"/>
    <x v="2"/>
    <n v="5"/>
    <x v="919"/>
    <n v="71"/>
    <x v="3"/>
  </r>
  <r>
    <x v="927"/>
    <d v="2022-06-25T00:00:00"/>
    <n v="3"/>
    <s v="Production Technician I"/>
    <x v="5"/>
    <s v="Active"/>
    <s v="Full-Time"/>
    <s v="Zone A"/>
    <s v="Full-Time"/>
    <x v="0"/>
    <x v="1"/>
    <d v="1992-03-12T00:00:00"/>
    <s v="MA"/>
    <x v="0"/>
    <s v="White"/>
    <s v="Single"/>
    <x v="2"/>
    <x v="1"/>
    <x v="1"/>
    <d v="2023-03-23T00:00:00"/>
    <n v="2"/>
    <x v="0"/>
    <n v="5"/>
    <x v="1"/>
    <n v="5"/>
    <d v="2023-03-15T00:00:00"/>
    <x v="4"/>
    <x v="0"/>
    <x v="3"/>
    <n v="3"/>
    <x v="920"/>
    <n v="30"/>
    <x v="1"/>
  </r>
  <r>
    <x v="928"/>
    <d v="2019-08-04T00:00:00"/>
    <n v="6"/>
    <s v="Production Technician I"/>
    <x v="0"/>
    <s v="Active"/>
    <s v="Part-Time"/>
    <s v="Zone B"/>
    <s v="Full-Time"/>
    <x v="0"/>
    <x v="4"/>
    <d v="1942-06-21T00:00:00"/>
    <s v="MA"/>
    <x v="0"/>
    <s v="Black"/>
    <s v="Single"/>
    <x v="2"/>
    <x v="1"/>
    <x v="1"/>
    <d v="2022-09-06T00:00:00"/>
    <n v="2"/>
    <x v="0"/>
    <n v="3"/>
    <x v="2"/>
    <n v="1"/>
    <d v="2023-03-13T00:00:00"/>
    <x v="3"/>
    <x v="0"/>
    <x v="0"/>
    <n v="1"/>
    <x v="921"/>
    <n v="77"/>
    <x v="3"/>
  </r>
  <r>
    <x v="929"/>
    <d v="2022-03-08T00:00:00"/>
    <n v="4"/>
    <s v="Production Technician I"/>
    <x v="1"/>
    <s v="Terminated"/>
    <s v="Full-Time"/>
    <s v="Zone A"/>
    <s v="Full-Time"/>
    <x v="0"/>
    <x v="3"/>
    <d v="2000-07-19T00:00:00"/>
    <s v="MA"/>
    <x v="0"/>
    <s v="Hispanic"/>
    <s v="Widowed"/>
    <x v="1"/>
    <x v="1"/>
    <x v="1"/>
    <d v="2023-07-11T00:00:00"/>
    <n v="4"/>
    <x v="1"/>
    <n v="5"/>
    <x v="1"/>
    <n v="5"/>
    <d v="2022-12-02T00:00:00"/>
    <x v="2"/>
    <x v="1"/>
    <x v="2"/>
    <n v="3"/>
    <x v="922"/>
    <n v="22"/>
    <x v="2"/>
  </r>
  <r>
    <x v="930"/>
    <d v="2019-02-22T00:00:00"/>
    <n v="7"/>
    <s v="Production Technician II"/>
    <x v="0"/>
    <s v="Active"/>
    <s v="Full-Time"/>
    <s v="Zone A"/>
    <s v="Part-Time"/>
    <x v="0"/>
    <x v="6"/>
    <d v="1953-05-09T00:00:00"/>
    <s v="MA"/>
    <x v="1"/>
    <s v="Asian"/>
    <s v="Divorced"/>
    <x v="2"/>
    <x v="1"/>
    <x v="1"/>
    <d v="2023-02-09T00:00:00"/>
    <n v="1"/>
    <x v="0"/>
    <n v="2"/>
    <x v="0"/>
    <n v="3"/>
    <d v="2023-04-25T00:00:00"/>
    <x v="2"/>
    <x v="1"/>
    <x v="3"/>
    <n v="1"/>
    <x v="923"/>
    <n v="66"/>
    <x v="3"/>
  </r>
  <r>
    <x v="931"/>
    <d v="2022-12-08T00:00:00"/>
    <n v="3"/>
    <s v="Production Technician II"/>
    <x v="7"/>
    <s v="Active"/>
    <s v="Full-Time"/>
    <s v="Zone C"/>
    <s v="Part-Time"/>
    <x v="0"/>
    <x v="7"/>
    <d v="1970-02-26T00:00:00"/>
    <s v="MA"/>
    <x v="1"/>
    <s v="White"/>
    <s v="Divorced"/>
    <x v="1"/>
    <x v="1"/>
    <x v="1"/>
    <d v="2023-06-04T00:00:00"/>
    <n v="3"/>
    <x v="2"/>
    <n v="5"/>
    <x v="1"/>
    <n v="2"/>
    <d v="2022-08-30T00:00:00"/>
    <x v="3"/>
    <x v="0"/>
    <x v="0"/>
    <n v="5"/>
    <x v="924"/>
    <n v="52"/>
    <x v="0"/>
  </r>
  <r>
    <x v="932"/>
    <d v="2019-11-22T00:00:00"/>
    <n v="6"/>
    <s v="Production Technician II"/>
    <x v="1"/>
    <s v="Terminated"/>
    <s v="Contract"/>
    <s v="Zone B"/>
    <s v="Temporary"/>
    <x v="0"/>
    <x v="4"/>
    <d v="1944-09-02T00:00:00"/>
    <s v="MA"/>
    <x v="0"/>
    <s v="Hispanic"/>
    <s v="Divorced"/>
    <x v="1"/>
    <x v="1"/>
    <x v="1"/>
    <d v="2023-03-23T00:00:00"/>
    <n v="1"/>
    <x v="0"/>
    <n v="4"/>
    <x v="1"/>
    <n v="3"/>
    <d v="2022-11-26T00:00:00"/>
    <x v="4"/>
    <x v="1"/>
    <x v="0"/>
    <n v="4"/>
    <x v="925"/>
    <n v="75"/>
    <x v="3"/>
  </r>
  <r>
    <x v="933"/>
    <d v="2023-02-13T00:00:00"/>
    <n v="3"/>
    <s v="Production Technician II"/>
    <x v="8"/>
    <s v="Terminated"/>
    <s v="Part-Time"/>
    <s v="Zone A"/>
    <s v="Temporary"/>
    <x v="0"/>
    <x v="17"/>
    <d v="1959-01-19T00:00:00"/>
    <s v="MA"/>
    <x v="0"/>
    <s v="Asian"/>
    <s v="Single"/>
    <x v="2"/>
    <x v="1"/>
    <x v="1"/>
    <d v="2022-09-15T00:00:00"/>
    <n v="2"/>
    <x v="0"/>
    <n v="2"/>
    <x v="0"/>
    <n v="2"/>
    <d v="2022-08-26T00:00:00"/>
    <x v="0"/>
    <x v="1"/>
    <x v="3"/>
    <n v="4"/>
    <x v="926"/>
    <n v="64"/>
    <x v="3"/>
  </r>
  <r>
    <x v="934"/>
    <d v="2019-03-15T00:00:00"/>
    <n v="7"/>
    <s v="Production Technician II"/>
    <x v="3"/>
    <s v="Active"/>
    <s v="Full-Time"/>
    <s v="Zone B"/>
    <s v="Full-Time"/>
    <x v="0"/>
    <x v="4"/>
    <d v="1951-10-31T00:00:00"/>
    <s v="MA"/>
    <x v="0"/>
    <s v="Black"/>
    <s v="Widowed"/>
    <x v="1"/>
    <x v="1"/>
    <x v="1"/>
    <d v="2022-10-28T00:00:00"/>
    <n v="2"/>
    <x v="0"/>
    <n v="1"/>
    <x v="0"/>
    <n v="1"/>
    <d v="2022-10-15T00:00:00"/>
    <x v="3"/>
    <x v="1"/>
    <x v="0"/>
    <n v="3"/>
    <x v="927"/>
    <n v="68"/>
    <x v="3"/>
  </r>
  <r>
    <x v="935"/>
    <d v="2019-07-18T00:00:00"/>
    <n v="6"/>
    <s v="Production Technician II"/>
    <x v="9"/>
    <s v="Active"/>
    <s v="Contract"/>
    <s v="Zone A"/>
    <s v="Part-Time"/>
    <x v="0"/>
    <x v="9"/>
    <d v="1991-07-29T00:00:00"/>
    <s v="MA"/>
    <x v="1"/>
    <s v="White"/>
    <s v="Married"/>
    <x v="1"/>
    <x v="1"/>
    <x v="1"/>
    <d v="2022-10-13T00:00:00"/>
    <n v="4"/>
    <x v="1"/>
    <n v="3"/>
    <x v="2"/>
    <n v="4"/>
    <d v="2022-08-06T00:00:00"/>
    <x v="4"/>
    <x v="0"/>
    <x v="2"/>
    <n v="4"/>
    <x v="928"/>
    <n v="28"/>
    <x v="1"/>
  </r>
  <r>
    <x v="936"/>
    <d v="2021-04-09T00:00:00"/>
    <n v="5"/>
    <s v="Production Technician I"/>
    <x v="7"/>
    <s v="Active"/>
    <s v="Part-Time"/>
    <s v="Zone C"/>
    <s v="Part-Time"/>
    <x v="0"/>
    <x v="3"/>
    <d v="1995-08-25T00:00:00"/>
    <s v="MA"/>
    <x v="0"/>
    <s v="White"/>
    <s v="Widowed"/>
    <x v="2"/>
    <x v="1"/>
    <x v="1"/>
    <d v="2022-08-06T00:00:00"/>
    <n v="5"/>
    <x v="1"/>
    <n v="1"/>
    <x v="0"/>
    <n v="3"/>
    <d v="2022-09-18T00:00:00"/>
    <x v="1"/>
    <x v="0"/>
    <x v="3"/>
    <n v="4"/>
    <x v="929"/>
    <n v="26"/>
    <x v="1"/>
  </r>
  <r>
    <x v="937"/>
    <d v="2018-12-30T00:00:00"/>
    <n v="7"/>
    <s v="Production Technician I"/>
    <x v="1"/>
    <s v="Active"/>
    <s v="Part-Time"/>
    <s v="Zone C"/>
    <s v="Part-Time"/>
    <x v="0"/>
    <x v="8"/>
    <d v="1986-12-28T00:00:00"/>
    <s v="MA"/>
    <x v="0"/>
    <s v="White"/>
    <s v="Divorced"/>
    <x v="1"/>
    <x v="1"/>
    <x v="1"/>
    <d v="2022-10-21T00:00:00"/>
    <n v="1"/>
    <x v="0"/>
    <n v="2"/>
    <x v="0"/>
    <n v="3"/>
    <d v="2023-04-27T00:00:00"/>
    <x v="2"/>
    <x v="1"/>
    <x v="1"/>
    <n v="2"/>
    <x v="930"/>
    <n v="32"/>
    <x v="1"/>
  </r>
  <r>
    <x v="938"/>
    <d v="2021-07-30T00:00:00"/>
    <n v="4"/>
    <s v="Production Technician I"/>
    <x v="8"/>
    <s v="Active"/>
    <s v="Contract"/>
    <s v="Zone C"/>
    <s v="Temporary"/>
    <x v="0"/>
    <x v="4"/>
    <d v="1998-11-29T00:00:00"/>
    <s v="MA"/>
    <x v="0"/>
    <s v="Hispanic"/>
    <s v="Single"/>
    <x v="1"/>
    <x v="1"/>
    <x v="1"/>
    <d v="2023-03-23T00:00:00"/>
    <n v="4"/>
    <x v="1"/>
    <n v="2"/>
    <x v="0"/>
    <n v="3"/>
    <d v="2022-09-21T00:00:00"/>
    <x v="0"/>
    <x v="0"/>
    <x v="3"/>
    <n v="4"/>
    <x v="931"/>
    <n v="23"/>
    <x v="2"/>
  </r>
  <r>
    <x v="939"/>
    <d v="2022-10-28T00:00:00"/>
    <n v="3"/>
    <s v="Production Technician I"/>
    <x v="3"/>
    <s v="Active"/>
    <s v="Full-Time"/>
    <s v="Zone C"/>
    <s v="Temporary"/>
    <x v="0"/>
    <x v="4"/>
    <d v="1989-05-27T00:00:00"/>
    <s v="MA"/>
    <x v="1"/>
    <s v="Hispanic"/>
    <s v="Married"/>
    <x v="2"/>
    <x v="1"/>
    <x v="1"/>
    <d v="2023-07-09T00:00:00"/>
    <n v="1"/>
    <x v="0"/>
    <n v="2"/>
    <x v="0"/>
    <n v="2"/>
    <d v="2022-08-26T00:00:00"/>
    <x v="3"/>
    <x v="0"/>
    <x v="1"/>
    <n v="1"/>
    <x v="932"/>
    <n v="33"/>
    <x v="1"/>
  </r>
  <r>
    <x v="940"/>
    <d v="2020-10-29T00:00:00"/>
    <n v="5"/>
    <s v="Production Technician I"/>
    <x v="9"/>
    <s v="Active"/>
    <s v="Contract"/>
    <s v="Zone C"/>
    <s v="Temporary"/>
    <x v="0"/>
    <x v="9"/>
    <d v="1996-06-25T00:00:00"/>
    <s v="MA"/>
    <x v="1"/>
    <s v="Asian"/>
    <s v="Single"/>
    <x v="1"/>
    <x v="1"/>
    <x v="1"/>
    <d v="2023-01-06T00:00:00"/>
    <n v="4"/>
    <x v="1"/>
    <n v="5"/>
    <x v="1"/>
    <n v="5"/>
    <d v="2022-12-28T00:00:00"/>
    <x v="0"/>
    <x v="1"/>
    <x v="3"/>
    <n v="3"/>
    <x v="933"/>
    <n v="24"/>
    <x v="2"/>
  </r>
  <r>
    <x v="941"/>
    <d v="2023-03-17T00:00:00"/>
    <n v="3"/>
    <s v="Production Technician I"/>
    <x v="5"/>
    <s v="Active"/>
    <s v="Contract"/>
    <s v="Zone B"/>
    <s v="Part-Time"/>
    <x v="0"/>
    <x v="4"/>
    <d v="1977-12-16T00:00:00"/>
    <s v="MA"/>
    <x v="1"/>
    <s v="Asian"/>
    <s v="Married"/>
    <x v="1"/>
    <x v="1"/>
    <x v="1"/>
    <d v="2023-01-21T00:00:00"/>
    <n v="1"/>
    <x v="0"/>
    <n v="4"/>
    <x v="1"/>
    <n v="1"/>
    <d v="2023-05-12T00:00:00"/>
    <x v="1"/>
    <x v="1"/>
    <x v="3"/>
    <n v="2"/>
    <x v="934"/>
    <n v="46"/>
    <x v="0"/>
  </r>
  <r>
    <x v="942"/>
    <d v="2022-07-20T00:00:00"/>
    <n v="3"/>
    <s v="Production Technician I"/>
    <x v="6"/>
    <s v="Active"/>
    <s v="Full-Time"/>
    <s v="Zone A"/>
    <s v="Temporary"/>
    <x v="0"/>
    <x v="3"/>
    <d v="1988-01-24T00:00:00"/>
    <s v="MA"/>
    <x v="0"/>
    <s v="Asian"/>
    <s v="Widowed"/>
    <x v="2"/>
    <x v="1"/>
    <x v="1"/>
    <d v="2022-11-29T00:00:00"/>
    <n v="3"/>
    <x v="2"/>
    <n v="1"/>
    <x v="0"/>
    <n v="3"/>
    <d v="2023-06-20T00:00:00"/>
    <x v="4"/>
    <x v="0"/>
    <x v="2"/>
    <n v="4"/>
    <x v="935"/>
    <n v="34"/>
    <x v="1"/>
  </r>
  <r>
    <x v="943"/>
    <d v="2023-08-04T00:00:00"/>
    <n v="2"/>
    <s v="Production Technician I"/>
    <x v="2"/>
    <s v="Active"/>
    <s v="Part-Time"/>
    <s v="Zone A"/>
    <s v="Temporary"/>
    <x v="0"/>
    <x v="4"/>
    <d v="1997-02-21T00:00:00"/>
    <s v="MA"/>
    <x v="0"/>
    <s v="Hispanic"/>
    <s v="Single"/>
    <x v="2"/>
    <x v="1"/>
    <x v="1"/>
    <d v="2022-11-02T00:00:00"/>
    <n v="3"/>
    <x v="2"/>
    <n v="1"/>
    <x v="0"/>
    <n v="4"/>
    <d v="2022-11-13T00:00:00"/>
    <x v="4"/>
    <x v="1"/>
    <x v="0"/>
    <n v="5"/>
    <x v="936"/>
    <n v="26"/>
    <x v="1"/>
  </r>
  <r>
    <x v="944"/>
    <d v="2021-11-26T00:00:00"/>
    <n v="4"/>
    <s v="Production Technician I"/>
    <x v="4"/>
    <s v="Active"/>
    <s v="Contract"/>
    <s v="Zone A"/>
    <s v="Temporary"/>
    <x v="0"/>
    <x v="4"/>
    <d v="1982-03-16T00:00:00"/>
    <s v="MA"/>
    <x v="0"/>
    <s v="Hispanic"/>
    <s v="Married"/>
    <x v="2"/>
    <x v="1"/>
    <x v="1"/>
    <d v="2023-04-07T00:00:00"/>
    <n v="1"/>
    <x v="0"/>
    <n v="1"/>
    <x v="0"/>
    <n v="5"/>
    <d v="2022-10-23T00:00:00"/>
    <x v="1"/>
    <x v="0"/>
    <x v="1"/>
    <n v="4"/>
    <x v="937"/>
    <n v="39"/>
    <x v="1"/>
  </r>
  <r>
    <x v="945"/>
    <d v="2018-09-27T00:00:00"/>
    <n v="7"/>
    <s v="Production Technician I"/>
    <x v="0"/>
    <s v="Active"/>
    <s v="Full-Time"/>
    <s v="Zone A"/>
    <s v="Temporary"/>
    <x v="0"/>
    <x v="23"/>
    <d v="1993-07-10T00:00:00"/>
    <s v="MA"/>
    <x v="0"/>
    <s v="Black"/>
    <s v="Single"/>
    <x v="2"/>
    <x v="1"/>
    <x v="1"/>
    <d v="2023-01-11T00:00:00"/>
    <n v="2"/>
    <x v="0"/>
    <n v="4"/>
    <x v="1"/>
    <n v="2"/>
    <d v="2023-02-21T00:00:00"/>
    <x v="3"/>
    <x v="1"/>
    <x v="1"/>
    <n v="3"/>
    <x v="938"/>
    <n v="25"/>
    <x v="1"/>
  </r>
  <r>
    <x v="946"/>
    <d v="2019-08-04T00:00:00"/>
    <n v="6"/>
    <s v="Production Technician I"/>
    <x v="7"/>
    <s v="Active"/>
    <s v="Contract"/>
    <s v="Zone C"/>
    <s v="Part-Time"/>
    <x v="0"/>
    <x v="4"/>
    <d v="1960-02-25T00:00:00"/>
    <s v="MA"/>
    <x v="0"/>
    <s v="White"/>
    <s v="Divorced"/>
    <x v="2"/>
    <x v="1"/>
    <x v="1"/>
    <d v="2023-06-12T00:00:00"/>
    <n v="5"/>
    <x v="1"/>
    <n v="2"/>
    <x v="0"/>
    <n v="3"/>
    <d v="2023-05-03T00:00:00"/>
    <x v="0"/>
    <x v="0"/>
    <x v="0"/>
    <n v="5"/>
    <x v="939"/>
    <n v="59"/>
    <x v="0"/>
  </r>
  <r>
    <x v="947"/>
    <d v="2019-10-03T00:00:00"/>
    <n v="6"/>
    <s v="Production Technician I"/>
    <x v="1"/>
    <s v="Active"/>
    <s v="Contract"/>
    <s v="Zone C"/>
    <s v="Part-Time"/>
    <x v="0"/>
    <x v="3"/>
    <d v="1972-02-21T00:00:00"/>
    <s v="MA"/>
    <x v="0"/>
    <s v="White"/>
    <s v="Divorced"/>
    <x v="2"/>
    <x v="1"/>
    <x v="1"/>
    <d v="2022-12-21T00:00:00"/>
    <n v="5"/>
    <x v="1"/>
    <n v="5"/>
    <x v="1"/>
    <n v="3"/>
    <d v="2023-01-30T00:00:00"/>
    <x v="0"/>
    <x v="1"/>
    <x v="1"/>
    <n v="2"/>
    <x v="940"/>
    <n v="47"/>
    <x v="0"/>
  </r>
  <r>
    <x v="948"/>
    <d v="2020-09-13T00:00:00"/>
    <n v="5"/>
    <s v="Production Technician I"/>
    <x v="5"/>
    <s v="Active"/>
    <s v="Part-Time"/>
    <s v="Zone A"/>
    <s v="Part-Time"/>
    <x v="0"/>
    <x v="3"/>
    <d v="1976-08-13T00:00:00"/>
    <s v="MA"/>
    <x v="0"/>
    <s v="Other"/>
    <s v="Single"/>
    <x v="2"/>
    <x v="1"/>
    <x v="1"/>
    <d v="2022-10-23T00:00:00"/>
    <n v="1"/>
    <x v="0"/>
    <n v="1"/>
    <x v="0"/>
    <n v="3"/>
    <d v="2022-08-06T00:00:00"/>
    <x v="0"/>
    <x v="0"/>
    <x v="0"/>
    <n v="5"/>
    <x v="941"/>
    <n v="44"/>
    <x v="0"/>
  </r>
  <r>
    <x v="949"/>
    <d v="2022-11-15T00:00:00"/>
    <n v="3"/>
    <s v="Production Technician II"/>
    <x v="2"/>
    <s v="Active"/>
    <s v="Part-Time"/>
    <s v="Zone B"/>
    <s v="Temporary"/>
    <x v="0"/>
    <x v="2"/>
    <d v="1965-09-14T00:00:00"/>
    <s v="MA"/>
    <x v="1"/>
    <s v="Other"/>
    <s v="Divorced"/>
    <x v="2"/>
    <x v="1"/>
    <x v="1"/>
    <d v="2022-08-11T00:00:00"/>
    <n v="4"/>
    <x v="1"/>
    <n v="2"/>
    <x v="0"/>
    <n v="2"/>
    <d v="2022-10-09T00:00:00"/>
    <x v="1"/>
    <x v="0"/>
    <x v="3"/>
    <n v="5"/>
    <x v="942"/>
    <n v="57"/>
    <x v="0"/>
  </r>
  <r>
    <x v="950"/>
    <d v="2020-02-07T00:00:00"/>
    <n v="6"/>
    <s v="Production Technician II"/>
    <x v="9"/>
    <s v="Terminated"/>
    <s v="Full-Time"/>
    <s v="Zone C"/>
    <s v="Temporary"/>
    <x v="0"/>
    <x v="4"/>
    <d v="1958-02-20T00:00:00"/>
    <s v="MA"/>
    <x v="1"/>
    <s v="White"/>
    <s v="Single"/>
    <x v="2"/>
    <x v="1"/>
    <x v="1"/>
    <d v="2023-04-22T00:00:00"/>
    <n v="5"/>
    <x v="1"/>
    <n v="1"/>
    <x v="0"/>
    <n v="2"/>
    <d v="2023-06-23T00:00:00"/>
    <x v="2"/>
    <x v="0"/>
    <x v="1"/>
    <n v="5"/>
    <x v="943"/>
    <n v="62"/>
    <x v="3"/>
  </r>
  <r>
    <x v="951"/>
    <d v="2022-12-31T00:00:00"/>
    <n v="3"/>
    <s v="Production Technician II"/>
    <x v="7"/>
    <s v="Active"/>
    <s v="Part-Time"/>
    <s v="Zone A"/>
    <s v="Part-Time"/>
    <x v="0"/>
    <x v="8"/>
    <d v="1944-12-20T00:00:00"/>
    <s v="MA"/>
    <x v="0"/>
    <s v="Hispanic"/>
    <s v="Widowed"/>
    <x v="2"/>
    <x v="1"/>
    <x v="1"/>
    <d v="2022-12-27T00:00:00"/>
    <n v="4"/>
    <x v="1"/>
    <n v="3"/>
    <x v="2"/>
    <n v="4"/>
    <d v="2022-10-25T00:00:00"/>
    <x v="4"/>
    <x v="1"/>
    <x v="2"/>
    <n v="2"/>
    <x v="944"/>
    <n v="78"/>
    <x v="3"/>
  </r>
  <r>
    <x v="952"/>
    <d v="2019-03-26T00:00:00"/>
    <n v="7"/>
    <s v="Production Technician II"/>
    <x v="3"/>
    <s v="Active"/>
    <s v="Full-Time"/>
    <s v="Zone B"/>
    <s v="Full-Time"/>
    <x v="0"/>
    <x v="4"/>
    <d v="1953-03-29T00:00:00"/>
    <s v="MA"/>
    <x v="0"/>
    <s v="White"/>
    <s v="Single"/>
    <x v="2"/>
    <x v="1"/>
    <x v="1"/>
    <d v="2022-08-14T00:00:00"/>
    <n v="4"/>
    <x v="1"/>
    <n v="4"/>
    <x v="1"/>
    <n v="5"/>
    <d v="2022-09-04T00:00:00"/>
    <x v="3"/>
    <x v="0"/>
    <x v="3"/>
    <n v="4"/>
    <x v="945"/>
    <n v="66"/>
    <x v="3"/>
  </r>
  <r>
    <x v="953"/>
    <d v="2023-03-22T00:00:00"/>
    <n v="3"/>
    <s v="Production Technician II"/>
    <x v="5"/>
    <s v="Active"/>
    <s v="Full-Time"/>
    <s v="Zone C"/>
    <s v="Temporary"/>
    <x v="0"/>
    <x v="6"/>
    <d v="1990-08-20T00:00:00"/>
    <s v="MA"/>
    <x v="1"/>
    <s v="Black"/>
    <s v="Single"/>
    <x v="2"/>
    <x v="1"/>
    <x v="1"/>
    <d v="2022-09-12T00:00:00"/>
    <n v="1"/>
    <x v="0"/>
    <n v="5"/>
    <x v="1"/>
    <n v="1"/>
    <d v="2023-04-05T00:00:00"/>
    <x v="3"/>
    <x v="0"/>
    <x v="3"/>
    <n v="2"/>
    <x v="946"/>
    <n v="33"/>
    <x v="1"/>
  </r>
  <r>
    <x v="954"/>
    <d v="2022-12-23T00:00:00"/>
    <n v="3"/>
    <s v="Production Technician II"/>
    <x v="5"/>
    <s v="Terminated"/>
    <s v="Full-Time"/>
    <s v="Zone C"/>
    <s v="Temporary"/>
    <x v="0"/>
    <x v="3"/>
    <d v="1977-03-12T00:00:00"/>
    <s v="MA"/>
    <x v="1"/>
    <s v="Hispanic"/>
    <s v="Married"/>
    <x v="2"/>
    <x v="1"/>
    <x v="1"/>
    <d v="2023-07-28T00:00:00"/>
    <n v="2"/>
    <x v="0"/>
    <n v="2"/>
    <x v="0"/>
    <n v="1"/>
    <d v="2022-12-14T00:00:00"/>
    <x v="1"/>
    <x v="1"/>
    <x v="2"/>
    <n v="1"/>
    <x v="947"/>
    <n v="45"/>
    <x v="0"/>
  </r>
  <r>
    <x v="955"/>
    <d v="2019-12-27T00:00:00"/>
    <n v="6"/>
    <s v="Production Technician I"/>
    <x v="2"/>
    <s v="Active"/>
    <s v="Contract"/>
    <s v="Zone C"/>
    <s v="Full-Time"/>
    <x v="0"/>
    <x v="2"/>
    <d v="1995-03-19T00:00:00"/>
    <s v="MA"/>
    <x v="0"/>
    <s v="Other"/>
    <s v="Widowed"/>
    <x v="2"/>
    <x v="1"/>
    <x v="1"/>
    <d v="2023-07-04T00:00:00"/>
    <n v="2"/>
    <x v="0"/>
    <n v="2"/>
    <x v="0"/>
    <n v="4"/>
    <d v="2023-05-15T00:00:00"/>
    <x v="0"/>
    <x v="0"/>
    <x v="3"/>
    <n v="5"/>
    <x v="948"/>
    <n v="24"/>
    <x v="2"/>
  </r>
  <r>
    <x v="956"/>
    <d v="2019-06-25T00:00:00"/>
    <n v="6"/>
    <s v="Production Technician I"/>
    <x v="9"/>
    <s v="Active"/>
    <s v="Full-Time"/>
    <s v="Zone B"/>
    <s v="Full-Time"/>
    <x v="0"/>
    <x v="6"/>
    <d v="1956-10-08T00:00:00"/>
    <s v="MA"/>
    <x v="0"/>
    <s v="Hispanic"/>
    <s v="Married"/>
    <x v="1"/>
    <x v="1"/>
    <x v="1"/>
    <d v="2022-08-31T00:00:00"/>
    <n v="2"/>
    <x v="0"/>
    <n v="1"/>
    <x v="0"/>
    <n v="5"/>
    <d v="2022-09-30T00:00:00"/>
    <x v="1"/>
    <x v="1"/>
    <x v="1"/>
    <n v="3"/>
    <x v="949"/>
    <n v="63"/>
    <x v="3"/>
  </r>
  <r>
    <x v="957"/>
    <d v="2018-11-23T00:00:00"/>
    <n v="7"/>
    <s v="Production Technician I"/>
    <x v="7"/>
    <s v="Active"/>
    <s v="Contract"/>
    <s v="Zone A"/>
    <s v="Part-Time"/>
    <x v="0"/>
    <x v="4"/>
    <d v="1977-08-03T00:00:00"/>
    <s v="MA"/>
    <x v="0"/>
    <s v="Other"/>
    <s v="Married"/>
    <x v="1"/>
    <x v="1"/>
    <x v="1"/>
    <d v="2023-07-02T00:00:00"/>
    <n v="2"/>
    <x v="0"/>
    <n v="1"/>
    <x v="0"/>
    <n v="1"/>
    <d v="2023-05-11T00:00:00"/>
    <x v="2"/>
    <x v="1"/>
    <x v="3"/>
    <n v="5"/>
    <x v="950"/>
    <n v="41"/>
    <x v="0"/>
  </r>
  <r>
    <x v="958"/>
    <d v="2021-01-17T00:00:00"/>
    <n v="5"/>
    <s v="Production Technician I"/>
    <x v="3"/>
    <s v="Active"/>
    <s v="Full-Time"/>
    <s v="Zone A"/>
    <s v="Part-Time"/>
    <x v="0"/>
    <x v="13"/>
    <d v="1994-03-19T00:00:00"/>
    <s v="MA"/>
    <x v="0"/>
    <s v="Hispanic"/>
    <s v="Single"/>
    <x v="1"/>
    <x v="1"/>
    <x v="1"/>
    <d v="2023-02-06T00:00:00"/>
    <n v="2"/>
    <x v="0"/>
    <n v="2"/>
    <x v="0"/>
    <n v="4"/>
    <d v="2023-05-22T00:00:00"/>
    <x v="3"/>
    <x v="1"/>
    <x v="1"/>
    <n v="1"/>
    <x v="951"/>
    <n v="27"/>
    <x v="1"/>
  </r>
  <r>
    <x v="959"/>
    <d v="2021-09-08T00:00:00"/>
    <n v="4"/>
    <s v="Production Technician I"/>
    <x v="5"/>
    <s v="Active"/>
    <s v="Contract"/>
    <s v="Zone C"/>
    <s v="Temporary"/>
    <x v="0"/>
    <x v="6"/>
    <d v="1946-08-12T00:00:00"/>
    <s v="MA"/>
    <x v="1"/>
    <s v="Black"/>
    <s v="Single"/>
    <x v="1"/>
    <x v="1"/>
    <x v="1"/>
    <d v="2022-09-10T00:00:00"/>
    <n v="5"/>
    <x v="1"/>
    <n v="2"/>
    <x v="0"/>
    <n v="5"/>
    <d v="2022-10-18T00:00:00"/>
    <x v="2"/>
    <x v="0"/>
    <x v="0"/>
    <n v="3"/>
    <x v="952"/>
    <n v="75"/>
    <x v="3"/>
  </r>
  <r>
    <x v="960"/>
    <d v="2021-02-24T00:00:00"/>
    <n v="5"/>
    <s v="Production Technician I"/>
    <x v="4"/>
    <s v="Active"/>
    <s v="Full-Time"/>
    <s v="Zone A"/>
    <s v="Temporary"/>
    <x v="0"/>
    <x v="13"/>
    <d v="1955-05-29T00:00:00"/>
    <s v="MA"/>
    <x v="1"/>
    <s v="Other"/>
    <s v="Divorced"/>
    <x v="1"/>
    <x v="1"/>
    <x v="1"/>
    <d v="2023-02-23T00:00:00"/>
    <n v="2"/>
    <x v="0"/>
    <n v="3"/>
    <x v="2"/>
    <n v="1"/>
    <d v="2023-03-06T00:00:00"/>
    <x v="1"/>
    <x v="0"/>
    <x v="1"/>
    <n v="2"/>
    <x v="953"/>
    <n v="66"/>
    <x v="3"/>
  </r>
  <r>
    <x v="961"/>
    <d v="2019-04-12T00:00:00"/>
    <n v="7"/>
    <s v="Production Technician I"/>
    <x v="0"/>
    <s v="Active"/>
    <s v="Full-Time"/>
    <s v="Zone C"/>
    <s v="Full-Time"/>
    <x v="0"/>
    <x v="9"/>
    <d v="2001-03-03T00:00:00"/>
    <s v="MA"/>
    <x v="0"/>
    <s v="Asian"/>
    <s v="Widowed"/>
    <x v="1"/>
    <x v="1"/>
    <x v="1"/>
    <d v="2023-04-09T00:00:00"/>
    <n v="1"/>
    <x v="0"/>
    <n v="1"/>
    <x v="0"/>
    <n v="2"/>
    <d v="2023-06-01T00:00:00"/>
    <x v="4"/>
    <x v="0"/>
    <x v="3"/>
    <n v="1"/>
    <x v="954"/>
    <n v="18"/>
    <x v="2"/>
  </r>
  <r>
    <x v="962"/>
    <d v="2023-07-13T00:00:00"/>
    <n v="2"/>
    <s v="Production Technician I"/>
    <x v="1"/>
    <s v="Active"/>
    <s v="Contract"/>
    <s v="Zone C"/>
    <s v="Temporary"/>
    <x v="0"/>
    <x v="10"/>
    <d v="1960-03-07T00:00:00"/>
    <s v="MA"/>
    <x v="0"/>
    <s v="Other"/>
    <s v="Widowed"/>
    <x v="1"/>
    <x v="1"/>
    <x v="1"/>
    <d v="2022-08-31T00:00:00"/>
    <n v="4"/>
    <x v="1"/>
    <n v="5"/>
    <x v="1"/>
    <n v="5"/>
    <d v="2023-02-02T00:00:00"/>
    <x v="0"/>
    <x v="1"/>
    <x v="2"/>
    <n v="4"/>
    <x v="955"/>
    <n v="63"/>
    <x v="3"/>
  </r>
  <r>
    <x v="963"/>
    <d v="2020-10-05T00:00:00"/>
    <n v="5"/>
    <s v="Production Technician I"/>
    <x v="8"/>
    <s v="Active"/>
    <s v="Contract"/>
    <s v="Zone C"/>
    <s v="Temporary"/>
    <x v="0"/>
    <x v="4"/>
    <d v="1975-11-28T00:00:00"/>
    <s v="MA"/>
    <x v="0"/>
    <s v="Hispanic"/>
    <s v="Divorced"/>
    <x v="1"/>
    <x v="1"/>
    <x v="1"/>
    <d v="2023-03-13T00:00:00"/>
    <n v="5"/>
    <x v="1"/>
    <n v="4"/>
    <x v="1"/>
    <n v="5"/>
    <d v="2023-04-14T00:00:00"/>
    <x v="1"/>
    <x v="0"/>
    <x v="2"/>
    <n v="2"/>
    <x v="956"/>
    <n v="45"/>
    <x v="0"/>
  </r>
  <r>
    <x v="964"/>
    <d v="2019-01-27T00:00:00"/>
    <n v="7"/>
    <s v="Production Technician I"/>
    <x v="6"/>
    <s v="Active"/>
    <s v="Part-Time"/>
    <s v="Zone C"/>
    <s v="Full-Time"/>
    <x v="0"/>
    <x v="2"/>
    <d v="1957-10-01T00:00:00"/>
    <s v="MA"/>
    <x v="0"/>
    <s v="Asian"/>
    <s v="Married"/>
    <x v="1"/>
    <x v="1"/>
    <x v="1"/>
    <d v="2023-07-04T00:00:00"/>
    <n v="2"/>
    <x v="0"/>
    <n v="5"/>
    <x v="1"/>
    <n v="1"/>
    <d v="2023-06-25T00:00:00"/>
    <x v="1"/>
    <x v="0"/>
    <x v="2"/>
    <n v="2"/>
    <x v="957"/>
    <n v="62"/>
    <x v="3"/>
  </r>
  <r>
    <x v="965"/>
    <d v="2020-12-17T00:00:00"/>
    <n v="5"/>
    <s v="Production Technician I"/>
    <x v="2"/>
    <s v="Active"/>
    <s v="Part-Time"/>
    <s v="Zone A"/>
    <s v="Full-Time"/>
    <x v="0"/>
    <x v="19"/>
    <d v="1958-06-22T00:00:00"/>
    <s v="MA"/>
    <x v="0"/>
    <s v="Other"/>
    <s v="Single"/>
    <x v="1"/>
    <x v="1"/>
    <x v="1"/>
    <d v="2023-06-02T00:00:00"/>
    <n v="1"/>
    <x v="0"/>
    <n v="1"/>
    <x v="0"/>
    <n v="3"/>
    <d v="2022-12-06T00:00:00"/>
    <x v="0"/>
    <x v="1"/>
    <x v="1"/>
    <n v="4"/>
    <x v="958"/>
    <n v="62"/>
    <x v="3"/>
  </r>
  <r>
    <x v="966"/>
    <d v="2021-03-04T00:00:00"/>
    <n v="5"/>
    <s v="Production Technician I"/>
    <x v="9"/>
    <s v="Active"/>
    <s v="Full-Time"/>
    <s v="Zone A"/>
    <s v="Temporary"/>
    <x v="0"/>
    <x v="18"/>
    <d v="1989-03-08T00:00:00"/>
    <s v="MA"/>
    <x v="0"/>
    <s v="White"/>
    <s v="Widowed"/>
    <x v="1"/>
    <x v="1"/>
    <x v="1"/>
    <d v="2022-12-05T00:00:00"/>
    <n v="1"/>
    <x v="0"/>
    <n v="4"/>
    <x v="1"/>
    <n v="5"/>
    <d v="2022-12-16T00:00:00"/>
    <x v="2"/>
    <x v="1"/>
    <x v="2"/>
    <n v="3"/>
    <x v="959"/>
    <n v="32"/>
    <x v="1"/>
  </r>
  <r>
    <x v="967"/>
    <d v="2023-03-30T00:00:00"/>
    <n v="3"/>
    <s v="Production Technician I"/>
    <x v="7"/>
    <s v="Active"/>
    <s v="Full-Time"/>
    <s v="Zone A"/>
    <s v="Temporary"/>
    <x v="0"/>
    <x v="16"/>
    <d v="1989-04-16T00:00:00"/>
    <s v="MA"/>
    <x v="0"/>
    <s v="Black"/>
    <s v="Married"/>
    <x v="0"/>
    <x v="1"/>
    <x v="1"/>
    <d v="2022-08-13T00:00:00"/>
    <n v="3"/>
    <x v="2"/>
    <n v="4"/>
    <x v="1"/>
    <n v="2"/>
    <d v="2023-01-13T00:00:00"/>
    <x v="3"/>
    <x v="1"/>
    <x v="2"/>
    <n v="2"/>
    <x v="960"/>
    <n v="34"/>
    <x v="1"/>
  </r>
  <r>
    <x v="968"/>
    <d v="2018-12-27T00:00:00"/>
    <n v="7"/>
    <s v="Production Technician I"/>
    <x v="3"/>
    <s v="Active"/>
    <s v="Contract"/>
    <s v="Zone A"/>
    <s v="Part-Time"/>
    <x v="0"/>
    <x v="4"/>
    <d v="1965-08-30T00:00:00"/>
    <s v="MA"/>
    <x v="0"/>
    <s v="Hispanic"/>
    <s v="Divorced"/>
    <x v="1"/>
    <x v="1"/>
    <x v="1"/>
    <d v="2023-04-21T00:00:00"/>
    <n v="3"/>
    <x v="2"/>
    <n v="1"/>
    <x v="0"/>
    <n v="3"/>
    <d v="2023-04-10T00:00:00"/>
    <x v="0"/>
    <x v="0"/>
    <x v="3"/>
    <n v="5"/>
    <x v="961"/>
    <n v="53"/>
    <x v="0"/>
  </r>
  <r>
    <x v="969"/>
    <d v="2021-09-20T00:00:00"/>
    <n v="4"/>
    <s v="Production Technician I"/>
    <x v="5"/>
    <s v="Active"/>
    <s v="Full-Time"/>
    <s v="Zone B"/>
    <s v="Temporary"/>
    <x v="0"/>
    <x v="4"/>
    <d v="1976-08-17T00:00:00"/>
    <s v="MA"/>
    <x v="0"/>
    <s v="Asian"/>
    <s v="Married"/>
    <x v="1"/>
    <x v="1"/>
    <x v="1"/>
    <d v="2023-02-23T00:00:00"/>
    <n v="4"/>
    <x v="1"/>
    <n v="2"/>
    <x v="0"/>
    <n v="4"/>
    <d v="2022-08-25T00:00:00"/>
    <x v="0"/>
    <x v="1"/>
    <x v="1"/>
    <n v="3"/>
    <x v="962"/>
    <n v="45"/>
    <x v="0"/>
  </r>
  <r>
    <x v="970"/>
    <d v="2023-02-08T00:00:00"/>
    <n v="3"/>
    <s v="Production Technician I"/>
    <x v="4"/>
    <s v="Active"/>
    <s v="Part-Time"/>
    <s v="Zone B"/>
    <s v="Part-Time"/>
    <x v="0"/>
    <x v="2"/>
    <d v="1995-09-20T00:00:00"/>
    <s v="MA"/>
    <x v="0"/>
    <s v="Asian"/>
    <s v="Married"/>
    <x v="1"/>
    <x v="1"/>
    <x v="1"/>
    <d v="2023-03-21T00:00:00"/>
    <n v="1"/>
    <x v="0"/>
    <n v="4"/>
    <x v="1"/>
    <n v="1"/>
    <d v="2023-04-17T00:00:00"/>
    <x v="4"/>
    <x v="1"/>
    <x v="0"/>
    <n v="5"/>
    <x v="963"/>
    <n v="28"/>
    <x v="1"/>
  </r>
  <r>
    <x v="971"/>
    <d v="2019-10-16T00:00:00"/>
    <n v="6"/>
    <s v="Production Technician II"/>
    <x v="0"/>
    <s v="Terminated"/>
    <s v="Full-Time"/>
    <s v="Zone B"/>
    <s v="Part-Time"/>
    <x v="0"/>
    <x v="4"/>
    <d v="1960-04-09T00:00:00"/>
    <s v="MA"/>
    <x v="1"/>
    <s v="White"/>
    <s v="Divorced"/>
    <x v="1"/>
    <x v="1"/>
    <x v="1"/>
    <d v="2022-12-23T00:00:00"/>
    <n v="3"/>
    <x v="2"/>
    <n v="4"/>
    <x v="1"/>
    <n v="2"/>
    <d v="2023-03-06T00:00:00"/>
    <x v="3"/>
    <x v="0"/>
    <x v="2"/>
    <n v="3"/>
    <x v="964"/>
    <n v="59"/>
    <x v="0"/>
  </r>
  <r>
    <x v="972"/>
    <d v="2021-08-31T00:00:00"/>
    <n v="4"/>
    <s v="Production Technician II"/>
    <x v="7"/>
    <s v="Active"/>
    <s v="Contract"/>
    <s v="Zone C"/>
    <s v="Full-Time"/>
    <x v="0"/>
    <x v="9"/>
    <d v="1972-04-14T00:00:00"/>
    <s v="MA"/>
    <x v="1"/>
    <s v="Other"/>
    <s v="Single"/>
    <x v="1"/>
    <x v="1"/>
    <x v="1"/>
    <d v="2022-09-02T00:00:00"/>
    <n v="2"/>
    <x v="0"/>
    <n v="4"/>
    <x v="1"/>
    <n v="1"/>
    <d v="2023-04-11T00:00:00"/>
    <x v="2"/>
    <x v="0"/>
    <x v="3"/>
    <n v="3"/>
    <x v="965"/>
    <n v="49"/>
    <x v="0"/>
  </r>
  <r>
    <x v="973"/>
    <d v="2020-09-25T00:00:00"/>
    <n v="5"/>
    <s v="Production Technician II"/>
    <x v="1"/>
    <s v="Active"/>
    <s v="Contract"/>
    <s v="Zone B"/>
    <s v="Full-Time"/>
    <x v="0"/>
    <x v="4"/>
    <d v="1942-10-06T00:00:00"/>
    <s v="MA"/>
    <x v="0"/>
    <s v="Black"/>
    <s v="Divorced"/>
    <x v="1"/>
    <x v="1"/>
    <x v="1"/>
    <d v="2022-12-11T00:00:00"/>
    <n v="5"/>
    <x v="1"/>
    <n v="2"/>
    <x v="0"/>
    <n v="1"/>
    <d v="2023-02-11T00:00:00"/>
    <x v="0"/>
    <x v="1"/>
    <x v="3"/>
    <n v="4"/>
    <x v="966"/>
    <n v="78"/>
    <x v="3"/>
  </r>
  <r>
    <x v="974"/>
    <d v="2023-02-01T00:00:00"/>
    <n v="3"/>
    <s v="Production Technician II"/>
    <x v="8"/>
    <s v="Terminated"/>
    <s v="Full-Time"/>
    <s v="Zone C"/>
    <s v="Part-Time"/>
    <x v="0"/>
    <x v="6"/>
    <d v="1942-07-13T00:00:00"/>
    <s v="MA"/>
    <x v="0"/>
    <s v="Hispanic"/>
    <s v="Married"/>
    <x v="1"/>
    <x v="1"/>
    <x v="1"/>
    <d v="2022-09-22T00:00:00"/>
    <n v="2"/>
    <x v="0"/>
    <n v="1"/>
    <x v="0"/>
    <n v="3"/>
    <d v="2023-02-19T00:00:00"/>
    <x v="2"/>
    <x v="1"/>
    <x v="0"/>
    <n v="1"/>
    <x v="967"/>
    <n v="81"/>
    <x v="3"/>
  </r>
  <r>
    <x v="975"/>
    <d v="2023-01-17T00:00:00"/>
    <n v="3"/>
    <s v="Production Technician II"/>
    <x v="3"/>
    <s v="Active"/>
    <s v="Full-Time"/>
    <s v="Zone A"/>
    <s v="Temporary"/>
    <x v="0"/>
    <x v="13"/>
    <d v="1993-08-19T00:00:00"/>
    <s v="MA"/>
    <x v="1"/>
    <s v="Other"/>
    <s v="Married"/>
    <x v="1"/>
    <x v="1"/>
    <x v="1"/>
    <d v="2023-07-25T00:00:00"/>
    <n v="2"/>
    <x v="0"/>
    <n v="3"/>
    <x v="2"/>
    <n v="3"/>
    <d v="2022-11-04T00:00:00"/>
    <x v="3"/>
    <x v="0"/>
    <x v="3"/>
    <n v="3"/>
    <x v="968"/>
    <n v="30"/>
    <x v="1"/>
  </r>
  <r>
    <x v="976"/>
    <d v="2019-12-07T00:00:00"/>
    <n v="6"/>
    <s v="Production Technician II"/>
    <x v="9"/>
    <s v="Terminated"/>
    <s v="Contract"/>
    <s v="Zone C"/>
    <s v="Part-Time"/>
    <x v="0"/>
    <x v="4"/>
    <d v="1962-11-07T00:00:00"/>
    <s v="MA"/>
    <x v="1"/>
    <s v="Other"/>
    <s v="Divorced"/>
    <x v="3"/>
    <x v="1"/>
    <x v="1"/>
    <d v="2022-12-21T00:00:00"/>
    <n v="1"/>
    <x v="0"/>
    <n v="4"/>
    <x v="1"/>
    <n v="1"/>
    <d v="2023-03-08T00:00:00"/>
    <x v="3"/>
    <x v="1"/>
    <x v="2"/>
    <n v="2"/>
    <x v="969"/>
    <n v="57"/>
    <x v="0"/>
  </r>
  <r>
    <x v="977"/>
    <d v="2018-11-21T00:00:00"/>
    <n v="7"/>
    <s v="Production Technician I"/>
    <x v="0"/>
    <s v="Active"/>
    <s v="Contract"/>
    <s v="Zone B"/>
    <s v="Full-Time"/>
    <x v="0"/>
    <x v="13"/>
    <d v="1963-09-12T00:00:00"/>
    <s v="MA"/>
    <x v="0"/>
    <s v="Asian"/>
    <s v="Married"/>
    <x v="1"/>
    <x v="1"/>
    <x v="1"/>
    <d v="2023-02-24T00:00:00"/>
    <n v="5"/>
    <x v="1"/>
    <n v="5"/>
    <x v="1"/>
    <n v="3"/>
    <d v="2023-03-12T00:00:00"/>
    <x v="3"/>
    <x v="1"/>
    <x v="0"/>
    <n v="5"/>
    <x v="970"/>
    <n v="55"/>
    <x v="0"/>
  </r>
  <r>
    <x v="978"/>
    <d v="2021-02-15T00:00:00"/>
    <n v="5"/>
    <s v="Production Technician I"/>
    <x v="7"/>
    <s v="Active"/>
    <s v="Part-Time"/>
    <s v="Zone B"/>
    <s v="Part-Time"/>
    <x v="0"/>
    <x v="4"/>
    <d v="1953-09-21T00:00:00"/>
    <s v="MA"/>
    <x v="0"/>
    <s v="Other"/>
    <s v="Divorced"/>
    <x v="1"/>
    <x v="1"/>
    <x v="1"/>
    <d v="2022-11-22T00:00:00"/>
    <n v="1"/>
    <x v="0"/>
    <n v="1"/>
    <x v="0"/>
    <n v="3"/>
    <d v="2023-08-03T00:00:00"/>
    <x v="0"/>
    <x v="1"/>
    <x v="0"/>
    <n v="5"/>
    <x v="971"/>
    <n v="68"/>
    <x v="3"/>
  </r>
  <r>
    <x v="979"/>
    <d v="2021-01-06T00:00:00"/>
    <n v="5"/>
    <s v="Production Technician I"/>
    <x v="1"/>
    <s v="Active"/>
    <s v="Part-Time"/>
    <s v="Zone B"/>
    <s v="Full-Time"/>
    <x v="0"/>
    <x v="9"/>
    <d v="1951-12-04T00:00:00"/>
    <s v="MA"/>
    <x v="0"/>
    <s v="White"/>
    <s v="Married"/>
    <x v="1"/>
    <x v="1"/>
    <x v="1"/>
    <d v="2022-08-23T00:00:00"/>
    <n v="3"/>
    <x v="2"/>
    <n v="4"/>
    <x v="1"/>
    <n v="2"/>
    <d v="2023-01-23T00:00:00"/>
    <x v="2"/>
    <x v="0"/>
    <x v="0"/>
    <n v="1"/>
    <x v="972"/>
    <n v="70"/>
    <x v="3"/>
  </r>
  <r>
    <x v="980"/>
    <d v="2019-01-18T00:00:00"/>
    <n v="7"/>
    <s v="Production Technician I"/>
    <x v="8"/>
    <s v="Active"/>
    <s v="Part-Time"/>
    <s v="Zone B"/>
    <s v="Part-Time"/>
    <x v="0"/>
    <x v="12"/>
    <d v="1994-04-27T00:00:00"/>
    <s v="MA"/>
    <x v="1"/>
    <s v="Black"/>
    <s v="Married"/>
    <x v="2"/>
    <x v="1"/>
    <x v="1"/>
    <d v="2023-02-16T00:00:00"/>
    <n v="5"/>
    <x v="1"/>
    <n v="1"/>
    <x v="0"/>
    <n v="4"/>
    <d v="2023-04-18T00:00:00"/>
    <x v="0"/>
    <x v="1"/>
    <x v="0"/>
    <n v="2"/>
    <x v="973"/>
    <n v="25"/>
    <x v="1"/>
  </r>
  <r>
    <x v="981"/>
    <d v="2023-03-15T00:00:00"/>
    <n v="3"/>
    <s v="Production Technician I"/>
    <x v="3"/>
    <s v="Active"/>
    <s v="Full-Time"/>
    <s v="Zone A"/>
    <s v="Part-Time"/>
    <x v="0"/>
    <x v="4"/>
    <d v="2000-07-09T00:00:00"/>
    <s v="MA"/>
    <x v="1"/>
    <s v="Asian"/>
    <s v="Single"/>
    <x v="1"/>
    <x v="1"/>
    <x v="1"/>
    <d v="2023-07-24T00:00:00"/>
    <n v="3"/>
    <x v="2"/>
    <n v="5"/>
    <x v="1"/>
    <n v="3"/>
    <d v="2023-05-16T00:00:00"/>
    <x v="4"/>
    <x v="0"/>
    <x v="2"/>
    <n v="5"/>
    <x v="974"/>
    <n v="23"/>
    <x v="2"/>
  </r>
  <r>
    <x v="982"/>
    <d v="2019-11-11T00:00:00"/>
    <n v="6"/>
    <s v="Production Technician I"/>
    <x v="9"/>
    <s v="Active"/>
    <s v="Contract"/>
    <s v="Zone C"/>
    <s v="Temporary"/>
    <x v="0"/>
    <x v="0"/>
    <d v="1952-02-02T00:00:00"/>
    <s v="MA"/>
    <x v="0"/>
    <s v="Asian"/>
    <s v="Widowed"/>
    <x v="1"/>
    <x v="1"/>
    <x v="1"/>
    <d v="2023-04-23T00:00:00"/>
    <n v="1"/>
    <x v="0"/>
    <n v="1"/>
    <x v="0"/>
    <n v="1"/>
    <d v="2022-10-13T00:00:00"/>
    <x v="1"/>
    <x v="0"/>
    <x v="2"/>
    <n v="5"/>
    <x v="975"/>
    <n v="67"/>
    <x v="3"/>
  </r>
  <r>
    <x v="983"/>
    <d v="2022-08-21T00:00:00"/>
    <n v="3"/>
    <s v="Production Technician I"/>
    <x v="5"/>
    <s v="Active"/>
    <s v="Full-Time"/>
    <s v="Zone A"/>
    <s v="Full-Time"/>
    <x v="0"/>
    <x v="12"/>
    <d v="1961-10-15T00:00:00"/>
    <s v="MA"/>
    <x v="0"/>
    <s v="Hispanic"/>
    <s v="Single"/>
    <x v="1"/>
    <x v="1"/>
    <x v="1"/>
    <d v="2022-08-19T00:00:00"/>
    <n v="3"/>
    <x v="2"/>
    <n v="5"/>
    <x v="1"/>
    <n v="4"/>
    <d v="2022-08-22T00:00:00"/>
    <x v="4"/>
    <x v="1"/>
    <x v="1"/>
    <n v="4"/>
    <x v="976"/>
    <n v="61"/>
    <x v="3"/>
  </r>
  <r>
    <x v="984"/>
    <d v="2020-05-05T00:00:00"/>
    <n v="6"/>
    <s v="Production Technician I"/>
    <x v="6"/>
    <s v="Active"/>
    <s v="Full-Time"/>
    <s v="Zone B"/>
    <s v="Full-Time"/>
    <x v="0"/>
    <x v="3"/>
    <d v="1991-07-02T00:00:00"/>
    <s v="MA"/>
    <x v="0"/>
    <s v="Hispanic"/>
    <s v="Married"/>
    <x v="1"/>
    <x v="1"/>
    <x v="1"/>
    <d v="2022-12-25T00:00:00"/>
    <n v="5"/>
    <x v="1"/>
    <n v="2"/>
    <x v="0"/>
    <n v="1"/>
    <d v="2023-07-29T00:00:00"/>
    <x v="4"/>
    <x v="1"/>
    <x v="1"/>
    <n v="1"/>
    <x v="977"/>
    <n v="29"/>
    <x v="1"/>
  </r>
  <r>
    <x v="985"/>
    <d v="2021-03-05T00:00:00"/>
    <n v="5"/>
    <s v="Production Technician I"/>
    <x v="2"/>
    <s v="Active"/>
    <s v="Contract"/>
    <s v="Zone A"/>
    <s v="Part-Time"/>
    <x v="0"/>
    <x v="1"/>
    <d v="1971-12-16T00:00:00"/>
    <s v="MA"/>
    <x v="0"/>
    <s v="Asian"/>
    <s v="Married"/>
    <x v="1"/>
    <x v="1"/>
    <x v="1"/>
    <d v="2022-12-14T00:00:00"/>
    <n v="1"/>
    <x v="0"/>
    <n v="2"/>
    <x v="0"/>
    <n v="1"/>
    <d v="2023-07-02T00:00:00"/>
    <x v="0"/>
    <x v="1"/>
    <x v="2"/>
    <n v="5"/>
    <x v="978"/>
    <n v="50"/>
    <x v="0"/>
  </r>
  <r>
    <x v="986"/>
    <d v="2019-03-07T00:00:00"/>
    <n v="7"/>
    <s v="Production Technician I"/>
    <x v="4"/>
    <s v="Active"/>
    <s v="Part-Time"/>
    <s v="Zone A"/>
    <s v="Full-Time"/>
    <x v="0"/>
    <x v="6"/>
    <d v="1999-05-13T00:00:00"/>
    <s v="MA"/>
    <x v="0"/>
    <s v="Hispanic"/>
    <s v="Divorced"/>
    <x v="0"/>
    <x v="1"/>
    <x v="1"/>
    <d v="2023-03-05T00:00:00"/>
    <n v="5"/>
    <x v="1"/>
    <n v="5"/>
    <x v="1"/>
    <n v="2"/>
    <d v="2023-05-30T00:00:00"/>
    <x v="1"/>
    <x v="0"/>
    <x v="1"/>
    <n v="2"/>
    <x v="979"/>
    <n v="20"/>
    <x v="2"/>
  </r>
  <r>
    <x v="987"/>
    <d v="2022-05-08T00:00:00"/>
    <n v="4"/>
    <s v="Production Technician I"/>
    <x v="0"/>
    <s v="Active"/>
    <s v="Full-Time"/>
    <s v="Zone B"/>
    <s v="Part-Time"/>
    <x v="0"/>
    <x v="3"/>
    <d v="1971-08-28T00:00:00"/>
    <s v="MA"/>
    <x v="0"/>
    <s v="Asian"/>
    <s v="Widowed"/>
    <x v="0"/>
    <x v="1"/>
    <x v="1"/>
    <d v="2023-05-20T00:00:00"/>
    <n v="4"/>
    <x v="1"/>
    <n v="4"/>
    <x v="1"/>
    <n v="2"/>
    <d v="2022-08-08T00:00:00"/>
    <x v="1"/>
    <x v="1"/>
    <x v="0"/>
    <n v="3"/>
    <x v="980"/>
    <n v="51"/>
    <x v="0"/>
  </r>
  <r>
    <x v="988"/>
    <d v="2020-12-01T00:00:00"/>
    <n v="5"/>
    <s v="Production Technician I"/>
    <x v="1"/>
    <s v="Active"/>
    <s v="Contract"/>
    <s v="Zone A"/>
    <s v="Part-Time"/>
    <x v="0"/>
    <x v="10"/>
    <d v="1944-08-19T00:00:00"/>
    <s v="MA"/>
    <x v="0"/>
    <s v="White"/>
    <s v="Widowed"/>
    <x v="0"/>
    <x v="1"/>
    <x v="1"/>
    <d v="2022-10-13T00:00:00"/>
    <n v="3"/>
    <x v="2"/>
    <n v="5"/>
    <x v="1"/>
    <n v="2"/>
    <d v="2022-10-01T00:00:00"/>
    <x v="0"/>
    <x v="1"/>
    <x v="2"/>
    <n v="5"/>
    <x v="981"/>
    <n v="76"/>
    <x v="3"/>
  </r>
  <r>
    <x v="989"/>
    <d v="2019-08-13T00:00:00"/>
    <n v="6"/>
    <s v="Production Technician I"/>
    <x v="8"/>
    <s v="Active"/>
    <s v="Contract"/>
    <s v="Zone A"/>
    <s v="Temporary"/>
    <x v="0"/>
    <x v="6"/>
    <d v="1970-03-23T00:00:00"/>
    <s v="MA"/>
    <x v="0"/>
    <s v="White"/>
    <s v="Widowed"/>
    <x v="2"/>
    <x v="1"/>
    <x v="1"/>
    <d v="2023-03-06T00:00:00"/>
    <n v="2"/>
    <x v="0"/>
    <n v="3"/>
    <x v="2"/>
    <n v="4"/>
    <d v="2023-07-23T00:00:00"/>
    <x v="4"/>
    <x v="1"/>
    <x v="1"/>
    <n v="4"/>
    <x v="982"/>
    <n v="49"/>
    <x v="0"/>
  </r>
  <r>
    <x v="990"/>
    <d v="2020-03-09T00:00:00"/>
    <n v="6"/>
    <s v="Production Technician I"/>
    <x v="3"/>
    <s v="Active"/>
    <s v="Part-Time"/>
    <s v="Zone C"/>
    <s v="Temporary"/>
    <x v="0"/>
    <x v="9"/>
    <d v="1982-02-27T00:00:00"/>
    <s v="MA"/>
    <x v="0"/>
    <s v="Hispanic"/>
    <s v="Married"/>
    <x v="1"/>
    <x v="1"/>
    <x v="1"/>
    <d v="2023-03-29T00:00:00"/>
    <n v="1"/>
    <x v="0"/>
    <n v="3"/>
    <x v="2"/>
    <n v="3"/>
    <d v="2022-08-10T00:00:00"/>
    <x v="3"/>
    <x v="1"/>
    <x v="0"/>
    <n v="5"/>
    <x v="983"/>
    <n v="38"/>
    <x v="1"/>
  </r>
  <r>
    <x v="991"/>
    <d v="2020-05-06T00:00:00"/>
    <n v="6"/>
    <s v="Production Technician II"/>
    <x v="0"/>
    <s v="Active"/>
    <s v="Full-Time"/>
    <s v="Zone B"/>
    <s v="Temporary"/>
    <x v="0"/>
    <x v="6"/>
    <d v="1955-12-08T00:00:00"/>
    <s v="MA"/>
    <x v="1"/>
    <s v="Other"/>
    <s v="Divorced"/>
    <x v="1"/>
    <x v="1"/>
    <x v="1"/>
    <d v="2023-04-17T00:00:00"/>
    <n v="4"/>
    <x v="1"/>
    <n v="5"/>
    <x v="1"/>
    <n v="2"/>
    <d v="2022-12-25T00:00:00"/>
    <x v="1"/>
    <x v="0"/>
    <x v="0"/>
    <n v="1"/>
    <x v="984"/>
    <n v="65"/>
    <x v="3"/>
  </r>
  <r>
    <x v="992"/>
    <d v="2022-08-03T00:00:00"/>
    <n v="3"/>
    <s v="Production Technician II"/>
    <x v="7"/>
    <s v="Active"/>
    <s v="Full-Time"/>
    <s v="Zone B"/>
    <s v="Temporary"/>
    <x v="0"/>
    <x v="4"/>
    <d v="1980-07-19T00:00:00"/>
    <s v="MA"/>
    <x v="1"/>
    <s v="Black"/>
    <s v="Married"/>
    <x v="0"/>
    <x v="1"/>
    <x v="1"/>
    <d v="2022-12-06T00:00:00"/>
    <n v="2"/>
    <x v="0"/>
    <n v="2"/>
    <x v="0"/>
    <n v="4"/>
    <d v="2022-10-09T00:00:00"/>
    <x v="4"/>
    <x v="0"/>
    <x v="1"/>
    <n v="3"/>
    <x v="985"/>
    <n v="42"/>
    <x v="0"/>
  </r>
  <r>
    <x v="993"/>
    <d v="2018-10-13T00:00:00"/>
    <n v="7"/>
    <s v="Production Technician II"/>
    <x v="1"/>
    <s v="Terminated"/>
    <s v="Contract"/>
    <s v="Zone B"/>
    <s v="Full-Time"/>
    <x v="0"/>
    <x v="8"/>
    <d v="1949-03-12T00:00:00"/>
    <s v="MA"/>
    <x v="0"/>
    <s v="Hispanic"/>
    <s v="Divorced"/>
    <x v="0"/>
    <x v="1"/>
    <x v="1"/>
    <d v="2023-05-06T00:00:00"/>
    <n v="5"/>
    <x v="1"/>
    <n v="5"/>
    <x v="1"/>
    <n v="5"/>
    <d v="2023-02-01T00:00:00"/>
    <x v="1"/>
    <x v="1"/>
    <x v="3"/>
    <n v="5"/>
    <x v="986"/>
    <n v="69"/>
    <x v="3"/>
  </r>
  <r>
    <x v="994"/>
    <d v="2021-07-04T00:00:00"/>
    <n v="4"/>
    <s v="Production Technician II"/>
    <x v="8"/>
    <s v="Active"/>
    <s v="Part-Time"/>
    <s v="Zone A"/>
    <s v="Temporary"/>
    <x v="0"/>
    <x v="3"/>
    <d v="1971-01-11T00:00:00"/>
    <s v="MA"/>
    <x v="1"/>
    <s v="Hispanic"/>
    <s v="Single"/>
    <x v="0"/>
    <x v="1"/>
    <x v="1"/>
    <d v="2022-12-30T00:00:00"/>
    <n v="3"/>
    <x v="2"/>
    <n v="3"/>
    <x v="2"/>
    <n v="4"/>
    <d v="2023-02-25T00:00:00"/>
    <x v="1"/>
    <x v="0"/>
    <x v="2"/>
    <n v="4"/>
    <x v="987"/>
    <n v="50"/>
    <x v="0"/>
  </r>
  <r>
    <x v="995"/>
    <d v="2019-04-30T00:00:00"/>
    <n v="7"/>
    <s v="Production Technician II"/>
    <x v="3"/>
    <s v="Active"/>
    <s v="Part-Time"/>
    <s v="Zone A"/>
    <s v="Full-Time"/>
    <x v="0"/>
    <x v="8"/>
    <d v="1950-10-25T00:00:00"/>
    <s v="MA"/>
    <x v="1"/>
    <s v="White"/>
    <s v="Widowed"/>
    <x v="0"/>
    <x v="1"/>
    <x v="1"/>
    <d v="2023-07-09T00:00:00"/>
    <n v="2"/>
    <x v="0"/>
    <n v="3"/>
    <x v="2"/>
    <n v="3"/>
    <d v="2022-09-07T00:00:00"/>
    <x v="1"/>
    <x v="1"/>
    <x v="2"/>
    <n v="3"/>
    <x v="988"/>
    <n v="69"/>
    <x v="3"/>
  </r>
  <r>
    <x v="996"/>
    <d v="2020-11-03T00:00:00"/>
    <n v="5"/>
    <s v="Production Technician II"/>
    <x v="9"/>
    <s v="Active"/>
    <s v="Contract"/>
    <s v="Zone C"/>
    <s v="Temporary"/>
    <x v="0"/>
    <x v="6"/>
    <d v="1995-12-11T00:00:00"/>
    <s v="MA"/>
    <x v="1"/>
    <s v="Black"/>
    <s v="Widowed"/>
    <x v="2"/>
    <x v="1"/>
    <x v="1"/>
    <d v="2023-07-29T00:00:00"/>
    <n v="5"/>
    <x v="1"/>
    <n v="4"/>
    <x v="1"/>
    <n v="5"/>
    <d v="2022-08-23T00:00:00"/>
    <x v="3"/>
    <x v="1"/>
    <x v="2"/>
    <n v="3"/>
    <x v="989"/>
    <n v="25"/>
    <x v="1"/>
  </r>
  <r>
    <x v="997"/>
    <d v="2022-08-15T00:00:00"/>
    <n v="3"/>
    <s v="Production Technician I"/>
    <x v="4"/>
    <s v="Active"/>
    <s v="Full-Time"/>
    <s v="Zone B"/>
    <s v="Part-Time"/>
    <x v="0"/>
    <x v="6"/>
    <d v="1944-03-24T00:00:00"/>
    <s v="MA"/>
    <x v="0"/>
    <s v="Black"/>
    <s v="Married"/>
    <x v="1"/>
    <x v="1"/>
    <x v="1"/>
    <d v="2022-12-28T00:00:00"/>
    <n v="1"/>
    <x v="0"/>
    <n v="5"/>
    <x v="1"/>
    <n v="3"/>
    <d v="2023-08-05T00:00:00"/>
    <x v="2"/>
    <x v="0"/>
    <x v="3"/>
    <n v="3"/>
    <x v="990"/>
    <n v="78"/>
    <x v="3"/>
  </r>
  <r>
    <x v="998"/>
    <d v="2022-02-26T00:00:00"/>
    <n v="4"/>
    <s v="Production Technician I"/>
    <x v="0"/>
    <s v="Active"/>
    <s v="Contract"/>
    <s v="Zone A"/>
    <s v="Full-Time"/>
    <x v="0"/>
    <x v="3"/>
    <d v="1975-04-27T00:00:00"/>
    <s v="MA"/>
    <x v="0"/>
    <s v="Other"/>
    <s v="Married"/>
    <x v="0"/>
    <x v="1"/>
    <x v="1"/>
    <d v="2022-11-28T00:00:00"/>
    <n v="4"/>
    <x v="1"/>
    <n v="2"/>
    <x v="0"/>
    <n v="3"/>
    <d v="2023-01-18T00:00:00"/>
    <x v="1"/>
    <x v="1"/>
    <x v="1"/>
    <n v="5"/>
    <x v="991"/>
    <n v="47"/>
    <x v="0"/>
  </r>
  <r>
    <x v="999"/>
    <d v="2019-05-13T00:00:00"/>
    <n v="6"/>
    <s v="Production Technician I"/>
    <x v="7"/>
    <s v="Active"/>
    <s v="Part-Time"/>
    <s v="Zone B"/>
    <s v="Part-Time"/>
    <x v="0"/>
    <x v="4"/>
    <d v="1985-02-02T00:00:00"/>
    <s v="MA"/>
    <x v="0"/>
    <s v="Hispanic"/>
    <s v="Divorced"/>
    <x v="0"/>
    <x v="1"/>
    <x v="1"/>
    <d v="2023-07-24T00:00:00"/>
    <n v="1"/>
    <x v="0"/>
    <n v="4"/>
    <x v="1"/>
    <n v="4"/>
    <d v="2023-01-12T00:00:00"/>
    <x v="3"/>
    <x v="0"/>
    <x v="3"/>
    <n v="2"/>
    <x v="992"/>
    <n v="34"/>
    <x v="1"/>
  </r>
  <r>
    <x v="1000"/>
    <d v="2021-10-24T00:00:00"/>
    <n v="4"/>
    <s v="Production Technician I"/>
    <x v="1"/>
    <s v="Active"/>
    <s v="Contract"/>
    <s v="Zone A"/>
    <s v="Part-Time"/>
    <x v="0"/>
    <x v="4"/>
    <d v="1999-10-01T00:00:00"/>
    <s v="MA"/>
    <x v="1"/>
    <s v="Hispanic"/>
    <s v="Widowed"/>
    <x v="0"/>
    <x v="1"/>
    <x v="1"/>
    <d v="2023-05-08T00:00:00"/>
    <n v="5"/>
    <x v="1"/>
    <n v="4"/>
    <x v="1"/>
    <n v="4"/>
    <d v="2023-07-29T00:00:00"/>
    <x v="1"/>
    <x v="0"/>
    <x v="2"/>
    <n v="2"/>
    <x v="993"/>
    <n v="22"/>
    <x v="2"/>
  </r>
  <r>
    <x v="1001"/>
    <d v="2021-05-10T00:00:00"/>
    <n v="5"/>
    <s v="Production Technician I"/>
    <x v="8"/>
    <s v="Active"/>
    <s v="Full-Time"/>
    <s v="Zone B"/>
    <s v="Full-Time"/>
    <x v="0"/>
    <x v="5"/>
    <d v="1986-12-15T00:00:00"/>
    <s v="MA"/>
    <x v="1"/>
    <s v="White"/>
    <s v="Divorced"/>
    <x v="0"/>
    <x v="1"/>
    <x v="1"/>
    <d v="2023-06-08T00:00:00"/>
    <n v="5"/>
    <x v="1"/>
    <n v="3"/>
    <x v="2"/>
    <n v="5"/>
    <d v="2023-03-08T00:00:00"/>
    <x v="3"/>
    <x v="0"/>
    <x v="0"/>
    <n v="4"/>
    <x v="994"/>
    <n v="35"/>
    <x v="1"/>
  </r>
  <r>
    <x v="1002"/>
    <d v="2021-06-13T00:00:00"/>
    <n v="4"/>
    <s v="Production Technician I"/>
    <x v="3"/>
    <s v="Active"/>
    <s v="Contract"/>
    <s v="Zone A"/>
    <s v="Part-Time"/>
    <x v="0"/>
    <x v="2"/>
    <d v="1985-04-21T00:00:00"/>
    <s v="MA"/>
    <x v="0"/>
    <s v="Black"/>
    <s v="Single"/>
    <x v="0"/>
    <x v="1"/>
    <x v="1"/>
    <d v="2022-10-24T00:00:00"/>
    <n v="2"/>
    <x v="0"/>
    <n v="2"/>
    <x v="0"/>
    <n v="4"/>
    <d v="2022-12-09T00:00:00"/>
    <x v="4"/>
    <x v="1"/>
    <x v="0"/>
    <n v="3"/>
    <x v="995"/>
    <n v="36"/>
    <x v="1"/>
  </r>
  <r>
    <x v="1003"/>
    <d v="2019-11-04T00:00:00"/>
    <n v="6"/>
    <s v="Production Technician I"/>
    <x v="9"/>
    <s v="Active"/>
    <s v="Full-Time"/>
    <s v="Zone C"/>
    <s v="Full-Time"/>
    <x v="0"/>
    <x v="6"/>
    <d v="1971-08-23T00:00:00"/>
    <s v="MA"/>
    <x v="0"/>
    <s v="Other"/>
    <s v="Married"/>
    <x v="2"/>
    <x v="1"/>
    <x v="1"/>
    <d v="2022-10-23T00:00:00"/>
    <n v="5"/>
    <x v="1"/>
    <n v="3"/>
    <x v="2"/>
    <n v="2"/>
    <d v="2023-06-20T00:00:00"/>
    <x v="3"/>
    <x v="0"/>
    <x v="0"/>
    <n v="4"/>
    <x v="996"/>
    <n v="48"/>
    <x v="0"/>
  </r>
  <r>
    <x v="1004"/>
    <d v="2020-01-29T00:00:00"/>
    <n v="6"/>
    <s v="Production Technician I"/>
    <x v="5"/>
    <s v="Active"/>
    <s v="Full-Time"/>
    <s v="Zone A"/>
    <s v="Part-Time"/>
    <x v="0"/>
    <x v="13"/>
    <d v="1942-08-17T00:00:00"/>
    <s v="MA"/>
    <x v="0"/>
    <s v="Other"/>
    <s v="Widowed"/>
    <x v="1"/>
    <x v="1"/>
    <x v="1"/>
    <d v="2022-11-02T00:00:00"/>
    <n v="2"/>
    <x v="0"/>
    <n v="5"/>
    <x v="1"/>
    <n v="4"/>
    <d v="2023-05-08T00:00:00"/>
    <x v="0"/>
    <x v="0"/>
    <x v="3"/>
    <n v="2"/>
    <x v="997"/>
    <n v="78"/>
    <x v="3"/>
  </r>
  <r>
    <x v="1005"/>
    <d v="2018-09-05T00:00:00"/>
    <n v="7"/>
    <s v="Production Technician I"/>
    <x v="6"/>
    <s v="Active"/>
    <s v="Part-Time"/>
    <s v="Zone B"/>
    <s v="Part-Time"/>
    <x v="0"/>
    <x v="6"/>
    <d v="1972-06-18T00:00:00"/>
    <s v="MA"/>
    <x v="0"/>
    <s v="Hispanic"/>
    <s v="Single"/>
    <x v="1"/>
    <x v="1"/>
    <x v="1"/>
    <d v="2023-05-08T00:00:00"/>
    <n v="2"/>
    <x v="0"/>
    <n v="3"/>
    <x v="2"/>
    <n v="2"/>
    <d v="2022-11-01T00:00:00"/>
    <x v="0"/>
    <x v="1"/>
    <x v="0"/>
    <n v="1"/>
    <x v="998"/>
    <n v="46"/>
    <x v="0"/>
  </r>
  <r>
    <x v="1006"/>
    <d v="2021-07-21T00:00:00"/>
    <n v="4"/>
    <s v="Production Technician I"/>
    <x v="2"/>
    <s v="Active"/>
    <s v="Full-Time"/>
    <s v="Zone C"/>
    <s v="Full-Time"/>
    <x v="0"/>
    <x v="2"/>
    <d v="1996-08-15T00:00:00"/>
    <s v="MA"/>
    <x v="0"/>
    <s v="Black"/>
    <s v="Widowed"/>
    <x v="0"/>
    <x v="1"/>
    <x v="1"/>
    <d v="2023-01-19T00:00:00"/>
    <n v="1"/>
    <x v="0"/>
    <n v="2"/>
    <x v="0"/>
    <n v="1"/>
    <d v="2022-09-21T00:00:00"/>
    <x v="3"/>
    <x v="0"/>
    <x v="2"/>
    <n v="3"/>
    <x v="999"/>
    <n v="25"/>
    <x v="1"/>
  </r>
  <r>
    <x v="1007"/>
    <d v="2023-05-20T00:00:00"/>
    <n v="2"/>
    <s v="Production Technician I"/>
    <x v="4"/>
    <s v="Active"/>
    <s v="Part-Time"/>
    <s v="Zone B"/>
    <s v="Temporary"/>
    <x v="0"/>
    <x v="3"/>
    <d v="1964-12-25T00:00:00"/>
    <s v="MA"/>
    <x v="0"/>
    <s v="White"/>
    <s v="Single"/>
    <x v="0"/>
    <x v="1"/>
    <x v="1"/>
    <d v="2022-10-07T00:00:00"/>
    <n v="4"/>
    <x v="1"/>
    <n v="3"/>
    <x v="2"/>
    <n v="2"/>
    <d v="2023-05-12T00:00:00"/>
    <x v="1"/>
    <x v="0"/>
    <x v="3"/>
    <n v="2"/>
    <x v="1000"/>
    <n v="59"/>
    <x v="0"/>
  </r>
  <r>
    <x v="1008"/>
    <d v="2022-05-16T00:00:00"/>
    <n v="3"/>
    <s v="Production Technician I"/>
    <x v="0"/>
    <s v="Active"/>
    <s v="Full-Time"/>
    <s v="Zone C"/>
    <s v="Full-Time"/>
    <x v="0"/>
    <x v="2"/>
    <d v="1960-01-24T00:00:00"/>
    <s v="MA"/>
    <x v="0"/>
    <s v="Other"/>
    <s v="Single"/>
    <x v="0"/>
    <x v="1"/>
    <x v="1"/>
    <d v="2022-09-25T00:00:00"/>
    <n v="5"/>
    <x v="1"/>
    <n v="1"/>
    <x v="0"/>
    <n v="3"/>
    <d v="2023-06-29T00:00:00"/>
    <x v="2"/>
    <x v="0"/>
    <x v="1"/>
    <n v="4"/>
    <x v="1001"/>
    <n v="62"/>
    <x v="3"/>
  </r>
  <r>
    <x v="1009"/>
    <d v="2021-03-15T00:00:00"/>
    <n v="5"/>
    <s v="Production Technician I"/>
    <x v="7"/>
    <s v="Active"/>
    <s v="Contract"/>
    <s v="Zone C"/>
    <s v="Temporary"/>
    <x v="0"/>
    <x v="2"/>
    <d v="1980-09-16T00:00:00"/>
    <s v="MA"/>
    <x v="0"/>
    <s v="Black"/>
    <s v="Married"/>
    <x v="0"/>
    <x v="1"/>
    <x v="1"/>
    <d v="2023-04-06T00:00:00"/>
    <n v="2"/>
    <x v="0"/>
    <n v="3"/>
    <x v="2"/>
    <n v="3"/>
    <d v="2022-10-13T00:00:00"/>
    <x v="3"/>
    <x v="1"/>
    <x v="1"/>
    <n v="5"/>
    <x v="1002"/>
    <n v="41"/>
    <x v="0"/>
  </r>
  <r>
    <x v="1010"/>
    <d v="2019-12-21T00:00:00"/>
    <n v="6"/>
    <s v="Production Technician II"/>
    <x v="2"/>
    <s v="Active"/>
    <s v="Contract"/>
    <s v="Zone C"/>
    <s v="Temporary"/>
    <x v="0"/>
    <x v="5"/>
    <d v="1993-10-03T00:00:00"/>
    <s v="MA"/>
    <x v="1"/>
    <s v="Other"/>
    <s v="Widowed"/>
    <x v="0"/>
    <x v="1"/>
    <x v="1"/>
    <d v="2022-11-18T00:00:00"/>
    <n v="5"/>
    <x v="1"/>
    <n v="3"/>
    <x v="2"/>
    <n v="5"/>
    <d v="2022-11-10T00:00:00"/>
    <x v="3"/>
    <x v="1"/>
    <x v="0"/>
    <n v="4"/>
    <x v="1003"/>
    <n v="26"/>
    <x v="1"/>
  </r>
  <r>
    <x v="1011"/>
    <d v="2022-07-15T00:00:00"/>
    <n v="3"/>
    <s v="Production Technician II"/>
    <x v="9"/>
    <s v="Active"/>
    <s v="Contract"/>
    <s v="Zone C"/>
    <s v="Part-Time"/>
    <x v="0"/>
    <x v="8"/>
    <d v="1983-12-05T00:00:00"/>
    <s v="MA"/>
    <x v="1"/>
    <s v="Hispanic"/>
    <s v="Widowed"/>
    <x v="0"/>
    <x v="1"/>
    <x v="1"/>
    <d v="2023-05-08T00:00:00"/>
    <n v="1"/>
    <x v="0"/>
    <n v="3"/>
    <x v="2"/>
    <n v="2"/>
    <d v="2022-12-01T00:00:00"/>
    <x v="0"/>
    <x v="0"/>
    <x v="0"/>
    <n v="5"/>
    <x v="1004"/>
    <n v="39"/>
    <x v="1"/>
  </r>
  <r>
    <x v="1012"/>
    <d v="2018-09-26T00:00:00"/>
    <n v="7"/>
    <s v="Production Technician II"/>
    <x v="7"/>
    <s v="Active"/>
    <s v="Full-Time"/>
    <s v="Zone B"/>
    <s v="Part-Time"/>
    <x v="0"/>
    <x v="3"/>
    <d v="1997-04-18T00:00:00"/>
    <s v="MA"/>
    <x v="0"/>
    <s v="Other"/>
    <s v="Married"/>
    <x v="0"/>
    <x v="1"/>
    <x v="1"/>
    <d v="2022-12-14T00:00:00"/>
    <n v="2"/>
    <x v="0"/>
    <n v="3"/>
    <x v="2"/>
    <n v="1"/>
    <d v="2023-04-03T00:00:00"/>
    <x v="4"/>
    <x v="1"/>
    <x v="2"/>
    <n v="3"/>
    <x v="1005"/>
    <n v="21"/>
    <x v="2"/>
  </r>
  <r>
    <x v="1013"/>
    <d v="2022-10-16T00:00:00"/>
    <n v="3"/>
    <s v="Production Technician II"/>
    <x v="3"/>
    <s v="Active"/>
    <s v="Contract"/>
    <s v="Zone B"/>
    <s v="Full-Time"/>
    <x v="0"/>
    <x v="5"/>
    <d v="1943-06-05T00:00:00"/>
    <s v="MA"/>
    <x v="1"/>
    <s v="Hispanic"/>
    <s v="Widowed"/>
    <x v="0"/>
    <x v="1"/>
    <x v="1"/>
    <d v="2023-07-16T00:00:00"/>
    <n v="1"/>
    <x v="0"/>
    <n v="5"/>
    <x v="1"/>
    <n v="3"/>
    <d v="2022-11-18T00:00:00"/>
    <x v="4"/>
    <x v="0"/>
    <x v="0"/>
    <n v="3"/>
    <x v="1006"/>
    <n v="79"/>
    <x v="3"/>
  </r>
  <r>
    <x v="1014"/>
    <d v="2021-12-02T00:00:00"/>
    <n v="4"/>
    <s v="Production Technician II"/>
    <x v="5"/>
    <s v="Active"/>
    <s v="Full-Time"/>
    <s v="Zone C"/>
    <s v="Part-Time"/>
    <x v="0"/>
    <x v="8"/>
    <d v="1986-03-05T00:00:00"/>
    <s v="MA"/>
    <x v="1"/>
    <s v="White"/>
    <s v="Married"/>
    <x v="0"/>
    <x v="1"/>
    <x v="1"/>
    <d v="2023-01-22T00:00:00"/>
    <n v="4"/>
    <x v="1"/>
    <n v="5"/>
    <x v="1"/>
    <n v="3"/>
    <d v="2023-01-12T00:00:00"/>
    <x v="1"/>
    <x v="1"/>
    <x v="3"/>
    <n v="3"/>
    <x v="1007"/>
    <n v="35"/>
    <x v="1"/>
  </r>
  <r>
    <x v="1015"/>
    <d v="2019-03-07T00:00:00"/>
    <n v="7"/>
    <s v="Production Technician II"/>
    <x v="4"/>
    <s v="Terminated"/>
    <s v="Full-Time"/>
    <s v="Zone B"/>
    <s v="Temporary"/>
    <x v="0"/>
    <x v="10"/>
    <d v="1975-11-26T00:00:00"/>
    <s v="MA"/>
    <x v="1"/>
    <s v="White"/>
    <s v="Divorced"/>
    <x v="0"/>
    <x v="1"/>
    <x v="1"/>
    <d v="2022-09-28T00:00:00"/>
    <n v="4"/>
    <x v="1"/>
    <n v="4"/>
    <x v="1"/>
    <n v="2"/>
    <d v="2022-12-08T00:00:00"/>
    <x v="1"/>
    <x v="0"/>
    <x v="2"/>
    <n v="2"/>
    <x v="1008"/>
    <n v="44"/>
    <x v="0"/>
  </r>
  <r>
    <x v="1016"/>
    <d v="2023-05-02T00:00:00"/>
    <n v="3"/>
    <s v="Production Technician I"/>
    <x v="4"/>
    <s v="Active"/>
    <s v="Part-Time"/>
    <s v="Zone B"/>
    <s v="Full-Time"/>
    <x v="0"/>
    <x v="9"/>
    <d v="1971-04-17T00:00:00"/>
    <s v="MA"/>
    <x v="0"/>
    <s v="Asian"/>
    <s v="Single"/>
    <x v="0"/>
    <x v="1"/>
    <x v="1"/>
    <d v="2023-02-25T00:00:00"/>
    <n v="1"/>
    <x v="0"/>
    <n v="3"/>
    <x v="2"/>
    <n v="1"/>
    <d v="2022-09-23T00:00:00"/>
    <x v="0"/>
    <x v="1"/>
    <x v="2"/>
    <n v="2"/>
    <x v="1009"/>
    <n v="52"/>
    <x v="0"/>
  </r>
  <r>
    <x v="1017"/>
    <d v="2020-08-24T00:00:00"/>
    <n v="5"/>
    <s v="Production Technician I"/>
    <x v="0"/>
    <s v="Active"/>
    <s v="Full-Time"/>
    <s v="Zone A"/>
    <s v="Full-Time"/>
    <x v="0"/>
    <x v="21"/>
    <d v="1976-07-04T00:00:00"/>
    <s v="MA"/>
    <x v="0"/>
    <s v="White"/>
    <s v="Divorced"/>
    <x v="0"/>
    <x v="1"/>
    <x v="1"/>
    <d v="2023-04-05T00:00:00"/>
    <n v="2"/>
    <x v="0"/>
    <n v="2"/>
    <x v="0"/>
    <n v="5"/>
    <d v="2022-10-11T00:00:00"/>
    <x v="4"/>
    <x v="1"/>
    <x v="0"/>
    <n v="5"/>
    <x v="1010"/>
    <n v="44"/>
    <x v="0"/>
  </r>
  <r>
    <x v="1018"/>
    <d v="2020-12-08T00:00:00"/>
    <n v="5"/>
    <s v="Production Technician I"/>
    <x v="7"/>
    <s v="Active"/>
    <s v="Contract"/>
    <s v="Zone B"/>
    <s v="Temporary"/>
    <x v="0"/>
    <x v="13"/>
    <d v="1990-04-15T00:00:00"/>
    <s v="MA"/>
    <x v="1"/>
    <s v="Black"/>
    <s v="Single"/>
    <x v="2"/>
    <x v="1"/>
    <x v="1"/>
    <d v="2023-06-11T00:00:00"/>
    <n v="4"/>
    <x v="1"/>
    <n v="1"/>
    <x v="0"/>
    <n v="3"/>
    <d v="2023-06-02T00:00:00"/>
    <x v="2"/>
    <x v="0"/>
    <x v="3"/>
    <n v="1"/>
    <x v="1011"/>
    <n v="30"/>
    <x v="1"/>
  </r>
  <r>
    <x v="1019"/>
    <d v="2021-02-15T00:00:00"/>
    <n v="5"/>
    <s v="Production Technician I"/>
    <x v="1"/>
    <s v="Active"/>
    <s v="Full-Time"/>
    <s v="Zone B"/>
    <s v="Full-Time"/>
    <x v="0"/>
    <x v="4"/>
    <d v="1943-08-24T00:00:00"/>
    <s v="MA"/>
    <x v="1"/>
    <s v="Hispanic"/>
    <s v="Married"/>
    <x v="0"/>
    <x v="1"/>
    <x v="1"/>
    <d v="2022-12-03T00:00:00"/>
    <n v="3"/>
    <x v="2"/>
    <n v="4"/>
    <x v="1"/>
    <n v="5"/>
    <d v="2023-05-17T00:00:00"/>
    <x v="3"/>
    <x v="1"/>
    <x v="1"/>
    <n v="3"/>
    <x v="1012"/>
    <n v="78"/>
    <x v="3"/>
  </r>
  <r>
    <x v="1020"/>
    <d v="2020-09-15T00:00:00"/>
    <n v="5"/>
    <s v="Production Technician I"/>
    <x v="8"/>
    <s v="Active"/>
    <s v="Contract"/>
    <s v="Zone B"/>
    <s v="Full-Time"/>
    <x v="0"/>
    <x v="16"/>
    <d v="1971-05-30T00:00:00"/>
    <s v="MA"/>
    <x v="1"/>
    <s v="Other"/>
    <s v="Married"/>
    <x v="0"/>
    <x v="1"/>
    <x v="1"/>
    <d v="2022-09-20T00:00:00"/>
    <n v="4"/>
    <x v="1"/>
    <n v="4"/>
    <x v="1"/>
    <n v="3"/>
    <d v="2022-12-11T00:00:00"/>
    <x v="3"/>
    <x v="1"/>
    <x v="1"/>
    <n v="2"/>
    <x v="1013"/>
    <n v="49"/>
    <x v="0"/>
  </r>
  <r>
    <x v="1021"/>
    <d v="2023-03-16T00:00:00"/>
    <n v="3"/>
    <s v="Production Technician I"/>
    <x v="3"/>
    <s v="Active"/>
    <s v="Full-Time"/>
    <s v="Zone A"/>
    <s v="Temporary"/>
    <x v="0"/>
    <x v="6"/>
    <d v="1975-05-13T00:00:00"/>
    <s v="MA"/>
    <x v="0"/>
    <s v="Other"/>
    <s v="Single"/>
    <x v="0"/>
    <x v="1"/>
    <x v="1"/>
    <d v="2023-01-17T00:00:00"/>
    <n v="4"/>
    <x v="1"/>
    <n v="1"/>
    <x v="0"/>
    <n v="2"/>
    <d v="2023-05-01T00:00:00"/>
    <x v="4"/>
    <x v="0"/>
    <x v="2"/>
    <n v="2"/>
    <x v="1014"/>
    <n v="48"/>
    <x v="0"/>
  </r>
  <r>
    <x v="1022"/>
    <d v="2021-11-14T00:00:00"/>
    <n v="4"/>
    <s v="Production Technician I"/>
    <x v="4"/>
    <s v="Active"/>
    <s v="Full-Time"/>
    <s v="Zone B"/>
    <s v="Temporary"/>
    <x v="0"/>
    <x v="3"/>
    <d v="1947-04-14T00:00:00"/>
    <s v="MA"/>
    <x v="0"/>
    <s v="Asian"/>
    <s v="Widowed"/>
    <x v="2"/>
    <x v="1"/>
    <x v="1"/>
    <d v="2022-10-29T00:00:00"/>
    <n v="2"/>
    <x v="0"/>
    <n v="4"/>
    <x v="1"/>
    <n v="1"/>
    <d v="2022-12-10T00:00:00"/>
    <x v="3"/>
    <x v="0"/>
    <x v="1"/>
    <n v="4"/>
    <x v="1015"/>
    <n v="74"/>
    <x v="3"/>
  </r>
  <r>
    <x v="1023"/>
    <d v="2021-04-23T00:00:00"/>
    <n v="5"/>
    <s v="Production Technician I"/>
    <x v="0"/>
    <s v="Active"/>
    <s v="Contract"/>
    <s v="Zone B"/>
    <s v="Full-Time"/>
    <x v="0"/>
    <x v="4"/>
    <d v="1987-04-04T00:00:00"/>
    <s v="MA"/>
    <x v="0"/>
    <s v="Other"/>
    <s v="Divorced"/>
    <x v="0"/>
    <x v="1"/>
    <x v="1"/>
    <d v="2023-01-20T00:00:00"/>
    <n v="2"/>
    <x v="0"/>
    <n v="3"/>
    <x v="2"/>
    <n v="3"/>
    <d v="2023-05-26T00:00:00"/>
    <x v="0"/>
    <x v="0"/>
    <x v="2"/>
    <n v="3"/>
    <x v="1016"/>
    <n v="34"/>
    <x v="1"/>
  </r>
  <r>
    <x v="1024"/>
    <d v="2022-06-05T00:00:00"/>
    <n v="3"/>
    <s v="Production Technician I"/>
    <x v="1"/>
    <s v="Active"/>
    <s v="Part-Time"/>
    <s v="Zone A"/>
    <s v="Full-Time"/>
    <x v="0"/>
    <x v="6"/>
    <d v="1980-03-13T00:00:00"/>
    <s v="MA"/>
    <x v="0"/>
    <s v="Asian"/>
    <s v="Widowed"/>
    <x v="0"/>
    <x v="1"/>
    <x v="1"/>
    <d v="2023-06-02T00:00:00"/>
    <n v="1"/>
    <x v="0"/>
    <n v="1"/>
    <x v="0"/>
    <n v="3"/>
    <d v="2023-06-03T00:00:00"/>
    <x v="1"/>
    <x v="1"/>
    <x v="1"/>
    <n v="3"/>
    <x v="1017"/>
    <n v="42"/>
    <x v="0"/>
  </r>
  <r>
    <x v="1025"/>
    <d v="2022-11-19T00:00:00"/>
    <n v="3"/>
    <s v="Production Technician I"/>
    <x v="8"/>
    <s v="Active"/>
    <s v="Part-Time"/>
    <s v="Zone A"/>
    <s v="Part-Time"/>
    <x v="0"/>
    <x v="4"/>
    <d v="1953-11-27T00:00:00"/>
    <s v="MA"/>
    <x v="0"/>
    <s v="Asian"/>
    <s v="Widowed"/>
    <x v="0"/>
    <x v="1"/>
    <x v="1"/>
    <d v="2023-02-25T00:00:00"/>
    <n v="5"/>
    <x v="1"/>
    <n v="5"/>
    <x v="1"/>
    <n v="2"/>
    <d v="2022-12-10T00:00:00"/>
    <x v="4"/>
    <x v="0"/>
    <x v="1"/>
    <n v="1"/>
    <x v="1018"/>
    <n v="69"/>
    <x v="3"/>
  </r>
  <r>
    <x v="1026"/>
    <d v="2023-04-14T00:00:00"/>
    <n v="3"/>
    <s v="Production Technician I"/>
    <x v="6"/>
    <s v="Active"/>
    <s v="Full-Time"/>
    <s v="Zone C"/>
    <s v="Part-Time"/>
    <x v="0"/>
    <x v="4"/>
    <d v="1974-07-27T00:00:00"/>
    <s v="MA"/>
    <x v="0"/>
    <s v="Hispanic"/>
    <s v="Married"/>
    <x v="0"/>
    <x v="1"/>
    <x v="1"/>
    <d v="2023-04-28T00:00:00"/>
    <n v="3"/>
    <x v="2"/>
    <n v="1"/>
    <x v="0"/>
    <n v="3"/>
    <d v="2023-04-14T00:00:00"/>
    <x v="4"/>
    <x v="1"/>
    <x v="1"/>
    <n v="5"/>
    <x v="1019"/>
    <n v="49"/>
    <x v="0"/>
  </r>
  <r>
    <x v="1027"/>
    <d v="2022-12-13T00:00:00"/>
    <n v="3"/>
    <s v="Production Technician I"/>
    <x v="2"/>
    <s v="Active"/>
    <s v="Contract"/>
    <s v="Zone B"/>
    <s v="Full-Time"/>
    <x v="0"/>
    <x v="4"/>
    <d v="2000-02-02T00:00:00"/>
    <s v="MA"/>
    <x v="0"/>
    <s v="Other"/>
    <s v="Single"/>
    <x v="0"/>
    <x v="1"/>
    <x v="1"/>
    <d v="2022-10-31T00:00:00"/>
    <n v="1"/>
    <x v="0"/>
    <n v="2"/>
    <x v="0"/>
    <n v="3"/>
    <d v="2023-06-06T00:00:00"/>
    <x v="2"/>
    <x v="1"/>
    <x v="3"/>
    <n v="4"/>
    <x v="1020"/>
    <n v="22"/>
    <x v="2"/>
  </r>
  <r>
    <x v="1028"/>
    <d v="2022-02-27T00:00:00"/>
    <n v="4"/>
    <s v="Production Technician II"/>
    <x v="0"/>
    <s v="Active"/>
    <s v="Full-Time"/>
    <s v="Zone B"/>
    <s v="Temporary"/>
    <x v="0"/>
    <x v="4"/>
    <d v="1964-11-10T00:00:00"/>
    <s v="MA"/>
    <x v="1"/>
    <s v="White"/>
    <s v="Married"/>
    <x v="0"/>
    <x v="1"/>
    <x v="1"/>
    <d v="2022-08-12T00:00:00"/>
    <n v="1"/>
    <x v="0"/>
    <n v="1"/>
    <x v="0"/>
    <n v="5"/>
    <d v="2022-10-27T00:00:00"/>
    <x v="2"/>
    <x v="1"/>
    <x v="0"/>
    <n v="1"/>
    <x v="1021"/>
    <n v="58"/>
    <x v="0"/>
  </r>
  <r>
    <x v="1029"/>
    <d v="2021-05-08T00:00:00"/>
    <n v="5"/>
    <s v="Production Technician II"/>
    <x v="7"/>
    <s v="Active"/>
    <s v="Contract"/>
    <s v="Zone B"/>
    <s v="Part-Time"/>
    <x v="0"/>
    <x v="3"/>
    <d v="2000-11-11T00:00:00"/>
    <s v="MA"/>
    <x v="0"/>
    <s v="Black"/>
    <s v="Widowed"/>
    <x v="0"/>
    <x v="1"/>
    <x v="1"/>
    <d v="2022-12-08T00:00:00"/>
    <n v="4"/>
    <x v="1"/>
    <n v="2"/>
    <x v="0"/>
    <n v="1"/>
    <d v="2022-10-09T00:00:00"/>
    <x v="1"/>
    <x v="0"/>
    <x v="0"/>
    <n v="3"/>
    <x v="1022"/>
    <n v="21"/>
    <x v="2"/>
  </r>
  <r>
    <x v="1030"/>
    <d v="2022-12-27T00:00:00"/>
    <n v="3"/>
    <s v="Production Technician II"/>
    <x v="1"/>
    <s v="Active"/>
    <s v="Contract"/>
    <s v="Zone C"/>
    <s v="Part-Time"/>
    <x v="0"/>
    <x v="3"/>
    <d v="1955-12-19T00:00:00"/>
    <s v="MA"/>
    <x v="0"/>
    <s v="Asian"/>
    <s v="Single"/>
    <x v="0"/>
    <x v="1"/>
    <x v="1"/>
    <d v="2023-03-19T00:00:00"/>
    <n v="5"/>
    <x v="1"/>
    <n v="3"/>
    <x v="2"/>
    <n v="5"/>
    <d v="2023-01-27T00:00:00"/>
    <x v="4"/>
    <x v="0"/>
    <x v="3"/>
    <n v="4"/>
    <x v="1023"/>
    <n v="67"/>
    <x v="3"/>
  </r>
  <r>
    <x v="1031"/>
    <d v="2020-08-16T00:00:00"/>
    <n v="5"/>
    <s v="Production Technician II"/>
    <x v="8"/>
    <s v="Active"/>
    <s v="Contract"/>
    <s v="Zone B"/>
    <s v="Full-Time"/>
    <x v="0"/>
    <x v="9"/>
    <d v="1950-01-12T00:00:00"/>
    <s v="MA"/>
    <x v="1"/>
    <s v="Hispanic"/>
    <s v="Divorced"/>
    <x v="0"/>
    <x v="1"/>
    <x v="1"/>
    <d v="2022-08-06T00:00:00"/>
    <n v="5"/>
    <x v="1"/>
    <n v="2"/>
    <x v="0"/>
    <n v="4"/>
    <d v="2023-07-29T00:00:00"/>
    <x v="4"/>
    <x v="1"/>
    <x v="1"/>
    <n v="2"/>
    <x v="1024"/>
    <n v="70"/>
    <x v="3"/>
  </r>
  <r>
    <x v="1032"/>
    <d v="2023-01-20T00:00:00"/>
    <n v="3"/>
    <s v="Production Technician II"/>
    <x v="3"/>
    <s v="Active"/>
    <s v="Contract"/>
    <s v="Zone B"/>
    <s v="Full-Time"/>
    <x v="0"/>
    <x v="8"/>
    <d v="2001-01-18T00:00:00"/>
    <s v="MA"/>
    <x v="1"/>
    <s v="White"/>
    <s v="Widowed"/>
    <x v="0"/>
    <x v="1"/>
    <x v="1"/>
    <d v="2022-11-11T00:00:00"/>
    <n v="2"/>
    <x v="0"/>
    <n v="4"/>
    <x v="1"/>
    <n v="5"/>
    <d v="2022-10-21T00:00:00"/>
    <x v="0"/>
    <x v="1"/>
    <x v="0"/>
    <n v="3"/>
    <x v="1025"/>
    <n v="22"/>
    <x v="2"/>
  </r>
  <r>
    <x v="1033"/>
    <d v="2020-12-28T00:00:00"/>
    <n v="5"/>
    <s v="Production Technician II"/>
    <x v="9"/>
    <s v="Terminated"/>
    <s v="Part-Time"/>
    <s v="Zone A"/>
    <s v="Full-Time"/>
    <x v="0"/>
    <x v="9"/>
    <d v="1961-03-02T00:00:00"/>
    <s v="MA"/>
    <x v="1"/>
    <s v="Hispanic"/>
    <s v="Widowed"/>
    <x v="0"/>
    <x v="1"/>
    <x v="1"/>
    <d v="2023-01-22T00:00:00"/>
    <n v="4"/>
    <x v="1"/>
    <n v="4"/>
    <x v="1"/>
    <n v="5"/>
    <d v="2022-12-20T00:00:00"/>
    <x v="4"/>
    <x v="0"/>
    <x v="3"/>
    <n v="5"/>
    <x v="1026"/>
    <n v="59"/>
    <x v="0"/>
  </r>
  <r>
    <x v="1034"/>
    <d v="2021-02-18T00:00:00"/>
    <n v="5"/>
    <s v="Production Technician I"/>
    <x v="4"/>
    <s v="Active"/>
    <s v="Contract"/>
    <s v="Zone C"/>
    <s v="Temporary"/>
    <x v="0"/>
    <x v="19"/>
    <d v="1967-02-19T00:00:00"/>
    <s v="MA"/>
    <x v="0"/>
    <s v="Black"/>
    <s v="Widowed"/>
    <x v="0"/>
    <x v="1"/>
    <x v="1"/>
    <d v="2023-01-24T00:00:00"/>
    <n v="2"/>
    <x v="0"/>
    <n v="4"/>
    <x v="1"/>
    <n v="2"/>
    <d v="2022-10-27T00:00:00"/>
    <x v="4"/>
    <x v="0"/>
    <x v="1"/>
    <n v="1"/>
    <x v="1027"/>
    <n v="54"/>
    <x v="0"/>
  </r>
  <r>
    <x v="1035"/>
    <d v="2021-01-16T00:00:00"/>
    <n v="5"/>
    <s v="Production Technician I"/>
    <x v="0"/>
    <s v="Active"/>
    <s v="Part-Time"/>
    <s v="Zone C"/>
    <s v="Full-Time"/>
    <x v="0"/>
    <x v="2"/>
    <d v="1972-12-13T00:00:00"/>
    <s v="MA"/>
    <x v="0"/>
    <s v="Black"/>
    <s v="Widowed"/>
    <x v="0"/>
    <x v="1"/>
    <x v="1"/>
    <d v="2022-12-26T00:00:00"/>
    <n v="1"/>
    <x v="0"/>
    <n v="4"/>
    <x v="1"/>
    <n v="1"/>
    <d v="2023-02-17T00:00:00"/>
    <x v="4"/>
    <x v="0"/>
    <x v="3"/>
    <n v="4"/>
    <x v="1028"/>
    <n v="49"/>
    <x v="0"/>
  </r>
  <r>
    <x v="1036"/>
    <d v="2022-04-07T00:00:00"/>
    <n v="4"/>
    <s v="Production Technician I"/>
    <x v="7"/>
    <s v="Active"/>
    <s v="Full-Time"/>
    <s v="Zone A"/>
    <s v="Temporary"/>
    <x v="0"/>
    <x v="8"/>
    <d v="1992-12-11T00:00:00"/>
    <s v="MA"/>
    <x v="1"/>
    <s v="White"/>
    <s v="Married"/>
    <x v="0"/>
    <x v="1"/>
    <x v="1"/>
    <d v="2023-07-31T00:00:00"/>
    <n v="5"/>
    <x v="1"/>
    <n v="4"/>
    <x v="1"/>
    <n v="4"/>
    <d v="2022-10-07T00:00:00"/>
    <x v="0"/>
    <x v="1"/>
    <x v="1"/>
    <n v="4"/>
    <x v="1029"/>
    <n v="30"/>
    <x v="1"/>
  </r>
  <r>
    <x v="1037"/>
    <d v="2019-07-11T00:00:00"/>
    <n v="6"/>
    <s v="Production Technician I"/>
    <x v="1"/>
    <s v="Active"/>
    <s v="Part-Time"/>
    <s v="Zone A"/>
    <s v="Part-Time"/>
    <x v="0"/>
    <x v="4"/>
    <d v="1961-07-16T00:00:00"/>
    <s v="MA"/>
    <x v="1"/>
    <s v="Black"/>
    <s v="Married"/>
    <x v="0"/>
    <x v="1"/>
    <x v="1"/>
    <d v="2023-01-07T00:00:00"/>
    <n v="4"/>
    <x v="1"/>
    <n v="1"/>
    <x v="0"/>
    <n v="1"/>
    <d v="2023-05-01T00:00:00"/>
    <x v="3"/>
    <x v="0"/>
    <x v="1"/>
    <n v="2"/>
    <x v="1030"/>
    <n v="58"/>
    <x v="0"/>
  </r>
  <r>
    <x v="1038"/>
    <d v="2020-08-09T00:00:00"/>
    <n v="5"/>
    <s v="Production Technician I"/>
    <x v="8"/>
    <s v="Active"/>
    <s v="Part-Time"/>
    <s v="Zone C"/>
    <s v="Temporary"/>
    <x v="0"/>
    <x v="5"/>
    <d v="1994-05-18T00:00:00"/>
    <s v="MA"/>
    <x v="0"/>
    <s v="Other"/>
    <s v="Married"/>
    <x v="0"/>
    <x v="1"/>
    <x v="1"/>
    <d v="2023-06-20T00:00:00"/>
    <n v="5"/>
    <x v="1"/>
    <n v="1"/>
    <x v="0"/>
    <n v="5"/>
    <d v="2022-10-23T00:00:00"/>
    <x v="4"/>
    <x v="0"/>
    <x v="3"/>
    <n v="3"/>
    <x v="1031"/>
    <n v="26"/>
    <x v="1"/>
  </r>
  <r>
    <x v="1039"/>
    <d v="2018-09-20T00:00:00"/>
    <n v="7"/>
    <s v="Production Technician I"/>
    <x v="3"/>
    <s v="Active"/>
    <s v="Contract"/>
    <s v="Zone A"/>
    <s v="Part-Time"/>
    <x v="0"/>
    <x v="4"/>
    <d v="1957-05-08T00:00:00"/>
    <s v="MA"/>
    <x v="0"/>
    <s v="Hispanic"/>
    <s v="Married"/>
    <x v="0"/>
    <x v="1"/>
    <x v="1"/>
    <d v="2022-08-21T00:00:00"/>
    <n v="2"/>
    <x v="0"/>
    <n v="4"/>
    <x v="1"/>
    <n v="2"/>
    <d v="2023-02-05T00:00:00"/>
    <x v="0"/>
    <x v="0"/>
    <x v="3"/>
    <n v="3"/>
    <x v="1032"/>
    <n v="61"/>
    <x v="3"/>
  </r>
  <r>
    <x v="1040"/>
    <d v="2020-01-21T00:00:00"/>
    <n v="6"/>
    <s v="Production Technician I"/>
    <x v="9"/>
    <s v="Active"/>
    <s v="Part-Time"/>
    <s v="Zone B"/>
    <s v="Part-Time"/>
    <x v="0"/>
    <x v="8"/>
    <d v="1952-08-13T00:00:00"/>
    <s v="MA"/>
    <x v="0"/>
    <s v="Hispanic"/>
    <s v="Widowed"/>
    <x v="0"/>
    <x v="1"/>
    <x v="1"/>
    <d v="2023-05-26T00:00:00"/>
    <n v="3"/>
    <x v="2"/>
    <n v="1"/>
    <x v="0"/>
    <n v="5"/>
    <d v="2023-02-26T00:00:00"/>
    <x v="2"/>
    <x v="1"/>
    <x v="1"/>
    <n v="5"/>
    <x v="1033"/>
    <n v="68"/>
    <x v="3"/>
  </r>
  <r>
    <x v="1041"/>
    <d v="2022-02-17T00:00:00"/>
    <n v="4"/>
    <s v="Production Technician I"/>
    <x v="5"/>
    <s v="Active"/>
    <s v="Contract"/>
    <s v="Zone B"/>
    <s v="Temporary"/>
    <x v="0"/>
    <x v="19"/>
    <d v="1993-12-25T00:00:00"/>
    <s v="MA"/>
    <x v="0"/>
    <s v="Hispanic"/>
    <s v="Widowed"/>
    <x v="0"/>
    <x v="1"/>
    <x v="1"/>
    <d v="2022-09-24T00:00:00"/>
    <n v="4"/>
    <x v="1"/>
    <n v="4"/>
    <x v="1"/>
    <n v="4"/>
    <d v="2023-04-04T00:00:00"/>
    <x v="0"/>
    <x v="0"/>
    <x v="1"/>
    <n v="3"/>
    <x v="1034"/>
    <n v="29"/>
    <x v="1"/>
  </r>
  <r>
    <x v="1042"/>
    <d v="2019-06-11T00:00:00"/>
    <n v="6"/>
    <s v="Production Technician I"/>
    <x v="6"/>
    <s v="Active"/>
    <s v="Part-Time"/>
    <s v="Zone A"/>
    <s v="Full-Time"/>
    <x v="0"/>
    <x v="6"/>
    <d v="1964-08-01T00:00:00"/>
    <s v="MA"/>
    <x v="1"/>
    <s v="Asian"/>
    <s v="Widowed"/>
    <x v="2"/>
    <x v="1"/>
    <x v="1"/>
    <d v="2023-06-14T00:00:00"/>
    <n v="1"/>
    <x v="0"/>
    <n v="4"/>
    <x v="1"/>
    <n v="4"/>
    <d v="2023-04-12T00:00:00"/>
    <x v="4"/>
    <x v="0"/>
    <x v="3"/>
    <n v="4"/>
    <x v="1035"/>
    <n v="55"/>
    <x v="0"/>
  </r>
  <r>
    <x v="1043"/>
    <d v="2022-05-05T00:00:00"/>
    <n v="4"/>
    <s v="Production Technician I"/>
    <x v="2"/>
    <s v="Active"/>
    <s v="Part-Time"/>
    <s v="Zone C"/>
    <s v="Full-Time"/>
    <x v="0"/>
    <x v="7"/>
    <d v="1993-01-16T00:00:00"/>
    <s v="MA"/>
    <x v="0"/>
    <s v="Other"/>
    <s v="Married"/>
    <x v="0"/>
    <x v="1"/>
    <x v="1"/>
    <d v="2023-07-07T00:00:00"/>
    <n v="2"/>
    <x v="0"/>
    <n v="3"/>
    <x v="2"/>
    <n v="1"/>
    <d v="2023-06-04T00:00:00"/>
    <x v="2"/>
    <x v="1"/>
    <x v="2"/>
    <n v="1"/>
    <x v="1036"/>
    <n v="29"/>
    <x v="1"/>
  </r>
  <r>
    <x v="1044"/>
    <d v="2018-09-19T00:00:00"/>
    <n v="7"/>
    <s v="Production Technician I"/>
    <x v="4"/>
    <s v="Active"/>
    <s v="Full-Time"/>
    <s v="Zone A"/>
    <s v="Temporary"/>
    <x v="0"/>
    <x v="4"/>
    <d v="1961-08-15T00:00:00"/>
    <s v="MA"/>
    <x v="0"/>
    <s v="Black"/>
    <s v="Widowed"/>
    <x v="0"/>
    <x v="1"/>
    <x v="1"/>
    <d v="2023-03-04T00:00:00"/>
    <n v="2"/>
    <x v="0"/>
    <n v="3"/>
    <x v="2"/>
    <n v="3"/>
    <d v="2022-11-09T00:00:00"/>
    <x v="1"/>
    <x v="1"/>
    <x v="0"/>
    <n v="3"/>
    <x v="1037"/>
    <n v="57"/>
    <x v="0"/>
  </r>
  <r>
    <x v="1045"/>
    <d v="2022-12-17T00:00:00"/>
    <n v="3"/>
    <s v="Production Technician I"/>
    <x v="1"/>
    <s v="Active"/>
    <s v="Part-Time"/>
    <s v="Zone C"/>
    <s v="Part-Time"/>
    <x v="0"/>
    <x v="4"/>
    <d v="1960-10-04T00:00:00"/>
    <s v="MA"/>
    <x v="0"/>
    <s v="Other"/>
    <s v="Single"/>
    <x v="0"/>
    <x v="1"/>
    <x v="1"/>
    <d v="2023-01-12T00:00:00"/>
    <n v="3"/>
    <x v="2"/>
    <n v="1"/>
    <x v="0"/>
    <n v="5"/>
    <d v="2023-03-19T00:00:00"/>
    <x v="0"/>
    <x v="1"/>
    <x v="2"/>
    <n v="3"/>
    <x v="1038"/>
    <n v="62"/>
    <x v="3"/>
  </r>
  <r>
    <x v="1046"/>
    <d v="2019-03-27T00:00:00"/>
    <n v="7"/>
    <s v="Production Technician II"/>
    <x v="2"/>
    <s v="Active"/>
    <s v="Part-Time"/>
    <s v="Zone A"/>
    <s v="Part-Time"/>
    <x v="0"/>
    <x v="4"/>
    <d v="1966-04-26T00:00:00"/>
    <s v="MA"/>
    <x v="0"/>
    <s v="Hispanic"/>
    <s v="Divorced"/>
    <x v="0"/>
    <x v="1"/>
    <x v="1"/>
    <d v="2022-12-19T00:00:00"/>
    <n v="5"/>
    <x v="1"/>
    <n v="1"/>
    <x v="0"/>
    <n v="2"/>
    <d v="2023-02-26T00:00:00"/>
    <x v="3"/>
    <x v="1"/>
    <x v="3"/>
    <n v="5"/>
    <x v="1039"/>
    <n v="53"/>
    <x v="0"/>
  </r>
  <r>
    <x v="1047"/>
    <d v="2023-05-08T00:00:00"/>
    <n v="3"/>
    <s v="Production Technician II"/>
    <x v="9"/>
    <s v="Active"/>
    <s v="Full-Time"/>
    <s v="Zone B"/>
    <s v="Temporary"/>
    <x v="0"/>
    <x v="9"/>
    <d v="1993-02-11T00:00:00"/>
    <s v="MA"/>
    <x v="0"/>
    <s v="Asian"/>
    <s v="Widowed"/>
    <x v="0"/>
    <x v="1"/>
    <x v="1"/>
    <d v="2022-10-07T00:00:00"/>
    <n v="4"/>
    <x v="1"/>
    <n v="5"/>
    <x v="1"/>
    <n v="2"/>
    <d v="2023-06-10T00:00:00"/>
    <x v="4"/>
    <x v="1"/>
    <x v="2"/>
    <n v="1"/>
    <x v="1040"/>
    <n v="30"/>
    <x v="1"/>
  </r>
  <r>
    <x v="1048"/>
    <d v="2018-12-12T00:00:00"/>
    <n v="7"/>
    <s v="Production Technician II"/>
    <x v="7"/>
    <s v="Terminated"/>
    <s v="Part-Time"/>
    <s v="Zone B"/>
    <s v="Temporary"/>
    <x v="0"/>
    <x v="9"/>
    <d v="1991-06-16T00:00:00"/>
    <s v="MA"/>
    <x v="1"/>
    <s v="Hispanic"/>
    <s v="Divorced"/>
    <x v="0"/>
    <x v="1"/>
    <x v="1"/>
    <d v="2022-08-19T00:00:00"/>
    <n v="4"/>
    <x v="1"/>
    <n v="1"/>
    <x v="0"/>
    <n v="2"/>
    <d v="2023-06-06T00:00:00"/>
    <x v="1"/>
    <x v="1"/>
    <x v="1"/>
    <n v="5"/>
    <x v="1041"/>
    <n v="27"/>
    <x v="1"/>
  </r>
  <r>
    <x v="1049"/>
    <d v="2020-08-25T00:00:00"/>
    <n v="5"/>
    <s v="Production Technician II"/>
    <x v="3"/>
    <s v="Active"/>
    <s v="Part-Time"/>
    <s v="Zone A"/>
    <s v="Temporary"/>
    <x v="0"/>
    <x v="4"/>
    <d v="1981-02-24T00:00:00"/>
    <s v="MA"/>
    <x v="1"/>
    <s v="Black"/>
    <s v="Married"/>
    <x v="0"/>
    <x v="1"/>
    <x v="1"/>
    <d v="2022-10-09T00:00:00"/>
    <n v="3"/>
    <x v="2"/>
    <n v="5"/>
    <x v="1"/>
    <n v="2"/>
    <d v="2022-09-25T00:00:00"/>
    <x v="0"/>
    <x v="1"/>
    <x v="3"/>
    <n v="2"/>
    <x v="1042"/>
    <n v="39"/>
    <x v="1"/>
  </r>
  <r>
    <x v="1050"/>
    <d v="2022-04-22T00:00:00"/>
    <n v="4"/>
    <s v="Production Technician II"/>
    <x v="5"/>
    <s v="Terminated"/>
    <s v="Full-Time"/>
    <s v="Zone B"/>
    <s v="Full-Time"/>
    <x v="0"/>
    <x v="9"/>
    <d v="1965-12-02T00:00:00"/>
    <s v="MA"/>
    <x v="1"/>
    <s v="Other"/>
    <s v="Divorced"/>
    <x v="0"/>
    <x v="1"/>
    <x v="1"/>
    <d v="2023-02-04T00:00:00"/>
    <n v="3"/>
    <x v="2"/>
    <n v="1"/>
    <x v="0"/>
    <n v="3"/>
    <d v="2023-04-08T00:00:00"/>
    <x v="2"/>
    <x v="1"/>
    <x v="3"/>
    <n v="1"/>
    <x v="1043"/>
    <n v="57"/>
    <x v="0"/>
  </r>
  <r>
    <x v="1051"/>
    <d v="2021-12-20T00:00:00"/>
    <n v="4"/>
    <s v="Production Technician II"/>
    <x v="9"/>
    <s v="Terminated"/>
    <s v="Full-Time"/>
    <s v="Zone A"/>
    <s v="Full-Time"/>
    <x v="0"/>
    <x v="3"/>
    <d v="1947-09-08T00:00:00"/>
    <s v="MA"/>
    <x v="1"/>
    <s v="Other"/>
    <s v="Divorced"/>
    <x v="0"/>
    <x v="1"/>
    <x v="1"/>
    <d v="2023-01-23T00:00:00"/>
    <n v="1"/>
    <x v="0"/>
    <n v="2"/>
    <x v="0"/>
    <n v="4"/>
    <d v="2023-07-05T00:00:00"/>
    <x v="3"/>
    <x v="1"/>
    <x v="2"/>
    <n v="2"/>
    <x v="1044"/>
    <n v="74"/>
    <x v="3"/>
  </r>
  <r>
    <x v="1052"/>
    <d v="2021-02-12T00:00:00"/>
    <n v="5"/>
    <s v="Production Technician I"/>
    <x v="2"/>
    <s v="Active"/>
    <s v="Contract"/>
    <s v="Zone C"/>
    <s v="Full-Time"/>
    <x v="0"/>
    <x v="3"/>
    <d v="1956-05-29T00:00:00"/>
    <s v="MA"/>
    <x v="0"/>
    <s v="Hispanic"/>
    <s v="Single"/>
    <x v="0"/>
    <x v="1"/>
    <x v="1"/>
    <d v="2023-04-01T00:00:00"/>
    <n v="5"/>
    <x v="1"/>
    <n v="1"/>
    <x v="0"/>
    <n v="3"/>
    <d v="2022-10-19T00:00:00"/>
    <x v="0"/>
    <x v="0"/>
    <x v="1"/>
    <n v="3"/>
    <x v="1045"/>
    <n v="65"/>
    <x v="3"/>
  </r>
  <r>
    <x v="1053"/>
    <d v="2020-09-29T00:00:00"/>
    <n v="5"/>
    <s v="Production Technician I"/>
    <x v="4"/>
    <s v="Active"/>
    <s v="Full-Time"/>
    <s v="Zone B"/>
    <s v="Temporary"/>
    <x v="0"/>
    <x v="2"/>
    <d v="1944-03-09T00:00:00"/>
    <s v="MA"/>
    <x v="0"/>
    <s v="Black"/>
    <s v="Single"/>
    <x v="0"/>
    <x v="1"/>
    <x v="1"/>
    <d v="2023-04-21T00:00:00"/>
    <n v="3"/>
    <x v="2"/>
    <n v="2"/>
    <x v="0"/>
    <n v="1"/>
    <d v="2022-12-24T00:00:00"/>
    <x v="0"/>
    <x v="0"/>
    <x v="3"/>
    <n v="2"/>
    <x v="1046"/>
    <n v="76"/>
    <x v="3"/>
  </r>
  <r>
    <x v="1054"/>
    <d v="2022-09-10T00:00:00"/>
    <n v="3"/>
    <s v="Production Technician I"/>
    <x v="0"/>
    <s v="Active"/>
    <s v="Contract"/>
    <s v="Zone C"/>
    <s v="Temporary"/>
    <x v="0"/>
    <x v="4"/>
    <d v="1960-11-26T00:00:00"/>
    <s v="MA"/>
    <x v="0"/>
    <s v="Black"/>
    <s v="Widowed"/>
    <x v="0"/>
    <x v="1"/>
    <x v="1"/>
    <d v="2023-04-23T00:00:00"/>
    <n v="1"/>
    <x v="0"/>
    <n v="4"/>
    <x v="1"/>
    <n v="3"/>
    <d v="2022-12-09T00:00:00"/>
    <x v="0"/>
    <x v="1"/>
    <x v="1"/>
    <n v="3"/>
    <x v="1047"/>
    <n v="62"/>
    <x v="3"/>
  </r>
  <r>
    <x v="1055"/>
    <d v="2023-03-11T00:00:00"/>
    <n v="3"/>
    <s v="Production Technician I"/>
    <x v="7"/>
    <s v="Active"/>
    <s v="Contract"/>
    <s v="Zone A"/>
    <s v="Full-Time"/>
    <x v="0"/>
    <x v="3"/>
    <d v="1991-03-04T00:00:00"/>
    <s v="MA"/>
    <x v="1"/>
    <s v="Other"/>
    <s v="Widowed"/>
    <x v="1"/>
    <x v="1"/>
    <x v="1"/>
    <d v="2022-12-20T00:00:00"/>
    <n v="4"/>
    <x v="1"/>
    <n v="1"/>
    <x v="0"/>
    <n v="4"/>
    <d v="2023-04-20T00:00:00"/>
    <x v="4"/>
    <x v="1"/>
    <x v="2"/>
    <n v="4"/>
    <x v="1048"/>
    <n v="32"/>
    <x v="1"/>
  </r>
  <r>
    <x v="1056"/>
    <d v="2022-04-28T00:00:00"/>
    <n v="4"/>
    <s v="Production Technician I"/>
    <x v="1"/>
    <s v="Active"/>
    <s v="Full-Time"/>
    <s v="Zone C"/>
    <s v="Full-Time"/>
    <x v="0"/>
    <x v="4"/>
    <d v="1960-09-23T00:00:00"/>
    <s v="MA"/>
    <x v="1"/>
    <s v="Asian"/>
    <s v="Widowed"/>
    <x v="0"/>
    <x v="1"/>
    <x v="1"/>
    <d v="2023-06-16T00:00:00"/>
    <n v="5"/>
    <x v="1"/>
    <n v="4"/>
    <x v="1"/>
    <n v="5"/>
    <d v="2022-12-03T00:00:00"/>
    <x v="1"/>
    <x v="0"/>
    <x v="2"/>
    <n v="3"/>
    <x v="1049"/>
    <n v="62"/>
    <x v="3"/>
  </r>
  <r>
    <x v="1057"/>
    <d v="2022-03-20T00:00:00"/>
    <n v="4"/>
    <s v="Production Technician I"/>
    <x v="8"/>
    <s v="Active"/>
    <s v="Full-Time"/>
    <s v="Zone B"/>
    <s v="Temporary"/>
    <x v="0"/>
    <x v="17"/>
    <d v="1962-12-24T00:00:00"/>
    <s v="MA"/>
    <x v="0"/>
    <s v="Hispanic"/>
    <s v="Divorced"/>
    <x v="1"/>
    <x v="1"/>
    <x v="1"/>
    <d v="2023-07-25T00:00:00"/>
    <n v="1"/>
    <x v="0"/>
    <n v="4"/>
    <x v="1"/>
    <n v="1"/>
    <d v="2023-05-05T00:00:00"/>
    <x v="4"/>
    <x v="0"/>
    <x v="0"/>
    <n v="1"/>
    <x v="775"/>
    <n v="60"/>
    <x v="3"/>
  </r>
  <r>
    <x v="1058"/>
    <d v="2022-03-04T00:00:00"/>
    <n v="4"/>
    <s v="Production Technician I"/>
    <x v="3"/>
    <s v="Active"/>
    <s v="Contract"/>
    <s v="Zone C"/>
    <s v="Part-Time"/>
    <x v="0"/>
    <x v="4"/>
    <d v="1978-11-29T00:00:00"/>
    <s v="MA"/>
    <x v="0"/>
    <s v="Asian"/>
    <s v="Single"/>
    <x v="0"/>
    <x v="1"/>
    <x v="1"/>
    <d v="2023-04-12T00:00:00"/>
    <n v="4"/>
    <x v="1"/>
    <n v="2"/>
    <x v="0"/>
    <n v="4"/>
    <d v="2023-05-13T00:00:00"/>
    <x v="2"/>
    <x v="1"/>
    <x v="0"/>
    <n v="1"/>
    <x v="1050"/>
    <n v="44"/>
    <x v="0"/>
  </r>
  <r>
    <x v="1059"/>
    <d v="2023-02-01T00:00:00"/>
    <n v="3"/>
    <s v="Production Technician I"/>
    <x v="9"/>
    <s v="Active"/>
    <s v="Part-Time"/>
    <s v="Zone B"/>
    <s v="Full-Time"/>
    <x v="0"/>
    <x v="17"/>
    <d v="1995-03-15T00:00:00"/>
    <s v="MA"/>
    <x v="0"/>
    <s v="Asian"/>
    <s v="Divorced"/>
    <x v="0"/>
    <x v="1"/>
    <x v="1"/>
    <d v="2022-10-04T00:00:00"/>
    <n v="1"/>
    <x v="0"/>
    <n v="2"/>
    <x v="0"/>
    <n v="3"/>
    <d v="2023-04-07T00:00:00"/>
    <x v="4"/>
    <x v="1"/>
    <x v="1"/>
    <n v="5"/>
    <x v="1051"/>
    <n v="28"/>
    <x v="1"/>
  </r>
  <r>
    <x v="1060"/>
    <d v="2021-02-05T00:00:00"/>
    <n v="5"/>
    <s v="Production Technician I"/>
    <x v="5"/>
    <s v="Active"/>
    <s v="Part-Time"/>
    <s v="Zone C"/>
    <s v="Full-Time"/>
    <x v="0"/>
    <x v="6"/>
    <d v="1975-02-24T00:00:00"/>
    <s v="MA"/>
    <x v="1"/>
    <s v="Black"/>
    <s v="Widowed"/>
    <x v="0"/>
    <x v="1"/>
    <x v="1"/>
    <d v="2023-03-08T00:00:00"/>
    <n v="1"/>
    <x v="0"/>
    <n v="3"/>
    <x v="2"/>
    <n v="1"/>
    <d v="2023-03-20T00:00:00"/>
    <x v="1"/>
    <x v="0"/>
    <x v="2"/>
    <n v="2"/>
    <x v="1052"/>
    <n v="46"/>
    <x v="0"/>
  </r>
  <r>
    <x v="1061"/>
    <d v="2022-11-23T00:00:00"/>
    <n v="3"/>
    <s v="Production Technician I"/>
    <x v="6"/>
    <s v="Active"/>
    <s v="Contract"/>
    <s v="Zone C"/>
    <s v="Part-Time"/>
    <x v="0"/>
    <x v="3"/>
    <d v="1992-01-01T00:00:00"/>
    <s v="MA"/>
    <x v="1"/>
    <s v="Asian"/>
    <s v="Single"/>
    <x v="0"/>
    <x v="1"/>
    <x v="1"/>
    <d v="2022-08-07T00:00:00"/>
    <n v="1"/>
    <x v="0"/>
    <n v="4"/>
    <x v="1"/>
    <n v="5"/>
    <d v="2023-03-28T00:00:00"/>
    <x v="2"/>
    <x v="0"/>
    <x v="3"/>
    <n v="4"/>
    <x v="1053"/>
    <n v="30"/>
    <x v="1"/>
  </r>
  <r>
    <x v="1062"/>
    <d v="2021-05-24T00:00:00"/>
    <n v="4"/>
    <s v="Production Technician I"/>
    <x v="2"/>
    <s v="Active"/>
    <s v="Part-Time"/>
    <s v="Zone A"/>
    <s v="Full-Time"/>
    <x v="0"/>
    <x v="17"/>
    <d v="1986-09-12T00:00:00"/>
    <s v="MA"/>
    <x v="0"/>
    <s v="Hispanic"/>
    <s v="Divorced"/>
    <x v="1"/>
    <x v="1"/>
    <x v="1"/>
    <d v="2023-06-04T00:00:00"/>
    <n v="3"/>
    <x v="2"/>
    <n v="2"/>
    <x v="0"/>
    <n v="4"/>
    <d v="2023-03-15T00:00:00"/>
    <x v="2"/>
    <x v="1"/>
    <x v="2"/>
    <n v="2"/>
    <x v="1054"/>
    <n v="35"/>
    <x v="1"/>
  </r>
  <r>
    <x v="1063"/>
    <d v="2021-09-28T00:00:00"/>
    <n v="4"/>
    <s v="Production Technician I"/>
    <x v="4"/>
    <s v="Active"/>
    <s v="Part-Time"/>
    <s v="Zone C"/>
    <s v="Part-Time"/>
    <x v="0"/>
    <x v="10"/>
    <d v="1951-04-08T00:00:00"/>
    <s v="MA"/>
    <x v="0"/>
    <s v="Black"/>
    <s v="Married"/>
    <x v="0"/>
    <x v="1"/>
    <x v="1"/>
    <d v="2022-10-17T00:00:00"/>
    <n v="2"/>
    <x v="0"/>
    <n v="4"/>
    <x v="1"/>
    <n v="3"/>
    <d v="2022-10-08T00:00:00"/>
    <x v="1"/>
    <x v="0"/>
    <x v="2"/>
    <n v="2"/>
    <x v="1055"/>
    <n v="70"/>
    <x v="3"/>
  </r>
  <r>
    <x v="1064"/>
    <d v="2021-03-17T00:00:00"/>
    <n v="5"/>
    <s v="Production Technician I"/>
    <x v="0"/>
    <s v="Active"/>
    <s v="Contract"/>
    <s v="Zone A"/>
    <s v="Part-Time"/>
    <x v="0"/>
    <x v="12"/>
    <d v="1985-01-19T00:00:00"/>
    <s v="MA"/>
    <x v="0"/>
    <s v="Other"/>
    <s v="Widowed"/>
    <x v="0"/>
    <x v="1"/>
    <x v="1"/>
    <d v="2023-06-10T00:00:00"/>
    <n v="1"/>
    <x v="0"/>
    <n v="1"/>
    <x v="0"/>
    <n v="3"/>
    <d v="2022-12-15T00:00:00"/>
    <x v="3"/>
    <x v="1"/>
    <x v="1"/>
    <n v="2"/>
    <x v="1056"/>
    <n v="36"/>
    <x v="1"/>
  </r>
  <r>
    <x v="1065"/>
    <d v="2019-11-11T00:00:00"/>
    <n v="6"/>
    <s v="Production Technician I"/>
    <x v="8"/>
    <s v="Terminated"/>
    <s v="Full-Time"/>
    <s v="Zone C"/>
    <s v="Full-Time"/>
    <x v="0"/>
    <x v="1"/>
    <d v="1945-09-20T00:00:00"/>
    <s v="MA"/>
    <x v="1"/>
    <s v="Black"/>
    <s v="Married"/>
    <x v="2"/>
    <x v="1"/>
    <x v="1"/>
    <d v="2023-05-07T00:00:00"/>
    <n v="5"/>
    <x v="1"/>
    <n v="2"/>
    <x v="0"/>
    <n v="3"/>
    <d v="2023-07-06T00:00:00"/>
    <x v="4"/>
    <x v="0"/>
    <x v="2"/>
    <n v="4"/>
    <x v="1057"/>
    <n v="74"/>
    <x v="3"/>
  </r>
  <r>
    <x v="1066"/>
    <d v="2020-12-15T00:00:00"/>
    <n v="5"/>
    <s v="Production Technician II"/>
    <x v="2"/>
    <s v="Active"/>
    <s v="Full-Time"/>
    <s v="Zone B"/>
    <s v="Temporary"/>
    <x v="0"/>
    <x v="0"/>
    <d v="1963-04-13T00:00:00"/>
    <s v="MA"/>
    <x v="0"/>
    <s v="Black"/>
    <s v="Widowed"/>
    <x v="0"/>
    <x v="1"/>
    <x v="1"/>
    <d v="2023-03-29T00:00:00"/>
    <n v="5"/>
    <x v="1"/>
    <n v="2"/>
    <x v="0"/>
    <n v="1"/>
    <d v="2022-10-26T00:00:00"/>
    <x v="1"/>
    <x v="1"/>
    <x v="0"/>
    <n v="5"/>
    <x v="1058"/>
    <n v="57"/>
    <x v="0"/>
  </r>
  <r>
    <x v="1067"/>
    <d v="2021-05-06T00:00:00"/>
    <n v="5"/>
    <s v="Production Technician II"/>
    <x v="9"/>
    <s v="Terminated"/>
    <s v="Part-Time"/>
    <s v="Zone B"/>
    <s v="Part-Time"/>
    <x v="0"/>
    <x v="4"/>
    <d v="1980-08-20T00:00:00"/>
    <s v="MA"/>
    <x v="1"/>
    <s v="Hispanic"/>
    <s v="Married"/>
    <x v="2"/>
    <x v="1"/>
    <x v="1"/>
    <d v="2023-02-03T00:00:00"/>
    <n v="5"/>
    <x v="1"/>
    <n v="5"/>
    <x v="1"/>
    <n v="1"/>
    <d v="2022-12-29T00:00:00"/>
    <x v="3"/>
    <x v="1"/>
    <x v="1"/>
    <n v="1"/>
    <x v="1059"/>
    <n v="41"/>
    <x v="0"/>
  </r>
  <r>
    <x v="1068"/>
    <d v="2021-07-08T00:00:00"/>
    <n v="4"/>
    <s v="Production Technician II"/>
    <x v="7"/>
    <s v="Active"/>
    <s v="Part-Time"/>
    <s v="Zone A"/>
    <s v="Full-Time"/>
    <x v="0"/>
    <x v="3"/>
    <d v="1994-09-30T00:00:00"/>
    <s v="MA"/>
    <x v="1"/>
    <s v="White"/>
    <s v="Divorced"/>
    <x v="0"/>
    <x v="1"/>
    <x v="1"/>
    <d v="2023-04-15T00:00:00"/>
    <n v="1"/>
    <x v="0"/>
    <n v="3"/>
    <x v="2"/>
    <n v="1"/>
    <d v="2022-10-20T00:00:00"/>
    <x v="4"/>
    <x v="0"/>
    <x v="3"/>
    <n v="5"/>
    <x v="1060"/>
    <n v="27"/>
    <x v="1"/>
  </r>
  <r>
    <x v="1069"/>
    <d v="2023-04-04T00:00:00"/>
    <n v="3"/>
    <s v="Production Technician II"/>
    <x v="3"/>
    <s v="Active"/>
    <s v="Part-Time"/>
    <s v="Zone A"/>
    <s v="Full-Time"/>
    <x v="0"/>
    <x v="0"/>
    <d v="1972-04-10T00:00:00"/>
    <s v="MA"/>
    <x v="1"/>
    <s v="Asian"/>
    <s v="Single"/>
    <x v="2"/>
    <x v="1"/>
    <x v="1"/>
    <d v="2023-04-23T00:00:00"/>
    <n v="1"/>
    <x v="0"/>
    <n v="1"/>
    <x v="0"/>
    <n v="5"/>
    <d v="2023-03-29T00:00:00"/>
    <x v="2"/>
    <x v="0"/>
    <x v="3"/>
    <n v="3"/>
    <x v="1061"/>
    <n v="51"/>
    <x v="0"/>
  </r>
  <r>
    <x v="1070"/>
    <d v="2022-08-05T00:00:00"/>
    <n v="3"/>
    <s v="Production Technician II"/>
    <x v="5"/>
    <s v="Terminated"/>
    <s v="Full-Time"/>
    <s v="Zone C"/>
    <s v="Part-Time"/>
    <x v="0"/>
    <x v="3"/>
    <d v="1950-07-24T00:00:00"/>
    <s v="MA"/>
    <x v="1"/>
    <s v="Asian"/>
    <s v="Single"/>
    <x v="0"/>
    <x v="1"/>
    <x v="1"/>
    <d v="2022-12-11T00:00:00"/>
    <n v="1"/>
    <x v="0"/>
    <n v="3"/>
    <x v="2"/>
    <n v="5"/>
    <d v="2023-01-10T00:00:00"/>
    <x v="2"/>
    <x v="1"/>
    <x v="0"/>
    <n v="2"/>
    <x v="1062"/>
    <n v="72"/>
    <x v="3"/>
  </r>
  <r>
    <x v="1071"/>
    <d v="2020-04-06T00:00:00"/>
    <n v="6"/>
    <s v="Production Technician II"/>
    <x v="4"/>
    <s v="Terminated"/>
    <s v="Part-Time"/>
    <s v="Zone C"/>
    <s v="Temporary"/>
    <x v="0"/>
    <x v="4"/>
    <d v="1995-04-01T00:00:00"/>
    <s v="MA"/>
    <x v="0"/>
    <s v="Other"/>
    <s v="Single"/>
    <x v="2"/>
    <x v="1"/>
    <x v="1"/>
    <d v="2022-11-04T00:00:00"/>
    <n v="2"/>
    <x v="0"/>
    <n v="1"/>
    <x v="0"/>
    <n v="5"/>
    <d v="2022-11-01T00:00:00"/>
    <x v="0"/>
    <x v="0"/>
    <x v="2"/>
    <n v="5"/>
    <x v="1063"/>
    <n v="25"/>
    <x v="1"/>
  </r>
  <r>
    <x v="1072"/>
    <d v="2023-03-02T00:00:00"/>
    <n v="3"/>
    <s v="Production Technician I"/>
    <x v="6"/>
    <s v="Terminated"/>
    <s v="Full-Time"/>
    <s v="Zone B"/>
    <s v="Part-Time"/>
    <x v="0"/>
    <x v="9"/>
    <d v="1973-07-01T00:00:00"/>
    <s v="MA"/>
    <x v="0"/>
    <s v="Other"/>
    <s v="Widowed"/>
    <x v="0"/>
    <x v="1"/>
    <x v="1"/>
    <d v="2023-06-27T00:00:00"/>
    <n v="3"/>
    <x v="2"/>
    <n v="3"/>
    <x v="2"/>
    <n v="3"/>
    <d v="2023-06-18T00:00:00"/>
    <x v="0"/>
    <x v="1"/>
    <x v="0"/>
    <n v="3"/>
    <x v="1064"/>
    <n v="50"/>
    <x v="0"/>
  </r>
  <r>
    <x v="1073"/>
    <d v="2020-04-09T00:00:00"/>
    <n v="6"/>
    <s v="Production Technician I"/>
    <x v="2"/>
    <s v="Active"/>
    <s v="Contract"/>
    <s v="Zone B"/>
    <s v="Part-Time"/>
    <x v="0"/>
    <x v="10"/>
    <d v="1943-10-18T00:00:00"/>
    <s v="MA"/>
    <x v="0"/>
    <s v="White"/>
    <s v="Married"/>
    <x v="0"/>
    <x v="1"/>
    <x v="1"/>
    <d v="2023-03-18T00:00:00"/>
    <n v="4"/>
    <x v="1"/>
    <n v="1"/>
    <x v="0"/>
    <n v="4"/>
    <d v="2023-05-10T00:00:00"/>
    <x v="0"/>
    <x v="1"/>
    <x v="3"/>
    <n v="4"/>
    <x v="1065"/>
    <n v="77"/>
    <x v="3"/>
  </r>
  <r>
    <x v="1074"/>
    <d v="2022-09-17T00:00:00"/>
    <n v="3"/>
    <s v="Production Technician I"/>
    <x v="4"/>
    <s v="Active"/>
    <s v="Part-Time"/>
    <s v="Zone A"/>
    <s v="Temporary"/>
    <x v="0"/>
    <x v="8"/>
    <d v="1956-05-04T00:00:00"/>
    <s v="MA"/>
    <x v="0"/>
    <s v="Black"/>
    <s v="Single"/>
    <x v="0"/>
    <x v="1"/>
    <x v="1"/>
    <d v="2022-12-23T00:00:00"/>
    <n v="5"/>
    <x v="1"/>
    <n v="4"/>
    <x v="1"/>
    <n v="4"/>
    <d v="2023-02-06T00:00:00"/>
    <x v="3"/>
    <x v="1"/>
    <x v="1"/>
    <n v="5"/>
    <x v="1066"/>
    <n v="66"/>
    <x v="3"/>
  </r>
  <r>
    <x v="1075"/>
    <d v="2022-01-15T00:00:00"/>
    <n v="4"/>
    <s v="Production Technician I"/>
    <x v="0"/>
    <s v="Active"/>
    <s v="Full-Time"/>
    <s v="Zone C"/>
    <s v="Full-Time"/>
    <x v="0"/>
    <x v="3"/>
    <d v="1973-01-05T00:00:00"/>
    <s v="MA"/>
    <x v="0"/>
    <s v="Hispanic"/>
    <s v="Widowed"/>
    <x v="0"/>
    <x v="1"/>
    <x v="1"/>
    <d v="2023-07-16T00:00:00"/>
    <n v="3"/>
    <x v="2"/>
    <n v="3"/>
    <x v="2"/>
    <n v="4"/>
    <d v="2022-12-06T00:00:00"/>
    <x v="4"/>
    <x v="0"/>
    <x v="3"/>
    <n v="3"/>
    <x v="1067"/>
    <n v="49"/>
    <x v="0"/>
  </r>
  <r>
    <x v="1076"/>
    <d v="2022-05-23T00:00:00"/>
    <n v="3"/>
    <s v="Production Technician I"/>
    <x v="7"/>
    <s v="Active"/>
    <s v="Part-Time"/>
    <s v="Zone C"/>
    <s v="Part-Time"/>
    <x v="0"/>
    <x v="8"/>
    <d v="1984-12-12T00:00:00"/>
    <s v="MA"/>
    <x v="1"/>
    <s v="Other"/>
    <s v="Divorced"/>
    <x v="0"/>
    <x v="1"/>
    <x v="1"/>
    <d v="2023-06-27T00:00:00"/>
    <n v="4"/>
    <x v="1"/>
    <n v="5"/>
    <x v="1"/>
    <n v="3"/>
    <d v="2023-03-10T00:00:00"/>
    <x v="1"/>
    <x v="0"/>
    <x v="2"/>
    <n v="4"/>
    <x v="416"/>
    <n v="38"/>
    <x v="1"/>
  </r>
  <r>
    <x v="1077"/>
    <d v="2021-07-15T00:00:00"/>
    <n v="4"/>
    <s v="Production Technician I"/>
    <x v="1"/>
    <s v="Active"/>
    <s v="Full-Time"/>
    <s v="Zone A"/>
    <s v="Temporary"/>
    <x v="0"/>
    <x v="8"/>
    <d v="1946-02-18T00:00:00"/>
    <s v="MA"/>
    <x v="1"/>
    <s v="Hispanic"/>
    <s v="Widowed"/>
    <x v="0"/>
    <x v="1"/>
    <x v="1"/>
    <d v="2023-07-21T00:00:00"/>
    <n v="1"/>
    <x v="0"/>
    <n v="5"/>
    <x v="1"/>
    <n v="5"/>
    <d v="2022-11-08T00:00:00"/>
    <x v="0"/>
    <x v="0"/>
    <x v="0"/>
    <n v="1"/>
    <x v="1068"/>
    <n v="75"/>
    <x v="3"/>
  </r>
  <r>
    <x v="1078"/>
    <d v="2020-08-28T00:00:00"/>
    <n v="5"/>
    <s v="Production Technician I"/>
    <x v="8"/>
    <s v="Active"/>
    <s v="Contract"/>
    <s v="Zone A"/>
    <s v="Part-Time"/>
    <x v="0"/>
    <x v="4"/>
    <d v="1996-07-02T00:00:00"/>
    <s v="MA"/>
    <x v="0"/>
    <s v="White"/>
    <s v="Married"/>
    <x v="0"/>
    <x v="1"/>
    <x v="1"/>
    <d v="2023-04-26T00:00:00"/>
    <n v="2"/>
    <x v="0"/>
    <n v="1"/>
    <x v="0"/>
    <n v="1"/>
    <d v="2022-10-22T00:00:00"/>
    <x v="2"/>
    <x v="0"/>
    <x v="1"/>
    <n v="4"/>
    <x v="1069"/>
    <n v="24"/>
    <x v="2"/>
  </r>
  <r>
    <x v="1079"/>
    <d v="2021-09-09T00:00:00"/>
    <n v="4"/>
    <s v="Production Technician I"/>
    <x v="3"/>
    <s v="Active"/>
    <s v="Part-Time"/>
    <s v="Zone A"/>
    <s v="Full-Time"/>
    <x v="0"/>
    <x v="13"/>
    <d v="1983-09-09T00:00:00"/>
    <s v="MA"/>
    <x v="1"/>
    <s v="Black"/>
    <s v="Single"/>
    <x v="0"/>
    <x v="1"/>
    <x v="1"/>
    <d v="2023-04-20T00:00:00"/>
    <n v="5"/>
    <x v="1"/>
    <n v="1"/>
    <x v="0"/>
    <n v="3"/>
    <d v="2023-03-16T00:00:00"/>
    <x v="0"/>
    <x v="0"/>
    <x v="0"/>
    <n v="2"/>
    <x v="1070"/>
    <n v="38"/>
    <x v="1"/>
  </r>
  <r>
    <x v="1080"/>
    <d v="2023-02-10T00:00:00"/>
    <n v="3"/>
    <s v="Production Technician I"/>
    <x v="9"/>
    <s v="Active"/>
    <s v="Contract"/>
    <s v="Zone A"/>
    <s v="Part-Time"/>
    <x v="0"/>
    <x v="3"/>
    <d v="1957-10-20T00:00:00"/>
    <s v="MA"/>
    <x v="0"/>
    <s v="Asian"/>
    <s v="Divorced"/>
    <x v="0"/>
    <x v="1"/>
    <x v="1"/>
    <d v="2023-05-10T00:00:00"/>
    <n v="4"/>
    <x v="1"/>
    <n v="3"/>
    <x v="2"/>
    <n v="1"/>
    <d v="2023-06-09T00:00:00"/>
    <x v="0"/>
    <x v="0"/>
    <x v="3"/>
    <n v="5"/>
    <x v="1071"/>
    <n v="66"/>
    <x v="3"/>
  </r>
  <r>
    <x v="1081"/>
    <d v="2020-06-14T00:00:00"/>
    <n v="5"/>
    <s v="Production Technician I"/>
    <x v="5"/>
    <s v="Active"/>
    <s v="Full-Time"/>
    <s v="Zone A"/>
    <s v="Full-Time"/>
    <x v="0"/>
    <x v="6"/>
    <d v="1981-08-15T00:00:00"/>
    <s v="MA"/>
    <x v="1"/>
    <s v="Other"/>
    <s v="Single"/>
    <x v="1"/>
    <x v="1"/>
    <x v="1"/>
    <d v="2023-06-06T00:00:00"/>
    <n v="1"/>
    <x v="0"/>
    <n v="1"/>
    <x v="0"/>
    <n v="4"/>
    <d v="2023-06-20T00:00:00"/>
    <x v="4"/>
    <x v="0"/>
    <x v="1"/>
    <n v="1"/>
    <x v="1072"/>
    <n v="39"/>
    <x v="1"/>
  </r>
  <r>
    <x v="1082"/>
    <d v="2020-12-05T00:00:00"/>
    <n v="5"/>
    <s v="Production Technician I"/>
    <x v="6"/>
    <s v="Active"/>
    <s v="Part-Time"/>
    <s v="Zone B"/>
    <s v="Full-Time"/>
    <x v="0"/>
    <x v="14"/>
    <d v="1984-11-18T00:00:00"/>
    <s v="MA"/>
    <x v="1"/>
    <s v="Asian"/>
    <s v="Widowed"/>
    <x v="1"/>
    <x v="1"/>
    <x v="1"/>
    <d v="2022-10-02T00:00:00"/>
    <n v="1"/>
    <x v="0"/>
    <n v="4"/>
    <x v="1"/>
    <n v="1"/>
    <d v="2023-05-08T00:00:00"/>
    <x v="0"/>
    <x v="1"/>
    <x v="0"/>
    <n v="1"/>
    <x v="1073"/>
    <n v="36"/>
    <x v="1"/>
  </r>
  <r>
    <x v="1083"/>
    <d v="2022-07-16T00:00:00"/>
    <n v="3"/>
    <s v="Production Technician I"/>
    <x v="2"/>
    <s v="Active"/>
    <s v="Part-Time"/>
    <s v="Zone B"/>
    <s v="Full-Time"/>
    <x v="0"/>
    <x v="1"/>
    <d v="1968-04-30T00:00:00"/>
    <s v="MA"/>
    <x v="0"/>
    <s v="Black"/>
    <s v="Single"/>
    <x v="1"/>
    <x v="1"/>
    <x v="1"/>
    <d v="2022-12-08T00:00:00"/>
    <n v="1"/>
    <x v="0"/>
    <n v="1"/>
    <x v="0"/>
    <n v="4"/>
    <d v="2023-04-04T00:00:00"/>
    <x v="4"/>
    <x v="1"/>
    <x v="0"/>
    <n v="1"/>
    <x v="1074"/>
    <n v="54"/>
    <x v="0"/>
  </r>
  <r>
    <x v="1084"/>
    <d v="2023-06-09T00:00:00"/>
    <n v="2"/>
    <s v="Production Technician I"/>
    <x v="4"/>
    <s v="Active"/>
    <s v="Part-Time"/>
    <s v="Zone A"/>
    <s v="Full-Time"/>
    <x v="0"/>
    <x v="5"/>
    <d v="1969-09-11T00:00:00"/>
    <s v="MA"/>
    <x v="0"/>
    <s v="Black"/>
    <s v="Married"/>
    <x v="1"/>
    <x v="1"/>
    <x v="1"/>
    <d v="2023-01-12T00:00:00"/>
    <n v="3"/>
    <x v="2"/>
    <n v="4"/>
    <x v="1"/>
    <n v="3"/>
    <d v="2023-05-07T00:00:00"/>
    <x v="0"/>
    <x v="1"/>
    <x v="3"/>
    <n v="4"/>
    <x v="1075"/>
    <n v="54"/>
    <x v="0"/>
  </r>
  <r>
    <x v="1085"/>
    <d v="2022-05-18T00:00:00"/>
    <n v="3"/>
    <s v="Production Technician II"/>
    <x v="4"/>
    <s v="Terminated"/>
    <s v="Full-Time"/>
    <s v="Zone C"/>
    <s v="Full-Time"/>
    <x v="0"/>
    <x v="4"/>
    <d v="1975-11-13T00:00:00"/>
    <s v="MA"/>
    <x v="1"/>
    <s v="White"/>
    <s v="Divorced"/>
    <x v="1"/>
    <x v="1"/>
    <x v="1"/>
    <d v="2022-09-13T00:00:00"/>
    <n v="4"/>
    <x v="1"/>
    <n v="5"/>
    <x v="1"/>
    <n v="2"/>
    <d v="2023-05-17T00:00:00"/>
    <x v="0"/>
    <x v="1"/>
    <x v="3"/>
    <n v="2"/>
    <x v="1076"/>
    <n v="47"/>
    <x v="0"/>
  </r>
  <r>
    <x v="1086"/>
    <d v="2018-11-06T00:00:00"/>
    <n v="7"/>
    <s v="Production Technician II"/>
    <x v="0"/>
    <s v="Active"/>
    <s v="Contract"/>
    <s v="Zone A"/>
    <s v="Full-Time"/>
    <x v="0"/>
    <x v="3"/>
    <d v="1993-05-19T00:00:00"/>
    <s v="MA"/>
    <x v="0"/>
    <s v="Hispanic"/>
    <s v="Married"/>
    <x v="1"/>
    <x v="1"/>
    <x v="1"/>
    <d v="2023-04-28T00:00:00"/>
    <n v="5"/>
    <x v="1"/>
    <n v="3"/>
    <x v="2"/>
    <n v="2"/>
    <d v="2022-08-15T00:00:00"/>
    <x v="2"/>
    <x v="0"/>
    <x v="3"/>
    <n v="5"/>
    <x v="1077"/>
    <n v="25"/>
    <x v="1"/>
  </r>
  <r>
    <x v="1087"/>
    <d v="2022-03-29T00:00:00"/>
    <n v="4"/>
    <s v="Production Technician II"/>
    <x v="7"/>
    <s v="Active"/>
    <s v="Part-Time"/>
    <s v="Zone C"/>
    <s v="Temporary"/>
    <x v="0"/>
    <x v="6"/>
    <d v="1990-10-08T00:00:00"/>
    <s v="MA"/>
    <x v="1"/>
    <s v="Asian"/>
    <s v="Single"/>
    <x v="1"/>
    <x v="1"/>
    <x v="1"/>
    <d v="2023-01-05T00:00:00"/>
    <n v="4"/>
    <x v="1"/>
    <n v="2"/>
    <x v="0"/>
    <n v="5"/>
    <d v="2023-05-20T00:00:00"/>
    <x v="3"/>
    <x v="0"/>
    <x v="1"/>
    <n v="4"/>
    <x v="1078"/>
    <n v="32"/>
    <x v="1"/>
  </r>
  <r>
    <x v="1088"/>
    <d v="2021-11-04T00:00:00"/>
    <n v="4"/>
    <s v="Production Technician II"/>
    <x v="1"/>
    <s v="Active"/>
    <s v="Full-Time"/>
    <s v="Zone A"/>
    <s v="Part-Time"/>
    <x v="0"/>
    <x v="3"/>
    <d v="2000-10-10T00:00:00"/>
    <s v="MA"/>
    <x v="0"/>
    <s v="Asian"/>
    <s v="Married"/>
    <x v="1"/>
    <x v="1"/>
    <x v="1"/>
    <d v="2023-04-01T00:00:00"/>
    <n v="2"/>
    <x v="0"/>
    <n v="1"/>
    <x v="0"/>
    <n v="3"/>
    <d v="2023-04-23T00:00:00"/>
    <x v="2"/>
    <x v="1"/>
    <x v="1"/>
    <n v="4"/>
    <x v="1079"/>
    <n v="21"/>
    <x v="2"/>
  </r>
  <r>
    <x v="1089"/>
    <d v="2023-04-27T00:00:00"/>
    <n v="3"/>
    <s v="Production Technician II"/>
    <x v="8"/>
    <s v="Active"/>
    <s v="Part-Time"/>
    <s v="Zone B"/>
    <s v="Part-Time"/>
    <x v="0"/>
    <x v="3"/>
    <d v="1968-12-25T00:00:00"/>
    <s v="MA"/>
    <x v="1"/>
    <s v="White"/>
    <s v="Single"/>
    <x v="1"/>
    <x v="1"/>
    <x v="1"/>
    <d v="2022-08-31T00:00:00"/>
    <n v="2"/>
    <x v="0"/>
    <n v="5"/>
    <x v="1"/>
    <n v="1"/>
    <d v="2023-03-11T00:00:00"/>
    <x v="4"/>
    <x v="1"/>
    <x v="2"/>
    <n v="2"/>
    <x v="1080"/>
    <n v="55"/>
    <x v="0"/>
  </r>
  <r>
    <x v="1090"/>
    <d v="2020-03-08T00:00:00"/>
    <n v="6"/>
    <s v="Production Technician II"/>
    <x v="3"/>
    <s v="Active"/>
    <s v="Full-Time"/>
    <s v="Zone B"/>
    <s v="Full-Time"/>
    <x v="0"/>
    <x v="3"/>
    <d v="1976-10-19T00:00:00"/>
    <s v="MA"/>
    <x v="1"/>
    <s v="Asian"/>
    <s v="Married"/>
    <x v="1"/>
    <x v="1"/>
    <x v="1"/>
    <d v="2023-01-28T00:00:00"/>
    <n v="1"/>
    <x v="0"/>
    <n v="5"/>
    <x v="1"/>
    <n v="1"/>
    <d v="2023-02-08T00:00:00"/>
    <x v="4"/>
    <x v="1"/>
    <x v="3"/>
    <n v="3"/>
    <x v="1081"/>
    <n v="44"/>
    <x v="0"/>
  </r>
  <r>
    <x v="1091"/>
    <d v="2019-04-27T00:00:00"/>
    <n v="7"/>
    <s v="Production Technician I"/>
    <x v="6"/>
    <s v="Terminated"/>
    <s v="Full-Time"/>
    <s v="Zone B"/>
    <s v="Full-Time"/>
    <x v="0"/>
    <x v="4"/>
    <d v="1956-10-20T00:00:00"/>
    <s v="MA"/>
    <x v="0"/>
    <s v="Black"/>
    <s v="Single"/>
    <x v="1"/>
    <x v="1"/>
    <x v="1"/>
    <d v="2023-05-08T00:00:00"/>
    <n v="2"/>
    <x v="0"/>
    <n v="3"/>
    <x v="2"/>
    <n v="3"/>
    <d v="2023-04-08T00:00:00"/>
    <x v="1"/>
    <x v="0"/>
    <x v="3"/>
    <n v="5"/>
    <x v="1082"/>
    <n v="63"/>
    <x v="3"/>
  </r>
  <r>
    <x v="1092"/>
    <d v="2019-05-11T00:00:00"/>
    <n v="7"/>
    <s v="Production Technician I"/>
    <x v="2"/>
    <s v="Active"/>
    <s v="Full-Time"/>
    <s v="Zone C"/>
    <s v="Full-Time"/>
    <x v="0"/>
    <x v="4"/>
    <d v="1944-03-06T00:00:00"/>
    <s v="MA"/>
    <x v="0"/>
    <s v="White"/>
    <s v="Divorced"/>
    <x v="1"/>
    <x v="1"/>
    <x v="1"/>
    <d v="2023-06-28T00:00:00"/>
    <n v="5"/>
    <x v="1"/>
    <n v="4"/>
    <x v="1"/>
    <n v="3"/>
    <d v="2022-09-26T00:00:00"/>
    <x v="2"/>
    <x v="0"/>
    <x v="2"/>
    <n v="5"/>
    <x v="1083"/>
    <n v="75"/>
    <x v="3"/>
  </r>
  <r>
    <x v="1093"/>
    <d v="2021-03-09T00:00:00"/>
    <n v="5"/>
    <s v="Production Technician I"/>
    <x v="4"/>
    <s v="Active"/>
    <s v="Contract"/>
    <s v="Zone C"/>
    <s v="Temporary"/>
    <x v="0"/>
    <x v="12"/>
    <d v="1987-12-10T00:00:00"/>
    <s v="MA"/>
    <x v="0"/>
    <s v="Hispanic"/>
    <s v="Married"/>
    <x v="2"/>
    <x v="1"/>
    <x v="1"/>
    <d v="2023-03-18T00:00:00"/>
    <n v="3"/>
    <x v="2"/>
    <n v="5"/>
    <x v="1"/>
    <n v="5"/>
    <d v="2022-11-30T00:00:00"/>
    <x v="1"/>
    <x v="1"/>
    <x v="2"/>
    <n v="3"/>
    <x v="1084"/>
    <n v="34"/>
    <x v="1"/>
  </r>
  <r>
    <x v="1094"/>
    <d v="2020-11-05T00:00:00"/>
    <n v="5"/>
    <s v="Production Technician I"/>
    <x v="0"/>
    <s v="Active"/>
    <s v="Part-Time"/>
    <s v="Zone A"/>
    <s v="Temporary"/>
    <x v="0"/>
    <x v="4"/>
    <d v="1997-02-24T00:00:00"/>
    <s v="MA"/>
    <x v="0"/>
    <s v="White"/>
    <s v="Widowed"/>
    <x v="3"/>
    <x v="1"/>
    <x v="1"/>
    <d v="2022-12-11T00:00:00"/>
    <n v="2"/>
    <x v="0"/>
    <n v="4"/>
    <x v="1"/>
    <n v="3"/>
    <d v="2022-11-06T00:00:00"/>
    <x v="1"/>
    <x v="0"/>
    <x v="1"/>
    <n v="1"/>
    <x v="1085"/>
    <n v="23"/>
    <x v="2"/>
  </r>
  <r>
    <x v="1095"/>
    <d v="2018-09-12T00:00:00"/>
    <n v="7"/>
    <s v="Production Technician I"/>
    <x v="7"/>
    <s v="Active"/>
    <s v="Contract"/>
    <s v="Zone A"/>
    <s v="Full-Time"/>
    <x v="0"/>
    <x v="5"/>
    <d v="1953-11-26T00:00:00"/>
    <s v="MA"/>
    <x v="1"/>
    <s v="Black"/>
    <s v="Married"/>
    <x v="3"/>
    <x v="1"/>
    <x v="1"/>
    <d v="2023-04-13T00:00:00"/>
    <n v="5"/>
    <x v="1"/>
    <n v="5"/>
    <x v="1"/>
    <n v="4"/>
    <d v="2023-04-22T00:00:00"/>
    <x v="2"/>
    <x v="0"/>
    <x v="0"/>
    <n v="3"/>
    <x v="1086"/>
    <n v="65"/>
    <x v="3"/>
  </r>
  <r>
    <x v="1096"/>
    <d v="2019-11-09T00:00:00"/>
    <n v="6"/>
    <s v="Production Technician I"/>
    <x v="1"/>
    <s v="Active"/>
    <s v="Part-Time"/>
    <s v="Zone B"/>
    <s v="Full-Time"/>
    <x v="0"/>
    <x v="3"/>
    <d v="1986-01-28T00:00:00"/>
    <s v="MA"/>
    <x v="0"/>
    <s v="White"/>
    <s v="Single"/>
    <x v="2"/>
    <x v="1"/>
    <x v="1"/>
    <d v="2022-10-23T00:00:00"/>
    <n v="4"/>
    <x v="1"/>
    <n v="5"/>
    <x v="1"/>
    <n v="5"/>
    <d v="2023-03-29T00:00:00"/>
    <x v="4"/>
    <x v="1"/>
    <x v="2"/>
    <n v="4"/>
    <x v="1087"/>
    <n v="33"/>
    <x v="1"/>
  </r>
  <r>
    <x v="1097"/>
    <d v="2018-11-29T00:00:00"/>
    <n v="7"/>
    <s v="Production Technician I"/>
    <x v="8"/>
    <s v="Active"/>
    <s v="Full-Time"/>
    <s v="Zone C"/>
    <s v="Part-Time"/>
    <x v="0"/>
    <x v="9"/>
    <d v="1962-01-25T00:00:00"/>
    <s v="MA"/>
    <x v="0"/>
    <s v="Hispanic"/>
    <s v="Widowed"/>
    <x v="2"/>
    <x v="1"/>
    <x v="1"/>
    <d v="2023-05-21T00:00:00"/>
    <n v="1"/>
    <x v="0"/>
    <n v="2"/>
    <x v="0"/>
    <n v="2"/>
    <d v="2022-10-01T00:00:00"/>
    <x v="0"/>
    <x v="1"/>
    <x v="0"/>
    <n v="5"/>
    <x v="1088"/>
    <n v="56"/>
    <x v="0"/>
  </r>
  <r>
    <x v="1098"/>
    <d v="2022-07-03T00:00:00"/>
    <n v="3"/>
    <s v="Production Technician I"/>
    <x v="3"/>
    <s v="Active"/>
    <s v="Part-Time"/>
    <s v="Zone B"/>
    <s v="Temporary"/>
    <x v="0"/>
    <x v="2"/>
    <d v="1993-05-28T00:00:00"/>
    <s v="MA"/>
    <x v="1"/>
    <s v="White"/>
    <s v="Single"/>
    <x v="2"/>
    <x v="1"/>
    <x v="1"/>
    <d v="2022-12-13T00:00:00"/>
    <n v="5"/>
    <x v="1"/>
    <n v="5"/>
    <x v="1"/>
    <n v="3"/>
    <d v="2023-01-25T00:00:00"/>
    <x v="3"/>
    <x v="1"/>
    <x v="1"/>
    <n v="4"/>
    <x v="1089"/>
    <n v="29"/>
    <x v="1"/>
  </r>
  <r>
    <x v="1099"/>
    <d v="2019-09-26T00:00:00"/>
    <n v="6"/>
    <s v="Production Technician I"/>
    <x v="9"/>
    <s v="Active"/>
    <s v="Contract"/>
    <s v="Zone C"/>
    <s v="Full-Time"/>
    <x v="0"/>
    <x v="4"/>
    <d v="1995-07-03T00:00:00"/>
    <s v="MA"/>
    <x v="0"/>
    <s v="Other"/>
    <s v="Single"/>
    <x v="1"/>
    <x v="1"/>
    <x v="1"/>
    <d v="2022-09-07T00:00:00"/>
    <n v="4"/>
    <x v="1"/>
    <n v="2"/>
    <x v="0"/>
    <n v="1"/>
    <d v="2023-01-28T00:00:00"/>
    <x v="0"/>
    <x v="0"/>
    <x v="2"/>
    <n v="1"/>
    <x v="1090"/>
    <n v="24"/>
    <x v="2"/>
  </r>
  <r>
    <x v="1100"/>
    <d v="2022-12-23T00:00:00"/>
    <n v="3"/>
    <s v="Production Technician I"/>
    <x v="5"/>
    <s v="Active"/>
    <s v="Part-Time"/>
    <s v="Zone B"/>
    <s v="Part-Time"/>
    <x v="0"/>
    <x v="4"/>
    <d v="1951-03-19T00:00:00"/>
    <s v="MA"/>
    <x v="1"/>
    <s v="Asian"/>
    <s v="Divorced"/>
    <x v="2"/>
    <x v="1"/>
    <x v="1"/>
    <d v="2023-04-10T00:00:00"/>
    <n v="1"/>
    <x v="0"/>
    <n v="4"/>
    <x v="1"/>
    <n v="2"/>
    <d v="2023-07-22T00:00:00"/>
    <x v="4"/>
    <x v="1"/>
    <x v="3"/>
    <n v="1"/>
    <x v="1091"/>
    <n v="71"/>
    <x v="3"/>
  </r>
  <r>
    <x v="1101"/>
    <d v="2023-01-19T00:00:00"/>
    <n v="3"/>
    <s v="Production Technician I"/>
    <x v="6"/>
    <s v="Active"/>
    <s v="Part-Time"/>
    <s v="Zone C"/>
    <s v="Part-Time"/>
    <x v="0"/>
    <x v="3"/>
    <d v="1960-01-16T00:00:00"/>
    <s v="MA"/>
    <x v="1"/>
    <s v="White"/>
    <s v="Married"/>
    <x v="1"/>
    <x v="1"/>
    <x v="1"/>
    <d v="2023-07-27T00:00:00"/>
    <n v="1"/>
    <x v="0"/>
    <n v="1"/>
    <x v="0"/>
    <n v="3"/>
    <d v="2022-08-31T00:00:00"/>
    <x v="3"/>
    <x v="0"/>
    <x v="3"/>
    <n v="1"/>
    <x v="1092"/>
    <n v="63"/>
    <x v="3"/>
  </r>
  <r>
    <x v="1102"/>
    <d v="2018-10-01T00:00:00"/>
    <n v="7"/>
    <s v="Production Technician I"/>
    <x v="2"/>
    <s v="Active"/>
    <s v="Full-Time"/>
    <s v="Zone A"/>
    <s v="Part-Time"/>
    <x v="0"/>
    <x v="4"/>
    <d v="1991-06-03T00:00:00"/>
    <s v="MA"/>
    <x v="0"/>
    <s v="Black"/>
    <s v="Divorced"/>
    <x v="2"/>
    <x v="1"/>
    <x v="1"/>
    <d v="2023-01-29T00:00:00"/>
    <n v="3"/>
    <x v="2"/>
    <n v="4"/>
    <x v="1"/>
    <n v="1"/>
    <d v="2023-07-18T00:00:00"/>
    <x v="0"/>
    <x v="1"/>
    <x v="2"/>
    <n v="2"/>
    <x v="1093"/>
    <n v="27"/>
    <x v="1"/>
  </r>
  <r>
    <x v="1103"/>
    <d v="2022-02-18T00:00:00"/>
    <n v="4"/>
    <s v="Production Technician I"/>
    <x v="4"/>
    <s v="Active"/>
    <s v="Full-Time"/>
    <s v="Zone B"/>
    <s v="Full-Time"/>
    <x v="0"/>
    <x v="1"/>
    <d v="1991-12-27T00:00:00"/>
    <s v="MA"/>
    <x v="0"/>
    <s v="Black"/>
    <s v="Divorced"/>
    <x v="2"/>
    <x v="1"/>
    <x v="1"/>
    <d v="2023-02-08T00:00:00"/>
    <n v="5"/>
    <x v="1"/>
    <n v="1"/>
    <x v="0"/>
    <n v="2"/>
    <d v="2023-02-06T00:00:00"/>
    <x v="0"/>
    <x v="0"/>
    <x v="2"/>
    <n v="3"/>
    <x v="1094"/>
    <n v="31"/>
    <x v="1"/>
  </r>
  <r>
    <x v="1104"/>
    <d v="2021-12-09T00:00:00"/>
    <n v="4"/>
    <s v="Production Technician I"/>
    <x v="0"/>
    <s v="Active"/>
    <s v="Full-Time"/>
    <s v="Zone B"/>
    <s v="Temporary"/>
    <x v="0"/>
    <x v="4"/>
    <d v="1977-06-16T00:00:00"/>
    <s v="MA"/>
    <x v="1"/>
    <s v="White"/>
    <s v="Widowed"/>
    <x v="2"/>
    <x v="1"/>
    <x v="1"/>
    <d v="2022-11-16T00:00:00"/>
    <n v="2"/>
    <x v="0"/>
    <n v="5"/>
    <x v="1"/>
    <n v="4"/>
    <d v="2023-04-24T00:00:00"/>
    <x v="0"/>
    <x v="0"/>
    <x v="3"/>
    <n v="2"/>
    <x v="1095"/>
    <n v="44"/>
    <x v="0"/>
  </r>
  <r>
    <x v="1105"/>
    <d v="2020-05-27T00:00:00"/>
    <n v="5"/>
    <s v="Production Technician I"/>
    <x v="1"/>
    <s v="Active"/>
    <s v="Contract"/>
    <s v="Zone A"/>
    <s v="Full-Time"/>
    <x v="0"/>
    <x v="7"/>
    <d v="1967-03-04T00:00:00"/>
    <s v="MA"/>
    <x v="1"/>
    <s v="Asian"/>
    <s v="Single"/>
    <x v="2"/>
    <x v="1"/>
    <x v="1"/>
    <d v="2022-10-30T00:00:00"/>
    <n v="5"/>
    <x v="1"/>
    <n v="3"/>
    <x v="2"/>
    <n v="2"/>
    <d v="2023-01-18T00:00:00"/>
    <x v="2"/>
    <x v="1"/>
    <x v="2"/>
    <n v="5"/>
    <x v="1096"/>
    <n v="53"/>
    <x v="0"/>
  </r>
  <r>
    <x v="1106"/>
    <d v="2021-09-21T00:00:00"/>
    <n v="4"/>
    <s v="BI Developer"/>
    <x v="8"/>
    <s v="Active"/>
    <s v="Full-Time"/>
    <s v="Zone B"/>
    <s v="Temporary"/>
    <x v="2"/>
    <x v="4"/>
    <d v="1975-12-09T00:00:00"/>
    <s v="MA"/>
    <x v="1"/>
    <s v="Other"/>
    <s v="Divorced"/>
    <x v="2"/>
    <x v="1"/>
    <x v="1"/>
    <d v="2023-05-21T00:00:00"/>
    <n v="4"/>
    <x v="1"/>
    <n v="1"/>
    <x v="0"/>
    <n v="3"/>
    <d v="2022-10-03T00:00:00"/>
    <x v="3"/>
    <x v="0"/>
    <x v="2"/>
    <n v="2"/>
    <x v="1097"/>
    <n v="46"/>
    <x v="0"/>
  </r>
  <r>
    <x v="1107"/>
    <d v="2021-08-30T00:00:00"/>
    <n v="4"/>
    <s v="BI Developer"/>
    <x v="3"/>
    <s v="Active"/>
    <s v="Contract"/>
    <s v="Zone A"/>
    <s v="Part-Time"/>
    <x v="2"/>
    <x v="1"/>
    <d v="1942-01-21T00:00:00"/>
    <s v="MA"/>
    <x v="1"/>
    <s v="Asian"/>
    <s v="Single"/>
    <x v="2"/>
    <x v="1"/>
    <x v="1"/>
    <d v="2023-04-29T00:00:00"/>
    <n v="1"/>
    <x v="0"/>
    <n v="5"/>
    <x v="1"/>
    <n v="5"/>
    <d v="2022-12-17T00:00:00"/>
    <x v="4"/>
    <x v="0"/>
    <x v="3"/>
    <n v="4"/>
    <x v="1098"/>
    <n v="79"/>
    <x v="3"/>
  </r>
  <r>
    <x v="1108"/>
    <d v="2023-06-19T00:00:00"/>
    <n v="2"/>
    <s v="BI Developer"/>
    <x v="9"/>
    <s v="Active"/>
    <s v="Full-Time"/>
    <s v="Zone C"/>
    <s v="Temporary"/>
    <x v="2"/>
    <x v="0"/>
    <d v="2001-06-17T00:00:00"/>
    <s v="MA"/>
    <x v="1"/>
    <s v="Other"/>
    <s v="Divorced"/>
    <x v="2"/>
    <x v="1"/>
    <x v="1"/>
    <d v="2022-12-18T00:00:00"/>
    <n v="1"/>
    <x v="0"/>
    <n v="2"/>
    <x v="0"/>
    <n v="2"/>
    <d v="2022-11-26T00:00:00"/>
    <x v="2"/>
    <x v="0"/>
    <x v="3"/>
    <n v="3"/>
    <x v="1099"/>
    <n v="22"/>
    <x v="2"/>
  </r>
  <r>
    <x v="1109"/>
    <d v="2023-05-12T00:00:00"/>
    <n v="2"/>
    <s v="Senior BI Developer"/>
    <x v="5"/>
    <s v="Active"/>
    <s v="Full-Time"/>
    <s v="Zone A"/>
    <s v="Temporary"/>
    <x v="2"/>
    <x v="4"/>
    <d v="1996-10-22T00:00:00"/>
    <s v="MA"/>
    <x v="1"/>
    <s v="White"/>
    <s v="Widowed"/>
    <x v="2"/>
    <x v="1"/>
    <x v="1"/>
    <d v="2023-07-24T00:00:00"/>
    <n v="5"/>
    <x v="1"/>
    <n v="1"/>
    <x v="0"/>
    <n v="3"/>
    <d v="2023-04-21T00:00:00"/>
    <x v="1"/>
    <x v="0"/>
    <x v="0"/>
    <n v="1"/>
    <x v="1100"/>
    <n v="27"/>
    <x v="1"/>
  </r>
  <r>
    <x v="1110"/>
    <d v="2022-06-05T00:00:00"/>
    <n v="3"/>
    <s v="Senior BI Developer"/>
    <x v="6"/>
    <s v="Active"/>
    <s v="Part-Time"/>
    <s v="Zone B"/>
    <s v="Part-Time"/>
    <x v="2"/>
    <x v="12"/>
    <d v="1977-09-16T00:00:00"/>
    <s v="MA"/>
    <x v="1"/>
    <s v="Other"/>
    <s v="Single"/>
    <x v="1"/>
    <x v="1"/>
    <x v="1"/>
    <d v="2022-08-16T00:00:00"/>
    <n v="5"/>
    <x v="1"/>
    <n v="2"/>
    <x v="0"/>
    <n v="2"/>
    <d v="2022-11-15T00:00:00"/>
    <x v="2"/>
    <x v="1"/>
    <x v="3"/>
    <n v="5"/>
    <x v="1101"/>
    <n v="45"/>
    <x v="0"/>
  </r>
  <r>
    <x v="1111"/>
    <d v="2020-09-17T00:00:00"/>
    <n v="5"/>
    <s v="Data Architect"/>
    <x v="2"/>
    <s v="Active"/>
    <s v="Full-Time"/>
    <s v="Zone B"/>
    <s v="Temporary"/>
    <x v="2"/>
    <x v="3"/>
    <d v="1947-05-12T00:00:00"/>
    <s v="MA"/>
    <x v="0"/>
    <s v="Other"/>
    <s v="Married"/>
    <x v="2"/>
    <x v="1"/>
    <x v="1"/>
    <d v="2023-01-11T00:00:00"/>
    <n v="3"/>
    <x v="2"/>
    <n v="4"/>
    <x v="1"/>
    <n v="5"/>
    <d v="2023-05-05T00:00:00"/>
    <x v="2"/>
    <x v="0"/>
    <x v="0"/>
    <n v="3"/>
    <x v="1102"/>
    <n v="73"/>
    <x v="3"/>
  </r>
  <r>
    <x v="1112"/>
    <d v="2023-05-15T00:00:00"/>
    <n v="2"/>
    <s v="BI Developer"/>
    <x v="4"/>
    <s v="Active"/>
    <s v="Full-Time"/>
    <s v="Zone C"/>
    <s v="Full-Time"/>
    <x v="2"/>
    <x v="4"/>
    <d v="1966-01-14T00:00:00"/>
    <s v="MA"/>
    <x v="0"/>
    <s v="Other"/>
    <s v="Divorced"/>
    <x v="1"/>
    <x v="1"/>
    <x v="1"/>
    <d v="2022-08-06T00:00:00"/>
    <n v="4"/>
    <x v="1"/>
    <n v="4"/>
    <x v="1"/>
    <n v="1"/>
    <d v="2022-12-05T00:00:00"/>
    <x v="2"/>
    <x v="0"/>
    <x v="2"/>
    <n v="5"/>
    <x v="1103"/>
    <n v="57"/>
    <x v="0"/>
  </r>
  <r>
    <x v="1113"/>
    <d v="2018-12-15T00:00:00"/>
    <n v="7"/>
    <s v="Senior BI Developer"/>
    <x v="0"/>
    <s v="Active"/>
    <s v="Part-Time"/>
    <s v="Zone A"/>
    <s v="Temporary"/>
    <x v="2"/>
    <x v="14"/>
    <d v="1974-04-12T00:00:00"/>
    <s v="MA"/>
    <x v="0"/>
    <s v="Asian"/>
    <s v="Single"/>
    <x v="2"/>
    <x v="1"/>
    <x v="1"/>
    <d v="2023-04-12T00:00:00"/>
    <n v="4"/>
    <x v="1"/>
    <n v="4"/>
    <x v="1"/>
    <n v="2"/>
    <d v="2023-05-20T00:00:00"/>
    <x v="1"/>
    <x v="0"/>
    <x v="2"/>
    <n v="1"/>
    <x v="1104"/>
    <n v="44"/>
    <x v="0"/>
  </r>
  <r>
    <x v="1114"/>
    <d v="2019-11-06T00:00:00"/>
    <n v="6"/>
    <s v="BI Developer"/>
    <x v="2"/>
    <s v="Terminated"/>
    <s v="Part-Time"/>
    <s v="Zone B"/>
    <s v="Full-Time"/>
    <x v="2"/>
    <x v="4"/>
    <d v="1946-01-04T00:00:00"/>
    <s v="MA"/>
    <x v="0"/>
    <s v="Hispanic"/>
    <s v="Married"/>
    <x v="0"/>
    <x v="1"/>
    <x v="1"/>
    <d v="2022-09-23T00:00:00"/>
    <n v="1"/>
    <x v="0"/>
    <n v="2"/>
    <x v="0"/>
    <n v="4"/>
    <d v="2023-07-18T00:00:00"/>
    <x v="0"/>
    <x v="0"/>
    <x v="0"/>
    <n v="2"/>
    <x v="1105"/>
    <n v="73"/>
    <x v="3"/>
  </r>
  <r>
    <x v="1115"/>
    <d v="2021-04-25T00:00:00"/>
    <n v="5"/>
    <s v="BI Developer"/>
    <x v="4"/>
    <s v="Terminated"/>
    <s v="Contract"/>
    <s v="Zone C"/>
    <s v="Temporary"/>
    <x v="2"/>
    <x v="3"/>
    <d v="1944-02-05T00:00:00"/>
    <s v="MA"/>
    <x v="0"/>
    <s v="Other"/>
    <s v="Single"/>
    <x v="0"/>
    <x v="1"/>
    <x v="1"/>
    <d v="2023-02-25T00:00:00"/>
    <n v="4"/>
    <x v="1"/>
    <n v="3"/>
    <x v="2"/>
    <n v="2"/>
    <d v="2023-03-26T00:00:00"/>
    <x v="1"/>
    <x v="1"/>
    <x v="1"/>
    <n v="4"/>
    <x v="1106"/>
    <n v="77"/>
    <x v="3"/>
  </r>
  <r>
    <x v="1116"/>
    <d v="2023-06-17T00:00:00"/>
    <n v="2"/>
    <s v="BI Developer"/>
    <x v="0"/>
    <s v="Terminated"/>
    <s v="Full-Time"/>
    <s v="Zone C"/>
    <s v="Full-Time"/>
    <x v="2"/>
    <x v="7"/>
    <d v="1986-10-24T00:00:00"/>
    <s v="MA"/>
    <x v="0"/>
    <s v="White"/>
    <s v="Widowed"/>
    <x v="0"/>
    <x v="1"/>
    <x v="1"/>
    <d v="2023-06-24T00:00:00"/>
    <n v="2"/>
    <x v="0"/>
    <n v="4"/>
    <x v="1"/>
    <n v="1"/>
    <d v="2023-01-14T00:00:00"/>
    <x v="1"/>
    <x v="1"/>
    <x v="1"/>
    <n v="1"/>
    <x v="1107"/>
    <n v="37"/>
    <x v="1"/>
  </r>
  <r>
    <x v="1117"/>
    <d v="2022-01-14T00:00:00"/>
    <n v="4"/>
    <s v="BI Developer"/>
    <x v="7"/>
    <s v="Active"/>
    <s v="Full-Time"/>
    <s v="Zone C"/>
    <s v="Full-Time"/>
    <x v="2"/>
    <x v="4"/>
    <d v="1970-08-06T00:00:00"/>
    <s v="MA"/>
    <x v="0"/>
    <s v="Black"/>
    <s v="Widowed"/>
    <x v="0"/>
    <x v="1"/>
    <x v="1"/>
    <d v="2023-03-12T00:00:00"/>
    <n v="5"/>
    <x v="1"/>
    <n v="4"/>
    <x v="1"/>
    <n v="4"/>
    <d v="2023-03-26T00:00:00"/>
    <x v="0"/>
    <x v="1"/>
    <x v="2"/>
    <n v="4"/>
    <x v="1108"/>
    <n v="52"/>
    <x v="0"/>
  </r>
  <r>
    <x v="1118"/>
    <d v="2018-10-22T00:00:00"/>
    <n v="7"/>
    <s v="Area Sales Manager"/>
    <x v="1"/>
    <s v="Active"/>
    <s v="Contract"/>
    <s v="Zone B"/>
    <s v="Temporary"/>
    <x v="2"/>
    <x v="4"/>
    <d v="1994-05-05T00:00:00"/>
    <s v="MA"/>
    <x v="0"/>
    <s v="Black"/>
    <s v="Widowed"/>
    <x v="0"/>
    <x v="1"/>
    <x v="1"/>
    <d v="2022-12-09T00:00:00"/>
    <n v="4"/>
    <x v="1"/>
    <n v="3"/>
    <x v="2"/>
    <n v="2"/>
    <d v="2022-10-09T00:00:00"/>
    <x v="2"/>
    <x v="1"/>
    <x v="3"/>
    <n v="3"/>
    <x v="1109"/>
    <n v="24"/>
    <x v="2"/>
  </r>
  <r>
    <x v="1119"/>
    <d v="2021-10-17T00:00:00"/>
    <n v="4"/>
    <s v="Area Sales Manager"/>
    <x v="8"/>
    <s v="Active"/>
    <s v="Contract"/>
    <s v="Zone C"/>
    <s v="Part-Time"/>
    <x v="2"/>
    <x v="0"/>
    <d v="1974-07-22T00:00:00"/>
    <s v="MA"/>
    <x v="1"/>
    <s v="Black"/>
    <s v="Divorced"/>
    <x v="0"/>
    <x v="1"/>
    <x v="1"/>
    <d v="2023-01-13T00:00:00"/>
    <n v="2"/>
    <x v="0"/>
    <n v="3"/>
    <x v="2"/>
    <n v="1"/>
    <d v="2023-03-26T00:00:00"/>
    <x v="4"/>
    <x v="1"/>
    <x v="0"/>
    <n v="3"/>
    <x v="1110"/>
    <n v="47"/>
    <x v="0"/>
  </r>
  <r>
    <x v="1120"/>
    <d v="2021-10-19T00:00:00"/>
    <n v="4"/>
    <s v="Area Sales Manager"/>
    <x v="3"/>
    <s v="Active"/>
    <s v="Full-Time"/>
    <s v="Zone C"/>
    <s v="Part-Time"/>
    <x v="2"/>
    <x v="23"/>
    <d v="1988-09-26T00:00:00"/>
    <s v="MA"/>
    <x v="1"/>
    <s v="Hispanic"/>
    <s v="Single"/>
    <x v="0"/>
    <x v="1"/>
    <x v="1"/>
    <d v="2022-12-19T00:00:00"/>
    <n v="4"/>
    <x v="1"/>
    <n v="4"/>
    <x v="1"/>
    <n v="2"/>
    <d v="2023-05-15T00:00:00"/>
    <x v="0"/>
    <x v="1"/>
    <x v="2"/>
    <n v="3"/>
    <x v="1111"/>
    <n v="33"/>
    <x v="1"/>
  </r>
  <r>
    <x v="1121"/>
    <d v="2018-10-16T00:00:00"/>
    <n v="7"/>
    <s v="Sales Manager"/>
    <x v="7"/>
    <s v="Active"/>
    <s v="Contract"/>
    <s v="Zone B"/>
    <s v="Part-Time"/>
    <x v="5"/>
    <x v="1"/>
    <d v="1998-11-07T00:00:00"/>
    <s v="MA"/>
    <x v="1"/>
    <s v="White"/>
    <s v="Single"/>
    <x v="0"/>
    <x v="1"/>
    <x v="1"/>
    <d v="2022-10-14T00:00:00"/>
    <n v="4"/>
    <x v="1"/>
    <n v="5"/>
    <x v="1"/>
    <n v="2"/>
    <d v="2022-08-31T00:00:00"/>
    <x v="3"/>
    <x v="1"/>
    <x v="2"/>
    <n v="1"/>
    <x v="1112"/>
    <n v="20"/>
    <x v="2"/>
  </r>
  <r>
    <x v="1122"/>
    <d v="2020-04-26T00:00:00"/>
    <n v="6"/>
    <s v="Sales Manager"/>
    <x v="1"/>
    <s v="Active"/>
    <s v="Full-Time"/>
    <s v="Zone C"/>
    <s v="Part-Time"/>
    <x v="5"/>
    <x v="3"/>
    <d v="1986-01-18T00:00:00"/>
    <s v="MA"/>
    <x v="1"/>
    <s v="Black"/>
    <s v="Divorced"/>
    <x v="0"/>
    <x v="1"/>
    <x v="1"/>
    <d v="2022-10-20T00:00:00"/>
    <n v="4"/>
    <x v="1"/>
    <n v="1"/>
    <x v="0"/>
    <n v="2"/>
    <d v="2022-10-04T00:00:00"/>
    <x v="1"/>
    <x v="1"/>
    <x v="0"/>
    <n v="5"/>
    <x v="1113"/>
    <n v="34"/>
    <x v="1"/>
  </r>
  <r>
    <x v="1123"/>
    <d v="2020-01-22T00:00:00"/>
    <n v="6"/>
    <s v="Sales Manager"/>
    <x v="8"/>
    <s v="Active"/>
    <s v="Full-Time"/>
    <s v="Zone B"/>
    <s v="Full-Time"/>
    <x v="1"/>
    <x v="0"/>
    <d v="1994-07-20T00:00:00"/>
    <s v="MA"/>
    <x v="1"/>
    <s v="Asian"/>
    <s v="Divorced"/>
    <x v="0"/>
    <x v="1"/>
    <x v="1"/>
    <d v="2023-05-08T00:00:00"/>
    <n v="2"/>
    <x v="0"/>
    <n v="4"/>
    <x v="1"/>
    <n v="5"/>
    <d v="2022-12-27T00:00:00"/>
    <x v="1"/>
    <x v="1"/>
    <x v="2"/>
    <n v="4"/>
    <x v="1114"/>
    <n v="26"/>
    <x v="1"/>
  </r>
  <r>
    <x v="1124"/>
    <d v="2022-03-30T00:00:00"/>
    <n v="4"/>
    <s v="BI Director"/>
    <x v="1"/>
    <s v="Terminated"/>
    <s v="Full-Time"/>
    <s v="Zone A"/>
    <s v="Full-Time"/>
    <x v="2"/>
    <x v="4"/>
    <d v="1958-01-10T00:00:00"/>
    <s v="MA"/>
    <x v="1"/>
    <s v="Black"/>
    <s v="Married"/>
    <x v="0"/>
    <x v="1"/>
    <x v="1"/>
    <d v="2022-10-12T00:00:00"/>
    <n v="1"/>
    <x v="0"/>
    <n v="2"/>
    <x v="0"/>
    <n v="1"/>
    <d v="2023-01-21T00:00:00"/>
    <x v="4"/>
    <x v="0"/>
    <x v="2"/>
    <n v="5"/>
    <x v="1115"/>
    <n v="64"/>
    <x v="3"/>
  </r>
  <r>
    <x v="1125"/>
    <d v="2021-05-29T00:00:00"/>
    <n v="4"/>
    <s v="BI Developer"/>
    <x v="8"/>
    <s v="Terminated"/>
    <s v="Contract"/>
    <s v="Zone A"/>
    <s v="Full-Time"/>
    <x v="2"/>
    <x v="6"/>
    <d v="1961-08-30T00:00:00"/>
    <s v="MA"/>
    <x v="0"/>
    <s v="Hispanic"/>
    <s v="Divorced"/>
    <x v="0"/>
    <x v="1"/>
    <x v="1"/>
    <d v="2022-12-19T00:00:00"/>
    <n v="2"/>
    <x v="0"/>
    <n v="4"/>
    <x v="1"/>
    <n v="1"/>
    <d v="2023-02-01T00:00:00"/>
    <x v="4"/>
    <x v="0"/>
    <x v="2"/>
    <n v="1"/>
    <x v="1116"/>
    <n v="60"/>
    <x v="3"/>
  </r>
  <r>
    <x v="1126"/>
    <d v="2023-03-09T00:00:00"/>
    <n v="3"/>
    <s v="BI Developer"/>
    <x v="6"/>
    <s v="Terminated"/>
    <s v="Part-Time"/>
    <s v="Zone C"/>
    <s v="Temporary"/>
    <x v="2"/>
    <x v="4"/>
    <d v="1989-10-06T00:00:00"/>
    <s v="MA"/>
    <x v="0"/>
    <s v="Other"/>
    <s v="Married"/>
    <x v="0"/>
    <x v="1"/>
    <x v="1"/>
    <d v="2023-03-18T00:00:00"/>
    <n v="5"/>
    <x v="1"/>
    <n v="4"/>
    <x v="1"/>
    <n v="4"/>
    <d v="2022-12-22T00:00:00"/>
    <x v="2"/>
    <x v="1"/>
    <x v="3"/>
    <n v="5"/>
    <x v="1117"/>
    <n v="34"/>
    <x v="1"/>
  </r>
  <r>
    <x v="1127"/>
    <d v="2019-11-22T00:00:00"/>
    <n v="6"/>
    <s v="BI Developer"/>
    <x v="2"/>
    <s v="Terminated"/>
    <s v="Contract"/>
    <s v="Zone A"/>
    <s v="Part-Time"/>
    <x v="2"/>
    <x v="13"/>
    <d v="1946-09-23T00:00:00"/>
    <s v="MA"/>
    <x v="0"/>
    <s v="Black"/>
    <s v="Single"/>
    <x v="0"/>
    <x v="1"/>
    <x v="1"/>
    <d v="2023-04-14T00:00:00"/>
    <n v="3"/>
    <x v="2"/>
    <n v="2"/>
    <x v="0"/>
    <n v="2"/>
    <d v="2023-07-18T00:00:00"/>
    <x v="1"/>
    <x v="1"/>
    <x v="3"/>
    <n v="3"/>
    <x v="1118"/>
    <n v="73"/>
    <x v="3"/>
  </r>
  <r>
    <x v="1128"/>
    <d v="2019-04-07T00:00:00"/>
    <n v="7"/>
    <s v="Area Sales Manager"/>
    <x v="7"/>
    <s v="Active"/>
    <s v="Full-Time"/>
    <s v="Zone A"/>
    <s v="Full-Time"/>
    <x v="2"/>
    <x v="1"/>
    <d v="1981-05-19T00:00:00"/>
    <s v="MA"/>
    <x v="1"/>
    <s v="Other"/>
    <s v="Widowed"/>
    <x v="0"/>
    <x v="1"/>
    <x v="1"/>
    <d v="2022-08-23T00:00:00"/>
    <n v="5"/>
    <x v="1"/>
    <n v="3"/>
    <x v="2"/>
    <n v="4"/>
    <d v="2023-07-13T00:00:00"/>
    <x v="3"/>
    <x v="1"/>
    <x v="2"/>
    <n v="3"/>
    <x v="1119"/>
    <n v="38"/>
    <x v="1"/>
  </r>
  <r>
    <x v="1129"/>
    <d v="2023-03-23T00:00:00"/>
    <n v="3"/>
    <s v="Area Sales Manager"/>
    <x v="3"/>
    <s v="Active"/>
    <s v="Contract"/>
    <s v="Zone C"/>
    <s v="Temporary"/>
    <x v="2"/>
    <x v="1"/>
    <d v="2000-10-05T00:00:00"/>
    <s v="MA"/>
    <x v="1"/>
    <s v="Other"/>
    <s v="Widowed"/>
    <x v="0"/>
    <x v="1"/>
    <x v="1"/>
    <d v="2023-04-01T00:00:00"/>
    <n v="3"/>
    <x v="2"/>
    <n v="1"/>
    <x v="0"/>
    <n v="1"/>
    <d v="2022-12-13T00:00:00"/>
    <x v="1"/>
    <x v="1"/>
    <x v="0"/>
    <n v="4"/>
    <x v="1120"/>
    <n v="23"/>
    <x v="2"/>
  </r>
  <r>
    <x v="1130"/>
    <d v="2021-02-18T00:00:00"/>
    <n v="5"/>
    <s v="Area Sales Manager"/>
    <x v="5"/>
    <s v="Active"/>
    <s v="Part-Time"/>
    <s v="Zone A"/>
    <s v="Temporary"/>
    <x v="2"/>
    <x v="10"/>
    <d v="1975-12-19T00:00:00"/>
    <s v="MA"/>
    <x v="1"/>
    <s v="Hispanic"/>
    <s v="Widowed"/>
    <x v="0"/>
    <x v="1"/>
    <x v="1"/>
    <d v="2022-09-26T00:00:00"/>
    <n v="5"/>
    <x v="1"/>
    <n v="5"/>
    <x v="1"/>
    <n v="5"/>
    <d v="2022-08-12T00:00:00"/>
    <x v="3"/>
    <x v="1"/>
    <x v="2"/>
    <n v="1"/>
    <x v="1121"/>
    <n v="46"/>
    <x v="0"/>
  </r>
  <r>
    <x v="1131"/>
    <d v="2019-04-05T00:00:00"/>
    <n v="7"/>
    <s v="Sales Manager"/>
    <x v="7"/>
    <s v="Active"/>
    <s v="Contract"/>
    <s v="Zone C"/>
    <s v="Full-Time"/>
    <x v="5"/>
    <x v="2"/>
    <d v="1987-06-17T00:00:00"/>
    <s v="MA"/>
    <x v="1"/>
    <s v="Black"/>
    <s v="Divorced"/>
    <x v="0"/>
    <x v="1"/>
    <x v="1"/>
    <d v="2023-01-20T00:00:00"/>
    <n v="2"/>
    <x v="0"/>
    <n v="2"/>
    <x v="0"/>
    <n v="1"/>
    <d v="2022-08-07T00:00:00"/>
    <x v="1"/>
    <x v="0"/>
    <x v="2"/>
    <n v="5"/>
    <x v="1122"/>
    <n v="32"/>
    <x v="1"/>
  </r>
  <r>
    <x v="1132"/>
    <d v="2019-10-23T00:00:00"/>
    <n v="6"/>
    <s v="Sales Manager"/>
    <x v="1"/>
    <s v="Active"/>
    <s v="Contract"/>
    <s v="Zone B"/>
    <s v="Part-Time"/>
    <x v="2"/>
    <x v="14"/>
    <d v="1986-02-03T00:00:00"/>
    <s v="MA"/>
    <x v="1"/>
    <s v="Black"/>
    <s v="Widowed"/>
    <x v="0"/>
    <x v="1"/>
    <x v="1"/>
    <d v="2023-02-16T00:00:00"/>
    <n v="4"/>
    <x v="1"/>
    <n v="2"/>
    <x v="0"/>
    <n v="5"/>
    <d v="2022-09-15T00:00:00"/>
    <x v="4"/>
    <x v="1"/>
    <x v="3"/>
    <n v="5"/>
    <x v="1123"/>
    <n v="33"/>
    <x v="1"/>
  </r>
  <r>
    <x v="1133"/>
    <d v="2021-05-14T00:00:00"/>
    <n v="4"/>
    <s v="Sales Manager"/>
    <x v="8"/>
    <s v="Active"/>
    <s v="Part-Time"/>
    <s v="Zone C"/>
    <s v="Part-Time"/>
    <x v="1"/>
    <x v="1"/>
    <d v="1977-08-19T00:00:00"/>
    <s v="MA"/>
    <x v="1"/>
    <s v="White"/>
    <s v="Single"/>
    <x v="0"/>
    <x v="1"/>
    <x v="1"/>
    <d v="2022-12-16T00:00:00"/>
    <n v="4"/>
    <x v="1"/>
    <n v="4"/>
    <x v="1"/>
    <n v="5"/>
    <d v="2023-01-11T00:00:00"/>
    <x v="2"/>
    <x v="1"/>
    <x v="3"/>
    <n v="1"/>
    <x v="1124"/>
    <n v="44"/>
    <x v="0"/>
  </r>
  <r>
    <x v="1134"/>
    <d v="2019-03-19T00:00:00"/>
    <n v="7"/>
    <s v="CIO"/>
    <x v="5"/>
    <s v="Active"/>
    <s v="Full-Time"/>
    <s v="Zone A"/>
    <s v="Part-Time"/>
    <x v="2"/>
    <x v="13"/>
    <d v="1964-03-10T00:00:00"/>
    <s v="TX"/>
    <x v="1"/>
    <s v="White"/>
    <s v="Single"/>
    <x v="0"/>
    <x v="1"/>
    <x v="1"/>
    <d v="2023-07-28T00:00:00"/>
    <n v="3"/>
    <x v="2"/>
    <n v="1"/>
    <x v="0"/>
    <n v="2"/>
    <d v="2022-11-24T00:00:00"/>
    <x v="0"/>
    <x v="0"/>
    <x v="3"/>
    <n v="5"/>
    <x v="1125"/>
    <n v="55"/>
    <x v="0"/>
  </r>
  <r>
    <x v="1135"/>
    <d v="2019-05-08T00:00:00"/>
    <n v="7"/>
    <s v="BI Director"/>
    <x v="6"/>
    <s v="Terminated"/>
    <s v="Part-Time"/>
    <s v="Zone C"/>
    <s v="Temporary"/>
    <x v="2"/>
    <x v="6"/>
    <d v="1946-02-27T00:00:00"/>
    <s v="MA"/>
    <x v="1"/>
    <s v="Asian"/>
    <s v="Widowed"/>
    <x v="0"/>
    <x v="1"/>
    <x v="1"/>
    <d v="2023-03-29T00:00:00"/>
    <n v="5"/>
    <x v="1"/>
    <n v="1"/>
    <x v="0"/>
    <n v="3"/>
    <d v="2022-10-08T00:00:00"/>
    <x v="0"/>
    <x v="0"/>
    <x v="2"/>
    <n v="3"/>
    <x v="1126"/>
    <n v="73"/>
    <x v="3"/>
  </r>
  <r>
    <x v="1136"/>
    <d v="2019-10-05T00:00:00"/>
    <n v="6"/>
    <s v="BI Developer"/>
    <x v="2"/>
    <s v="Terminated"/>
    <s v="Part-Time"/>
    <s v="Zone A"/>
    <s v="Temporary"/>
    <x v="2"/>
    <x v="1"/>
    <d v="1993-01-23T00:00:00"/>
    <s v="MA"/>
    <x v="0"/>
    <s v="Black"/>
    <s v="Widowed"/>
    <x v="0"/>
    <x v="1"/>
    <x v="1"/>
    <d v="2022-11-01T00:00:00"/>
    <n v="4"/>
    <x v="1"/>
    <n v="4"/>
    <x v="1"/>
    <n v="4"/>
    <d v="2022-12-20T00:00:00"/>
    <x v="1"/>
    <x v="0"/>
    <x v="3"/>
    <n v="5"/>
    <x v="1127"/>
    <n v="26"/>
    <x v="1"/>
  </r>
  <r>
    <x v="1137"/>
    <d v="2021-11-29T00:00:00"/>
    <n v="4"/>
    <s v="BI Developer"/>
    <x v="4"/>
    <s v="Terminated"/>
    <s v="Full-Time"/>
    <s v="Zone C"/>
    <s v="Full-Time"/>
    <x v="2"/>
    <x v="4"/>
    <d v="1985-06-01T00:00:00"/>
    <s v="MA"/>
    <x v="0"/>
    <s v="White"/>
    <s v="Single"/>
    <x v="0"/>
    <x v="1"/>
    <x v="1"/>
    <d v="2023-06-09T00:00:00"/>
    <n v="1"/>
    <x v="0"/>
    <n v="4"/>
    <x v="1"/>
    <n v="4"/>
    <d v="2022-12-09T00:00:00"/>
    <x v="0"/>
    <x v="0"/>
    <x v="2"/>
    <n v="4"/>
    <x v="1128"/>
    <n v="36"/>
    <x v="1"/>
  </r>
  <r>
    <x v="1138"/>
    <d v="2018-11-06T00:00:00"/>
    <n v="7"/>
    <s v="Area Sales Manager"/>
    <x v="1"/>
    <s v="Active"/>
    <s v="Part-Time"/>
    <s v="Zone B"/>
    <s v="Temporary"/>
    <x v="2"/>
    <x v="4"/>
    <d v="1957-01-07T00:00:00"/>
    <s v="MA"/>
    <x v="1"/>
    <s v="Hispanic"/>
    <s v="Married"/>
    <x v="0"/>
    <x v="1"/>
    <x v="1"/>
    <d v="2022-12-02T00:00:00"/>
    <n v="2"/>
    <x v="0"/>
    <n v="4"/>
    <x v="1"/>
    <n v="5"/>
    <d v="2023-07-24T00:00:00"/>
    <x v="3"/>
    <x v="1"/>
    <x v="1"/>
    <n v="1"/>
    <x v="1129"/>
    <n v="61"/>
    <x v="3"/>
  </r>
  <r>
    <x v="1139"/>
    <d v="2021-07-27T00:00:00"/>
    <n v="4"/>
    <s v="Area Sales Manager"/>
    <x v="8"/>
    <s v="Active"/>
    <s v="Full-Time"/>
    <s v="Zone B"/>
    <s v="Temporary"/>
    <x v="2"/>
    <x v="6"/>
    <d v="1999-12-19T00:00:00"/>
    <s v="MA"/>
    <x v="1"/>
    <s v="Black"/>
    <s v="Divorced"/>
    <x v="0"/>
    <x v="1"/>
    <x v="1"/>
    <d v="2023-06-11T00:00:00"/>
    <n v="2"/>
    <x v="0"/>
    <n v="3"/>
    <x v="2"/>
    <n v="3"/>
    <d v="2023-05-01T00:00:00"/>
    <x v="3"/>
    <x v="1"/>
    <x v="0"/>
    <n v="2"/>
    <x v="1130"/>
    <n v="22"/>
    <x v="2"/>
  </r>
  <r>
    <x v="1140"/>
    <d v="2023-07-18T00:00:00"/>
    <n v="2"/>
    <s v="Area Sales Manager"/>
    <x v="3"/>
    <s v="Active"/>
    <s v="Part-Time"/>
    <s v="Zone A"/>
    <s v="Temporary"/>
    <x v="2"/>
    <x v="13"/>
    <d v="1942-09-01T00:00:00"/>
    <s v="MA"/>
    <x v="1"/>
    <s v="Black"/>
    <s v="Married"/>
    <x v="0"/>
    <x v="1"/>
    <x v="1"/>
    <d v="2022-09-25T00:00:00"/>
    <n v="3"/>
    <x v="2"/>
    <n v="1"/>
    <x v="0"/>
    <n v="2"/>
    <d v="2023-06-15T00:00:00"/>
    <x v="4"/>
    <x v="0"/>
    <x v="2"/>
    <n v="5"/>
    <x v="1131"/>
    <n v="81"/>
    <x v="3"/>
  </r>
  <r>
    <x v="1141"/>
    <d v="2022-09-04T00:00:00"/>
    <n v="3"/>
    <s v="Senior BI Developer"/>
    <x v="0"/>
    <s v="Active"/>
    <s v="Part-Time"/>
    <s v="Zone C"/>
    <s v="Temporary"/>
    <x v="5"/>
    <x v="4"/>
    <d v="1985-05-20T00:00:00"/>
    <s v="MA"/>
    <x v="1"/>
    <s v="Black"/>
    <s v="Single"/>
    <x v="0"/>
    <x v="1"/>
    <x v="1"/>
    <d v="2022-09-30T00:00:00"/>
    <n v="1"/>
    <x v="0"/>
    <n v="4"/>
    <x v="1"/>
    <n v="5"/>
    <d v="2023-03-19T00:00:00"/>
    <x v="0"/>
    <x v="0"/>
    <x v="2"/>
    <n v="3"/>
    <x v="1132"/>
    <n v="37"/>
    <x v="1"/>
  </r>
  <r>
    <x v="1142"/>
    <d v="2019-05-24T00:00:00"/>
    <n v="6"/>
    <s v="Sales Manager"/>
    <x v="7"/>
    <s v="Active"/>
    <s v="Contract"/>
    <s v="Zone B"/>
    <s v="Part-Time"/>
    <x v="2"/>
    <x v="6"/>
    <d v="1969-08-30T00:00:00"/>
    <s v="MA"/>
    <x v="1"/>
    <s v="Other"/>
    <s v="Married"/>
    <x v="0"/>
    <x v="1"/>
    <x v="1"/>
    <d v="2023-07-29T00:00:00"/>
    <n v="1"/>
    <x v="0"/>
    <n v="5"/>
    <x v="1"/>
    <n v="1"/>
    <d v="2022-10-01T00:00:00"/>
    <x v="3"/>
    <x v="0"/>
    <x v="3"/>
    <n v="1"/>
    <x v="1133"/>
    <n v="50"/>
    <x v="0"/>
  </r>
  <r>
    <x v="1143"/>
    <d v="2019-11-03T00:00:00"/>
    <n v="6"/>
    <s v="Sales Manager"/>
    <x v="1"/>
    <s v="Active"/>
    <s v="Contract"/>
    <s v="Zone B"/>
    <s v="Part-Time"/>
    <x v="2"/>
    <x v="4"/>
    <d v="1975-12-29T00:00:00"/>
    <s v="MA"/>
    <x v="1"/>
    <s v="Other"/>
    <s v="Widowed"/>
    <x v="0"/>
    <x v="1"/>
    <x v="1"/>
    <d v="2022-08-07T00:00:00"/>
    <n v="2"/>
    <x v="0"/>
    <n v="1"/>
    <x v="0"/>
    <n v="2"/>
    <d v="2023-06-06T00:00:00"/>
    <x v="2"/>
    <x v="1"/>
    <x v="0"/>
    <n v="4"/>
    <x v="1134"/>
    <n v="44"/>
    <x v="0"/>
  </r>
  <r>
    <x v="1144"/>
    <d v="2019-11-26T00:00:00"/>
    <n v="6"/>
    <s v="Sales Manager"/>
    <x v="8"/>
    <s v="Active"/>
    <s v="Full-Time"/>
    <s v="Zone C"/>
    <s v="Part-Time"/>
    <x v="1"/>
    <x v="4"/>
    <d v="1977-06-30T00:00:00"/>
    <s v="MA"/>
    <x v="0"/>
    <s v="White"/>
    <s v="Single"/>
    <x v="0"/>
    <x v="1"/>
    <x v="1"/>
    <d v="2023-07-11T00:00:00"/>
    <n v="4"/>
    <x v="1"/>
    <n v="5"/>
    <x v="1"/>
    <n v="5"/>
    <d v="2023-05-23T00:00:00"/>
    <x v="0"/>
    <x v="0"/>
    <x v="1"/>
    <n v="1"/>
    <x v="1135"/>
    <n v="42"/>
    <x v="0"/>
  </r>
  <r>
    <x v="1145"/>
    <d v="2022-08-09T00:00:00"/>
    <n v="3"/>
    <s v="CIO"/>
    <x v="5"/>
    <s v="Terminated"/>
    <s v="Contract"/>
    <s v="Zone B"/>
    <s v="Full-Time"/>
    <x v="2"/>
    <x v="3"/>
    <d v="1971-07-02T00:00:00"/>
    <s v="MA"/>
    <x v="1"/>
    <s v="Other"/>
    <s v="Widowed"/>
    <x v="0"/>
    <x v="1"/>
    <x v="1"/>
    <d v="2023-06-17T00:00:00"/>
    <n v="5"/>
    <x v="1"/>
    <n v="5"/>
    <x v="1"/>
    <n v="1"/>
    <d v="2023-07-25T00:00:00"/>
    <x v="4"/>
    <x v="0"/>
    <x v="0"/>
    <n v="5"/>
    <x v="1136"/>
    <n v="51"/>
    <x v="0"/>
  </r>
  <r>
    <x v="1146"/>
    <d v="2019-03-19T00:00:00"/>
    <n v="7"/>
    <s v="BI Director"/>
    <x v="6"/>
    <s v="Active"/>
    <s v="Contract"/>
    <s v="Zone C"/>
    <s v="Full-Time"/>
    <x v="2"/>
    <x v="0"/>
    <d v="1982-05-16T00:00:00"/>
    <s v="MA"/>
    <x v="1"/>
    <s v="Hispanic"/>
    <s v="Divorced"/>
    <x v="0"/>
    <x v="1"/>
    <x v="1"/>
    <d v="2023-02-25T00:00:00"/>
    <n v="5"/>
    <x v="1"/>
    <n v="4"/>
    <x v="1"/>
    <n v="4"/>
    <d v="2023-07-20T00:00:00"/>
    <x v="3"/>
    <x v="0"/>
    <x v="0"/>
    <n v="5"/>
    <x v="1137"/>
    <n v="37"/>
    <x v="1"/>
  </r>
  <r>
    <x v="1147"/>
    <d v="2018-11-25T00:00:00"/>
    <n v="7"/>
    <s v="BI Developer"/>
    <x v="2"/>
    <s v="Active"/>
    <s v="Contract"/>
    <s v="Zone C"/>
    <s v="Full-Time"/>
    <x v="2"/>
    <x v="6"/>
    <d v="1963-11-04T00:00:00"/>
    <s v="MA"/>
    <x v="0"/>
    <s v="Hispanic"/>
    <s v="Married"/>
    <x v="0"/>
    <x v="1"/>
    <x v="1"/>
    <d v="2023-05-17T00:00:00"/>
    <n v="2"/>
    <x v="0"/>
    <n v="4"/>
    <x v="1"/>
    <n v="5"/>
    <d v="2023-02-18T00:00:00"/>
    <x v="3"/>
    <x v="0"/>
    <x v="0"/>
    <n v="3"/>
    <x v="1138"/>
    <n v="55"/>
    <x v="0"/>
  </r>
  <r>
    <x v="1148"/>
    <d v="2022-04-10T00:00:00"/>
    <n v="4"/>
    <s v="BI Developer"/>
    <x v="4"/>
    <s v="Terminated"/>
    <s v="Full-Time"/>
    <s v="Zone C"/>
    <s v="Full-Time"/>
    <x v="2"/>
    <x v="1"/>
    <d v="1961-01-30T00:00:00"/>
    <s v="MA"/>
    <x v="0"/>
    <s v="Asian"/>
    <s v="Widowed"/>
    <x v="0"/>
    <x v="1"/>
    <x v="1"/>
    <d v="2023-03-10T00:00:00"/>
    <n v="4"/>
    <x v="1"/>
    <n v="2"/>
    <x v="0"/>
    <n v="4"/>
    <d v="2023-07-13T00:00:00"/>
    <x v="4"/>
    <x v="1"/>
    <x v="3"/>
    <n v="5"/>
    <x v="1139"/>
    <n v="61"/>
    <x v="3"/>
  </r>
  <r>
    <x v="1149"/>
    <d v="2021-04-02T00:00:00"/>
    <n v="5"/>
    <s v="Area Sales Manager"/>
    <x v="1"/>
    <s v="Active"/>
    <s v="Full-Time"/>
    <s v="Zone C"/>
    <s v="Full-Time"/>
    <x v="2"/>
    <x v="8"/>
    <d v="1991-09-10T00:00:00"/>
    <s v="MA"/>
    <x v="1"/>
    <s v="White"/>
    <s v="Single"/>
    <x v="0"/>
    <x v="1"/>
    <x v="1"/>
    <d v="2023-02-12T00:00:00"/>
    <n v="2"/>
    <x v="0"/>
    <n v="1"/>
    <x v="0"/>
    <n v="1"/>
    <d v="2023-07-08T00:00:00"/>
    <x v="2"/>
    <x v="0"/>
    <x v="1"/>
    <n v="1"/>
    <x v="1140"/>
    <n v="30"/>
    <x v="1"/>
  </r>
  <r>
    <x v="1150"/>
    <d v="2019-12-22T00:00:00"/>
    <n v="6"/>
    <s v="Area Sales Manager"/>
    <x v="8"/>
    <s v="Active"/>
    <s v="Contract"/>
    <s v="Zone A"/>
    <s v="Part-Time"/>
    <x v="2"/>
    <x v="9"/>
    <d v="1963-07-10T00:00:00"/>
    <s v="MA"/>
    <x v="1"/>
    <s v="Black"/>
    <s v="Widowed"/>
    <x v="0"/>
    <x v="1"/>
    <x v="1"/>
    <d v="2022-08-23T00:00:00"/>
    <n v="4"/>
    <x v="1"/>
    <n v="2"/>
    <x v="0"/>
    <n v="3"/>
    <d v="2022-11-15T00:00:00"/>
    <x v="2"/>
    <x v="0"/>
    <x v="3"/>
    <n v="3"/>
    <x v="1141"/>
    <n v="56"/>
    <x v="0"/>
  </r>
  <r>
    <x v="1151"/>
    <d v="2021-08-14T00:00:00"/>
    <n v="4"/>
    <s v="Area Sales Manager"/>
    <x v="3"/>
    <s v="Active"/>
    <s v="Full-Time"/>
    <s v="Zone A"/>
    <s v="Part-Time"/>
    <x v="2"/>
    <x v="3"/>
    <d v="1978-07-22T00:00:00"/>
    <s v="OR"/>
    <x v="1"/>
    <s v="Black"/>
    <s v="Divorced"/>
    <x v="0"/>
    <x v="1"/>
    <x v="1"/>
    <d v="2022-08-12T00:00:00"/>
    <n v="3"/>
    <x v="2"/>
    <n v="3"/>
    <x v="2"/>
    <n v="4"/>
    <d v="2023-02-21T00:00:00"/>
    <x v="3"/>
    <x v="0"/>
    <x v="0"/>
    <n v="5"/>
    <x v="1142"/>
    <n v="43"/>
    <x v="0"/>
  </r>
  <r>
    <x v="1152"/>
    <d v="2018-08-28T00:00:00"/>
    <n v="7"/>
    <s v="Senior BI Developer"/>
    <x v="4"/>
    <s v="Active"/>
    <s v="Full-Time"/>
    <s v="Zone A"/>
    <s v="Full-Time"/>
    <x v="5"/>
    <x v="8"/>
    <d v="1972-03-19T00:00:00"/>
    <s v="MA"/>
    <x v="1"/>
    <s v="Black"/>
    <s v="Widowed"/>
    <x v="0"/>
    <x v="1"/>
    <x v="1"/>
    <d v="2022-10-24T00:00:00"/>
    <n v="1"/>
    <x v="0"/>
    <n v="3"/>
    <x v="2"/>
    <n v="5"/>
    <d v="2022-09-11T00:00:00"/>
    <x v="0"/>
    <x v="1"/>
    <x v="2"/>
    <n v="1"/>
    <x v="1143"/>
    <n v="46"/>
    <x v="0"/>
  </r>
  <r>
    <x v="1153"/>
    <d v="2023-07-10T00:00:00"/>
    <n v="2"/>
    <s v="Senior BI Developer"/>
    <x v="0"/>
    <s v="Active"/>
    <s v="Part-Time"/>
    <s v="Zone C"/>
    <s v="Part-Time"/>
    <x v="5"/>
    <x v="1"/>
    <d v="1947-09-07T00:00:00"/>
    <s v="MA"/>
    <x v="1"/>
    <s v="Black"/>
    <s v="Single"/>
    <x v="0"/>
    <x v="1"/>
    <x v="1"/>
    <d v="2022-10-01T00:00:00"/>
    <n v="2"/>
    <x v="0"/>
    <n v="1"/>
    <x v="0"/>
    <n v="3"/>
    <d v="2023-06-23T00:00:00"/>
    <x v="1"/>
    <x v="1"/>
    <x v="0"/>
    <n v="5"/>
    <x v="1144"/>
    <n v="76"/>
    <x v="3"/>
  </r>
  <r>
    <x v="1154"/>
    <d v="2020-09-18T00:00:00"/>
    <n v="5"/>
    <s v="Sales Manager"/>
    <x v="7"/>
    <s v="Active"/>
    <s v="Part-Time"/>
    <s v="Zone A"/>
    <s v="Temporary"/>
    <x v="2"/>
    <x v="4"/>
    <d v="1961-09-14T00:00:00"/>
    <s v="MA"/>
    <x v="1"/>
    <s v="Asian"/>
    <s v="Divorced"/>
    <x v="0"/>
    <x v="1"/>
    <x v="1"/>
    <d v="2022-09-13T00:00:00"/>
    <n v="3"/>
    <x v="2"/>
    <n v="1"/>
    <x v="0"/>
    <n v="2"/>
    <d v="2023-01-10T00:00:00"/>
    <x v="2"/>
    <x v="1"/>
    <x v="3"/>
    <n v="5"/>
    <x v="1145"/>
    <n v="59"/>
    <x v="0"/>
  </r>
  <r>
    <x v="1155"/>
    <d v="2019-07-18T00:00:00"/>
    <n v="6"/>
    <s v="Sales Manager"/>
    <x v="1"/>
    <s v="Active"/>
    <s v="Contract"/>
    <s v="Zone A"/>
    <s v="Full-Time"/>
    <x v="2"/>
    <x v="8"/>
    <d v="1960-11-06T00:00:00"/>
    <s v="MA"/>
    <x v="0"/>
    <s v="Other"/>
    <s v="Widowed"/>
    <x v="0"/>
    <x v="1"/>
    <x v="1"/>
    <d v="2022-08-11T00:00:00"/>
    <n v="2"/>
    <x v="0"/>
    <n v="2"/>
    <x v="0"/>
    <n v="2"/>
    <d v="2023-02-01T00:00:00"/>
    <x v="0"/>
    <x v="0"/>
    <x v="0"/>
    <n v="5"/>
    <x v="1146"/>
    <n v="59"/>
    <x v="0"/>
  </r>
  <r>
    <x v="1156"/>
    <d v="2021-11-21T00:00:00"/>
    <n v="4"/>
    <s v="Sales Manager"/>
    <x v="8"/>
    <s v="Active"/>
    <s v="Contract"/>
    <s v="Zone A"/>
    <s v="Full-Time"/>
    <x v="1"/>
    <x v="9"/>
    <d v="1964-10-10T00:00:00"/>
    <s v="MA"/>
    <x v="0"/>
    <s v="White"/>
    <s v="Married"/>
    <x v="0"/>
    <x v="1"/>
    <x v="1"/>
    <d v="2023-07-08T00:00:00"/>
    <n v="5"/>
    <x v="1"/>
    <n v="3"/>
    <x v="2"/>
    <n v="5"/>
    <d v="2022-11-15T00:00:00"/>
    <x v="1"/>
    <x v="1"/>
    <x v="3"/>
    <n v="2"/>
    <x v="1147"/>
    <n v="57"/>
    <x v="0"/>
  </r>
  <r>
    <x v="1157"/>
    <d v="2021-03-08T00:00:00"/>
    <n v="5"/>
    <s v="CIO"/>
    <x v="0"/>
    <s v="Active"/>
    <s v="Full-Time"/>
    <s v="Zone B"/>
    <s v="Part-Time"/>
    <x v="2"/>
    <x v="4"/>
    <d v="1947-05-26T00:00:00"/>
    <s v="MA"/>
    <x v="1"/>
    <s v="Asian"/>
    <s v="Married"/>
    <x v="0"/>
    <x v="1"/>
    <x v="1"/>
    <d v="2022-10-08T00:00:00"/>
    <n v="1"/>
    <x v="0"/>
    <n v="3"/>
    <x v="2"/>
    <n v="4"/>
    <d v="2022-09-14T00:00:00"/>
    <x v="3"/>
    <x v="1"/>
    <x v="2"/>
    <n v="3"/>
    <x v="1148"/>
    <n v="74"/>
    <x v="3"/>
  </r>
  <r>
    <x v="1158"/>
    <d v="2019-08-21T00:00:00"/>
    <n v="6"/>
    <s v="BI Director"/>
    <x v="1"/>
    <s v="Active"/>
    <s v="Part-Time"/>
    <s v="Zone C"/>
    <s v="Full-Time"/>
    <x v="2"/>
    <x v="3"/>
    <d v="1950-11-07T00:00:00"/>
    <s v="MA"/>
    <x v="0"/>
    <s v="Other"/>
    <s v="Widowed"/>
    <x v="0"/>
    <x v="1"/>
    <x v="1"/>
    <d v="2022-08-19T00:00:00"/>
    <n v="3"/>
    <x v="2"/>
    <n v="5"/>
    <x v="1"/>
    <n v="5"/>
    <d v="2023-01-04T00:00:00"/>
    <x v="2"/>
    <x v="1"/>
    <x v="1"/>
    <n v="2"/>
    <x v="1149"/>
    <n v="69"/>
    <x v="3"/>
  </r>
  <r>
    <x v="1159"/>
    <d v="2022-04-30T00:00:00"/>
    <n v="4"/>
    <s v="BI Developer"/>
    <x v="8"/>
    <s v="Terminated"/>
    <s v="Part-Time"/>
    <s v="Zone B"/>
    <s v="Full-Time"/>
    <x v="2"/>
    <x v="13"/>
    <d v="1946-06-17T00:00:00"/>
    <s v="MA"/>
    <x v="0"/>
    <s v="Other"/>
    <s v="Married"/>
    <x v="0"/>
    <x v="1"/>
    <x v="1"/>
    <d v="2022-10-04T00:00:00"/>
    <n v="1"/>
    <x v="0"/>
    <n v="5"/>
    <x v="1"/>
    <n v="5"/>
    <d v="2022-11-22T00:00:00"/>
    <x v="1"/>
    <x v="0"/>
    <x v="3"/>
    <n v="1"/>
    <x v="1150"/>
    <n v="76"/>
    <x v="3"/>
  </r>
  <r>
    <x v="1160"/>
    <d v="2023-02-03T00:00:00"/>
    <n v="3"/>
    <s v="Area Sales Manager"/>
    <x v="7"/>
    <s v="Active"/>
    <s v="Full-Time"/>
    <s v="Zone A"/>
    <s v="Part-Time"/>
    <x v="2"/>
    <x v="4"/>
    <d v="1959-11-02T00:00:00"/>
    <s v="MA"/>
    <x v="1"/>
    <s v="Hispanic"/>
    <s v="Widowed"/>
    <x v="0"/>
    <x v="1"/>
    <x v="1"/>
    <d v="2023-01-25T00:00:00"/>
    <n v="4"/>
    <x v="1"/>
    <n v="1"/>
    <x v="0"/>
    <n v="4"/>
    <d v="2023-03-07T00:00:00"/>
    <x v="3"/>
    <x v="0"/>
    <x v="0"/>
    <n v="4"/>
    <x v="1151"/>
    <n v="64"/>
    <x v="3"/>
  </r>
  <r>
    <x v="1161"/>
    <d v="2023-05-08T00:00:00"/>
    <n v="3"/>
    <s v="Area Sales Manager"/>
    <x v="3"/>
    <s v="Active"/>
    <s v="Part-Time"/>
    <s v="Zone B"/>
    <s v="Full-Time"/>
    <x v="2"/>
    <x v="14"/>
    <d v="1963-08-12T00:00:00"/>
    <s v="MA"/>
    <x v="1"/>
    <s v="Other"/>
    <s v="Widowed"/>
    <x v="0"/>
    <x v="1"/>
    <x v="1"/>
    <d v="2023-03-27T00:00:00"/>
    <n v="2"/>
    <x v="0"/>
    <n v="5"/>
    <x v="1"/>
    <n v="1"/>
    <d v="2022-12-07T00:00:00"/>
    <x v="2"/>
    <x v="0"/>
    <x v="0"/>
    <n v="5"/>
    <x v="1152"/>
    <n v="60"/>
    <x v="3"/>
  </r>
  <r>
    <x v="1162"/>
    <d v="2022-07-29T00:00:00"/>
    <n v="3"/>
    <s v="Area Sales Manager"/>
    <x v="5"/>
    <s v="Active"/>
    <s v="Part-Time"/>
    <s v="Zone B"/>
    <s v="Part-Time"/>
    <x v="2"/>
    <x v="3"/>
    <d v="1965-11-22T00:00:00"/>
    <s v="OR"/>
    <x v="0"/>
    <s v="Other"/>
    <s v="Widowed"/>
    <x v="0"/>
    <x v="1"/>
    <x v="1"/>
    <d v="2023-03-10T00:00:00"/>
    <n v="5"/>
    <x v="1"/>
    <n v="4"/>
    <x v="1"/>
    <n v="5"/>
    <d v="2022-12-02T00:00:00"/>
    <x v="3"/>
    <x v="1"/>
    <x v="1"/>
    <n v="2"/>
    <x v="1153"/>
    <n v="57"/>
    <x v="0"/>
  </r>
  <r>
    <x v="1163"/>
    <d v="2020-11-18T00:00:00"/>
    <n v="5"/>
    <s v="Senior BI Developer"/>
    <x v="2"/>
    <s v="Active"/>
    <s v="Part-Time"/>
    <s v="Zone A"/>
    <s v="Part-Time"/>
    <x v="5"/>
    <x v="4"/>
    <d v="1946-03-28T00:00:00"/>
    <s v="MA"/>
    <x v="0"/>
    <s v="Black"/>
    <s v="Widowed"/>
    <x v="0"/>
    <x v="1"/>
    <x v="1"/>
    <d v="2023-06-21T00:00:00"/>
    <n v="2"/>
    <x v="0"/>
    <n v="1"/>
    <x v="0"/>
    <n v="1"/>
    <d v="2023-04-14T00:00:00"/>
    <x v="0"/>
    <x v="0"/>
    <x v="2"/>
    <n v="1"/>
    <x v="1154"/>
    <n v="74"/>
    <x v="3"/>
  </r>
  <r>
    <x v="1164"/>
    <d v="2021-05-16T00:00:00"/>
    <n v="4"/>
    <s v="Senior BI Developer"/>
    <x v="4"/>
    <s v="Active"/>
    <s v="Part-Time"/>
    <s v="Zone C"/>
    <s v="Part-Time"/>
    <x v="5"/>
    <x v="6"/>
    <d v="1944-12-14T00:00:00"/>
    <s v="MA"/>
    <x v="1"/>
    <s v="Black"/>
    <s v="Widowed"/>
    <x v="0"/>
    <x v="1"/>
    <x v="1"/>
    <d v="2023-08-01T00:00:00"/>
    <n v="5"/>
    <x v="1"/>
    <n v="4"/>
    <x v="1"/>
    <n v="3"/>
    <d v="2023-03-25T00:00:00"/>
    <x v="0"/>
    <x v="1"/>
    <x v="0"/>
    <n v="5"/>
    <x v="1155"/>
    <n v="77"/>
    <x v="3"/>
  </r>
  <r>
    <x v="1165"/>
    <d v="2019-10-25T00:00:00"/>
    <n v="6"/>
    <s v="Senior BI Developer"/>
    <x v="0"/>
    <s v="Active"/>
    <s v="Full-Time"/>
    <s v="Zone C"/>
    <s v="Temporary"/>
    <x v="2"/>
    <x v="3"/>
    <d v="1976-09-01T00:00:00"/>
    <s v="MA"/>
    <x v="1"/>
    <s v="Other"/>
    <s v="Divorced"/>
    <x v="0"/>
    <x v="1"/>
    <x v="1"/>
    <d v="2023-03-01T00:00:00"/>
    <n v="5"/>
    <x v="1"/>
    <n v="4"/>
    <x v="1"/>
    <n v="5"/>
    <d v="2022-10-04T00:00:00"/>
    <x v="1"/>
    <x v="0"/>
    <x v="2"/>
    <n v="3"/>
    <x v="1156"/>
    <n v="43"/>
    <x v="0"/>
  </r>
  <r>
    <x v="1166"/>
    <d v="2023-03-05T00:00:00"/>
    <n v="3"/>
    <s v="Sales Manager"/>
    <x v="7"/>
    <s v="Active"/>
    <s v="Contract"/>
    <s v="Zone B"/>
    <s v="Temporary"/>
    <x v="2"/>
    <x v="6"/>
    <d v="1974-10-10T00:00:00"/>
    <s v="MA"/>
    <x v="0"/>
    <s v="White"/>
    <s v="Divorced"/>
    <x v="0"/>
    <x v="1"/>
    <x v="1"/>
    <d v="2023-05-30T00:00:00"/>
    <n v="2"/>
    <x v="0"/>
    <n v="3"/>
    <x v="2"/>
    <n v="4"/>
    <d v="2022-12-20T00:00:00"/>
    <x v="1"/>
    <x v="1"/>
    <x v="0"/>
    <n v="1"/>
    <x v="1157"/>
    <n v="49"/>
    <x v="0"/>
  </r>
  <r>
    <x v="1167"/>
    <d v="2021-06-01T00:00:00"/>
    <n v="4"/>
    <s v="Sales Manager"/>
    <x v="1"/>
    <s v="Active"/>
    <s v="Part-Time"/>
    <s v="Zone B"/>
    <s v="Part-Time"/>
    <x v="2"/>
    <x v="1"/>
    <d v="1970-12-29T00:00:00"/>
    <s v="MA"/>
    <x v="0"/>
    <s v="Black"/>
    <s v="Married"/>
    <x v="0"/>
    <x v="1"/>
    <x v="1"/>
    <d v="2023-04-15T00:00:00"/>
    <n v="5"/>
    <x v="1"/>
    <n v="3"/>
    <x v="2"/>
    <n v="4"/>
    <d v="2022-09-19T00:00:00"/>
    <x v="2"/>
    <x v="1"/>
    <x v="0"/>
    <n v="3"/>
    <x v="1158"/>
    <n v="51"/>
    <x v="0"/>
  </r>
  <r>
    <x v="1168"/>
    <d v="2022-01-22T00:00:00"/>
    <n v="4"/>
    <s v="Sales Manager"/>
    <x v="8"/>
    <s v="Terminated"/>
    <s v="Full-Time"/>
    <s v="Zone B"/>
    <s v="Part-Time"/>
    <x v="1"/>
    <x v="1"/>
    <d v="1988-02-14T00:00:00"/>
    <s v="MA"/>
    <x v="0"/>
    <s v="Other"/>
    <s v="Married"/>
    <x v="0"/>
    <x v="1"/>
    <x v="1"/>
    <d v="2022-12-29T00:00:00"/>
    <n v="2"/>
    <x v="0"/>
    <n v="4"/>
    <x v="1"/>
    <n v="4"/>
    <d v="2023-06-28T00:00:00"/>
    <x v="2"/>
    <x v="0"/>
    <x v="0"/>
    <n v="1"/>
    <x v="1159"/>
    <n v="34"/>
    <x v="1"/>
  </r>
  <r>
    <x v="1169"/>
    <d v="2023-07-09T00:00:00"/>
    <n v="2"/>
    <s v="CIO"/>
    <x v="5"/>
    <s v="Terminated"/>
    <s v="Contract"/>
    <s v="Zone A"/>
    <s v="Part-Time"/>
    <x v="2"/>
    <x v="6"/>
    <d v="1963-03-07T00:00:00"/>
    <s v="MA"/>
    <x v="1"/>
    <s v="Hispanic"/>
    <s v="Widowed"/>
    <x v="0"/>
    <x v="1"/>
    <x v="1"/>
    <d v="2022-12-30T00:00:00"/>
    <n v="2"/>
    <x v="0"/>
    <n v="4"/>
    <x v="1"/>
    <n v="3"/>
    <d v="2023-06-05T00:00:00"/>
    <x v="0"/>
    <x v="0"/>
    <x v="0"/>
    <n v="5"/>
    <x v="1160"/>
    <n v="60"/>
    <x v="3"/>
  </r>
  <r>
    <x v="1170"/>
    <d v="2018-11-11T00:00:00"/>
    <n v="7"/>
    <s v="BI Director"/>
    <x v="6"/>
    <s v="Terminated"/>
    <s v="Full-Time"/>
    <s v="Zone A"/>
    <s v="Full-Time"/>
    <x v="2"/>
    <x v="1"/>
    <d v="1968-06-26T00:00:00"/>
    <s v="MA"/>
    <x v="0"/>
    <s v="Black"/>
    <s v="Divorced"/>
    <x v="0"/>
    <x v="1"/>
    <x v="1"/>
    <d v="2023-01-18T00:00:00"/>
    <n v="1"/>
    <x v="0"/>
    <n v="4"/>
    <x v="1"/>
    <n v="2"/>
    <d v="2023-01-01T00:00:00"/>
    <x v="1"/>
    <x v="0"/>
    <x v="3"/>
    <n v="1"/>
    <x v="1161"/>
    <n v="50"/>
    <x v="0"/>
  </r>
  <r>
    <x v="1171"/>
    <d v="2021-01-05T00:00:00"/>
    <n v="5"/>
    <s v="BI Developer"/>
    <x v="7"/>
    <s v="Active"/>
    <s v="Contract"/>
    <s v="Zone C"/>
    <s v="Full-Time"/>
    <x v="2"/>
    <x v="0"/>
    <d v="1954-03-06T00:00:00"/>
    <s v="MA"/>
    <x v="1"/>
    <s v="Black"/>
    <s v="Widowed"/>
    <x v="0"/>
    <x v="1"/>
    <x v="1"/>
    <d v="2023-02-06T00:00:00"/>
    <n v="2"/>
    <x v="0"/>
    <n v="4"/>
    <x v="1"/>
    <n v="2"/>
    <d v="2022-11-11T00:00:00"/>
    <x v="4"/>
    <x v="1"/>
    <x v="2"/>
    <n v="2"/>
    <x v="1162"/>
    <n v="67"/>
    <x v="3"/>
  </r>
  <r>
    <x v="1172"/>
    <d v="2022-11-25T00:00:00"/>
    <n v="3"/>
    <s v="Area Sales Manager"/>
    <x v="1"/>
    <s v="Active"/>
    <s v="Part-Time"/>
    <s v="Zone C"/>
    <s v="Full-Time"/>
    <x v="2"/>
    <x v="6"/>
    <d v="1967-04-25T00:00:00"/>
    <s v="MA"/>
    <x v="1"/>
    <s v="White"/>
    <s v="Widowed"/>
    <x v="0"/>
    <x v="1"/>
    <x v="1"/>
    <d v="2023-08-03T00:00:00"/>
    <n v="3"/>
    <x v="2"/>
    <n v="4"/>
    <x v="1"/>
    <n v="5"/>
    <d v="2023-02-24T00:00:00"/>
    <x v="1"/>
    <x v="0"/>
    <x v="0"/>
    <n v="4"/>
    <x v="1163"/>
    <n v="55"/>
    <x v="0"/>
  </r>
  <r>
    <x v="1173"/>
    <d v="2020-03-30T00:00:00"/>
    <n v="6"/>
    <s v="Area Sales Manager"/>
    <x v="8"/>
    <s v="Active"/>
    <s v="Full-Time"/>
    <s v="Zone A"/>
    <s v="Full-Time"/>
    <x v="2"/>
    <x v="12"/>
    <d v="1956-07-23T00:00:00"/>
    <s v="OR"/>
    <x v="1"/>
    <s v="Other"/>
    <s v="Divorced"/>
    <x v="0"/>
    <x v="1"/>
    <x v="1"/>
    <d v="2022-11-12T00:00:00"/>
    <n v="1"/>
    <x v="0"/>
    <n v="4"/>
    <x v="1"/>
    <n v="5"/>
    <d v="2022-12-21T00:00:00"/>
    <x v="2"/>
    <x v="0"/>
    <x v="2"/>
    <n v="3"/>
    <x v="1164"/>
    <n v="64"/>
    <x v="3"/>
  </r>
  <r>
    <x v="1174"/>
    <d v="2021-01-02T00:00:00"/>
    <n v="5"/>
    <s v="Senior BI Developer"/>
    <x v="8"/>
    <s v="Active"/>
    <s v="Part-Time"/>
    <s v="Zone C"/>
    <s v="Temporary"/>
    <x v="5"/>
    <x v="4"/>
    <d v="1985-12-04T00:00:00"/>
    <s v="MA"/>
    <x v="1"/>
    <s v="Other"/>
    <s v="Married"/>
    <x v="0"/>
    <x v="1"/>
    <x v="1"/>
    <d v="2023-04-26T00:00:00"/>
    <n v="5"/>
    <x v="1"/>
    <n v="3"/>
    <x v="2"/>
    <n v="5"/>
    <d v="2022-09-15T00:00:00"/>
    <x v="1"/>
    <x v="1"/>
    <x v="3"/>
    <n v="2"/>
    <x v="1165"/>
    <n v="36"/>
    <x v="1"/>
  </r>
  <r>
    <x v="1175"/>
    <d v="2019-02-26T00:00:00"/>
    <n v="7"/>
    <s v="Senior BI Developer"/>
    <x v="6"/>
    <s v="Active"/>
    <s v="Contract"/>
    <s v="Zone A"/>
    <s v="Temporary"/>
    <x v="5"/>
    <x v="17"/>
    <d v="1942-01-20T00:00:00"/>
    <s v="MA"/>
    <x v="1"/>
    <s v="Black"/>
    <s v="Widowed"/>
    <x v="0"/>
    <x v="1"/>
    <x v="1"/>
    <d v="2022-11-12T00:00:00"/>
    <n v="3"/>
    <x v="2"/>
    <n v="1"/>
    <x v="0"/>
    <n v="5"/>
    <d v="2023-01-21T00:00:00"/>
    <x v="4"/>
    <x v="0"/>
    <x v="0"/>
    <n v="3"/>
    <x v="1166"/>
    <n v="77"/>
    <x v="3"/>
  </r>
  <r>
    <x v="1176"/>
    <d v="2019-10-06T00:00:00"/>
    <n v="6"/>
    <s v="Senior BI Developer"/>
    <x v="2"/>
    <s v="Active"/>
    <s v="Contract"/>
    <s v="Zone A"/>
    <s v="Part-Time"/>
    <x v="2"/>
    <x v="9"/>
    <d v="1946-01-21T00:00:00"/>
    <s v="MA"/>
    <x v="1"/>
    <s v="Black"/>
    <s v="Widowed"/>
    <x v="0"/>
    <x v="1"/>
    <x v="1"/>
    <d v="2022-11-30T00:00:00"/>
    <n v="3"/>
    <x v="2"/>
    <n v="1"/>
    <x v="0"/>
    <n v="2"/>
    <d v="2022-09-21T00:00:00"/>
    <x v="1"/>
    <x v="1"/>
    <x v="0"/>
    <n v="3"/>
    <x v="1167"/>
    <n v="73"/>
    <x v="3"/>
  </r>
  <r>
    <x v="1177"/>
    <d v="2020-04-19T00:00:00"/>
    <n v="6"/>
    <s v="Sales Manager"/>
    <x v="9"/>
    <s v="Active"/>
    <s v="Part-Time"/>
    <s v="Zone C"/>
    <s v="Part-Time"/>
    <x v="2"/>
    <x v="6"/>
    <d v="1943-09-23T00:00:00"/>
    <s v="MA"/>
    <x v="0"/>
    <s v="Other"/>
    <s v="Widowed"/>
    <x v="0"/>
    <x v="1"/>
    <x v="1"/>
    <d v="2023-06-25T00:00:00"/>
    <n v="2"/>
    <x v="0"/>
    <n v="2"/>
    <x v="0"/>
    <n v="1"/>
    <d v="2023-03-08T00:00:00"/>
    <x v="2"/>
    <x v="1"/>
    <x v="0"/>
    <n v="1"/>
    <x v="1168"/>
    <n v="77"/>
    <x v="3"/>
  </r>
  <r>
    <x v="1178"/>
    <d v="2022-12-24T00:00:00"/>
    <n v="3"/>
    <s v="Sales Manager"/>
    <x v="7"/>
    <s v="Active"/>
    <s v="Contract"/>
    <s v="Zone C"/>
    <s v="Part-Time"/>
    <x v="2"/>
    <x v="4"/>
    <d v="1985-08-13T00:00:00"/>
    <s v="MA"/>
    <x v="0"/>
    <s v="Other"/>
    <s v="Single"/>
    <x v="0"/>
    <x v="1"/>
    <x v="1"/>
    <d v="2022-12-18T00:00:00"/>
    <n v="3"/>
    <x v="2"/>
    <n v="5"/>
    <x v="1"/>
    <n v="1"/>
    <d v="2023-03-10T00:00:00"/>
    <x v="2"/>
    <x v="1"/>
    <x v="3"/>
    <n v="5"/>
    <x v="1014"/>
    <n v="37"/>
    <x v="1"/>
  </r>
  <r>
    <x v="1179"/>
    <d v="2021-04-09T00:00:00"/>
    <n v="5"/>
    <s v="CIO"/>
    <x v="3"/>
    <s v="Terminated"/>
    <s v="Part-Time"/>
    <s v="Zone A"/>
    <s v="Temporary"/>
    <x v="2"/>
    <x v="1"/>
    <d v="1961-10-04T00:00:00"/>
    <s v="MA"/>
    <x v="1"/>
    <s v="Asian"/>
    <s v="Married"/>
    <x v="0"/>
    <x v="1"/>
    <x v="1"/>
    <d v="2022-08-31T00:00:00"/>
    <n v="3"/>
    <x v="2"/>
    <n v="5"/>
    <x v="1"/>
    <n v="3"/>
    <d v="2022-08-30T00:00:00"/>
    <x v="4"/>
    <x v="0"/>
    <x v="2"/>
    <n v="5"/>
    <x v="1169"/>
    <n v="60"/>
    <x v="3"/>
  </r>
  <r>
    <x v="1180"/>
    <d v="2018-09-04T00:00:00"/>
    <n v="7"/>
    <s v="BI Director"/>
    <x v="7"/>
    <s v="Terminated"/>
    <s v="Contract"/>
    <s v="Zone C"/>
    <s v="Full-Time"/>
    <x v="2"/>
    <x v="22"/>
    <d v="1981-11-13T00:00:00"/>
    <s v="MA"/>
    <x v="0"/>
    <s v="Other"/>
    <s v="Widowed"/>
    <x v="0"/>
    <x v="1"/>
    <x v="1"/>
    <d v="2023-05-25T00:00:00"/>
    <n v="3"/>
    <x v="2"/>
    <n v="3"/>
    <x v="2"/>
    <n v="3"/>
    <d v="2023-01-03T00:00:00"/>
    <x v="0"/>
    <x v="0"/>
    <x v="3"/>
    <n v="2"/>
    <x v="1170"/>
    <n v="37"/>
    <x v="1"/>
  </r>
  <r>
    <x v="1181"/>
    <d v="2021-11-07T00:00:00"/>
    <n v="4"/>
    <s v="BI Developer"/>
    <x v="6"/>
    <s v="Active"/>
    <s v="Full-Time"/>
    <s v="Zone C"/>
    <s v="Temporary"/>
    <x v="2"/>
    <x v="5"/>
    <d v="1962-09-16T00:00:00"/>
    <s v="MA"/>
    <x v="1"/>
    <s v="Hispanic"/>
    <s v="Married"/>
    <x v="0"/>
    <x v="1"/>
    <x v="1"/>
    <d v="2023-05-27T00:00:00"/>
    <n v="4"/>
    <x v="1"/>
    <n v="4"/>
    <x v="1"/>
    <n v="1"/>
    <d v="2023-05-29T00:00:00"/>
    <x v="2"/>
    <x v="0"/>
    <x v="2"/>
    <n v="1"/>
    <x v="1171"/>
    <n v="59"/>
    <x v="0"/>
  </r>
  <r>
    <x v="1182"/>
    <d v="2023-05-24T00:00:00"/>
    <n v="2"/>
    <s v="BI Developer"/>
    <x v="8"/>
    <s v="Active"/>
    <s v="Full-Time"/>
    <s v="Zone B"/>
    <s v="Part-Time"/>
    <x v="2"/>
    <x v="3"/>
    <d v="1987-06-15T00:00:00"/>
    <s v="MA"/>
    <x v="1"/>
    <s v="Asian"/>
    <s v="Widowed"/>
    <x v="0"/>
    <x v="1"/>
    <x v="1"/>
    <d v="2022-10-15T00:00:00"/>
    <n v="1"/>
    <x v="0"/>
    <n v="5"/>
    <x v="1"/>
    <n v="2"/>
    <d v="2022-10-14T00:00:00"/>
    <x v="0"/>
    <x v="1"/>
    <x v="3"/>
    <n v="4"/>
    <x v="1172"/>
    <n v="36"/>
    <x v="1"/>
  </r>
  <r>
    <x v="1183"/>
    <d v="2021-02-15T00:00:00"/>
    <n v="5"/>
    <s v="Area Sales Manager"/>
    <x v="1"/>
    <s v="Active"/>
    <s v="Full-Time"/>
    <s v="Zone A"/>
    <s v="Part-Time"/>
    <x v="2"/>
    <x v="18"/>
    <d v="1994-11-14T00:00:00"/>
    <s v="MA"/>
    <x v="1"/>
    <s v="White"/>
    <s v="Married"/>
    <x v="0"/>
    <x v="1"/>
    <x v="1"/>
    <d v="2023-03-21T00:00:00"/>
    <n v="3"/>
    <x v="2"/>
    <n v="5"/>
    <x v="1"/>
    <n v="4"/>
    <d v="2022-11-23T00:00:00"/>
    <x v="3"/>
    <x v="1"/>
    <x v="3"/>
    <n v="5"/>
    <x v="1173"/>
    <n v="27"/>
    <x v="1"/>
  </r>
  <r>
    <x v="1184"/>
    <d v="2021-11-03T00:00:00"/>
    <n v="4"/>
    <s v="Senior BI Developer"/>
    <x v="2"/>
    <s v="Active"/>
    <s v="Contract"/>
    <s v="Zone C"/>
    <s v="Part-Time"/>
    <x v="5"/>
    <x v="7"/>
    <d v="1993-06-17T00:00:00"/>
    <s v="MA"/>
    <x v="1"/>
    <s v="Hispanic"/>
    <s v="Married"/>
    <x v="0"/>
    <x v="1"/>
    <x v="1"/>
    <d v="2023-04-25T00:00:00"/>
    <n v="2"/>
    <x v="0"/>
    <n v="4"/>
    <x v="1"/>
    <n v="3"/>
    <d v="2023-07-24T00:00:00"/>
    <x v="1"/>
    <x v="1"/>
    <x v="1"/>
    <n v="3"/>
    <x v="1174"/>
    <n v="28"/>
    <x v="1"/>
  </r>
  <r>
    <x v="1185"/>
    <d v="2018-09-20T00:00:00"/>
    <n v="7"/>
    <s v="Senior BI Developer"/>
    <x v="4"/>
    <s v="Active"/>
    <s v="Contract"/>
    <s v="Zone C"/>
    <s v="Temporary"/>
    <x v="2"/>
    <x v="6"/>
    <d v="1958-04-08T00:00:00"/>
    <s v="MA"/>
    <x v="1"/>
    <s v="Asian"/>
    <s v="Widowed"/>
    <x v="0"/>
    <x v="1"/>
    <x v="1"/>
    <d v="2023-05-04T00:00:00"/>
    <n v="5"/>
    <x v="1"/>
    <n v="2"/>
    <x v="0"/>
    <n v="4"/>
    <d v="2022-09-19T00:00:00"/>
    <x v="1"/>
    <x v="1"/>
    <x v="2"/>
    <n v="4"/>
    <x v="1175"/>
    <n v="60"/>
    <x v="3"/>
  </r>
  <r>
    <x v="1186"/>
    <d v="2019-07-23T00:00:00"/>
    <n v="6"/>
    <s v="Senior BI Developer"/>
    <x v="0"/>
    <s v="Active"/>
    <s v="Contract"/>
    <s v="Zone A"/>
    <s v="Full-Time"/>
    <x v="2"/>
    <x v="9"/>
    <d v="1954-11-06T00:00:00"/>
    <s v="MA"/>
    <x v="1"/>
    <s v="Other"/>
    <s v="Single"/>
    <x v="0"/>
    <x v="1"/>
    <x v="1"/>
    <d v="2023-04-29T00:00:00"/>
    <n v="5"/>
    <x v="1"/>
    <n v="3"/>
    <x v="2"/>
    <n v="2"/>
    <d v="2023-06-18T00:00:00"/>
    <x v="3"/>
    <x v="0"/>
    <x v="3"/>
    <n v="1"/>
    <x v="1176"/>
    <n v="65"/>
    <x v="3"/>
  </r>
  <r>
    <x v="1187"/>
    <d v="2022-05-12T00:00:00"/>
    <n v="3"/>
    <s v="Sales Manager"/>
    <x v="7"/>
    <s v="Active"/>
    <s v="Contract"/>
    <s v="Zone A"/>
    <s v="Part-Time"/>
    <x v="2"/>
    <x v="9"/>
    <d v="1989-09-08T00:00:00"/>
    <s v="MA"/>
    <x v="0"/>
    <s v="Other"/>
    <s v="Single"/>
    <x v="0"/>
    <x v="1"/>
    <x v="1"/>
    <d v="2023-01-20T00:00:00"/>
    <n v="4"/>
    <x v="1"/>
    <n v="1"/>
    <x v="0"/>
    <n v="2"/>
    <d v="2023-03-19T00:00:00"/>
    <x v="4"/>
    <x v="0"/>
    <x v="2"/>
    <n v="5"/>
    <x v="1177"/>
    <n v="33"/>
    <x v="1"/>
  </r>
  <r>
    <x v="1188"/>
    <d v="2018-10-03T00:00:00"/>
    <n v="7"/>
    <s v="Sales Manager"/>
    <x v="1"/>
    <s v="Active"/>
    <s v="Full-Time"/>
    <s v="Zone B"/>
    <s v="Part-Time"/>
    <x v="1"/>
    <x v="1"/>
    <d v="1978-02-23T00:00:00"/>
    <s v="MA"/>
    <x v="0"/>
    <s v="Other"/>
    <s v="Single"/>
    <x v="0"/>
    <x v="1"/>
    <x v="1"/>
    <d v="2023-02-16T00:00:00"/>
    <n v="1"/>
    <x v="0"/>
    <n v="1"/>
    <x v="0"/>
    <n v="4"/>
    <d v="2022-10-06T00:00:00"/>
    <x v="1"/>
    <x v="0"/>
    <x v="2"/>
    <n v="2"/>
    <x v="1178"/>
    <n v="40"/>
    <x v="0"/>
  </r>
  <r>
    <x v="1189"/>
    <d v="2020-11-26T00:00:00"/>
    <n v="5"/>
    <s v="CIO"/>
    <x v="0"/>
    <s v="Active"/>
    <s v="Part-Time"/>
    <s v="Zone C"/>
    <s v="Part-Time"/>
    <x v="2"/>
    <x v="9"/>
    <d v="1994-06-21T00:00:00"/>
    <s v="MA"/>
    <x v="0"/>
    <s v="Hispanic"/>
    <s v="Widowed"/>
    <x v="0"/>
    <x v="1"/>
    <x v="1"/>
    <d v="2023-04-06T00:00:00"/>
    <n v="4"/>
    <x v="1"/>
    <n v="4"/>
    <x v="1"/>
    <n v="3"/>
    <d v="2023-05-13T00:00:00"/>
    <x v="1"/>
    <x v="1"/>
    <x v="2"/>
    <n v="1"/>
    <x v="1179"/>
    <n v="26"/>
    <x v="1"/>
  </r>
  <r>
    <x v="1190"/>
    <d v="2018-10-04T00:00:00"/>
    <n v="7"/>
    <s v="BI Director"/>
    <x v="1"/>
    <s v="Active"/>
    <s v="Part-Time"/>
    <s v="Zone B"/>
    <s v="Full-Time"/>
    <x v="2"/>
    <x v="9"/>
    <d v="1958-05-16T00:00:00"/>
    <s v="MA"/>
    <x v="0"/>
    <s v="Hispanic"/>
    <s v="Single"/>
    <x v="0"/>
    <x v="1"/>
    <x v="1"/>
    <d v="2023-04-02T00:00:00"/>
    <n v="4"/>
    <x v="1"/>
    <n v="4"/>
    <x v="1"/>
    <n v="1"/>
    <d v="2022-10-22T00:00:00"/>
    <x v="4"/>
    <x v="1"/>
    <x v="3"/>
    <n v="1"/>
    <x v="1180"/>
    <n v="60"/>
    <x v="3"/>
  </r>
  <r>
    <x v="1191"/>
    <d v="2020-12-02T00:00:00"/>
    <n v="5"/>
    <s v="BI Developer"/>
    <x v="6"/>
    <s v="Active"/>
    <s v="Contract"/>
    <s v="Zone A"/>
    <s v="Full-Time"/>
    <x v="2"/>
    <x v="1"/>
    <d v="1990-04-03T00:00:00"/>
    <s v="MA"/>
    <x v="0"/>
    <s v="Hispanic"/>
    <s v="Married"/>
    <x v="0"/>
    <x v="1"/>
    <x v="1"/>
    <d v="2023-06-19T00:00:00"/>
    <n v="3"/>
    <x v="2"/>
    <n v="2"/>
    <x v="0"/>
    <n v="5"/>
    <d v="2022-09-21T00:00:00"/>
    <x v="1"/>
    <x v="1"/>
    <x v="1"/>
    <n v="1"/>
    <x v="1181"/>
    <n v="30"/>
    <x v="1"/>
  </r>
  <r>
    <x v="1192"/>
    <d v="2021-09-24T00:00:00"/>
    <n v="4"/>
    <s v="BI Developer"/>
    <x v="2"/>
    <s v="Active"/>
    <s v="Part-Time"/>
    <s v="Zone C"/>
    <s v="Full-Time"/>
    <x v="2"/>
    <x v="13"/>
    <d v="1994-03-20T00:00:00"/>
    <s v="MA"/>
    <x v="1"/>
    <s v="Asian"/>
    <s v="Married"/>
    <x v="0"/>
    <x v="1"/>
    <x v="1"/>
    <d v="2022-10-21T00:00:00"/>
    <n v="5"/>
    <x v="1"/>
    <n v="4"/>
    <x v="1"/>
    <n v="3"/>
    <d v="2023-05-26T00:00:00"/>
    <x v="1"/>
    <x v="0"/>
    <x v="3"/>
    <n v="3"/>
    <x v="1182"/>
    <n v="27"/>
    <x v="1"/>
  </r>
  <r>
    <x v="1193"/>
    <d v="2020-09-10T00:00:00"/>
    <n v="5"/>
    <s v="BI Developer"/>
    <x v="9"/>
    <s v="Active"/>
    <s v="Full-Time"/>
    <s v="Zone A"/>
    <s v="Temporary"/>
    <x v="2"/>
    <x v="8"/>
    <d v="1990-05-12T00:00:00"/>
    <s v="MA"/>
    <x v="1"/>
    <s v="Asian"/>
    <s v="Widowed"/>
    <x v="0"/>
    <x v="1"/>
    <x v="1"/>
    <d v="2023-01-29T00:00:00"/>
    <n v="4"/>
    <x v="1"/>
    <n v="5"/>
    <x v="1"/>
    <n v="4"/>
    <d v="2023-06-20T00:00:00"/>
    <x v="1"/>
    <x v="0"/>
    <x v="1"/>
    <n v="5"/>
    <x v="1183"/>
    <n v="30"/>
    <x v="1"/>
  </r>
  <r>
    <x v="1194"/>
    <d v="2022-05-25T00:00:00"/>
    <n v="3"/>
    <s v="Area Sales Manager"/>
    <x v="7"/>
    <s v="Active"/>
    <s v="Full-Time"/>
    <s v="Zone C"/>
    <s v="Temporary"/>
    <x v="2"/>
    <x v="2"/>
    <d v="1962-03-22T00:00:00"/>
    <s v="OR"/>
    <x v="1"/>
    <s v="Black"/>
    <s v="Married"/>
    <x v="0"/>
    <x v="1"/>
    <x v="1"/>
    <d v="2023-05-10T00:00:00"/>
    <n v="5"/>
    <x v="1"/>
    <n v="4"/>
    <x v="1"/>
    <n v="2"/>
    <d v="2023-06-03T00:00:00"/>
    <x v="3"/>
    <x v="1"/>
    <x v="0"/>
    <n v="4"/>
    <x v="1184"/>
    <n v="60"/>
    <x v="3"/>
  </r>
  <r>
    <x v="1195"/>
    <d v="2019-02-15T00:00:00"/>
    <n v="7"/>
    <s v="Senior BI Developer"/>
    <x v="2"/>
    <s v="Active"/>
    <s v="Part-Time"/>
    <s v="Zone A"/>
    <s v="Part-Time"/>
    <x v="5"/>
    <x v="4"/>
    <d v="1971-05-24T00:00:00"/>
    <s v="MA"/>
    <x v="1"/>
    <s v="Black"/>
    <s v="Divorced"/>
    <x v="0"/>
    <x v="1"/>
    <x v="1"/>
    <d v="2023-07-03T00:00:00"/>
    <n v="1"/>
    <x v="0"/>
    <n v="2"/>
    <x v="0"/>
    <n v="3"/>
    <d v="2022-12-11T00:00:00"/>
    <x v="4"/>
    <x v="1"/>
    <x v="3"/>
    <n v="2"/>
    <x v="1185"/>
    <n v="48"/>
    <x v="0"/>
  </r>
  <r>
    <x v="1196"/>
    <d v="2018-09-28T00:00:00"/>
    <n v="7"/>
    <s v="Senior BI Developer"/>
    <x v="4"/>
    <s v="Active"/>
    <s v="Full-Time"/>
    <s v="Zone A"/>
    <s v="Temporary"/>
    <x v="2"/>
    <x v="3"/>
    <d v="1985-04-21T00:00:00"/>
    <s v="MA"/>
    <x v="1"/>
    <s v="Other"/>
    <s v="Widowed"/>
    <x v="0"/>
    <x v="1"/>
    <x v="1"/>
    <d v="2023-05-05T00:00:00"/>
    <n v="5"/>
    <x v="1"/>
    <n v="1"/>
    <x v="0"/>
    <n v="4"/>
    <d v="2022-09-30T00:00:00"/>
    <x v="3"/>
    <x v="1"/>
    <x v="0"/>
    <n v="3"/>
    <x v="1186"/>
    <n v="33"/>
    <x v="1"/>
  </r>
  <r>
    <x v="1197"/>
    <d v="2018-12-12T00:00:00"/>
    <n v="7"/>
    <s v="Senior BI Developer"/>
    <x v="0"/>
    <s v="Active"/>
    <s v="Full-Time"/>
    <s v="Zone A"/>
    <s v="Temporary"/>
    <x v="2"/>
    <x v="6"/>
    <d v="1972-02-29T00:00:00"/>
    <s v="MA"/>
    <x v="0"/>
    <s v="Black"/>
    <s v="Single"/>
    <x v="0"/>
    <x v="1"/>
    <x v="1"/>
    <d v="2023-05-12T00:00:00"/>
    <n v="3"/>
    <x v="2"/>
    <n v="2"/>
    <x v="0"/>
    <n v="3"/>
    <d v="2023-06-06T00:00:00"/>
    <x v="4"/>
    <x v="0"/>
    <x v="2"/>
    <n v="2"/>
    <x v="1187"/>
    <n v="46"/>
    <x v="0"/>
  </r>
  <r>
    <x v="1198"/>
    <d v="2021-12-01T00:00:00"/>
    <n v="4"/>
    <s v="Sales Manager"/>
    <x v="7"/>
    <s v="Active"/>
    <s v="Contract"/>
    <s v="Zone B"/>
    <s v="Full-Time"/>
    <x v="2"/>
    <x v="3"/>
    <d v="1990-08-29T00:00:00"/>
    <s v="MA"/>
    <x v="0"/>
    <s v="Asian"/>
    <s v="Married"/>
    <x v="0"/>
    <x v="1"/>
    <x v="1"/>
    <d v="2022-10-11T00:00:00"/>
    <n v="4"/>
    <x v="1"/>
    <n v="4"/>
    <x v="1"/>
    <n v="5"/>
    <d v="2023-03-11T00:00:00"/>
    <x v="0"/>
    <x v="0"/>
    <x v="1"/>
    <n v="3"/>
    <x v="1188"/>
    <n v="31"/>
    <x v="1"/>
  </r>
  <r>
    <x v="1199"/>
    <d v="2022-01-12T00:00:00"/>
    <n v="4"/>
    <s v="Sales Manager"/>
    <x v="1"/>
    <s v="Active"/>
    <s v="Full-Time"/>
    <s v="Zone B"/>
    <s v="Temporary"/>
    <x v="1"/>
    <x v="4"/>
    <d v="2000-04-20T00:00:00"/>
    <s v="MA"/>
    <x v="0"/>
    <s v="White"/>
    <s v="Married"/>
    <x v="0"/>
    <x v="1"/>
    <x v="1"/>
    <d v="2023-02-27T00:00:00"/>
    <n v="1"/>
    <x v="0"/>
    <n v="2"/>
    <x v="0"/>
    <n v="3"/>
    <d v="2023-07-24T00:00:00"/>
    <x v="2"/>
    <x v="1"/>
    <x v="3"/>
    <n v="3"/>
    <x v="1189"/>
    <n v="22"/>
    <x v="2"/>
  </r>
  <r>
    <x v="1200"/>
    <d v="2020-10-27T00:00:00"/>
    <n v="5"/>
    <s v="CIO"/>
    <x v="5"/>
    <s v="Active"/>
    <s v="Full-Time"/>
    <s v="Zone B"/>
    <s v="Part-Time"/>
    <x v="2"/>
    <x v="1"/>
    <d v="1966-01-10T00:00:00"/>
    <s v="MA"/>
    <x v="0"/>
    <s v="White"/>
    <s v="Divorced"/>
    <x v="0"/>
    <x v="1"/>
    <x v="1"/>
    <d v="2023-04-16T00:00:00"/>
    <n v="2"/>
    <x v="0"/>
    <n v="2"/>
    <x v="0"/>
    <n v="5"/>
    <d v="2023-02-17T00:00:00"/>
    <x v="0"/>
    <x v="0"/>
    <x v="1"/>
    <n v="3"/>
    <x v="1190"/>
    <n v="54"/>
    <x v="0"/>
  </r>
  <r>
    <x v="1201"/>
    <d v="2020-11-02T00:00:00"/>
    <n v="5"/>
    <s v="BI Director"/>
    <x v="6"/>
    <s v="Active"/>
    <s v="Contract"/>
    <s v="Zone C"/>
    <s v="Part-Time"/>
    <x v="2"/>
    <x v="3"/>
    <d v="1961-03-19T00:00:00"/>
    <s v="MA"/>
    <x v="0"/>
    <s v="Asian"/>
    <s v="Widowed"/>
    <x v="0"/>
    <x v="1"/>
    <x v="1"/>
    <d v="2023-01-15T00:00:00"/>
    <n v="2"/>
    <x v="0"/>
    <n v="1"/>
    <x v="0"/>
    <n v="1"/>
    <d v="2023-02-13T00:00:00"/>
    <x v="4"/>
    <x v="1"/>
    <x v="1"/>
    <n v="2"/>
    <x v="1191"/>
    <n v="59"/>
    <x v="0"/>
  </r>
  <r>
    <x v="1202"/>
    <d v="2021-04-24T00:00:00"/>
    <n v="5"/>
    <s v="BI Developer"/>
    <x v="4"/>
    <s v="Active"/>
    <s v="Part-Time"/>
    <s v="Zone B"/>
    <s v="Part-Time"/>
    <x v="2"/>
    <x v="3"/>
    <d v="1959-11-26T00:00:00"/>
    <s v="MA"/>
    <x v="1"/>
    <s v="Asian"/>
    <s v="Widowed"/>
    <x v="0"/>
    <x v="1"/>
    <x v="1"/>
    <d v="2023-03-06T00:00:00"/>
    <n v="4"/>
    <x v="1"/>
    <n v="2"/>
    <x v="0"/>
    <n v="5"/>
    <d v="2022-11-05T00:00:00"/>
    <x v="1"/>
    <x v="1"/>
    <x v="1"/>
    <n v="1"/>
    <x v="1192"/>
    <n v="62"/>
    <x v="3"/>
  </r>
  <r>
    <x v="1203"/>
    <d v="2020-06-29T00:00:00"/>
    <n v="5"/>
    <s v="BI Developer"/>
    <x v="0"/>
    <s v="Active"/>
    <s v="Full-Time"/>
    <s v="Zone B"/>
    <s v="Temporary"/>
    <x v="2"/>
    <x v="4"/>
    <d v="2001-01-04T00:00:00"/>
    <s v="MA"/>
    <x v="1"/>
    <s v="Other"/>
    <s v="Divorced"/>
    <x v="0"/>
    <x v="1"/>
    <x v="1"/>
    <d v="2023-07-19T00:00:00"/>
    <n v="5"/>
    <x v="1"/>
    <n v="4"/>
    <x v="1"/>
    <n v="5"/>
    <d v="2022-12-24T00:00:00"/>
    <x v="0"/>
    <x v="0"/>
    <x v="3"/>
    <n v="3"/>
    <x v="1193"/>
    <n v="19"/>
    <x v="2"/>
  </r>
  <r>
    <x v="1204"/>
    <d v="2021-07-15T00:00:00"/>
    <n v="4"/>
    <s v="BI Developer"/>
    <x v="7"/>
    <s v="Active"/>
    <s v="Contract"/>
    <s v="Zone B"/>
    <s v="Temporary"/>
    <x v="2"/>
    <x v="4"/>
    <d v="1993-05-10T00:00:00"/>
    <s v="MA"/>
    <x v="1"/>
    <s v="Hispanic"/>
    <s v="Widowed"/>
    <x v="0"/>
    <x v="1"/>
    <x v="1"/>
    <d v="2023-03-29T00:00:00"/>
    <n v="2"/>
    <x v="0"/>
    <n v="3"/>
    <x v="2"/>
    <n v="1"/>
    <d v="2022-09-12T00:00:00"/>
    <x v="0"/>
    <x v="1"/>
    <x v="3"/>
    <n v="3"/>
    <x v="1194"/>
    <n v="28"/>
    <x v="1"/>
  </r>
  <r>
    <x v="1205"/>
    <d v="2023-06-20T00:00:00"/>
    <n v="2"/>
    <s v="Senior BI Developer"/>
    <x v="8"/>
    <s v="Active"/>
    <s v="Part-Time"/>
    <s v="Zone C"/>
    <s v="Part-Time"/>
    <x v="2"/>
    <x v="4"/>
    <d v="1965-03-08T00:00:00"/>
    <s v="MA"/>
    <x v="1"/>
    <s v="Other"/>
    <s v="Single"/>
    <x v="0"/>
    <x v="1"/>
    <x v="1"/>
    <d v="2023-07-10T00:00:00"/>
    <n v="4"/>
    <x v="1"/>
    <n v="3"/>
    <x v="2"/>
    <n v="2"/>
    <d v="2023-01-19T00:00:00"/>
    <x v="2"/>
    <x v="0"/>
    <x v="3"/>
    <n v="2"/>
    <x v="1195"/>
    <n v="58"/>
    <x v="0"/>
  </r>
  <r>
    <x v="1206"/>
    <d v="2019-09-22T00:00:00"/>
    <n v="6"/>
    <s v="Senior BI Developer"/>
    <x v="6"/>
    <s v="Active"/>
    <s v="Full-Time"/>
    <s v="Zone B"/>
    <s v="Full-Time"/>
    <x v="2"/>
    <x v="0"/>
    <d v="1998-11-25T00:00:00"/>
    <s v="MA"/>
    <x v="1"/>
    <s v="White"/>
    <s v="Divorced"/>
    <x v="0"/>
    <x v="1"/>
    <x v="1"/>
    <d v="2023-06-30T00:00:00"/>
    <n v="5"/>
    <x v="1"/>
    <n v="4"/>
    <x v="1"/>
    <n v="4"/>
    <d v="2023-02-16T00:00:00"/>
    <x v="2"/>
    <x v="1"/>
    <x v="0"/>
    <n v="2"/>
    <x v="1196"/>
    <n v="21"/>
    <x v="2"/>
  </r>
  <r>
    <x v="1207"/>
    <d v="2022-02-22T00:00:00"/>
    <n v="4"/>
    <s v="Senior BI Developer"/>
    <x v="2"/>
    <s v="Active"/>
    <s v="Full-Time"/>
    <s v="Zone B"/>
    <s v="Full-Time"/>
    <x v="2"/>
    <x v="15"/>
    <d v="1968-01-30T00:00:00"/>
    <s v="MA"/>
    <x v="0"/>
    <s v="Hispanic"/>
    <s v="Divorced"/>
    <x v="0"/>
    <x v="1"/>
    <x v="1"/>
    <d v="2023-03-16T00:00:00"/>
    <n v="2"/>
    <x v="0"/>
    <n v="2"/>
    <x v="0"/>
    <n v="4"/>
    <d v="2023-05-14T00:00:00"/>
    <x v="3"/>
    <x v="1"/>
    <x v="1"/>
    <n v="2"/>
    <x v="1197"/>
    <n v="54"/>
    <x v="0"/>
  </r>
  <r>
    <x v="1208"/>
    <d v="2020-07-01T00:00:00"/>
    <n v="5"/>
    <s v="Sales Manager"/>
    <x v="9"/>
    <s v="Active"/>
    <s v="Full-Time"/>
    <s v="Zone B"/>
    <s v="Full-Time"/>
    <x v="1"/>
    <x v="5"/>
    <d v="1969-04-07T00:00:00"/>
    <s v="MA"/>
    <x v="0"/>
    <s v="Black"/>
    <s v="Widowed"/>
    <x v="0"/>
    <x v="1"/>
    <x v="1"/>
    <d v="2022-09-16T00:00:00"/>
    <n v="5"/>
    <x v="1"/>
    <n v="1"/>
    <x v="0"/>
    <n v="5"/>
    <d v="2022-09-25T00:00:00"/>
    <x v="3"/>
    <x v="1"/>
    <x v="3"/>
    <n v="5"/>
    <x v="1198"/>
    <n v="51"/>
    <x v="0"/>
  </r>
  <r>
    <x v="1209"/>
    <d v="2021-05-13T00:00:00"/>
    <n v="4"/>
    <s v="CIO"/>
    <x v="3"/>
    <s v="Active"/>
    <s v="Part-Time"/>
    <s v="Zone C"/>
    <s v="Part-Time"/>
    <x v="2"/>
    <x v="17"/>
    <d v="1957-10-20T00:00:00"/>
    <s v="MA"/>
    <x v="0"/>
    <s v="Other"/>
    <s v="Divorced"/>
    <x v="0"/>
    <x v="1"/>
    <x v="1"/>
    <d v="2022-09-22T00:00:00"/>
    <n v="4"/>
    <x v="1"/>
    <n v="2"/>
    <x v="0"/>
    <n v="2"/>
    <d v="2023-04-11T00:00:00"/>
    <x v="1"/>
    <x v="0"/>
    <x v="0"/>
    <n v="5"/>
    <x v="1199"/>
    <n v="64"/>
    <x v="3"/>
  </r>
  <r>
    <x v="1210"/>
    <d v="2021-05-30T00:00:00"/>
    <n v="4"/>
    <s v="BI Developer"/>
    <x v="2"/>
    <s v="Active"/>
    <s v="Contract"/>
    <s v="Zone A"/>
    <s v="Part-Time"/>
    <x v="2"/>
    <x v="4"/>
    <d v="1947-09-29T00:00:00"/>
    <s v="MA"/>
    <x v="1"/>
    <s v="Black"/>
    <s v="Divorced"/>
    <x v="0"/>
    <x v="1"/>
    <x v="1"/>
    <d v="2023-04-09T00:00:00"/>
    <n v="2"/>
    <x v="0"/>
    <n v="4"/>
    <x v="1"/>
    <n v="5"/>
    <d v="2023-01-16T00:00:00"/>
    <x v="1"/>
    <x v="1"/>
    <x v="2"/>
    <n v="1"/>
    <x v="1200"/>
    <n v="74"/>
    <x v="3"/>
  </r>
  <r>
    <x v="1211"/>
    <d v="2019-07-04T00:00:00"/>
    <n v="6"/>
    <s v="BI Developer"/>
    <x v="6"/>
    <s v="Active"/>
    <s v="Contract"/>
    <s v="Zone B"/>
    <s v="Full-Time"/>
    <x v="2"/>
    <x v="13"/>
    <d v="1981-01-21T00:00:00"/>
    <s v="MA"/>
    <x v="1"/>
    <s v="Asian"/>
    <s v="Single"/>
    <x v="0"/>
    <x v="1"/>
    <x v="1"/>
    <d v="2023-06-14T00:00:00"/>
    <n v="3"/>
    <x v="2"/>
    <n v="5"/>
    <x v="1"/>
    <n v="3"/>
    <d v="2022-10-19T00:00:00"/>
    <x v="3"/>
    <x v="0"/>
    <x v="2"/>
    <n v="4"/>
    <x v="1201"/>
    <n v="38"/>
    <x v="1"/>
  </r>
  <r>
    <x v="1212"/>
    <d v="2019-05-31T00:00:00"/>
    <n v="6"/>
    <s v="BI Developer"/>
    <x v="8"/>
    <s v="Active"/>
    <s v="Full-Time"/>
    <s v="Zone B"/>
    <s v="Full-Time"/>
    <x v="2"/>
    <x v="3"/>
    <d v="1996-02-16T00:00:00"/>
    <s v="MA"/>
    <x v="1"/>
    <s v="Hispanic"/>
    <s v="Widowed"/>
    <x v="0"/>
    <x v="1"/>
    <x v="1"/>
    <d v="2022-12-22T00:00:00"/>
    <n v="4"/>
    <x v="1"/>
    <n v="2"/>
    <x v="0"/>
    <n v="4"/>
    <d v="2023-02-16T00:00:00"/>
    <x v="3"/>
    <x v="0"/>
    <x v="0"/>
    <n v="5"/>
    <x v="1202"/>
    <n v="23"/>
    <x v="2"/>
  </r>
  <r>
    <x v="1213"/>
    <d v="2020-03-13T00:00:00"/>
    <n v="6"/>
    <s v="Production Technician I"/>
    <x v="5"/>
    <s v="Active"/>
    <s v="Full-Time"/>
    <s v="Zone C"/>
    <s v="Temporary"/>
    <x v="0"/>
    <x v="3"/>
    <d v="1972-01-11T00:00:00"/>
    <s v="MA"/>
    <x v="1"/>
    <s v="White"/>
    <s v="Divorced"/>
    <x v="0"/>
    <x v="1"/>
    <x v="1"/>
    <d v="2023-08-01T00:00:00"/>
    <n v="1"/>
    <x v="0"/>
    <n v="4"/>
    <x v="1"/>
    <n v="2"/>
    <d v="2022-12-31T00:00:00"/>
    <x v="1"/>
    <x v="1"/>
    <x v="2"/>
    <n v="2"/>
    <x v="1203"/>
    <n v="48"/>
    <x v="0"/>
  </r>
  <r>
    <x v="1214"/>
    <d v="2020-01-06T00:00:00"/>
    <n v="6"/>
    <s v="Production Technician I"/>
    <x v="1"/>
    <s v="Terminated"/>
    <s v="Contract"/>
    <s v="Zone A"/>
    <s v="Part-Time"/>
    <x v="0"/>
    <x v="3"/>
    <d v="1946-12-30T00:00:00"/>
    <s v="MA"/>
    <x v="0"/>
    <s v="Other"/>
    <s v="Divorced"/>
    <x v="0"/>
    <x v="1"/>
    <x v="1"/>
    <d v="2023-02-15T00:00:00"/>
    <n v="1"/>
    <x v="0"/>
    <n v="1"/>
    <x v="0"/>
    <n v="2"/>
    <d v="2023-03-22T00:00:00"/>
    <x v="3"/>
    <x v="0"/>
    <x v="1"/>
    <n v="2"/>
    <x v="1204"/>
    <n v="74"/>
    <x v="3"/>
  </r>
  <r>
    <x v="1215"/>
    <d v="2023-04-30T00:00:00"/>
    <n v="3"/>
    <s v="Production Technician I"/>
    <x v="1"/>
    <s v="Active"/>
    <s v="Full-Time"/>
    <s v="Zone B"/>
    <s v="Part-Time"/>
    <x v="0"/>
    <x v="5"/>
    <d v="1976-06-10T00:00:00"/>
    <s v="MA"/>
    <x v="0"/>
    <s v="White"/>
    <s v="Divorced"/>
    <x v="0"/>
    <x v="1"/>
    <x v="1"/>
    <d v="2023-07-03T00:00:00"/>
    <n v="2"/>
    <x v="0"/>
    <n v="4"/>
    <x v="1"/>
    <n v="4"/>
    <d v="2023-03-20T00:00:00"/>
    <x v="1"/>
    <x v="1"/>
    <x v="1"/>
    <n v="3"/>
    <x v="1205"/>
    <n v="47"/>
    <x v="0"/>
  </r>
  <r>
    <x v="1216"/>
    <d v="2021-07-11T00:00:00"/>
    <n v="4"/>
    <s v="Production Technician II"/>
    <x v="5"/>
    <s v="Active"/>
    <s v="Contract"/>
    <s v="Zone B"/>
    <s v="Temporary"/>
    <x v="0"/>
    <x v="6"/>
    <d v="1947-03-22T00:00:00"/>
    <s v="MA"/>
    <x v="1"/>
    <s v="Black"/>
    <s v="Divorced"/>
    <x v="0"/>
    <x v="1"/>
    <x v="1"/>
    <d v="2023-06-23T00:00:00"/>
    <n v="1"/>
    <x v="0"/>
    <n v="4"/>
    <x v="1"/>
    <n v="1"/>
    <d v="2023-02-27T00:00:00"/>
    <x v="1"/>
    <x v="0"/>
    <x v="0"/>
    <n v="1"/>
    <x v="118"/>
    <n v="74"/>
    <x v="3"/>
  </r>
  <r>
    <x v="1217"/>
    <d v="2021-07-02T00:00:00"/>
    <n v="4"/>
    <s v="Production Technician II"/>
    <x v="5"/>
    <s v="Terminated"/>
    <s v="Contract"/>
    <s v="Zone B"/>
    <s v="Temporary"/>
    <x v="0"/>
    <x v="10"/>
    <d v="1961-04-13T00:00:00"/>
    <s v="MA"/>
    <x v="0"/>
    <s v="Hispanic"/>
    <s v="Widowed"/>
    <x v="0"/>
    <x v="1"/>
    <x v="1"/>
    <d v="2022-10-24T00:00:00"/>
    <n v="1"/>
    <x v="0"/>
    <n v="5"/>
    <x v="1"/>
    <n v="4"/>
    <d v="2023-07-06T00:00:00"/>
    <x v="2"/>
    <x v="0"/>
    <x v="2"/>
    <n v="1"/>
    <x v="1206"/>
    <n v="60"/>
    <x v="3"/>
  </r>
  <r>
    <x v="1218"/>
    <d v="2019-10-23T00:00:00"/>
    <n v="6"/>
    <s v="Production Technician I"/>
    <x v="1"/>
    <s v="Active"/>
    <s v="Full-Time"/>
    <s v="Zone A"/>
    <s v="Temporary"/>
    <x v="0"/>
    <x v="4"/>
    <d v="1950-02-15T00:00:00"/>
    <s v="MA"/>
    <x v="0"/>
    <s v="Black"/>
    <s v="Married"/>
    <x v="0"/>
    <x v="1"/>
    <x v="1"/>
    <d v="2022-10-26T00:00:00"/>
    <n v="4"/>
    <x v="1"/>
    <n v="5"/>
    <x v="1"/>
    <n v="3"/>
    <d v="2023-01-08T00:00:00"/>
    <x v="0"/>
    <x v="1"/>
    <x v="1"/>
    <n v="5"/>
    <x v="1207"/>
    <n v="69"/>
    <x v="3"/>
  </r>
  <r>
    <x v="1219"/>
    <d v="2019-01-19T00:00:00"/>
    <n v="7"/>
    <s v="Production Technician I"/>
    <x v="6"/>
    <s v="Active"/>
    <s v="Contract"/>
    <s v="Zone C"/>
    <s v="Full-Time"/>
    <x v="0"/>
    <x v="4"/>
    <d v="1942-06-22T00:00:00"/>
    <s v="MA"/>
    <x v="1"/>
    <s v="White"/>
    <s v="Widowed"/>
    <x v="0"/>
    <x v="1"/>
    <x v="1"/>
    <d v="2023-04-04T00:00:00"/>
    <n v="4"/>
    <x v="1"/>
    <n v="1"/>
    <x v="0"/>
    <n v="4"/>
    <d v="2023-01-16T00:00:00"/>
    <x v="2"/>
    <x v="1"/>
    <x v="2"/>
    <n v="2"/>
    <x v="1208"/>
    <n v="77"/>
    <x v="3"/>
  </r>
  <r>
    <x v="1220"/>
    <d v="2021-01-08T00:00:00"/>
    <n v="5"/>
    <s v="Production Technician I"/>
    <x v="6"/>
    <s v="Terminated"/>
    <s v="Full-Time"/>
    <s v="Zone A"/>
    <s v="Full-Time"/>
    <x v="0"/>
    <x v="12"/>
    <d v="1942-04-08T00:00:00"/>
    <s v="MA"/>
    <x v="0"/>
    <s v="White"/>
    <s v="Divorced"/>
    <x v="0"/>
    <x v="1"/>
    <x v="1"/>
    <d v="2023-05-10T00:00:00"/>
    <n v="4"/>
    <x v="1"/>
    <n v="4"/>
    <x v="1"/>
    <n v="5"/>
    <d v="2023-07-22T00:00:00"/>
    <x v="2"/>
    <x v="0"/>
    <x v="3"/>
    <n v="1"/>
    <x v="1209"/>
    <n v="79"/>
    <x v="3"/>
  </r>
  <r>
    <x v="1221"/>
    <d v="2019-01-29T00:00:00"/>
    <n v="7"/>
    <s v="Production Technician I"/>
    <x v="3"/>
    <s v="Active"/>
    <s v="Contract"/>
    <s v="Zone A"/>
    <s v="Part-Time"/>
    <x v="0"/>
    <x v="4"/>
    <d v="1955-08-25T00:00:00"/>
    <s v="MA"/>
    <x v="1"/>
    <s v="Other"/>
    <s v="Married"/>
    <x v="0"/>
    <x v="1"/>
    <x v="1"/>
    <d v="2023-04-21T00:00:00"/>
    <n v="3"/>
    <x v="2"/>
    <n v="1"/>
    <x v="0"/>
    <n v="3"/>
    <d v="2023-03-09T00:00:00"/>
    <x v="0"/>
    <x v="0"/>
    <x v="1"/>
    <n v="4"/>
    <x v="1210"/>
    <n v="64"/>
    <x v="3"/>
  </r>
  <r>
    <x v="1222"/>
    <d v="2018-10-27T00:00:00"/>
    <n v="7"/>
    <s v="Production Technician I"/>
    <x v="3"/>
    <s v="Active"/>
    <s v="Contract"/>
    <s v="Zone C"/>
    <s v="Full-Time"/>
    <x v="0"/>
    <x v="5"/>
    <d v="1983-02-26T00:00:00"/>
    <s v="MA"/>
    <x v="0"/>
    <s v="Hispanic"/>
    <s v="Widowed"/>
    <x v="0"/>
    <x v="1"/>
    <x v="1"/>
    <d v="2023-03-30T00:00:00"/>
    <n v="4"/>
    <x v="1"/>
    <n v="5"/>
    <x v="1"/>
    <n v="2"/>
    <d v="2022-10-17T00:00:00"/>
    <x v="0"/>
    <x v="1"/>
    <x v="1"/>
    <n v="5"/>
    <x v="1211"/>
    <n v="35"/>
    <x v="1"/>
  </r>
  <r>
    <x v="1223"/>
    <d v="2023-05-30T00:00:00"/>
    <n v="2"/>
    <s v="Production Technician II"/>
    <x v="0"/>
    <s v="Terminated"/>
    <s v="Contract"/>
    <s v="Zone A"/>
    <s v="Part-Time"/>
    <x v="0"/>
    <x v="5"/>
    <d v="1983-11-17T00:00:00"/>
    <s v="MA"/>
    <x v="1"/>
    <s v="White"/>
    <s v="Single"/>
    <x v="0"/>
    <x v="1"/>
    <x v="1"/>
    <d v="2022-11-13T00:00:00"/>
    <n v="4"/>
    <x v="1"/>
    <n v="1"/>
    <x v="0"/>
    <n v="2"/>
    <d v="2023-01-09T00:00:00"/>
    <x v="1"/>
    <x v="1"/>
    <x v="1"/>
    <n v="5"/>
    <x v="1212"/>
    <n v="40"/>
    <x v="0"/>
  </r>
  <r>
    <x v="1224"/>
    <d v="2019-07-15T00:00:00"/>
    <n v="6"/>
    <s v="Production Technician II"/>
    <x v="0"/>
    <s v="Active"/>
    <s v="Contract"/>
    <s v="Zone B"/>
    <s v="Full-Time"/>
    <x v="0"/>
    <x v="1"/>
    <d v="1982-01-11T00:00:00"/>
    <s v="MA"/>
    <x v="0"/>
    <s v="Hispanic"/>
    <s v="Married"/>
    <x v="0"/>
    <x v="1"/>
    <x v="1"/>
    <d v="2022-10-10T00:00:00"/>
    <n v="2"/>
    <x v="0"/>
    <n v="5"/>
    <x v="1"/>
    <n v="1"/>
    <d v="2023-07-04T00:00:00"/>
    <x v="4"/>
    <x v="0"/>
    <x v="1"/>
    <n v="1"/>
    <x v="1213"/>
    <n v="37"/>
    <x v="1"/>
  </r>
  <r>
    <x v="1225"/>
    <d v="2020-03-17T00:00:00"/>
    <n v="6"/>
    <s v="Production Technician I"/>
    <x v="6"/>
    <s v="Active"/>
    <s v="Contract"/>
    <s v="Zone B"/>
    <s v="Part-Time"/>
    <x v="0"/>
    <x v="3"/>
    <d v="1963-04-03T00:00:00"/>
    <s v="MA"/>
    <x v="0"/>
    <s v="Other"/>
    <s v="Married"/>
    <x v="0"/>
    <x v="1"/>
    <x v="1"/>
    <d v="2022-09-20T00:00:00"/>
    <n v="5"/>
    <x v="1"/>
    <n v="4"/>
    <x v="1"/>
    <n v="4"/>
    <d v="2023-02-18T00:00:00"/>
    <x v="2"/>
    <x v="0"/>
    <x v="2"/>
    <n v="2"/>
    <x v="1214"/>
    <n v="57"/>
    <x v="0"/>
  </r>
  <r>
    <x v="1226"/>
    <d v="2022-09-16T00:00:00"/>
    <n v="3"/>
    <s v="Production Technician I"/>
    <x v="8"/>
    <s v="Active"/>
    <s v="Contract"/>
    <s v="Zone A"/>
    <s v="Temporary"/>
    <x v="0"/>
    <x v="5"/>
    <d v="1981-01-11T00:00:00"/>
    <s v="MA"/>
    <x v="0"/>
    <s v="Asian"/>
    <s v="Single"/>
    <x v="0"/>
    <x v="1"/>
    <x v="1"/>
    <d v="2022-08-22T00:00:00"/>
    <n v="3"/>
    <x v="2"/>
    <n v="4"/>
    <x v="1"/>
    <n v="2"/>
    <d v="2022-11-08T00:00:00"/>
    <x v="0"/>
    <x v="1"/>
    <x v="2"/>
    <n v="5"/>
    <x v="1215"/>
    <n v="41"/>
    <x v="0"/>
  </r>
  <r>
    <x v="1227"/>
    <d v="2021-01-04T00:00:00"/>
    <n v="5"/>
    <s v="Production Technician I"/>
    <x v="3"/>
    <s v="Active"/>
    <s v="Part-Time"/>
    <s v="Zone B"/>
    <s v="Part-Time"/>
    <x v="0"/>
    <x v="13"/>
    <d v="1971-03-02T00:00:00"/>
    <s v="MA"/>
    <x v="0"/>
    <s v="Asian"/>
    <s v="Divorced"/>
    <x v="0"/>
    <x v="1"/>
    <x v="1"/>
    <d v="2023-05-20T00:00:00"/>
    <n v="5"/>
    <x v="1"/>
    <n v="5"/>
    <x v="1"/>
    <n v="3"/>
    <d v="2023-04-19T00:00:00"/>
    <x v="4"/>
    <x v="1"/>
    <x v="1"/>
    <n v="1"/>
    <x v="1216"/>
    <n v="50"/>
    <x v="0"/>
  </r>
  <r>
    <x v="1228"/>
    <d v="2018-11-30T00:00:00"/>
    <n v="7"/>
    <s v="Production Technician I"/>
    <x v="7"/>
    <s v="Active"/>
    <s v="Full-Time"/>
    <s v="Zone C"/>
    <s v="Temporary"/>
    <x v="0"/>
    <x v="8"/>
    <d v="2001-06-03T00:00:00"/>
    <s v="MA"/>
    <x v="1"/>
    <s v="Black"/>
    <s v="Single"/>
    <x v="0"/>
    <x v="1"/>
    <x v="1"/>
    <d v="2023-04-20T00:00:00"/>
    <n v="4"/>
    <x v="1"/>
    <n v="1"/>
    <x v="0"/>
    <n v="5"/>
    <d v="2023-07-13T00:00:00"/>
    <x v="2"/>
    <x v="1"/>
    <x v="3"/>
    <n v="4"/>
    <x v="1217"/>
    <n v="17"/>
    <x v="2"/>
  </r>
  <r>
    <x v="1229"/>
    <d v="2022-07-24T00:00:00"/>
    <n v="3"/>
    <s v="Production Technician I"/>
    <x v="2"/>
    <s v="Active"/>
    <s v="Full-Time"/>
    <s v="Zone C"/>
    <s v="Full-Time"/>
    <x v="0"/>
    <x v="4"/>
    <d v="1947-05-05T00:00:00"/>
    <s v="MA"/>
    <x v="0"/>
    <s v="Hispanic"/>
    <s v="Married"/>
    <x v="0"/>
    <x v="1"/>
    <x v="1"/>
    <d v="2023-05-02T00:00:00"/>
    <n v="2"/>
    <x v="0"/>
    <n v="1"/>
    <x v="0"/>
    <n v="4"/>
    <d v="2022-12-24T00:00:00"/>
    <x v="4"/>
    <x v="0"/>
    <x v="0"/>
    <n v="4"/>
    <x v="353"/>
    <n v="75"/>
    <x v="3"/>
  </r>
  <r>
    <x v="1230"/>
    <d v="2022-02-05T00:00:00"/>
    <n v="4"/>
    <s v="Production Technician II"/>
    <x v="1"/>
    <s v="Active"/>
    <s v="Contract"/>
    <s v="Zone C"/>
    <s v="Part-Time"/>
    <x v="0"/>
    <x v="1"/>
    <d v="1989-09-26T00:00:00"/>
    <s v="MA"/>
    <x v="0"/>
    <s v="Other"/>
    <s v="Widowed"/>
    <x v="0"/>
    <x v="1"/>
    <x v="1"/>
    <d v="2022-11-14T00:00:00"/>
    <n v="4"/>
    <x v="1"/>
    <n v="4"/>
    <x v="1"/>
    <n v="3"/>
    <d v="2022-09-05T00:00:00"/>
    <x v="0"/>
    <x v="1"/>
    <x v="2"/>
    <n v="1"/>
    <x v="1218"/>
    <n v="33"/>
    <x v="1"/>
  </r>
  <r>
    <x v="1231"/>
    <d v="2020-04-23T00:00:00"/>
    <n v="6"/>
    <s v="Production Technician I"/>
    <x v="5"/>
    <s v="Active"/>
    <s v="Full-Time"/>
    <s v="Zone A"/>
    <s v="Full-Time"/>
    <x v="0"/>
    <x v="2"/>
    <d v="1962-04-06T00:00:00"/>
    <s v="MA"/>
    <x v="1"/>
    <s v="Hispanic"/>
    <s v="Widowed"/>
    <x v="0"/>
    <x v="1"/>
    <x v="1"/>
    <d v="2023-06-20T00:00:00"/>
    <n v="4"/>
    <x v="1"/>
    <n v="3"/>
    <x v="2"/>
    <n v="4"/>
    <d v="2022-11-18T00:00:00"/>
    <x v="4"/>
    <x v="0"/>
    <x v="1"/>
    <n v="2"/>
    <x v="1219"/>
    <n v="58"/>
    <x v="0"/>
  </r>
  <r>
    <x v="1232"/>
    <d v="2022-01-13T00:00:00"/>
    <n v="4"/>
    <s v="Production Technician I"/>
    <x v="9"/>
    <s v="Active"/>
    <s v="Part-Time"/>
    <s v="Zone A"/>
    <s v="Temporary"/>
    <x v="0"/>
    <x v="20"/>
    <d v="1973-01-09T00:00:00"/>
    <s v="MA"/>
    <x v="0"/>
    <s v="White"/>
    <s v="Widowed"/>
    <x v="0"/>
    <x v="1"/>
    <x v="1"/>
    <d v="2023-02-12T00:00:00"/>
    <n v="3"/>
    <x v="2"/>
    <n v="2"/>
    <x v="0"/>
    <n v="4"/>
    <d v="2023-03-26T00:00:00"/>
    <x v="0"/>
    <x v="1"/>
    <x v="0"/>
    <n v="5"/>
    <x v="1220"/>
    <n v="49"/>
    <x v="0"/>
  </r>
  <r>
    <x v="1233"/>
    <d v="2020-11-26T00:00:00"/>
    <n v="5"/>
    <s v="Production Technician I"/>
    <x v="9"/>
    <s v="Active"/>
    <s v="Contract"/>
    <s v="Zone B"/>
    <s v="Temporary"/>
    <x v="0"/>
    <x v="4"/>
    <d v="1964-02-03T00:00:00"/>
    <s v="MA"/>
    <x v="0"/>
    <s v="Hispanic"/>
    <s v="Divorced"/>
    <x v="0"/>
    <x v="1"/>
    <x v="1"/>
    <d v="2022-08-05T00:00:00"/>
    <n v="1"/>
    <x v="0"/>
    <n v="4"/>
    <x v="1"/>
    <n v="5"/>
    <d v="2023-07-21T00:00:00"/>
    <x v="0"/>
    <x v="0"/>
    <x v="1"/>
    <n v="3"/>
    <x v="1221"/>
    <n v="56"/>
    <x v="0"/>
  </r>
  <r>
    <x v="1234"/>
    <d v="2018-12-07T00:00:00"/>
    <n v="7"/>
    <s v="Production Technician I"/>
    <x v="5"/>
    <s v="Active"/>
    <s v="Full-Time"/>
    <s v="Zone C"/>
    <s v="Full-Time"/>
    <x v="0"/>
    <x v="4"/>
    <d v="1977-04-11T00:00:00"/>
    <s v="MA"/>
    <x v="0"/>
    <s v="Other"/>
    <s v="Widowed"/>
    <x v="0"/>
    <x v="1"/>
    <x v="1"/>
    <d v="2022-11-13T00:00:00"/>
    <n v="1"/>
    <x v="0"/>
    <n v="2"/>
    <x v="0"/>
    <n v="5"/>
    <d v="2022-08-20T00:00:00"/>
    <x v="2"/>
    <x v="0"/>
    <x v="1"/>
    <n v="1"/>
    <x v="1222"/>
    <n v="41"/>
    <x v="0"/>
  </r>
  <r>
    <x v="1235"/>
    <d v="2023-04-19T00:00:00"/>
    <n v="3"/>
    <s v="Production Technician I"/>
    <x v="6"/>
    <s v="Active"/>
    <s v="Contract"/>
    <s v="Zone C"/>
    <s v="Temporary"/>
    <x v="0"/>
    <x v="3"/>
    <d v="2001-05-29T00:00:00"/>
    <s v="MA"/>
    <x v="0"/>
    <s v="Hispanic"/>
    <s v="Widowed"/>
    <x v="0"/>
    <x v="1"/>
    <x v="1"/>
    <d v="2022-08-24T00:00:00"/>
    <n v="4"/>
    <x v="1"/>
    <n v="4"/>
    <x v="1"/>
    <n v="1"/>
    <d v="2022-12-10T00:00:00"/>
    <x v="2"/>
    <x v="1"/>
    <x v="1"/>
    <n v="5"/>
    <x v="1223"/>
    <n v="22"/>
    <x v="2"/>
  </r>
  <r>
    <x v="1236"/>
    <d v="2022-03-05T00:00:00"/>
    <n v="4"/>
    <s v="Production Technician I"/>
    <x v="2"/>
    <s v="Active"/>
    <s v="Part-Time"/>
    <s v="Zone B"/>
    <s v="Temporary"/>
    <x v="0"/>
    <x v="3"/>
    <d v="1982-11-04T00:00:00"/>
    <s v="MA"/>
    <x v="1"/>
    <s v="White"/>
    <s v="Single"/>
    <x v="0"/>
    <x v="1"/>
    <x v="1"/>
    <d v="2022-12-11T00:00:00"/>
    <n v="2"/>
    <x v="0"/>
    <n v="1"/>
    <x v="0"/>
    <n v="2"/>
    <d v="2022-10-09T00:00:00"/>
    <x v="0"/>
    <x v="1"/>
    <x v="1"/>
    <n v="3"/>
    <x v="1224"/>
    <n v="40"/>
    <x v="0"/>
  </r>
  <r>
    <x v="1237"/>
    <d v="2019-06-20T00:00:00"/>
    <n v="6"/>
    <s v="Production Technician I"/>
    <x v="4"/>
    <s v="Active"/>
    <s v="Contract"/>
    <s v="Zone C"/>
    <s v="Full-Time"/>
    <x v="0"/>
    <x v="4"/>
    <d v="1943-03-07T00:00:00"/>
    <s v="MA"/>
    <x v="1"/>
    <s v="Black"/>
    <s v="Divorced"/>
    <x v="0"/>
    <x v="1"/>
    <x v="1"/>
    <d v="2023-05-30T00:00:00"/>
    <n v="5"/>
    <x v="1"/>
    <n v="3"/>
    <x v="2"/>
    <n v="3"/>
    <d v="2023-03-18T00:00:00"/>
    <x v="1"/>
    <x v="0"/>
    <x v="2"/>
    <n v="1"/>
    <x v="1225"/>
    <n v="76"/>
    <x v="3"/>
  </r>
  <r>
    <x v="1238"/>
    <d v="2022-09-13T00:00:00"/>
    <n v="3"/>
    <s v="Production Technician I"/>
    <x v="0"/>
    <s v="Active"/>
    <s v="Part-Time"/>
    <s v="Zone C"/>
    <s v="Temporary"/>
    <x v="0"/>
    <x v="9"/>
    <d v="1991-11-18T00:00:00"/>
    <s v="MA"/>
    <x v="1"/>
    <s v="Asian"/>
    <s v="Single"/>
    <x v="0"/>
    <x v="1"/>
    <x v="1"/>
    <d v="2022-12-29T00:00:00"/>
    <n v="5"/>
    <x v="1"/>
    <n v="5"/>
    <x v="1"/>
    <n v="1"/>
    <d v="2023-01-30T00:00:00"/>
    <x v="2"/>
    <x v="1"/>
    <x v="0"/>
    <n v="1"/>
    <x v="1226"/>
    <n v="31"/>
    <x v="1"/>
  </r>
  <r>
    <x v="1239"/>
    <d v="2019-01-02T00:00:00"/>
    <n v="7"/>
    <s v="Production Technician I"/>
    <x v="7"/>
    <s v="Active"/>
    <s v="Part-Time"/>
    <s v="Zone B"/>
    <s v="Full-Time"/>
    <x v="0"/>
    <x v="3"/>
    <d v="1994-10-05T00:00:00"/>
    <s v="MA"/>
    <x v="1"/>
    <s v="Other"/>
    <s v="Widowed"/>
    <x v="0"/>
    <x v="1"/>
    <x v="1"/>
    <d v="2022-10-17T00:00:00"/>
    <n v="4"/>
    <x v="1"/>
    <n v="1"/>
    <x v="0"/>
    <n v="1"/>
    <d v="2022-11-22T00:00:00"/>
    <x v="4"/>
    <x v="1"/>
    <x v="1"/>
    <n v="2"/>
    <x v="1227"/>
    <n v="25"/>
    <x v="1"/>
  </r>
  <r>
    <x v="1240"/>
    <d v="2022-06-06T00:00:00"/>
    <n v="3"/>
    <s v="Production Technician I"/>
    <x v="1"/>
    <s v="Active"/>
    <s v="Part-Time"/>
    <s v="Zone A"/>
    <s v="Part-Time"/>
    <x v="0"/>
    <x v="8"/>
    <d v="1961-03-25T00:00:00"/>
    <s v="MA"/>
    <x v="1"/>
    <s v="Black"/>
    <s v="Widowed"/>
    <x v="0"/>
    <x v="1"/>
    <x v="1"/>
    <d v="2023-06-27T00:00:00"/>
    <n v="2"/>
    <x v="0"/>
    <n v="4"/>
    <x v="1"/>
    <n v="4"/>
    <d v="2023-04-22T00:00:00"/>
    <x v="4"/>
    <x v="0"/>
    <x v="0"/>
    <n v="1"/>
    <x v="1228"/>
    <n v="61"/>
    <x v="3"/>
  </r>
  <r>
    <x v="1241"/>
    <d v="2020-01-09T00:00:00"/>
    <n v="6"/>
    <s v="Production Technician I"/>
    <x v="8"/>
    <s v="Active"/>
    <s v="Full-Time"/>
    <s v="Zone A"/>
    <s v="Temporary"/>
    <x v="0"/>
    <x v="0"/>
    <d v="1985-02-01T00:00:00"/>
    <s v="MA"/>
    <x v="0"/>
    <s v="White"/>
    <s v="Widowed"/>
    <x v="0"/>
    <x v="1"/>
    <x v="1"/>
    <d v="2022-08-18T00:00:00"/>
    <n v="5"/>
    <x v="1"/>
    <n v="4"/>
    <x v="1"/>
    <n v="5"/>
    <d v="2022-12-31T00:00:00"/>
    <x v="3"/>
    <x v="0"/>
    <x v="1"/>
    <n v="5"/>
    <x v="1229"/>
    <n v="35"/>
    <x v="1"/>
  </r>
  <r>
    <x v="1242"/>
    <d v="2019-01-03T00:00:00"/>
    <n v="7"/>
    <s v="Production Technician I"/>
    <x v="3"/>
    <s v="Active"/>
    <s v="Part-Time"/>
    <s v="Zone B"/>
    <s v="Part-Time"/>
    <x v="0"/>
    <x v="8"/>
    <d v="1958-05-22T00:00:00"/>
    <s v="MA"/>
    <x v="1"/>
    <s v="White"/>
    <s v="Single"/>
    <x v="0"/>
    <x v="1"/>
    <x v="1"/>
    <d v="2022-08-18T00:00:00"/>
    <n v="5"/>
    <x v="1"/>
    <n v="3"/>
    <x v="2"/>
    <n v="5"/>
    <d v="2023-05-14T00:00:00"/>
    <x v="1"/>
    <x v="0"/>
    <x v="2"/>
    <n v="5"/>
    <x v="1230"/>
    <n v="61"/>
    <x v="3"/>
  </r>
  <r>
    <x v="1243"/>
    <d v="2021-01-23T00:00:00"/>
    <n v="5"/>
    <s v="Production Technician I"/>
    <x v="9"/>
    <s v="Active"/>
    <s v="Contract"/>
    <s v="Zone B"/>
    <s v="Part-Time"/>
    <x v="0"/>
    <x v="3"/>
    <d v="1947-12-11T00:00:00"/>
    <s v="MA"/>
    <x v="1"/>
    <s v="White"/>
    <s v="Married"/>
    <x v="0"/>
    <x v="1"/>
    <x v="1"/>
    <d v="2022-09-16T00:00:00"/>
    <n v="5"/>
    <x v="1"/>
    <n v="2"/>
    <x v="0"/>
    <n v="4"/>
    <d v="2022-10-21T00:00:00"/>
    <x v="2"/>
    <x v="0"/>
    <x v="2"/>
    <n v="4"/>
    <x v="1231"/>
    <n v="74"/>
    <x v="3"/>
  </r>
  <r>
    <x v="1244"/>
    <d v="2020-02-08T00:00:00"/>
    <n v="6"/>
    <s v="Production Technician I"/>
    <x v="5"/>
    <s v="Active"/>
    <s v="Part-Time"/>
    <s v="Zone C"/>
    <s v="Part-Time"/>
    <x v="0"/>
    <x v="3"/>
    <d v="1993-08-20T00:00:00"/>
    <s v="MA"/>
    <x v="1"/>
    <s v="Hispanic"/>
    <s v="Single"/>
    <x v="0"/>
    <x v="1"/>
    <x v="1"/>
    <d v="2023-03-16T00:00:00"/>
    <n v="5"/>
    <x v="1"/>
    <n v="3"/>
    <x v="2"/>
    <n v="2"/>
    <d v="2023-01-20T00:00:00"/>
    <x v="3"/>
    <x v="1"/>
    <x v="3"/>
    <n v="3"/>
    <x v="1232"/>
    <n v="27"/>
    <x v="1"/>
  </r>
  <r>
    <x v="1245"/>
    <d v="2021-10-29T00:00:00"/>
    <n v="4"/>
    <s v="Production Technician I"/>
    <x v="6"/>
    <s v="Terminated"/>
    <s v="Contract"/>
    <s v="Zone C"/>
    <s v="Temporary"/>
    <x v="0"/>
    <x v="4"/>
    <d v="1961-05-16T00:00:00"/>
    <s v="MA"/>
    <x v="0"/>
    <s v="Other"/>
    <s v="Married"/>
    <x v="0"/>
    <x v="1"/>
    <x v="1"/>
    <d v="2023-02-20T00:00:00"/>
    <n v="3"/>
    <x v="2"/>
    <n v="2"/>
    <x v="0"/>
    <n v="1"/>
    <d v="2022-11-07T00:00:00"/>
    <x v="3"/>
    <x v="1"/>
    <x v="2"/>
    <n v="4"/>
    <x v="1233"/>
    <n v="60"/>
    <x v="3"/>
  </r>
  <r>
    <x v="1246"/>
    <d v="2023-07-04T00:00:00"/>
    <n v="2"/>
    <s v="Production Technician I"/>
    <x v="2"/>
    <s v="Terminated"/>
    <s v="Contract"/>
    <s v="Zone B"/>
    <s v="Part-Time"/>
    <x v="0"/>
    <x v="15"/>
    <d v="2001-02-19T00:00:00"/>
    <s v="MA"/>
    <x v="0"/>
    <s v="White"/>
    <s v="Divorced"/>
    <x v="0"/>
    <x v="1"/>
    <x v="1"/>
    <d v="2023-03-19T00:00:00"/>
    <n v="3"/>
    <x v="2"/>
    <n v="3"/>
    <x v="2"/>
    <n v="5"/>
    <d v="2022-09-02T00:00:00"/>
    <x v="1"/>
    <x v="1"/>
    <x v="1"/>
    <n v="3"/>
    <x v="1234"/>
    <n v="22"/>
    <x v="2"/>
  </r>
  <r>
    <x v="1247"/>
    <d v="2023-04-06T00:00:00"/>
    <n v="3"/>
    <s v="Production Technician I"/>
    <x v="4"/>
    <s v="Active"/>
    <s v="Part-Time"/>
    <s v="Zone B"/>
    <s v="Full-Time"/>
    <x v="0"/>
    <x v="6"/>
    <d v="1950-01-13T00:00:00"/>
    <s v="MA"/>
    <x v="0"/>
    <s v="Asian"/>
    <s v="Widowed"/>
    <x v="0"/>
    <x v="1"/>
    <x v="1"/>
    <d v="2022-08-18T00:00:00"/>
    <n v="4"/>
    <x v="1"/>
    <n v="2"/>
    <x v="0"/>
    <n v="4"/>
    <d v="2023-03-02T00:00:00"/>
    <x v="0"/>
    <x v="1"/>
    <x v="2"/>
    <n v="2"/>
    <x v="1235"/>
    <n v="73"/>
    <x v="3"/>
  </r>
  <r>
    <x v="1248"/>
    <d v="2023-01-17T00:00:00"/>
    <n v="3"/>
    <s v="Production Technician I"/>
    <x v="0"/>
    <s v="Active"/>
    <s v="Full-Time"/>
    <s v="Zone A"/>
    <s v="Temporary"/>
    <x v="0"/>
    <x v="6"/>
    <d v="1949-01-02T00:00:00"/>
    <s v="MA"/>
    <x v="0"/>
    <s v="Black"/>
    <s v="Married"/>
    <x v="0"/>
    <x v="1"/>
    <x v="1"/>
    <d v="2023-03-13T00:00:00"/>
    <n v="2"/>
    <x v="0"/>
    <n v="3"/>
    <x v="2"/>
    <n v="5"/>
    <d v="2023-05-07T00:00:00"/>
    <x v="4"/>
    <x v="0"/>
    <x v="3"/>
    <n v="1"/>
    <x v="123"/>
    <n v="74"/>
    <x v="3"/>
  </r>
  <r>
    <x v="1249"/>
    <d v="2019-10-17T00:00:00"/>
    <n v="6"/>
    <s v="Production Technician II"/>
    <x v="4"/>
    <s v="Active"/>
    <s v="Contract"/>
    <s v="Zone C"/>
    <s v="Part-Time"/>
    <x v="0"/>
    <x v="9"/>
    <d v="1991-09-07T00:00:00"/>
    <s v="MA"/>
    <x v="0"/>
    <s v="Asian"/>
    <s v="Divorced"/>
    <x v="0"/>
    <x v="1"/>
    <x v="1"/>
    <d v="2022-12-24T00:00:00"/>
    <n v="5"/>
    <x v="1"/>
    <n v="5"/>
    <x v="1"/>
    <n v="2"/>
    <d v="2023-08-04T00:00:00"/>
    <x v="0"/>
    <x v="1"/>
    <x v="1"/>
    <n v="1"/>
    <x v="1236"/>
    <n v="28"/>
    <x v="1"/>
  </r>
  <r>
    <x v="1250"/>
    <d v="2019-06-22T00:00:00"/>
    <n v="6"/>
    <s v="Production Technician I"/>
    <x v="9"/>
    <s v="Active"/>
    <s v="Contract"/>
    <s v="Zone B"/>
    <s v="Temporary"/>
    <x v="0"/>
    <x v="4"/>
    <d v="1957-07-15T00:00:00"/>
    <s v="MA"/>
    <x v="0"/>
    <s v="Asian"/>
    <s v="Married"/>
    <x v="0"/>
    <x v="1"/>
    <x v="1"/>
    <d v="2023-05-23T00:00:00"/>
    <n v="1"/>
    <x v="0"/>
    <n v="5"/>
    <x v="1"/>
    <n v="2"/>
    <d v="2023-07-07T00:00:00"/>
    <x v="1"/>
    <x v="1"/>
    <x v="1"/>
    <n v="3"/>
    <x v="1237"/>
    <n v="62"/>
    <x v="3"/>
  </r>
  <r>
    <x v="1251"/>
    <d v="2023-02-10T00:00:00"/>
    <n v="3"/>
    <s v="Production Technician I"/>
    <x v="5"/>
    <s v="Active"/>
    <s v="Contract"/>
    <s v="Zone A"/>
    <s v="Full-Time"/>
    <x v="0"/>
    <x v="3"/>
    <d v="1995-12-31T00:00:00"/>
    <s v="MA"/>
    <x v="0"/>
    <s v="White"/>
    <s v="Divorced"/>
    <x v="0"/>
    <x v="1"/>
    <x v="1"/>
    <d v="2022-08-09T00:00:00"/>
    <n v="4"/>
    <x v="1"/>
    <n v="1"/>
    <x v="0"/>
    <n v="1"/>
    <d v="2022-10-25T00:00:00"/>
    <x v="2"/>
    <x v="1"/>
    <x v="3"/>
    <n v="3"/>
    <x v="1238"/>
    <n v="28"/>
    <x v="1"/>
  </r>
  <r>
    <x v="1252"/>
    <d v="2022-10-13T00:00:00"/>
    <n v="3"/>
    <s v="Production Technician I"/>
    <x v="6"/>
    <s v="Active"/>
    <s v="Contract"/>
    <s v="Zone C"/>
    <s v="Temporary"/>
    <x v="0"/>
    <x v="1"/>
    <d v="1977-02-26T00:00:00"/>
    <s v="MA"/>
    <x v="0"/>
    <s v="Black"/>
    <s v="Married"/>
    <x v="0"/>
    <x v="1"/>
    <x v="1"/>
    <d v="2023-02-11T00:00:00"/>
    <n v="3"/>
    <x v="2"/>
    <n v="3"/>
    <x v="2"/>
    <n v="3"/>
    <d v="2022-09-30T00:00:00"/>
    <x v="0"/>
    <x v="1"/>
    <x v="3"/>
    <n v="1"/>
    <x v="1239"/>
    <n v="45"/>
    <x v="0"/>
  </r>
  <r>
    <x v="1253"/>
    <d v="2023-03-07T00:00:00"/>
    <n v="3"/>
    <s v="Production Technician I"/>
    <x v="2"/>
    <s v="Active"/>
    <s v="Contract"/>
    <s v="Zone B"/>
    <s v="Temporary"/>
    <x v="0"/>
    <x v="6"/>
    <d v="1974-04-29T00:00:00"/>
    <s v="MA"/>
    <x v="1"/>
    <s v="Hispanic"/>
    <s v="Widowed"/>
    <x v="0"/>
    <x v="1"/>
    <x v="1"/>
    <d v="2023-02-10T00:00:00"/>
    <n v="4"/>
    <x v="1"/>
    <n v="3"/>
    <x v="2"/>
    <n v="5"/>
    <d v="2023-03-27T00:00:00"/>
    <x v="0"/>
    <x v="0"/>
    <x v="3"/>
    <n v="1"/>
    <x v="1240"/>
    <n v="49"/>
    <x v="0"/>
  </r>
  <r>
    <x v="1254"/>
    <d v="2018-09-12T00:00:00"/>
    <n v="7"/>
    <s v="Production Technician I"/>
    <x v="4"/>
    <s v="Active"/>
    <s v="Part-Time"/>
    <s v="Zone A"/>
    <s v="Full-Time"/>
    <x v="0"/>
    <x v="2"/>
    <d v="1971-03-05T00:00:00"/>
    <s v="MA"/>
    <x v="1"/>
    <s v="Hispanic"/>
    <s v="Single"/>
    <x v="0"/>
    <x v="1"/>
    <x v="1"/>
    <d v="2023-02-24T00:00:00"/>
    <n v="1"/>
    <x v="0"/>
    <n v="3"/>
    <x v="2"/>
    <n v="5"/>
    <d v="2022-09-04T00:00:00"/>
    <x v="1"/>
    <x v="1"/>
    <x v="1"/>
    <n v="2"/>
    <x v="1241"/>
    <n v="47"/>
    <x v="0"/>
  </r>
  <r>
    <x v="1255"/>
    <d v="2020-06-27T00:00:00"/>
    <n v="5"/>
    <s v="Production Technician I"/>
    <x v="0"/>
    <s v="Active"/>
    <s v="Part-Time"/>
    <s v="Zone C"/>
    <s v="Part-Time"/>
    <x v="0"/>
    <x v="12"/>
    <d v="1950-08-27T00:00:00"/>
    <s v="MA"/>
    <x v="1"/>
    <s v="Hispanic"/>
    <s v="Widowed"/>
    <x v="0"/>
    <x v="1"/>
    <x v="1"/>
    <d v="2023-06-03T00:00:00"/>
    <n v="3"/>
    <x v="2"/>
    <n v="2"/>
    <x v="0"/>
    <n v="1"/>
    <d v="2023-02-27T00:00:00"/>
    <x v="3"/>
    <x v="1"/>
    <x v="1"/>
    <n v="2"/>
    <x v="1242"/>
    <n v="70"/>
    <x v="3"/>
  </r>
  <r>
    <x v="1256"/>
    <d v="2018-12-28T00:00:00"/>
    <n v="7"/>
    <s v="Production Technician I"/>
    <x v="7"/>
    <s v="Active"/>
    <s v="Contract"/>
    <s v="Zone A"/>
    <s v="Part-Time"/>
    <x v="0"/>
    <x v="3"/>
    <d v="1954-06-28T00:00:00"/>
    <s v="MA"/>
    <x v="1"/>
    <s v="Asian"/>
    <s v="Widowed"/>
    <x v="0"/>
    <x v="1"/>
    <x v="1"/>
    <d v="2023-01-01T00:00:00"/>
    <n v="3"/>
    <x v="2"/>
    <n v="4"/>
    <x v="1"/>
    <n v="5"/>
    <d v="2022-08-20T00:00:00"/>
    <x v="3"/>
    <x v="1"/>
    <x v="3"/>
    <n v="2"/>
    <x v="1243"/>
    <n v="64"/>
    <x v="3"/>
  </r>
  <r>
    <x v="1257"/>
    <d v="2021-01-20T00:00:00"/>
    <n v="5"/>
    <s v="Production Technician I"/>
    <x v="1"/>
    <s v="Active"/>
    <s v="Part-Time"/>
    <s v="Zone B"/>
    <s v="Temporary"/>
    <x v="0"/>
    <x v="5"/>
    <d v="1942-03-22T00:00:00"/>
    <s v="MA"/>
    <x v="1"/>
    <s v="Black"/>
    <s v="Married"/>
    <x v="0"/>
    <x v="1"/>
    <x v="1"/>
    <d v="2022-11-20T00:00:00"/>
    <n v="5"/>
    <x v="1"/>
    <n v="5"/>
    <x v="1"/>
    <n v="2"/>
    <d v="2022-12-30T00:00:00"/>
    <x v="0"/>
    <x v="0"/>
    <x v="3"/>
    <n v="2"/>
    <x v="1244"/>
    <n v="79"/>
    <x v="3"/>
  </r>
  <r>
    <x v="1258"/>
    <d v="2019-09-14T00:00:00"/>
    <n v="6"/>
    <s v="Production Technician I"/>
    <x v="8"/>
    <s v="Active"/>
    <s v="Full-Time"/>
    <s v="Zone B"/>
    <s v="Part-Time"/>
    <x v="0"/>
    <x v="4"/>
    <d v="1989-09-24T00:00:00"/>
    <s v="MA"/>
    <x v="0"/>
    <s v="Asian"/>
    <s v="Widowed"/>
    <x v="0"/>
    <x v="1"/>
    <x v="1"/>
    <d v="2022-12-09T00:00:00"/>
    <n v="1"/>
    <x v="0"/>
    <n v="1"/>
    <x v="0"/>
    <n v="2"/>
    <d v="2023-06-08T00:00:00"/>
    <x v="1"/>
    <x v="1"/>
    <x v="0"/>
    <n v="5"/>
    <x v="1245"/>
    <n v="30"/>
    <x v="1"/>
  </r>
  <r>
    <x v="1259"/>
    <d v="2018-10-06T00:00:00"/>
    <n v="7"/>
    <s v="Production Technician I"/>
    <x v="3"/>
    <s v="Active"/>
    <s v="Contract"/>
    <s v="Zone A"/>
    <s v="Full-Time"/>
    <x v="0"/>
    <x v="6"/>
    <d v="1997-05-11T00:00:00"/>
    <s v="MA"/>
    <x v="1"/>
    <s v="Black"/>
    <s v="Single"/>
    <x v="0"/>
    <x v="1"/>
    <x v="1"/>
    <d v="2023-05-10T00:00:00"/>
    <n v="4"/>
    <x v="1"/>
    <n v="2"/>
    <x v="0"/>
    <n v="3"/>
    <d v="2023-05-08T00:00:00"/>
    <x v="2"/>
    <x v="0"/>
    <x v="0"/>
    <n v="4"/>
    <x v="1246"/>
    <n v="21"/>
    <x v="2"/>
  </r>
  <r>
    <x v="1260"/>
    <d v="2021-08-03T00:00:00"/>
    <n v="4"/>
    <s v="Production Technician I"/>
    <x v="9"/>
    <s v="Active"/>
    <s v="Full-Time"/>
    <s v="Zone C"/>
    <s v="Temporary"/>
    <x v="0"/>
    <x v="9"/>
    <d v="1955-03-11T00:00:00"/>
    <s v="MA"/>
    <x v="1"/>
    <s v="Asian"/>
    <s v="Divorced"/>
    <x v="0"/>
    <x v="1"/>
    <x v="1"/>
    <d v="2023-01-16T00:00:00"/>
    <n v="3"/>
    <x v="2"/>
    <n v="2"/>
    <x v="0"/>
    <n v="3"/>
    <d v="2022-09-07T00:00:00"/>
    <x v="2"/>
    <x v="0"/>
    <x v="0"/>
    <n v="2"/>
    <x v="1247"/>
    <n v="66"/>
    <x v="3"/>
  </r>
  <r>
    <x v="1261"/>
    <d v="2019-07-05T00:00:00"/>
    <n v="6"/>
    <s v="Production Technician I"/>
    <x v="5"/>
    <s v="Active"/>
    <s v="Full-Time"/>
    <s v="Zone B"/>
    <s v="Temporary"/>
    <x v="0"/>
    <x v="8"/>
    <d v="1962-04-25T00:00:00"/>
    <s v="MA"/>
    <x v="0"/>
    <s v="Hispanic"/>
    <s v="Single"/>
    <x v="0"/>
    <x v="1"/>
    <x v="1"/>
    <d v="2023-02-02T00:00:00"/>
    <n v="1"/>
    <x v="0"/>
    <n v="3"/>
    <x v="2"/>
    <n v="1"/>
    <d v="2023-04-24T00:00:00"/>
    <x v="1"/>
    <x v="1"/>
    <x v="1"/>
    <n v="3"/>
    <x v="1248"/>
    <n v="57"/>
    <x v="0"/>
  </r>
  <r>
    <x v="1262"/>
    <d v="2019-04-25T00:00:00"/>
    <n v="7"/>
    <s v="Production Technician I"/>
    <x v="6"/>
    <s v="Active"/>
    <s v="Full-Time"/>
    <s v="Zone B"/>
    <s v="Full-Time"/>
    <x v="0"/>
    <x v="3"/>
    <d v="1949-05-18T00:00:00"/>
    <s v="MA"/>
    <x v="0"/>
    <s v="Other"/>
    <s v="Widowed"/>
    <x v="0"/>
    <x v="1"/>
    <x v="1"/>
    <d v="2022-11-19T00:00:00"/>
    <n v="3"/>
    <x v="2"/>
    <n v="5"/>
    <x v="1"/>
    <n v="4"/>
    <d v="2022-09-01T00:00:00"/>
    <x v="2"/>
    <x v="1"/>
    <x v="3"/>
    <n v="3"/>
    <x v="1249"/>
    <n v="70"/>
    <x v="3"/>
  </r>
  <r>
    <x v="1263"/>
    <d v="2023-07-15T00:00:00"/>
    <n v="2"/>
    <s v="Production Technician I"/>
    <x v="2"/>
    <s v="Active"/>
    <s v="Full-Time"/>
    <s v="Zone A"/>
    <s v="Temporary"/>
    <x v="0"/>
    <x v="9"/>
    <d v="1961-05-04T00:00:00"/>
    <s v="MA"/>
    <x v="0"/>
    <s v="Other"/>
    <s v="Married"/>
    <x v="0"/>
    <x v="1"/>
    <x v="1"/>
    <d v="2022-08-22T00:00:00"/>
    <n v="5"/>
    <x v="1"/>
    <n v="3"/>
    <x v="2"/>
    <n v="4"/>
    <d v="2022-11-27T00:00:00"/>
    <x v="2"/>
    <x v="0"/>
    <x v="3"/>
    <n v="3"/>
    <x v="1250"/>
    <n v="62"/>
    <x v="3"/>
  </r>
  <r>
    <x v="1264"/>
    <d v="2022-12-10T00:00:00"/>
    <n v="3"/>
    <s v="Production Technician I"/>
    <x v="4"/>
    <s v="Active"/>
    <s v="Contract"/>
    <s v="Zone C"/>
    <s v="Temporary"/>
    <x v="0"/>
    <x v="4"/>
    <d v="1993-07-11T00:00:00"/>
    <s v="MA"/>
    <x v="0"/>
    <s v="Hispanic"/>
    <s v="Widowed"/>
    <x v="0"/>
    <x v="1"/>
    <x v="1"/>
    <d v="2023-06-03T00:00:00"/>
    <n v="2"/>
    <x v="0"/>
    <n v="3"/>
    <x v="2"/>
    <n v="2"/>
    <d v="2023-03-25T00:00:00"/>
    <x v="3"/>
    <x v="1"/>
    <x v="3"/>
    <n v="2"/>
    <x v="1251"/>
    <n v="29"/>
    <x v="1"/>
  </r>
  <r>
    <x v="1265"/>
    <d v="2019-05-02T00:00:00"/>
    <n v="7"/>
    <s v="Production Technician I"/>
    <x v="0"/>
    <s v="Active"/>
    <s v="Contract"/>
    <s v="Zone A"/>
    <s v="Part-Time"/>
    <x v="0"/>
    <x v="2"/>
    <d v="1983-12-11T00:00:00"/>
    <s v="MA"/>
    <x v="0"/>
    <s v="White"/>
    <s v="Divorced"/>
    <x v="0"/>
    <x v="1"/>
    <x v="1"/>
    <d v="2022-09-27T00:00:00"/>
    <n v="2"/>
    <x v="0"/>
    <n v="2"/>
    <x v="0"/>
    <n v="4"/>
    <d v="2023-07-04T00:00:00"/>
    <x v="3"/>
    <x v="1"/>
    <x v="0"/>
    <n v="4"/>
    <x v="1252"/>
    <n v="36"/>
    <x v="1"/>
  </r>
  <r>
    <x v="1266"/>
    <d v="2019-01-13T00:00:00"/>
    <n v="7"/>
    <s v="Production Technician II"/>
    <x v="6"/>
    <s v="Terminated"/>
    <s v="Contract"/>
    <s v="Zone A"/>
    <s v="Temporary"/>
    <x v="0"/>
    <x v="4"/>
    <d v="1950-10-08T00:00:00"/>
    <s v="MA"/>
    <x v="0"/>
    <s v="Other"/>
    <s v="Married"/>
    <x v="0"/>
    <x v="1"/>
    <x v="1"/>
    <d v="2023-07-07T00:00:00"/>
    <n v="3"/>
    <x v="2"/>
    <n v="4"/>
    <x v="1"/>
    <n v="1"/>
    <d v="2022-12-21T00:00:00"/>
    <x v="4"/>
    <x v="0"/>
    <x v="3"/>
    <n v="3"/>
    <x v="1253"/>
    <n v="69"/>
    <x v="3"/>
  </r>
  <r>
    <x v="1267"/>
    <d v="2021-06-09T00:00:00"/>
    <n v="4"/>
    <s v="Production Technician I"/>
    <x v="9"/>
    <s v="Active"/>
    <s v="Part-Time"/>
    <s v="Zone C"/>
    <s v="Part-Time"/>
    <x v="0"/>
    <x v="3"/>
    <d v="1981-12-07T00:00:00"/>
    <s v="MA"/>
    <x v="0"/>
    <s v="White"/>
    <s v="Widowed"/>
    <x v="0"/>
    <x v="1"/>
    <x v="1"/>
    <d v="2023-04-21T00:00:00"/>
    <n v="5"/>
    <x v="1"/>
    <n v="2"/>
    <x v="0"/>
    <n v="4"/>
    <d v="2022-12-24T00:00:00"/>
    <x v="3"/>
    <x v="1"/>
    <x v="3"/>
    <n v="2"/>
    <x v="1254"/>
    <n v="40"/>
    <x v="0"/>
  </r>
  <r>
    <x v="1268"/>
    <d v="2023-08-02T00:00:00"/>
    <n v="2"/>
    <s v="Production Technician I"/>
    <x v="5"/>
    <s v="Active"/>
    <s v="Part-Time"/>
    <s v="Zone A"/>
    <s v="Temporary"/>
    <x v="0"/>
    <x v="3"/>
    <d v="1971-03-30T00:00:00"/>
    <s v="MA"/>
    <x v="0"/>
    <s v="Other"/>
    <s v="Divorced"/>
    <x v="0"/>
    <x v="1"/>
    <x v="1"/>
    <d v="2023-02-23T00:00:00"/>
    <n v="2"/>
    <x v="0"/>
    <n v="3"/>
    <x v="2"/>
    <n v="1"/>
    <d v="2022-11-17T00:00:00"/>
    <x v="4"/>
    <x v="1"/>
    <x v="3"/>
    <n v="2"/>
    <x v="1255"/>
    <n v="52"/>
    <x v="0"/>
  </r>
  <r>
    <x v="1269"/>
    <d v="2023-06-17T00:00:00"/>
    <n v="2"/>
    <s v="Production Technician I"/>
    <x v="6"/>
    <s v="Active"/>
    <s v="Full-Time"/>
    <s v="Zone C"/>
    <s v="Full-Time"/>
    <x v="0"/>
    <x v="19"/>
    <d v="1950-01-17T00:00:00"/>
    <s v="MA"/>
    <x v="0"/>
    <s v="White"/>
    <s v="Widowed"/>
    <x v="0"/>
    <x v="1"/>
    <x v="1"/>
    <d v="2022-08-08T00:00:00"/>
    <n v="4"/>
    <x v="1"/>
    <n v="4"/>
    <x v="1"/>
    <n v="5"/>
    <d v="2023-01-07T00:00:00"/>
    <x v="2"/>
    <x v="0"/>
    <x v="0"/>
    <n v="5"/>
    <x v="1256"/>
    <n v="73"/>
    <x v="3"/>
  </r>
  <r>
    <x v="1270"/>
    <d v="2022-03-31T00:00:00"/>
    <n v="4"/>
    <s v="Production Technician I"/>
    <x v="2"/>
    <s v="Active"/>
    <s v="Full-Time"/>
    <s v="Zone A"/>
    <s v="Temporary"/>
    <x v="0"/>
    <x v="4"/>
    <d v="1979-11-10T00:00:00"/>
    <s v="MA"/>
    <x v="1"/>
    <s v="Hispanic"/>
    <s v="Widowed"/>
    <x v="0"/>
    <x v="1"/>
    <x v="1"/>
    <d v="2023-06-03T00:00:00"/>
    <n v="4"/>
    <x v="1"/>
    <n v="2"/>
    <x v="0"/>
    <n v="1"/>
    <d v="2023-04-23T00:00:00"/>
    <x v="4"/>
    <x v="1"/>
    <x v="2"/>
    <n v="2"/>
    <x v="1257"/>
    <n v="43"/>
    <x v="0"/>
  </r>
  <r>
    <x v="1271"/>
    <d v="2019-04-06T00:00:00"/>
    <n v="7"/>
    <s v="Production Technician I"/>
    <x v="4"/>
    <s v="Active"/>
    <s v="Contract"/>
    <s v="Zone B"/>
    <s v="Temporary"/>
    <x v="0"/>
    <x v="6"/>
    <d v="1956-07-10T00:00:00"/>
    <s v="MA"/>
    <x v="1"/>
    <s v="Hispanic"/>
    <s v="Divorced"/>
    <x v="0"/>
    <x v="1"/>
    <x v="1"/>
    <d v="2023-02-23T00:00:00"/>
    <n v="2"/>
    <x v="0"/>
    <n v="5"/>
    <x v="1"/>
    <n v="3"/>
    <d v="2022-08-31T00:00:00"/>
    <x v="2"/>
    <x v="0"/>
    <x v="3"/>
    <n v="2"/>
    <x v="1258"/>
    <n v="63"/>
    <x v="3"/>
  </r>
  <r>
    <x v="1272"/>
    <d v="2020-07-11T00:00:00"/>
    <n v="5"/>
    <s v="Production Technician I"/>
    <x v="0"/>
    <s v="Active"/>
    <s v="Contract"/>
    <s v="Zone C"/>
    <s v="Full-Time"/>
    <x v="0"/>
    <x v="4"/>
    <d v="1976-02-08T00:00:00"/>
    <s v="MA"/>
    <x v="1"/>
    <s v="Other"/>
    <s v="Divorced"/>
    <x v="0"/>
    <x v="1"/>
    <x v="1"/>
    <d v="2023-08-04T00:00:00"/>
    <n v="2"/>
    <x v="0"/>
    <n v="5"/>
    <x v="1"/>
    <n v="1"/>
    <d v="2022-12-23T00:00:00"/>
    <x v="0"/>
    <x v="0"/>
    <x v="2"/>
    <n v="4"/>
    <x v="1259"/>
    <n v="44"/>
    <x v="0"/>
  </r>
  <r>
    <x v="1273"/>
    <d v="2023-04-22T00:00:00"/>
    <n v="3"/>
    <s v="Production Technician I"/>
    <x v="7"/>
    <s v="Active"/>
    <s v="Contract"/>
    <s v="Zone C"/>
    <s v="Part-Time"/>
    <x v="0"/>
    <x v="6"/>
    <d v="1963-02-17T00:00:00"/>
    <s v="MA"/>
    <x v="1"/>
    <s v="Other"/>
    <s v="Widowed"/>
    <x v="0"/>
    <x v="1"/>
    <x v="1"/>
    <d v="2022-10-07T00:00:00"/>
    <n v="4"/>
    <x v="1"/>
    <n v="3"/>
    <x v="2"/>
    <n v="1"/>
    <d v="2023-01-08T00:00:00"/>
    <x v="0"/>
    <x v="1"/>
    <x v="1"/>
    <n v="2"/>
    <x v="1260"/>
    <n v="60"/>
    <x v="3"/>
  </r>
  <r>
    <x v="1274"/>
    <d v="2022-12-02T00:00:00"/>
    <n v="3"/>
    <s v="Production Technician I"/>
    <x v="1"/>
    <s v="Active"/>
    <s v="Part-Time"/>
    <s v="Zone B"/>
    <s v="Part-Time"/>
    <x v="0"/>
    <x v="1"/>
    <d v="1956-03-09T00:00:00"/>
    <s v="MA"/>
    <x v="0"/>
    <s v="Asian"/>
    <s v="Divorced"/>
    <x v="0"/>
    <x v="1"/>
    <x v="1"/>
    <d v="2022-10-11T00:00:00"/>
    <n v="4"/>
    <x v="1"/>
    <n v="5"/>
    <x v="1"/>
    <n v="4"/>
    <d v="2022-08-19T00:00:00"/>
    <x v="4"/>
    <x v="0"/>
    <x v="1"/>
    <n v="4"/>
    <x v="1261"/>
    <n v="66"/>
    <x v="3"/>
  </r>
  <r>
    <x v="1275"/>
    <d v="2021-03-06T00:00:00"/>
    <n v="5"/>
    <s v="Production Technician I"/>
    <x v="8"/>
    <s v="Active"/>
    <s v="Contract"/>
    <s v="Zone A"/>
    <s v="Temporary"/>
    <x v="0"/>
    <x v="13"/>
    <d v="1981-08-02T00:00:00"/>
    <s v="MA"/>
    <x v="0"/>
    <s v="Hispanic"/>
    <s v="Divorced"/>
    <x v="0"/>
    <x v="1"/>
    <x v="1"/>
    <d v="2022-09-18T00:00:00"/>
    <n v="4"/>
    <x v="1"/>
    <n v="5"/>
    <x v="1"/>
    <n v="3"/>
    <d v="2022-11-26T00:00:00"/>
    <x v="2"/>
    <x v="0"/>
    <x v="0"/>
    <n v="5"/>
    <x v="1262"/>
    <n v="40"/>
    <x v="0"/>
  </r>
  <r>
    <x v="1276"/>
    <d v="2019-05-21T00:00:00"/>
    <n v="6"/>
    <s v="Production Technician I"/>
    <x v="3"/>
    <s v="Active"/>
    <s v="Full-Time"/>
    <s v="Zone C"/>
    <s v="Temporary"/>
    <x v="0"/>
    <x v="11"/>
    <d v="1950-04-02T00:00:00"/>
    <s v="MA"/>
    <x v="1"/>
    <s v="Black"/>
    <s v="Divorced"/>
    <x v="0"/>
    <x v="1"/>
    <x v="1"/>
    <d v="2022-09-12T00:00:00"/>
    <n v="2"/>
    <x v="0"/>
    <n v="3"/>
    <x v="2"/>
    <n v="5"/>
    <d v="2022-11-29T00:00:00"/>
    <x v="3"/>
    <x v="0"/>
    <x v="2"/>
    <n v="1"/>
    <x v="1263"/>
    <n v="69"/>
    <x v="3"/>
  </r>
  <r>
    <x v="1277"/>
    <d v="2018-10-23T00:00:00"/>
    <n v="7"/>
    <s v="Production Technician I"/>
    <x v="4"/>
    <s v="Active"/>
    <s v="Full-Time"/>
    <s v="Zone B"/>
    <s v="Temporary"/>
    <x v="0"/>
    <x v="7"/>
    <d v="1945-05-22T00:00:00"/>
    <s v="MA"/>
    <x v="0"/>
    <s v="Hispanic"/>
    <s v="Single"/>
    <x v="0"/>
    <x v="1"/>
    <x v="1"/>
    <d v="2022-09-04T00:00:00"/>
    <n v="1"/>
    <x v="0"/>
    <n v="1"/>
    <x v="0"/>
    <n v="2"/>
    <d v="2023-02-28T00:00:00"/>
    <x v="4"/>
    <x v="1"/>
    <x v="3"/>
    <n v="1"/>
    <x v="1264"/>
    <n v="73"/>
    <x v="3"/>
  </r>
  <r>
    <x v="1278"/>
    <d v="2021-05-26T00:00:00"/>
    <n v="4"/>
    <s v="Production Technician I"/>
    <x v="0"/>
    <s v="Active"/>
    <s v="Contract"/>
    <s v="Zone A"/>
    <s v="Temporary"/>
    <x v="0"/>
    <x v="2"/>
    <d v="1963-08-13T00:00:00"/>
    <s v="MA"/>
    <x v="0"/>
    <s v="White"/>
    <s v="Widowed"/>
    <x v="0"/>
    <x v="1"/>
    <x v="1"/>
    <d v="2023-05-17T00:00:00"/>
    <n v="4"/>
    <x v="1"/>
    <n v="4"/>
    <x v="1"/>
    <n v="2"/>
    <d v="2022-10-31T00:00:00"/>
    <x v="0"/>
    <x v="0"/>
    <x v="2"/>
    <n v="3"/>
    <x v="1265"/>
    <n v="58"/>
    <x v="0"/>
  </r>
  <r>
    <x v="1279"/>
    <d v="2019-12-01T00:00:00"/>
    <n v="6"/>
    <s v="Production Technician I"/>
    <x v="1"/>
    <s v="Terminated"/>
    <s v="Full-Time"/>
    <s v="Zone B"/>
    <s v="Part-Time"/>
    <x v="0"/>
    <x v="17"/>
    <d v="1960-04-04T00:00:00"/>
    <s v="MA"/>
    <x v="0"/>
    <s v="Asian"/>
    <s v="Widowed"/>
    <x v="0"/>
    <x v="1"/>
    <x v="1"/>
    <d v="2023-06-10T00:00:00"/>
    <n v="5"/>
    <x v="1"/>
    <n v="1"/>
    <x v="0"/>
    <n v="4"/>
    <d v="2023-02-24T00:00:00"/>
    <x v="0"/>
    <x v="1"/>
    <x v="3"/>
    <n v="2"/>
    <x v="1266"/>
    <n v="59"/>
    <x v="0"/>
  </r>
  <r>
    <x v="1280"/>
    <d v="2021-06-07T00:00:00"/>
    <n v="4"/>
    <s v="Production Technician I"/>
    <x v="8"/>
    <s v="Terminated"/>
    <s v="Contract"/>
    <s v="Zone A"/>
    <s v="Full-Time"/>
    <x v="0"/>
    <x v="15"/>
    <d v="1976-06-26T00:00:00"/>
    <s v="MA"/>
    <x v="0"/>
    <s v="Hispanic"/>
    <s v="Divorced"/>
    <x v="0"/>
    <x v="1"/>
    <x v="1"/>
    <d v="2022-11-23T00:00:00"/>
    <n v="3"/>
    <x v="2"/>
    <n v="5"/>
    <x v="1"/>
    <n v="2"/>
    <d v="2022-10-27T00:00:00"/>
    <x v="1"/>
    <x v="1"/>
    <x v="0"/>
    <n v="1"/>
    <x v="1267"/>
    <n v="45"/>
    <x v="0"/>
  </r>
  <r>
    <x v="1281"/>
    <d v="2020-10-13T00:00:00"/>
    <n v="5"/>
    <s v="Production Technician I"/>
    <x v="6"/>
    <s v="Active"/>
    <s v="Full-Time"/>
    <s v="Zone A"/>
    <s v="Full-Time"/>
    <x v="0"/>
    <x v="3"/>
    <d v="1987-09-18T00:00:00"/>
    <s v="MA"/>
    <x v="0"/>
    <s v="Hispanic"/>
    <s v="Widowed"/>
    <x v="0"/>
    <x v="1"/>
    <x v="1"/>
    <d v="2023-05-03T00:00:00"/>
    <n v="3"/>
    <x v="2"/>
    <n v="3"/>
    <x v="2"/>
    <n v="5"/>
    <d v="2022-12-24T00:00:00"/>
    <x v="2"/>
    <x v="1"/>
    <x v="0"/>
    <n v="5"/>
    <x v="1268"/>
    <n v="33"/>
    <x v="1"/>
  </r>
  <r>
    <x v="1282"/>
    <d v="2022-10-30T00:00:00"/>
    <n v="3"/>
    <s v="Production Technician II"/>
    <x v="2"/>
    <s v="Active"/>
    <s v="Part-Time"/>
    <s v="Zone A"/>
    <s v="Full-Time"/>
    <x v="0"/>
    <x v="8"/>
    <d v="1985-12-07T00:00:00"/>
    <s v="MA"/>
    <x v="0"/>
    <s v="Black"/>
    <s v="Widowed"/>
    <x v="0"/>
    <x v="1"/>
    <x v="1"/>
    <d v="2023-01-27T00:00:00"/>
    <n v="3"/>
    <x v="2"/>
    <n v="2"/>
    <x v="0"/>
    <n v="4"/>
    <d v="2022-12-11T00:00:00"/>
    <x v="4"/>
    <x v="0"/>
    <x v="1"/>
    <n v="1"/>
    <x v="1269"/>
    <n v="37"/>
    <x v="1"/>
  </r>
  <r>
    <x v="1283"/>
    <d v="2022-09-04T00:00:00"/>
    <n v="3"/>
    <s v="Production Technician II"/>
    <x v="4"/>
    <s v="Terminated"/>
    <s v="Part-Time"/>
    <s v="Zone C"/>
    <s v="Temporary"/>
    <x v="0"/>
    <x v="4"/>
    <d v="1989-02-19T00:00:00"/>
    <s v="MA"/>
    <x v="1"/>
    <s v="Black"/>
    <s v="Married"/>
    <x v="0"/>
    <x v="1"/>
    <x v="1"/>
    <d v="2023-04-28T00:00:00"/>
    <n v="2"/>
    <x v="0"/>
    <n v="5"/>
    <x v="1"/>
    <n v="3"/>
    <d v="2022-10-27T00:00:00"/>
    <x v="3"/>
    <x v="0"/>
    <x v="3"/>
    <n v="1"/>
    <x v="1270"/>
    <n v="33"/>
    <x v="1"/>
  </r>
  <r>
    <x v="1284"/>
    <d v="2019-10-18T00:00:00"/>
    <n v="6"/>
    <s v="Production Technician I"/>
    <x v="3"/>
    <s v="Active"/>
    <s v="Part-Time"/>
    <s v="Zone C"/>
    <s v="Full-Time"/>
    <x v="0"/>
    <x v="13"/>
    <d v="1976-04-05T00:00:00"/>
    <s v="MA"/>
    <x v="0"/>
    <s v="Black"/>
    <s v="Divorced"/>
    <x v="0"/>
    <x v="1"/>
    <x v="1"/>
    <d v="2023-02-03T00:00:00"/>
    <n v="4"/>
    <x v="1"/>
    <n v="3"/>
    <x v="2"/>
    <n v="5"/>
    <d v="2023-04-17T00:00:00"/>
    <x v="3"/>
    <x v="1"/>
    <x v="0"/>
    <n v="1"/>
    <x v="1271"/>
    <n v="43"/>
    <x v="0"/>
  </r>
  <r>
    <x v="1285"/>
    <d v="2021-07-25T00:00:00"/>
    <n v="4"/>
    <s v="Production Technician I"/>
    <x v="9"/>
    <s v="Active"/>
    <s v="Full-Time"/>
    <s v="Zone C"/>
    <s v="Temporary"/>
    <x v="0"/>
    <x v="3"/>
    <d v="1989-08-06T00:00:00"/>
    <s v="MA"/>
    <x v="0"/>
    <s v="Hispanic"/>
    <s v="Married"/>
    <x v="0"/>
    <x v="1"/>
    <x v="1"/>
    <d v="2023-06-02T00:00:00"/>
    <n v="3"/>
    <x v="2"/>
    <n v="4"/>
    <x v="1"/>
    <n v="3"/>
    <d v="2023-06-22T00:00:00"/>
    <x v="3"/>
    <x v="1"/>
    <x v="1"/>
    <n v="1"/>
    <x v="1272"/>
    <n v="32"/>
    <x v="1"/>
  </r>
  <r>
    <x v="1286"/>
    <d v="2020-03-31T00:00:00"/>
    <n v="6"/>
    <s v="Production Technician I"/>
    <x v="5"/>
    <s v="Active"/>
    <s v="Part-Time"/>
    <s v="Zone B"/>
    <s v="Temporary"/>
    <x v="0"/>
    <x v="4"/>
    <d v="1982-08-13T00:00:00"/>
    <s v="MA"/>
    <x v="0"/>
    <s v="Other"/>
    <s v="Divorced"/>
    <x v="0"/>
    <x v="1"/>
    <x v="1"/>
    <d v="2023-05-21T00:00:00"/>
    <n v="4"/>
    <x v="1"/>
    <n v="2"/>
    <x v="0"/>
    <n v="5"/>
    <d v="2023-07-16T00:00:00"/>
    <x v="1"/>
    <x v="0"/>
    <x v="0"/>
    <n v="5"/>
    <x v="1273"/>
    <n v="38"/>
    <x v="1"/>
  </r>
  <r>
    <x v="1287"/>
    <d v="2019-11-11T00:00:00"/>
    <n v="6"/>
    <s v="Production Technician I"/>
    <x v="6"/>
    <s v="Active"/>
    <s v="Full-Time"/>
    <s v="Zone C"/>
    <s v="Full-Time"/>
    <x v="0"/>
    <x v="5"/>
    <d v="1982-05-11T00:00:00"/>
    <s v="MA"/>
    <x v="0"/>
    <s v="Other"/>
    <s v="Divorced"/>
    <x v="0"/>
    <x v="1"/>
    <x v="1"/>
    <d v="2023-01-19T00:00:00"/>
    <n v="1"/>
    <x v="0"/>
    <n v="3"/>
    <x v="2"/>
    <n v="1"/>
    <d v="2022-09-20T00:00:00"/>
    <x v="0"/>
    <x v="1"/>
    <x v="3"/>
    <n v="4"/>
    <x v="1274"/>
    <n v="37"/>
    <x v="1"/>
  </r>
  <r>
    <x v="1288"/>
    <d v="2021-12-05T00:00:00"/>
    <n v="4"/>
    <s v="Production Technician I"/>
    <x v="2"/>
    <s v="Active"/>
    <s v="Part-Time"/>
    <s v="Zone A"/>
    <s v="Temporary"/>
    <x v="0"/>
    <x v="4"/>
    <d v="1957-07-20T00:00:00"/>
    <s v="MA"/>
    <x v="1"/>
    <s v="Hispanic"/>
    <s v="Widowed"/>
    <x v="0"/>
    <x v="1"/>
    <x v="1"/>
    <d v="2023-04-14T00:00:00"/>
    <n v="3"/>
    <x v="2"/>
    <n v="3"/>
    <x v="2"/>
    <n v="5"/>
    <d v="2022-08-22T00:00:00"/>
    <x v="1"/>
    <x v="0"/>
    <x v="0"/>
    <n v="1"/>
    <x v="1275"/>
    <n v="64"/>
    <x v="3"/>
  </r>
  <r>
    <x v="1289"/>
    <d v="2018-12-17T00:00:00"/>
    <n v="7"/>
    <s v="Production Technician I"/>
    <x v="4"/>
    <s v="Active"/>
    <s v="Contract"/>
    <s v="Zone A"/>
    <s v="Temporary"/>
    <x v="0"/>
    <x v="1"/>
    <d v="1969-02-03T00:00:00"/>
    <s v="MA"/>
    <x v="1"/>
    <s v="Black"/>
    <s v="Divorced"/>
    <x v="0"/>
    <x v="1"/>
    <x v="1"/>
    <d v="2023-07-09T00:00:00"/>
    <n v="3"/>
    <x v="2"/>
    <n v="3"/>
    <x v="2"/>
    <n v="1"/>
    <d v="2023-02-11T00:00:00"/>
    <x v="4"/>
    <x v="0"/>
    <x v="1"/>
    <n v="5"/>
    <x v="1276"/>
    <n v="49"/>
    <x v="0"/>
  </r>
  <r>
    <x v="1290"/>
    <d v="2022-03-06T00:00:00"/>
    <n v="4"/>
    <s v="Production Technician I"/>
    <x v="0"/>
    <s v="Active"/>
    <s v="Part-Time"/>
    <s v="Zone A"/>
    <s v="Full-Time"/>
    <x v="0"/>
    <x v="3"/>
    <d v="1951-06-25T00:00:00"/>
    <s v="MA"/>
    <x v="1"/>
    <s v="Asian"/>
    <s v="Single"/>
    <x v="0"/>
    <x v="1"/>
    <x v="1"/>
    <d v="2022-08-05T00:00:00"/>
    <n v="1"/>
    <x v="0"/>
    <n v="2"/>
    <x v="0"/>
    <n v="5"/>
    <d v="2023-07-27T00:00:00"/>
    <x v="4"/>
    <x v="0"/>
    <x v="3"/>
    <n v="3"/>
    <x v="1277"/>
    <n v="71"/>
    <x v="3"/>
  </r>
  <r>
    <x v="1291"/>
    <d v="2019-09-04T00:00:00"/>
    <n v="6"/>
    <s v="Production Technician I"/>
    <x v="7"/>
    <s v="Active"/>
    <s v="Contract"/>
    <s v="Zone C"/>
    <s v="Full-Time"/>
    <x v="0"/>
    <x v="17"/>
    <d v="1979-11-13T00:00:00"/>
    <s v="MA"/>
    <x v="0"/>
    <s v="White"/>
    <s v="Widowed"/>
    <x v="0"/>
    <x v="1"/>
    <x v="1"/>
    <d v="2023-02-03T00:00:00"/>
    <n v="1"/>
    <x v="0"/>
    <n v="4"/>
    <x v="1"/>
    <n v="4"/>
    <d v="2023-03-07T00:00:00"/>
    <x v="3"/>
    <x v="1"/>
    <x v="1"/>
    <n v="5"/>
    <x v="1278"/>
    <n v="40"/>
    <x v="0"/>
  </r>
  <r>
    <x v="1292"/>
    <d v="2023-07-26T00:00:00"/>
    <n v="2"/>
    <s v="Production Technician I"/>
    <x v="1"/>
    <s v="Active"/>
    <s v="Part-Time"/>
    <s v="Zone A"/>
    <s v="Part-Time"/>
    <x v="0"/>
    <x v="8"/>
    <d v="1983-09-25T00:00:00"/>
    <s v="MA"/>
    <x v="0"/>
    <s v="Black"/>
    <s v="Married"/>
    <x v="0"/>
    <x v="1"/>
    <x v="1"/>
    <d v="2023-04-25T00:00:00"/>
    <n v="5"/>
    <x v="1"/>
    <n v="2"/>
    <x v="0"/>
    <n v="4"/>
    <d v="2022-10-12T00:00:00"/>
    <x v="1"/>
    <x v="1"/>
    <x v="3"/>
    <n v="1"/>
    <x v="1279"/>
    <n v="40"/>
    <x v="0"/>
  </r>
  <r>
    <x v="1293"/>
    <d v="2022-12-19T00:00:00"/>
    <n v="3"/>
    <s v="Production Technician I"/>
    <x v="8"/>
    <s v="Active"/>
    <s v="Contract"/>
    <s v="Zone C"/>
    <s v="Part-Time"/>
    <x v="0"/>
    <x v="17"/>
    <d v="1966-11-24T00:00:00"/>
    <s v="MA"/>
    <x v="0"/>
    <s v="Other"/>
    <s v="Divorced"/>
    <x v="0"/>
    <x v="1"/>
    <x v="1"/>
    <d v="2023-04-07T00:00:00"/>
    <n v="5"/>
    <x v="1"/>
    <n v="2"/>
    <x v="0"/>
    <n v="1"/>
    <d v="2022-08-15T00:00:00"/>
    <x v="4"/>
    <x v="0"/>
    <x v="1"/>
    <n v="5"/>
    <x v="1280"/>
    <n v="56"/>
    <x v="0"/>
  </r>
  <r>
    <x v="1294"/>
    <d v="2021-08-17T00:00:00"/>
    <n v="4"/>
    <s v="Production Technician I"/>
    <x v="3"/>
    <s v="Active"/>
    <s v="Full-Time"/>
    <s v="Zone A"/>
    <s v="Part-Time"/>
    <x v="0"/>
    <x v="3"/>
    <d v="1994-11-30T00:00:00"/>
    <s v="MA"/>
    <x v="1"/>
    <s v="Black"/>
    <s v="Divorced"/>
    <x v="0"/>
    <x v="1"/>
    <x v="1"/>
    <d v="2023-07-06T00:00:00"/>
    <n v="5"/>
    <x v="1"/>
    <n v="1"/>
    <x v="0"/>
    <n v="4"/>
    <d v="2023-02-22T00:00:00"/>
    <x v="2"/>
    <x v="1"/>
    <x v="0"/>
    <n v="1"/>
    <x v="1281"/>
    <n v="27"/>
    <x v="1"/>
  </r>
  <r>
    <x v="1295"/>
    <d v="2022-06-11T00:00:00"/>
    <n v="3"/>
    <s v="Production Technician I"/>
    <x v="9"/>
    <s v="Active"/>
    <s v="Contract"/>
    <s v="Zone A"/>
    <s v="Full-Time"/>
    <x v="0"/>
    <x v="19"/>
    <d v="1977-12-11T00:00:00"/>
    <s v="MA"/>
    <x v="0"/>
    <s v="Black"/>
    <s v="Divorced"/>
    <x v="0"/>
    <x v="1"/>
    <x v="1"/>
    <d v="2022-09-11T00:00:00"/>
    <n v="2"/>
    <x v="0"/>
    <n v="5"/>
    <x v="1"/>
    <n v="1"/>
    <d v="2023-07-25T00:00:00"/>
    <x v="1"/>
    <x v="1"/>
    <x v="1"/>
    <n v="3"/>
    <x v="1282"/>
    <n v="45"/>
    <x v="0"/>
  </r>
  <r>
    <x v="1296"/>
    <d v="2021-10-01T00:00:00"/>
    <n v="4"/>
    <s v="Production Technician I"/>
    <x v="5"/>
    <s v="Terminated"/>
    <s v="Contract"/>
    <s v="Zone A"/>
    <s v="Full-Time"/>
    <x v="0"/>
    <x v="3"/>
    <d v="1978-04-29T00:00:00"/>
    <s v="MA"/>
    <x v="0"/>
    <s v="Black"/>
    <s v="Widowed"/>
    <x v="0"/>
    <x v="1"/>
    <x v="1"/>
    <d v="2022-12-05T00:00:00"/>
    <n v="4"/>
    <x v="1"/>
    <n v="2"/>
    <x v="0"/>
    <n v="5"/>
    <d v="2023-03-04T00:00:00"/>
    <x v="0"/>
    <x v="0"/>
    <x v="1"/>
    <n v="2"/>
    <x v="1283"/>
    <n v="43"/>
    <x v="0"/>
  </r>
  <r>
    <x v="1297"/>
    <d v="2020-08-04T00:00:00"/>
    <n v="5"/>
    <s v="Production Technician I"/>
    <x v="6"/>
    <s v="Active"/>
    <s v="Contract"/>
    <s v="Zone C"/>
    <s v="Temporary"/>
    <x v="0"/>
    <x v="1"/>
    <d v="1980-01-12T00:00:00"/>
    <s v="MA"/>
    <x v="0"/>
    <s v="Other"/>
    <s v="Divorced"/>
    <x v="0"/>
    <x v="1"/>
    <x v="1"/>
    <d v="2023-06-03T00:00:00"/>
    <n v="3"/>
    <x v="2"/>
    <n v="5"/>
    <x v="1"/>
    <n v="3"/>
    <d v="2022-11-05T00:00:00"/>
    <x v="2"/>
    <x v="1"/>
    <x v="3"/>
    <n v="5"/>
    <x v="1284"/>
    <n v="40"/>
    <x v="0"/>
  </r>
  <r>
    <x v="1298"/>
    <d v="2022-02-11T00:00:00"/>
    <n v="4"/>
    <s v="Production Technician I"/>
    <x v="2"/>
    <s v="Active"/>
    <s v="Full-Time"/>
    <s v="Zone A"/>
    <s v="Part-Time"/>
    <x v="0"/>
    <x v="13"/>
    <d v="1980-03-08T00:00:00"/>
    <s v="MA"/>
    <x v="0"/>
    <s v="Black"/>
    <s v="Widowed"/>
    <x v="0"/>
    <x v="1"/>
    <x v="1"/>
    <d v="2023-04-15T00:00:00"/>
    <n v="3"/>
    <x v="2"/>
    <n v="3"/>
    <x v="2"/>
    <n v="1"/>
    <d v="2023-06-04T00:00:00"/>
    <x v="1"/>
    <x v="0"/>
    <x v="0"/>
    <n v="3"/>
    <x v="1285"/>
    <n v="42"/>
    <x v="0"/>
  </r>
  <r>
    <x v="1299"/>
    <d v="2020-06-22T00:00:00"/>
    <n v="5"/>
    <s v="Production Technician I"/>
    <x v="4"/>
    <s v="Active"/>
    <s v="Contract"/>
    <s v="Zone A"/>
    <s v="Part-Time"/>
    <x v="0"/>
    <x v="9"/>
    <d v="1961-05-13T00:00:00"/>
    <s v="MA"/>
    <x v="0"/>
    <s v="Asian"/>
    <s v="Married"/>
    <x v="0"/>
    <x v="1"/>
    <x v="1"/>
    <d v="2022-10-23T00:00:00"/>
    <n v="1"/>
    <x v="0"/>
    <n v="4"/>
    <x v="1"/>
    <n v="5"/>
    <d v="2022-10-03T00:00:00"/>
    <x v="0"/>
    <x v="1"/>
    <x v="1"/>
    <n v="5"/>
    <x v="1286"/>
    <n v="59"/>
    <x v="0"/>
  </r>
  <r>
    <x v="1300"/>
    <d v="2020-08-28T00:00:00"/>
    <n v="5"/>
    <s v="Production Technician II"/>
    <x v="6"/>
    <s v="Active"/>
    <s v="Contract"/>
    <s v="Zone A"/>
    <s v="Temporary"/>
    <x v="0"/>
    <x v="3"/>
    <d v="1951-05-10T00:00:00"/>
    <s v="MA"/>
    <x v="0"/>
    <s v="Other"/>
    <s v="Single"/>
    <x v="0"/>
    <x v="1"/>
    <x v="1"/>
    <d v="2023-04-03T00:00:00"/>
    <n v="4"/>
    <x v="1"/>
    <n v="3"/>
    <x v="2"/>
    <n v="1"/>
    <d v="2023-06-05T00:00:00"/>
    <x v="4"/>
    <x v="0"/>
    <x v="1"/>
    <n v="2"/>
    <x v="1287"/>
    <n v="69"/>
    <x v="3"/>
  </r>
  <r>
    <x v="1301"/>
    <d v="2019-05-06T00:00:00"/>
    <n v="7"/>
    <s v="Production Technician II"/>
    <x v="2"/>
    <s v="Active"/>
    <s v="Contract"/>
    <s v="Zone A"/>
    <s v="Temporary"/>
    <x v="0"/>
    <x v="1"/>
    <d v="1987-01-07T00:00:00"/>
    <s v="MA"/>
    <x v="0"/>
    <s v="Other"/>
    <s v="Divorced"/>
    <x v="0"/>
    <x v="1"/>
    <x v="1"/>
    <d v="2023-02-28T00:00:00"/>
    <n v="3"/>
    <x v="2"/>
    <n v="1"/>
    <x v="0"/>
    <n v="5"/>
    <d v="2022-08-20T00:00:00"/>
    <x v="0"/>
    <x v="0"/>
    <x v="2"/>
    <n v="3"/>
    <x v="1288"/>
    <n v="32"/>
    <x v="1"/>
  </r>
  <r>
    <x v="1302"/>
    <d v="2021-07-08T00:00:00"/>
    <n v="4"/>
    <s v="Production Technician II"/>
    <x v="4"/>
    <s v="Active"/>
    <s v="Contract"/>
    <s v="Zone C"/>
    <s v="Part-Time"/>
    <x v="0"/>
    <x v="17"/>
    <d v="1956-01-07T00:00:00"/>
    <s v="MA"/>
    <x v="1"/>
    <s v="Hispanic"/>
    <s v="Widowed"/>
    <x v="0"/>
    <x v="1"/>
    <x v="1"/>
    <d v="2023-06-25T00:00:00"/>
    <n v="3"/>
    <x v="2"/>
    <n v="1"/>
    <x v="0"/>
    <n v="3"/>
    <d v="2023-03-20T00:00:00"/>
    <x v="0"/>
    <x v="1"/>
    <x v="1"/>
    <n v="5"/>
    <x v="1289"/>
    <n v="65"/>
    <x v="3"/>
  </r>
  <r>
    <x v="1303"/>
    <d v="2022-07-02T00:00:00"/>
    <n v="3"/>
    <s v="Production Technician I"/>
    <x v="5"/>
    <s v="Active"/>
    <s v="Full-Time"/>
    <s v="Zone B"/>
    <s v="Temporary"/>
    <x v="0"/>
    <x v="3"/>
    <d v="1948-10-24T00:00:00"/>
    <s v="MA"/>
    <x v="0"/>
    <s v="Black"/>
    <s v="Single"/>
    <x v="0"/>
    <x v="1"/>
    <x v="1"/>
    <d v="2022-12-11T00:00:00"/>
    <n v="3"/>
    <x v="2"/>
    <n v="1"/>
    <x v="0"/>
    <n v="1"/>
    <d v="2022-10-19T00:00:00"/>
    <x v="1"/>
    <x v="0"/>
    <x v="3"/>
    <n v="3"/>
    <x v="1290"/>
    <n v="74"/>
    <x v="3"/>
  </r>
  <r>
    <x v="1304"/>
    <d v="2023-05-04T00:00:00"/>
    <n v="3"/>
    <s v="Production Technician I"/>
    <x v="9"/>
    <s v="Active"/>
    <s v="Full-Time"/>
    <s v="Zone C"/>
    <s v="Part-Time"/>
    <x v="0"/>
    <x v="12"/>
    <d v="1980-02-01T00:00:00"/>
    <s v="MA"/>
    <x v="0"/>
    <s v="Black"/>
    <s v="Divorced"/>
    <x v="0"/>
    <x v="1"/>
    <x v="1"/>
    <d v="2023-03-23T00:00:00"/>
    <n v="5"/>
    <x v="1"/>
    <n v="4"/>
    <x v="1"/>
    <n v="3"/>
    <d v="2023-06-30T00:00:00"/>
    <x v="1"/>
    <x v="0"/>
    <x v="0"/>
    <n v="1"/>
    <x v="1291"/>
    <n v="43"/>
    <x v="0"/>
  </r>
  <r>
    <x v="1305"/>
    <d v="2022-12-19T00:00:00"/>
    <n v="3"/>
    <s v="Production Technician I"/>
    <x v="5"/>
    <s v="Active"/>
    <s v="Full-Time"/>
    <s v="Zone B"/>
    <s v="Full-Time"/>
    <x v="0"/>
    <x v="2"/>
    <d v="1980-07-19T00:00:00"/>
    <s v="MA"/>
    <x v="0"/>
    <s v="Hispanic"/>
    <s v="Widowed"/>
    <x v="0"/>
    <x v="1"/>
    <x v="1"/>
    <d v="2022-11-03T00:00:00"/>
    <n v="1"/>
    <x v="0"/>
    <n v="2"/>
    <x v="0"/>
    <n v="1"/>
    <d v="2022-10-12T00:00:00"/>
    <x v="4"/>
    <x v="0"/>
    <x v="3"/>
    <n v="4"/>
    <x v="1292"/>
    <n v="42"/>
    <x v="0"/>
  </r>
  <r>
    <x v="1306"/>
    <d v="2022-03-26T00:00:00"/>
    <n v="4"/>
    <s v="Production Technician I"/>
    <x v="6"/>
    <s v="Active"/>
    <s v="Contract"/>
    <s v="Zone C"/>
    <s v="Part-Time"/>
    <x v="0"/>
    <x v="13"/>
    <d v="1950-12-24T00:00:00"/>
    <s v="MA"/>
    <x v="0"/>
    <s v="Black"/>
    <s v="Widowed"/>
    <x v="0"/>
    <x v="1"/>
    <x v="1"/>
    <d v="2022-08-27T00:00:00"/>
    <n v="5"/>
    <x v="1"/>
    <n v="2"/>
    <x v="0"/>
    <n v="2"/>
    <d v="2023-07-29T00:00:00"/>
    <x v="2"/>
    <x v="1"/>
    <x v="1"/>
    <n v="1"/>
    <x v="1293"/>
    <n v="72"/>
    <x v="3"/>
  </r>
  <r>
    <x v="1307"/>
    <d v="2021-05-09T00:00:00"/>
    <n v="5"/>
    <s v="Production Technician I"/>
    <x v="2"/>
    <s v="Active"/>
    <s v="Contract"/>
    <s v="Zone A"/>
    <s v="Full-Time"/>
    <x v="0"/>
    <x v="0"/>
    <d v="1960-11-25T00:00:00"/>
    <s v="MA"/>
    <x v="1"/>
    <s v="Black"/>
    <s v="Widowed"/>
    <x v="0"/>
    <x v="1"/>
    <x v="1"/>
    <d v="2023-05-12T00:00:00"/>
    <n v="4"/>
    <x v="1"/>
    <n v="4"/>
    <x v="1"/>
    <n v="3"/>
    <d v="2023-07-10T00:00:00"/>
    <x v="0"/>
    <x v="0"/>
    <x v="2"/>
    <n v="4"/>
    <x v="1294"/>
    <n v="61"/>
    <x v="3"/>
  </r>
  <r>
    <x v="1308"/>
    <d v="2020-01-09T00:00:00"/>
    <n v="6"/>
    <s v="Production Technician I"/>
    <x v="4"/>
    <s v="Active"/>
    <s v="Contract"/>
    <s v="Zone B"/>
    <s v="Temporary"/>
    <x v="0"/>
    <x v="17"/>
    <d v="1960-03-02T00:00:00"/>
    <s v="MA"/>
    <x v="1"/>
    <s v="Other"/>
    <s v="Married"/>
    <x v="0"/>
    <x v="1"/>
    <x v="1"/>
    <d v="2023-03-15T00:00:00"/>
    <n v="3"/>
    <x v="2"/>
    <n v="1"/>
    <x v="0"/>
    <n v="1"/>
    <d v="2022-09-16T00:00:00"/>
    <x v="0"/>
    <x v="1"/>
    <x v="2"/>
    <n v="5"/>
    <x v="1295"/>
    <n v="60"/>
    <x v="3"/>
  </r>
  <r>
    <x v="1309"/>
    <d v="2021-05-16T00:00:00"/>
    <n v="4"/>
    <s v="Production Technician I"/>
    <x v="0"/>
    <s v="Active"/>
    <s v="Contract"/>
    <s v="Zone A"/>
    <s v="Part-Time"/>
    <x v="0"/>
    <x v="8"/>
    <d v="1996-12-05T00:00:00"/>
    <s v="MA"/>
    <x v="1"/>
    <s v="White"/>
    <s v="Married"/>
    <x v="0"/>
    <x v="1"/>
    <x v="1"/>
    <d v="2022-10-27T00:00:00"/>
    <n v="1"/>
    <x v="0"/>
    <n v="3"/>
    <x v="2"/>
    <n v="3"/>
    <d v="2022-08-05T00:00:00"/>
    <x v="3"/>
    <x v="1"/>
    <x v="2"/>
    <n v="4"/>
    <x v="1296"/>
    <n v="25"/>
    <x v="1"/>
  </r>
  <r>
    <x v="1310"/>
    <d v="2021-01-31T00:00:00"/>
    <n v="5"/>
    <s v="Production Technician I"/>
    <x v="7"/>
    <s v="Active"/>
    <s v="Part-Time"/>
    <s v="Zone B"/>
    <s v="Temporary"/>
    <x v="0"/>
    <x v="1"/>
    <d v="1941-11-17T00:00:00"/>
    <s v="MA"/>
    <x v="0"/>
    <s v="Other"/>
    <s v="Widowed"/>
    <x v="1"/>
    <x v="1"/>
    <x v="1"/>
    <d v="2022-09-28T00:00:00"/>
    <n v="3"/>
    <x v="2"/>
    <n v="2"/>
    <x v="0"/>
    <n v="5"/>
    <d v="2023-07-24T00:00:00"/>
    <x v="3"/>
    <x v="1"/>
    <x v="3"/>
    <n v="4"/>
    <x v="718"/>
    <n v="80"/>
    <x v="3"/>
  </r>
  <r>
    <x v="1311"/>
    <d v="2021-09-19T00:00:00"/>
    <n v="4"/>
    <s v="Production Technician I"/>
    <x v="1"/>
    <s v="Active"/>
    <s v="Contract"/>
    <s v="Zone C"/>
    <s v="Full-Time"/>
    <x v="0"/>
    <x v="4"/>
    <d v="1982-05-21T00:00:00"/>
    <s v="MA"/>
    <x v="0"/>
    <s v="Other"/>
    <s v="Widowed"/>
    <x v="2"/>
    <x v="1"/>
    <x v="1"/>
    <d v="2022-09-25T00:00:00"/>
    <n v="1"/>
    <x v="0"/>
    <n v="3"/>
    <x v="2"/>
    <n v="5"/>
    <d v="2023-04-28T00:00:00"/>
    <x v="4"/>
    <x v="1"/>
    <x v="1"/>
    <n v="5"/>
    <x v="1297"/>
    <n v="39"/>
    <x v="1"/>
  </r>
  <r>
    <x v="1312"/>
    <d v="2020-03-01T00:00:00"/>
    <n v="6"/>
    <s v="Production Technician I"/>
    <x v="8"/>
    <s v="Active"/>
    <s v="Part-Time"/>
    <s v="Zone B"/>
    <s v="Temporary"/>
    <x v="0"/>
    <x v="13"/>
    <d v="1983-04-09T00:00:00"/>
    <s v="MA"/>
    <x v="1"/>
    <s v="Black"/>
    <s v="Divorced"/>
    <x v="1"/>
    <x v="1"/>
    <x v="1"/>
    <d v="2022-11-27T00:00:00"/>
    <n v="3"/>
    <x v="2"/>
    <n v="3"/>
    <x v="2"/>
    <n v="2"/>
    <d v="2023-05-29T00:00:00"/>
    <x v="3"/>
    <x v="1"/>
    <x v="0"/>
    <n v="1"/>
    <x v="1298"/>
    <n v="37"/>
    <x v="1"/>
  </r>
  <r>
    <x v="1313"/>
    <d v="2020-02-29T00:00:00"/>
    <n v="6"/>
    <s v="Production Technician I"/>
    <x v="3"/>
    <s v="Active"/>
    <s v="Part-Time"/>
    <s v="Zone B"/>
    <s v="Temporary"/>
    <x v="0"/>
    <x v="6"/>
    <d v="1987-08-13T00:00:00"/>
    <s v="MA"/>
    <x v="1"/>
    <s v="White"/>
    <s v="Married"/>
    <x v="1"/>
    <x v="1"/>
    <x v="1"/>
    <d v="2022-08-19T00:00:00"/>
    <n v="2"/>
    <x v="0"/>
    <n v="1"/>
    <x v="0"/>
    <n v="2"/>
    <d v="2023-04-21T00:00:00"/>
    <x v="1"/>
    <x v="1"/>
    <x v="2"/>
    <n v="4"/>
    <x v="348"/>
    <n v="33"/>
    <x v="1"/>
  </r>
  <r>
    <x v="1314"/>
    <d v="2018-12-08T00:00:00"/>
    <n v="7"/>
    <s v="Production Technician I"/>
    <x v="9"/>
    <s v="Active"/>
    <s v="Full-Time"/>
    <s v="Zone A"/>
    <s v="Temporary"/>
    <x v="0"/>
    <x v="0"/>
    <d v="1960-11-26T00:00:00"/>
    <s v="MA"/>
    <x v="0"/>
    <s v="Black"/>
    <s v="Married"/>
    <x v="2"/>
    <x v="1"/>
    <x v="1"/>
    <d v="2023-07-12T00:00:00"/>
    <n v="1"/>
    <x v="0"/>
    <n v="4"/>
    <x v="1"/>
    <n v="1"/>
    <d v="2023-03-29T00:00:00"/>
    <x v="0"/>
    <x v="1"/>
    <x v="3"/>
    <n v="3"/>
    <x v="1299"/>
    <n v="58"/>
    <x v="0"/>
  </r>
  <r>
    <x v="1315"/>
    <d v="2022-06-26T00:00:00"/>
    <n v="3"/>
    <s v="Production Technician I"/>
    <x v="5"/>
    <s v="Terminated"/>
    <s v="Part-Time"/>
    <s v="Zone B"/>
    <s v="Temporary"/>
    <x v="0"/>
    <x v="22"/>
    <d v="1970-10-14T00:00:00"/>
    <s v="MA"/>
    <x v="0"/>
    <s v="Asian"/>
    <s v="Widowed"/>
    <x v="2"/>
    <x v="1"/>
    <x v="1"/>
    <d v="2023-03-25T00:00:00"/>
    <n v="2"/>
    <x v="0"/>
    <n v="2"/>
    <x v="0"/>
    <n v="2"/>
    <d v="2022-12-11T00:00:00"/>
    <x v="2"/>
    <x v="0"/>
    <x v="0"/>
    <n v="3"/>
    <x v="1300"/>
    <n v="52"/>
    <x v="0"/>
  </r>
  <r>
    <x v="1316"/>
    <d v="2019-11-03T00:00:00"/>
    <n v="6"/>
    <s v="Production Technician I"/>
    <x v="6"/>
    <s v="Active"/>
    <s v="Contract"/>
    <s v="Zone A"/>
    <s v="Part-Time"/>
    <x v="0"/>
    <x v="6"/>
    <d v="1956-06-01T00:00:00"/>
    <s v="MA"/>
    <x v="0"/>
    <s v="White"/>
    <s v="Married"/>
    <x v="2"/>
    <x v="1"/>
    <x v="1"/>
    <d v="2022-08-06T00:00:00"/>
    <n v="1"/>
    <x v="0"/>
    <n v="2"/>
    <x v="0"/>
    <n v="4"/>
    <d v="2023-07-30T00:00:00"/>
    <x v="1"/>
    <x v="0"/>
    <x v="0"/>
    <n v="2"/>
    <x v="1301"/>
    <n v="63"/>
    <x v="3"/>
  </r>
  <r>
    <x v="1317"/>
    <d v="2023-01-01T00:00:00"/>
    <n v="3"/>
    <s v="Production Technician I"/>
    <x v="2"/>
    <s v="Active"/>
    <s v="Part-Time"/>
    <s v="Zone B"/>
    <s v="Full-Time"/>
    <x v="0"/>
    <x v="4"/>
    <d v="1983-12-31T00:00:00"/>
    <s v="MA"/>
    <x v="0"/>
    <s v="White"/>
    <s v="Married"/>
    <x v="2"/>
    <x v="1"/>
    <x v="1"/>
    <d v="2023-01-23T00:00:00"/>
    <n v="4"/>
    <x v="1"/>
    <n v="3"/>
    <x v="2"/>
    <n v="2"/>
    <d v="2023-03-26T00:00:00"/>
    <x v="3"/>
    <x v="0"/>
    <x v="0"/>
    <n v="2"/>
    <x v="1302"/>
    <n v="40"/>
    <x v="0"/>
  </r>
  <r>
    <x v="1318"/>
    <d v="2020-07-31T00:00:00"/>
    <n v="5"/>
    <s v="Production Technician II"/>
    <x v="0"/>
    <s v="Active"/>
    <s v="Contract"/>
    <s v="Zone C"/>
    <s v="Full-Time"/>
    <x v="0"/>
    <x v="9"/>
    <d v="1978-09-13T00:00:00"/>
    <s v="MA"/>
    <x v="0"/>
    <s v="White"/>
    <s v="Divorced"/>
    <x v="2"/>
    <x v="1"/>
    <x v="1"/>
    <d v="2022-12-08T00:00:00"/>
    <n v="4"/>
    <x v="1"/>
    <n v="5"/>
    <x v="1"/>
    <n v="1"/>
    <d v="2023-03-11T00:00:00"/>
    <x v="3"/>
    <x v="0"/>
    <x v="1"/>
    <n v="1"/>
    <x v="1303"/>
    <n v="42"/>
    <x v="0"/>
  </r>
  <r>
    <x v="1319"/>
    <d v="2021-09-10T00:00:00"/>
    <n v="4"/>
    <s v="Production Technician II"/>
    <x v="1"/>
    <s v="Active"/>
    <s v="Part-Time"/>
    <s v="Zone B"/>
    <s v="Temporary"/>
    <x v="0"/>
    <x v="4"/>
    <d v="1982-11-25T00:00:00"/>
    <s v="MA"/>
    <x v="0"/>
    <s v="Asian"/>
    <s v="Single"/>
    <x v="2"/>
    <x v="1"/>
    <x v="1"/>
    <d v="2023-04-11T00:00:00"/>
    <n v="5"/>
    <x v="1"/>
    <n v="2"/>
    <x v="0"/>
    <n v="2"/>
    <d v="2023-03-01T00:00:00"/>
    <x v="4"/>
    <x v="0"/>
    <x v="3"/>
    <n v="4"/>
    <x v="1304"/>
    <n v="39"/>
    <x v="1"/>
  </r>
  <r>
    <x v="1320"/>
    <d v="2019-06-19T00:00:00"/>
    <n v="6"/>
    <s v="Production Technician II"/>
    <x v="8"/>
    <s v="Active"/>
    <s v="Part-Time"/>
    <s v="Zone B"/>
    <s v="Temporary"/>
    <x v="0"/>
    <x v="4"/>
    <d v="1971-01-14T00:00:00"/>
    <s v="MA"/>
    <x v="1"/>
    <s v="Hispanic"/>
    <s v="Divorced"/>
    <x v="2"/>
    <x v="1"/>
    <x v="1"/>
    <d v="2022-10-06T00:00:00"/>
    <n v="1"/>
    <x v="0"/>
    <n v="4"/>
    <x v="1"/>
    <n v="3"/>
    <d v="2023-07-21T00:00:00"/>
    <x v="2"/>
    <x v="0"/>
    <x v="1"/>
    <n v="1"/>
    <x v="1305"/>
    <n v="48"/>
    <x v="0"/>
  </r>
  <r>
    <x v="1321"/>
    <d v="2021-08-16T00:00:00"/>
    <n v="4"/>
    <s v="Production Technician II"/>
    <x v="6"/>
    <s v="Active"/>
    <s v="Part-Time"/>
    <s v="Zone B"/>
    <s v="Full-Time"/>
    <x v="0"/>
    <x v="9"/>
    <d v="1975-06-17T00:00:00"/>
    <s v="MA"/>
    <x v="0"/>
    <s v="Asian"/>
    <s v="Divorced"/>
    <x v="2"/>
    <x v="1"/>
    <x v="1"/>
    <d v="2023-01-01T00:00:00"/>
    <n v="1"/>
    <x v="0"/>
    <n v="3"/>
    <x v="2"/>
    <n v="3"/>
    <d v="2023-07-25T00:00:00"/>
    <x v="2"/>
    <x v="0"/>
    <x v="1"/>
    <n v="5"/>
    <x v="1306"/>
    <n v="46"/>
    <x v="0"/>
  </r>
  <r>
    <x v="1322"/>
    <d v="2019-07-08T00:00:00"/>
    <n v="6"/>
    <s v="Production Technician I"/>
    <x v="3"/>
    <s v="Active"/>
    <s v="Part-Time"/>
    <s v="Zone A"/>
    <s v="Temporary"/>
    <x v="0"/>
    <x v="1"/>
    <d v="1958-09-16T00:00:00"/>
    <s v="MA"/>
    <x v="0"/>
    <s v="White"/>
    <s v="Widowed"/>
    <x v="1"/>
    <x v="1"/>
    <x v="1"/>
    <d v="2023-07-01T00:00:00"/>
    <n v="2"/>
    <x v="0"/>
    <n v="1"/>
    <x v="0"/>
    <n v="1"/>
    <d v="2023-01-14T00:00:00"/>
    <x v="4"/>
    <x v="1"/>
    <x v="1"/>
    <n v="5"/>
    <x v="1307"/>
    <n v="61"/>
    <x v="3"/>
  </r>
  <r>
    <x v="1323"/>
    <d v="2021-08-17T00:00:00"/>
    <n v="4"/>
    <s v="Production Technician I"/>
    <x v="9"/>
    <s v="Active"/>
    <s v="Full-Time"/>
    <s v="Zone A"/>
    <s v="Part-Time"/>
    <x v="0"/>
    <x v="16"/>
    <d v="1968-03-29T00:00:00"/>
    <s v="MA"/>
    <x v="0"/>
    <s v="Other"/>
    <s v="Single"/>
    <x v="1"/>
    <x v="1"/>
    <x v="1"/>
    <d v="2023-04-28T00:00:00"/>
    <n v="3"/>
    <x v="2"/>
    <n v="3"/>
    <x v="2"/>
    <n v="3"/>
    <d v="2022-08-16T00:00:00"/>
    <x v="0"/>
    <x v="1"/>
    <x v="1"/>
    <n v="2"/>
    <x v="1308"/>
    <n v="53"/>
    <x v="0"/>
  </r>
  <r>
    <x v="1324"/>
    <d v="2021-01-08T00:00:00"/>
    <n v="5"/>
    <s v="Production Technician I"/>
    <x v="5"/>
    <s v="Active"/>
    <s v="Full-Time"/>
    <s v="Zone B"/>
    <s v="Part-Time"/>
    <x v="0"/>
    <x v="5"/>
    <d v="1969-08-07T00:00:00"/>
    <s v="MA"/>
    <x v="0"/>
    <s v="Hispanic"/>
    <s v="Single"/>
    <x v="1"/>
    <x v="1"/>
    <x v="1"/>
    <d v="2022-08-24T00:00:00"/>
    <n v="5"/>
    <x v="1"/>
    <n v="1"/>
    <x v="0"/>
    <n v="4"/>
    <d v="2023-03-07T00:00:00"/>
    <x v="2"/>
    <x v="1"/>
    <x v="3"/>
    <n v="5"/>
    <x v="1309"/>
    <n v="52"/>
    <x v="0"/>
  </r>
  <r>
    <x v="1325"/>
    <d v="2018-08-14T00:00:00"/>
    <n v="7"/>
    <s v="Production Technician I"/>
    <x v="6"/>
    <s v="Active"/>
    <s v="Contract"/>
    <s v="Zone B"/>
    <s v="Part-Time"/>
    <x v="0"/>
    <x v="4"/>
    <d v="1958-10-19T00:00:00"/>
    <s v="MA"/>
    <x v="0"/>
    <s v="Hispanic"/>
    <s v="Widowed"/>
    <x v="1"/>
    <x v="1"/>
    <x v="1"/>
    <d v="2023-03-30T00:00:00"/>
    <n v="3"/>
    <x v="2"/>
    <n v="5"/>
    <x v="1"/>
    <n v="3"/>
    <d v="2022-08-13T00:00:00"/>
    <x v="4"/>
    <x v="1"/>
    <x v="0"/>
    <n v="4"/>
    <x v="1310"/>
    <n v="60"/>
    <x v="3"/>
  </r>
  <r>
    <x v="1326"/>
    <d v="2021-07-30T00:00:00"/>
    <n v="4"/>
    <s v="Production Technician I"/>
    <x v="2"/>
    <s v="Active"/>
    <s v="Part-Time"/>
    <s v="Zone B"/>
    <s v="Temporary"/>
    <x v="0"/>
    <x v="3"/>
    <d v="1998-05-10T00:00:00"/>
    <s v="MA"/>
    <x v="1"/>
    <s v="Asian"/>
    <s v="Divorced"/>
    <x v="1"/>
    <x v="1"/>
    <x v="1"/>
    <d v="2022-12-07T00:00:00"/>
    <n v="1"/>
    <x v="0"/>
    <n v="4"/>
    <x v="1"/>
    <n v="4"/>
    <d v="2023-07-19T00:00:00"/>
    <x v="4"/>
    <x v="0"/>
    <x v="2"/>
    <n v="3"/>
    <x v="1311"/>
    <n v="23"/>
    <x v="2"/>
  </r>
  <r>
    <x v="1327"/>
    <d v="2023-04-08T00:00:00"/>
    <n v="3"/>
    <s v="Production Technician I"/>
    <x v="4"/>
    <s v="Active"/>
    <s v="Full-Time"/>
    <s v="Zone C"/>
    <s v="Temporary"/>
    <x v="0"/>
    <x v="6"/>
    <d v="1963-01-12T00:00:00"/>
    <s v="MA"/>
    <x v="1"/>
    <s v="Hispanic"/>
    <s v="Married"/>
    <x v="2"/>
    <x v="1"/>
    <x v="1"/>
    <d v="2023-07-31T00:00:00"/>
    <n v="1"/>
    <x v="0"/>
    <n v="5"/>
    <x v="1"/>
    <n v="4"/>
    <d v="2022-11-11T00:00:00"/>
    <x v="2"/>
    <x v="1"/>
    <x v="1"/>
    <n v="5"/>
    <x v="1312"/>
    <n v="60"/>
    <x v="3"/>
  </r>
  <r>
    <x v="1328"/>
    <d v="2019-09-11T00:00:00"/>
    <n v="6"/>
    <s v="Production Technician I"/>
    <x v="0"/>
    <s v="Active"/>
    <s v="Part-Time"/>
    <s v="Zone A"/>
    <s v="Part-Time"/>
    <x v="0"/>
    <x v="3"/>
    <d v="1964-11-23T00:00:00"/>
    <s v="MA"/>
    <x v="0"/>
    <s v="Other"/>
    <s v="Single"/>
    <x v="1"/>
    <x v="1"/>
    <x v="1"/>
    <d v="2022-12-20T00:00:00"/>
    <n v="2"/>
    <x v="0"/>
    <n v="1"/>
    <x v="0"/>
    <n v="4"/>
    <d v="2022-08-19T00:00:00"/>
    <x v="2"/>
    <x v="0"/>
    <x v="0"/>
    <n v="5"/>
    <x v="1313"/>
    <n v="55"/>
    <x v="0"/>
  </r>
  <r>
    <x v="1329"/>
    <d v="2020-03-05T00:00:00"/>
    <n v="6"/>
    <s v="Production Technician I"/>
    <x v="7"/>
    <s v="Active"/>
    <s v="Part-Time"/>
    <s v="Zone A"/>
    <s v="Temporary"/>
    <x v="0"/>
    <x v="1"/>
    <d v="1941-12-23T00:00:00"/>
    <s v="MA"/>
    <x v="0"/>
    <s v="Black"/>
    <s v="Single"/>
    <x v="2"/>
    <x v="1"/>
    <x v="1"/>
    <d v="2023-06-18T00:00:00"/>
    <n v="1"/>
    <x v="0"/>
    <n v="2"/>
    <x v="0"/>
    <n v="5"/>
    <d v="2022-12-31T00:00:00"/>
    <x v="1"/>
    <x v="1"/>
    <x v="3"/>
    <n v="5"/>
    <x v="1314"/>
    <n v="79"/>
    <x v="3"/>
  </r>
  <r>
    <x v="1330"/>
    <d v="2019-12-02T00:00:00"/>
    <n v="6"/>
    <s v="Production Technician I"/>
    <x v="1"/>
    <s v="Active"/>
    <s v="Full-Time"/>
    <s v="Zone C"/>
    <s v="Temporary"/>
    <x v="0"/>
    <x v="1"/>
    <d v="1946-11-24T00:00:00"/>
    <s v="MA"/>
    <x v="1"/>
    <s v="Black"/>
    <s v="Single"/>
    <x v="2"/>
    <x v="1"/>
    <x v="1"/>
    <d v="2023-06-21T00:00:00"/>
    <n v="5"/>
    <x v="1"/>
    <n v="4"/>
    <x v="1"/>
    <n v="1"/>
    <d v="2023-04-25T00:00:00"/>
    <x v="4"/>
    <x v="0"/>
    <x v="3"/>
    <n v="4"/>
    <x v="1315"/>
    <n v="73"/>
    <x v="3"/>
  </r>
  <r>
    <x v="1331"/>
    <d v="2022-12-03T00:00:00"/>
    <n v="3"/>
    <s v="Production Technician I"/>
    <x v="8"/>
    <s v="Active"/>
    <s v="Full-Time"/>
    <s v="Zone C"/>
    <s v="Part-Time"/>
    <x v="0"/>
    <x v="9"/>
    <d v="2000-10-16T00:00:00"/>
    <s v="MA"/>
    <x v="1"/>
    <s v="Other"/>
    <s v="Divorced"/>
    <x v="2"/>
    <x v="1"/>
    <x v="1"/>
    <d v="2022-11-23T00:00:00"/>
    <n v="5"/>
    <x v="1"/>
    <n v="2"/>
    <x v="0"/>
    <n v="3"/>
    <d v="2023-02-14T00:00:00"/>
    <x v="0"/>
    <x v="1"/>
    <x v="2"/>
    <n v="1"/>
    <x v="1316"/>
    <n v="22"/>
    <x v="2"/>
  </r>
  <r>
    <x v="1332"/>
    <d v="2021-12-23T00:00:00"/>
    <n v="4"/>
    <s v="Production Technician I"/>
    <x v="3"/>
    <s v="Active"/>
    <s v="Contract"/>
    <s v="Zone C"/>
    <s v="Part-Time"/>
    <x v="0"/>
    <x v="6"/>
    <d v="2000-10-17T00:00:00"/>
    <s v="MA"/>
    <x v="1"/>
    <s v="Black"/>
    <s v="Divorced"/>
    <x v="3"/>
    <x v="1"/>
    <x v="1"/>
    <d v="2023-04-10T00:00:00"/>
    <n v="2"/>
    <x v="0"/>
    <n v="4"/>
    <x v="1"/>
    <n v="5"/>
    <d v="2023-02-15T00:00:00"/>
    <x v="4"/>
    <x v="0"/>
    <x v="2"/>
    <n v="5"/>
    <x v="1317"/>
    <n v="21"/>
    <x v="2"/>
  </r>
  <r>
    <x v="1333"/>
    <d v="2022-01-28T00:00:00"/>
    <n v="4"/>
    <s v="Production Technician I"/>
    <x v="9"/>
    <s v="Active"/>
    <s v="Part-Time"/>
    <s v="Zone B"/>
    <s v="Full-Time"/>
    <x v="0"/>
    <x v="9"/>
    <d v="1960-05-28T00:00:00"/>
    <s v="MA"/>
    <x v="0"/>
    <s v="Hispanic"/>
    <s v="Divorced"/>
    <x v="3"/>
    <x v="1"/>
    <x v="1"/>
    <d v="2022-09-20T00:00:00"/>
    <n v="2"/>
    <x v="0"/>
    <n v="4"/>
    <x v="1"/>
    <n v="4"/>
    <d v="2023-06-04T00:00:00"/>
    <x v="0"/>
    <x v="1"/>
    <x v="3"/>
    <n v="4"/>
    <x v="1318"/>
    <n v="62"/>
    <x v="3"/>
  </r>
  <r>
    <x v="1334"/>
    <d v="2019-12-15T00:00:00"/>
    <n v="6"/>
    <s v="Production Technician I"/>
    <x v="5"/>
    <s v="Terminated"/>
    <s v="Contract"/>
    <s v="Zone A"/>
    <s v="Full-Time"/>
    <x v="0"/>
    <x v="1"/>
    <d v="1996-10-23T00:00:00"/>
    <s v="MA"/>
    <x v="0"/>
    <s v="White"/>
    <s v="Married"/>
    <x v="3"/>
    <x v="1"/>
    <x v="1"/>
    <d v="2023-05-09T00:00:00"/>
    <n v="3"/>
    <x v="2"/>
    <n v="1"/>
    <x v="0"/>
    <n v="2"/>
    <d v="2023-05-02T00:00:00"/>
    <x v="4"/>
    <x v="0"/>
    <x v="2"/>
    <n v="1"/>
    <x v="1319"/>
    <n v="23"/>
    <x v="2"/>
  </r>
  <r>
    <x v="1335"/>
    <d v="2021-11-11T00:00:00"/>
    <n v="4"/>
    <s v="Production Technician I"/>
    <x v="6"/>
    <s v="Terminated"/>
    <s v="Full-Time"/>
    <s v="Zone B"/>
    <s v="Temporary"/>
    <x v="0"/>
    <x v="3"/>
    <d v="1967-10-29T00:00:00"/>
    <s v="MA"/>
    <x v="0"/>
    <s v="Hispanic"/>
    <s v="Single"/>
    <x v="3"/>
    <x v="1"/>
    <x v="1"/>
    <d v="2023-03-01T00:00:00"/>
    <n v="1"/>
    <x v="0"/>
    <n v="1"/>
    <x v="0"/>
    <n v="4"/>
    <d v="2022-09-04T00:00:00"/>
    <x v="4"/>
    <x v="1"/>
    <x v="3"/>
    <n v="4"/>
    <x v="1320"/>
    <n v="54"/>
    <x v="0"/>
  </r>
  <r>
    <x v="1336"/>
    <d v="2019-02-15T00:00:00"/>
    <n v="7"/>
    <s v="Production Technician I"/>
    <x v="2"/>
    <s v="Terminated"/>
    <s v="Full-Time"/>
    <s v="Zone A"/>
    <s v="Part-Time"/>
    <x v="0"/>
    <x v="3"/>
    <d v="1981-10-18T00:00:00"/>
    <s v="MA"/>
    <x v="0"/>
    <s v="Black"/>
    <s v="Single"/>
    <x v="3"/>
    <x v="1"/>
    <x v="1"/>
    <d v="2023-05-02T00:00:00"/>
    <n v="3"/>
    <x v="2"/>
    <n v="4"/>
    <x v="1"/>
    <n v="1"/>
    <d v="2022-10-16T00:00:00"/>
    <x v="1"/>
    <x v="0"/>
    <x v="2"/>
    <n v="1"/>
    <x v="1321"/>
    <n v="38"/>
    <x v="1"/>
  </r>
  <r>
    <x v="1337"/>
    <d v="2022-03-31T00:00:00"/>
    <n v="4"/>
    <s v="Production Technician II"/>
    <x v="9"/>
    <s v="Active"/>
    <s v="Contract"/>
    <s v="Zone B"/>
    <s v="Temporary"/>
    <x v="0"/>
    <x v="13"/>
    <d v="1957-12-24T00:00:00"/>
    <s v="MA"/>
    <x v="0"/>
    <s v="Other"/>
    <s v="Divorced"/>
    <x v="3"/>
    <x v="1"/>
    <x v="1"/>
    <d v="2022-08-27T00:00:00"/>
    <n v="4"/>
    <x v="1"/>
    <n v="3"/>
    <x v="2"/>
    <n v="5"/>
    <d v="2022-08-10T00:00:00"/>
    <x v="2"/>
    <x v="1"/>
    <x v="0"/>
    <n v="4"/>
    <x v="1322"/>
    <n v="65"/>
    <x v="3"/>
  </r>
  <r>
    <x v="1338"/>
    <d v="2020-10-25T00:00:00"/>
    <n v="5"/>
    <s v="Production Technician II"/>
    <x v="5"/>
    <s v="Active"/>
    <s v="Contract"/>
    <s v="Zone A"/>
    <s v="Full-Time"/>
    <x v="0"/>
    <x v="12"/>
    <d v="1962-08-29T00:00:00"/>
    <s v="MA"/>
    <x v="0"/>
    <s v="Asian"/>
    <s v="Married"/>
    <x v="3"/>
    <x v="1"/>
    <x v="1"/>
    <d v="2023-07-29T00:00:00"/>
    <n v="1"/>
    <x v="0"/>
    <n v="2"/>
    <x v="0"/>
    <n v="5"/>
    <d v="2023-05-18T00:00:00"/>
    <x v="3"/>
    <x v="1"/>
    <x v="0"/>
    <n v="1"/>
    <x v="1323"/>
    <n v="58"/>
    <x v="0"/>
  </r>
  <r>
    <x v="1339"/>
    <d v="2022-07-25T00:00:00"/>
    <n v="3"/>
    <s v="Production Technician II"/>
    <x v="6"/>
    <s v="Terminated"/>
    <s v="Part-Time"/>
    <s v="Zone B"/>
    <s v="Part-Time"/>
    <x v="0"/>
    <x v="3"/>
    <d v="1947-05-19T00:00:00"/>
    <s v="MA"/>
    <x v="1"/>
    <s v="Other"/>
    <s v="Married"/>
    <x v="1"/>
    <x v="1"/>
    <x v="1"/>
    <d v="2023-01-31T00:00:00"/>
    <n v="3"/>
    <x v="2"/>
    <n v="3"/>
    <x v="2"/>
    <n v="3"/>
    <d v="2022-08-30T00:00:00"/>
    <x v="3"/>
    <x v="1"/>
    <x v="1"/>
    <n v="2"/>
    <x v="1324"/>
    <n v="75"/>
    <x v="3"/>
  </r>
  <r>
    <x v="1340"/>
    <d v="2021-08-02T00:00:00"/>
    <n v="4"/>
    <s v="Production Technician II"/>
    <x v="2"/>
    <s v="Active"/>
    <s v="Full-Time"/>
    <s v="Zone A"/>
    <s v="Full-Time"/>
    <x v="0"/>
    <x v="4"/>
    <d v="1972-09-19T00:00:00"/>
    <s v="MA"/>
    <x v="0"/>
    <s v="Black"/>
    <s v="Widowed"/>
    <x v="1"/>
    <x v="1"/>
    <x v="1"/>
    <d v="2023-03-14T00:00:00"/>
    <n v="2"/>
    <x v="0"/>
    <n v="3"/>
    <x v="2"/>
    <n v="3"/>
    <d v="2023-07-04T00:00:00"/>
    <x v="0"/>
    <x v="1"/>
    <x v="0"/>
    <n v="4"/>
    <x v="1325"/>
    <n v="49"/>
    <x v="0"/>
  </r>
  <r>
    <x v="1341"/>
    <d v="2021-11-13T00:00:00"/>
    <n v="4"/>
    <s v="Production Technician II"/>
    <x v="4"/>
    <s v="Terminated"/>
    <s v="Contract"/>
    <s v="Zone C"/>
    <s v="Temporary"/>
    <x v="0"/>
    <x v="18"/>
    <d v="1956-06-04T00:00:00"/>
    <s v="MA"/>
    <x v="1"/>
    <s v="Other"/>
    <s v="Divorced"/>
    <x v="1"/>
    <x v="1"/>
    <x v="1"/>
    <d v="2022-08-21T00:00:00"/>
    <n v="1"/>
    <x v="0"/>
    <n v="4"/>
    <x v="1"/>
    <n v="1"/>
    <d v="2023-06-14T00:00:00"/>
    <x v="2"/>
    <x v="1"/>
    <x v="1"/>
    <n v="5"/>
    <x v="1326"/>
    <n v="65"/>
    <x v="3"/>
  </r>
  <r>
    <x v="1342"/>
    <d v="2019-05-07T00:00:00"/>
    <n v="7"/>
    <s v="Production Technician I"/>
    <x v="3"/>
    <s v="Active"/>
    <s v="Contract"/>
    <s v="Zone A"/>
    <s v="Full-Time"/>
    <x v="0"/>
    <x v="13"/>
    <d v="1988-02-20T00:00:00"/>
    <s v="MA"/>
    <x v="0"/>
    <s v="Asian"/>
    <s v="Widowed"/>
    <x v="1"/>
    <x v="1"/>
    <x v="1"/>
    <d v="2022-10-26T00:00:00"/>
    <n v="2"/>
    <x v="0"/>
    <n v="4"/>
    <x v="1"/>
    <n v="1"/>
    <d v="2022-12-16T00:00:00"/>
    <x v="3"/>
    <x v="1"/>
    <x v="0"/>
    <n v="5"/>
    <x v="1327"/>
    <n v="31"/>
    <x v="1"/>
  </r>
  <r>
    <x v="1343"/>
    <d v="2020-12-31T00:00:00"/>
    <n v="5"/>
    <s v="Production Technician I"/>
    <x v="9"/>
    <s v="Active"/>
    <s v="Contract"/>
    <s v="Zone A"/>
    <s v="Part-Time"/>
    <x v="0"/>
    <x v="4"/>
    <d v="1982-12-14T00:00:00"/>
    <s v="MA"/>
    <x v="0"/>
    <s v="Hispanic"/>
    <s v="Married"/>
    <x v="1"/>
    <x v="1"/>
    <x v="1"/>
    <d v="2023-02-17T00:00:00"/>
    <n v="4"/>
    <x v="1"/>
    <n v="2"/>
    <x v="0"/>
    <n v="5"/>
    <d v="2022-10-07T00:00:00"/>
    <x v="3"/>
    <x v="0"/>
    <x v="2"/>
    <n v="4"/>
    <x v="1328"/>
    <n v="38"/>
    <x v="1"/>
  </r>
  <r>
    <x v="1344"/>
    <d v="2019-12-10T00:00:00"/>
    <n v="6"/>
    <s v="Production Technician I"/>
    <x v="5"/>
    <s v="Terminated"/>
    <s v="Part-Time"/>
    <s v="Zone B"/>
    <s v="Full-Time"/>
    <x v="0"/>
    <x v="9"/>
    <d v="2000-06-09T00:00:00"/>
    <s v="MA"/>
    <x v="0"/>
    <s v="Asian"/>
    <s v="Divorced"/>
    <x v="1"/>
    <x v="1"/>
    <x v="1"/>
    <d v="2023-03-21T00:00:00"/>
    <n v="1"/>
    <x v="0"/>
    <n v="4"/>
    <x v="1"/>
    <n v="3"/>
    <d v="2022-08-20T00:00:00"/>
    <x v="2"/>
    <x v="1"/>
    <x v="3"/>
    <n v="3"/>
    <x v="1329"/>
    <n v="19"/>
    <x v="2"/>
  </r>
  <r>
    <x v="1345"/>
    <d v="2020-06-11T00:00:00"/>
    <n v="5"/>
    <s v="Production Technician I"/>
    <x v="6"/>
    <s v="Active"/>
    <s v="Contract"/>
    <s v="Zone A"/>
    <s v="Full-Time"/>
    <x v="0"/>
    <x v="13"/>
    <d v="1951-11-11T00:00:00"/>
    <s v="MA"/>
    <x v="1"/>
    <s v="Black"/>
    <s v="Widowed"/>
    <x v="1"/>
    <x v="1"/>
    <x v="1"/>
    <d v="2022-09-22T00:00:00"/>
    <n v="1"/>
    <x v="0"/>
    <n v="2"/>
    <x v="0"/>
    <n v="4"/>
    <d v="2023-06-18T00:00:00"/>
    <x v="1"/>
    <x v="0"/>
    <x v="2"/>
    <n v="2"/>
    <x v="1330"/>
    <n v="69"/>
    <x v="3"/>
  </r>
  <r>
    <x v="1346"/>
    <d v="2021-08-30T00:00:00"/>
    <n v="4"/>
    <s v="Production Technician I"/>
    <x v="2"/>
    <s v="Active"/>
    <s v="Full-Time"/>
    <s v="Zone C"/>
    <s v="Temporary"/>
    <x v="0"/>
    <x v="1"/>
    <d v="1985-03-25T00:00:00"/>
    <s v="MA"/>
    <x v="1"/>
    <s v="Other"/>
    <s v="Single"/>
    <x v="1"/>
    <x v="1"/>
    <x v="1"/>
    <d v="2023-03-11T00:00:00"/>
    <n v="5"/>
    <x v="1"/>
    <n v="4"/>
    <x v="1"/>
    <n v="4"/>
    <d v="2022-12-21T00:00:00"/>
    <x v="4"/>
    <x v="0"/>
    <x v="1"/>
    <n v="1"/>
    <x v="1331"/>
    <n v="36"/>
    <x v="1"/>
  </r>
  <r>
    <x v="1347"/>
    <d v="2019-11-04T00:00:00"/>
    <n v="6"/>
    <s v="Production Technician I"/>
    <x v="4"/>
    <s v="Active"/>
    <s v="Part-Time"/>
    <s v="Zone C"/>
    <s v="Full-Time"/>
    <x v="0"/>
    <x v="6"/>
    <d v="1987-09-18T00:00:00"/>
    <s v="MA"/>
    <x v="0"/>
    <s v="Other"/>
    <s v="Single"/>
    <x v="1"/>
    <x v="1"/>
    <x v="1"/>
    <d v="2023-07-04T00:00:00"/>
    <n v="5"/>
    <x v="1"/>
    <n v="2"/>
    <x v="0"/>
    <n v="2"/>
    <d v="2023-06-21T00:00:00"/>
    <x v="4"/>
    <x v="0"/>
    <x v="3"/>
    <n v="3"/>
    <x v="1332"/>
    <n v="32"/>
    <x v="1"/>
  </r>
  <r>
    <x v="1348"/>
    <d v="2023-06-03T00:00:00"/>
    <n v="2"/>
    <s v="Production Technician I"/>
    <x v="0"/>
    <s v="Active"/>
    <s v="Full-Time"/>
    <s v="Zone A"/>
    <s v="Temporary"/>
    <x v="0"/>
    <x v="4"/>
    <d v="1972-05-26T00:00:00"/>
    <s v="MA"/>
    <x v="0"/>
    <s v="Hispanic"/>
    <s v="Married"/>
    <x v="1"/>
    <x v="1"/>
    <x v="1"/>
    <d v="2022-12-10T00:00:00"/>
    <n v="3"/>
    <x v="2"/>
    <n v="2"/>
    <x v="0"/>
    <n v="1"/>
    <d v="2022-08-06T00:00:00"/>
    <x v="2"/>
    <x v="0"/>
    <x v="2"/>
    <n v="4"/>
    <x v="1333"/>
    <n v="51"/>
    <x v="0"/>
  </r>
  <r>
    <x v="1349"/>
    <d v="2021-02-14T00:00:00"/>
    <n v="5"/>
    <s v="Production Technician I"/>
    <x v="7"/>
    <s v="Active"/>
    <s v="Part-Time"/>
    <s v="Zone C"/>
    <s v="Part-Time"/>
    <x v="0"/>
    <x v="4"/>
    <d v="1969-05-24T00:00:00"/>
    <s v="MA"/>
    <x v="0"/>
    <s v="Asian"/>
    <s v="Single"/>
    <x v="1"/>
    <x v="1"/>
    <x v="1"/>
    <d v="2023-01-12T00:00:00"/>
    <n v="1"/>
    <x v="0"/>
    <n v="3"/>
    <x v="2"/>
    <n v="4"/>
    <d v="2022-11-13T00:00:00"/>
    <x v="2"/>
    <x v="0"/>
    <x v="2"/>
    <n v="3"/>
    <x v="1334"/>
    <n v="52"/>
    <x v="0"/>
  </r>
  <r>
    <x v="1350"/>
    <d v="2023-02-28T00:00:00"/>
    <n v="3"/>
    <s v="Production Technician I"/>
    <x v="1"/>
    <s v="Active"/>
    <s v="Contract"/>
    <s v="Zone A"/>
    <s v="Temporary"/>
    <x v="0"/>
    <x v="4"/>
    <d v="1980-05-22T00:00:00"/>
    <s v="MA"/>
    <x v="1"/>
    <s v="Asian"/>
    <s v="Divorced"/>
    <x v="1"/>
    <x v="1"/>
    <x v="1"/>
    <d v="2022-10-12T00:00:00"/>
    <n v="3"/>
    <x v="2"/>
    <n v="5"/>
    <x v="1"/>
    <n v="2"/>
    <d v="2023-04-22T00:00:00"/>
    <x v="1"/>
    <x v="1"/>
    <x v="2"/>
    <n v="3"/>
    <x v="1335"/>
    <n v="43"/>
    <x v="0"/>
  </r>
  <r>
    <x v="1351"/>
    <d v="2021-01-09T00:00:00"/>
    <n v="5"/>
    <s v="Production Technician I"/>
    <x v="8"/>
    <s v="Active"/>
    <s v="Full-Time"/>
    <s v="Zone B"/>
    <s v="Temporary"/>
    <x v="0"/>
    <x v="6"/>
    <d v="1942-11-01T00:00:00"/>
    <s v="MA"/>
    <x v="1"/>
    <s v="Asian"/>
    <s v="Divorced"/>
    <x v="2"/>
    <x v="1"/>
    <x v="1"/>
    <d v="2023-05-08T00:00:00"/>
    <n v="1"/>
    <x v="0"/>
    <n v="5"/>
    <x v="1"/>
    <n v="2"/>
    <d v="2023-05-04T00:00:00"/>
    <x v="2"/>
    <x v="1"/>
    <x v="3"/>
    <n v="3"/>
    <x v="1336"/>
    <n v="79"/>
    <x v="3"/>
  </r>
  <r>
    <x v="1352"/>
    <d v="2022-03-22T00:00:00"/>
    <n v="4"/>
    <s v="Production Technician I"/>
    <x v="3"/>
    <s v="Active"/>
    <s v="Part-Time"/>
    <s v="Zone A"/>
    <s v="Full-Time"/>
    <x v="0"/>
    <x v="4"/>
    <d v="2000-11-28T00:00:00"/>
    <s v="MA"/>
    <x v="1"/>
    <s v="Black"/>
    <s v="Single"/>
    <x v="2"/>
    <x v="1"/>
    <x v="1"/>
    <d v="2023-02-26T00:00:00"/>
    <n v="5"/>
    <x v="1"/>
    <n v="3"/>
    <x v="2"/>
    <n v="3"/>
    <d v="2023-03-27T00:00:00"/>
    <x v="0"/>
    <x v="0"/>
    <x v="2"/>
    <n v="4"/>
    <x v="1337"/>
    <n v="22"/>
    <x v="2"/>
  </r>
  <r>
    <x v="1353"/>
    <d v="2019-11-11T00:00:00"/>
    <n v="6"/>
    <s v="Production Technician I"/>
    <x v="9"/>
    <s v="Active"/>
    <s v="Part-Time"/>
    <s v="Zone C"/>
    <s v="Temporary"/>
    <x v="0"/>
    <x v="14"/>
    <d v="1982-01-25T00:00:00"/>
    <s v="MA"/>
    <x v="0"/>
    <s v="Asian"/>
    <s v="Married"/>
    <x v="1"/>
    <x v="1"/>
    <x v="1"/>
    <d v="2022-08-31T00:00:00"/>
    <n v="1"/>
    <x v="0"/>
    <n v="2"/>
    <x v="0"/>
    <n v="3"/>
    <d v="2022-12-23T00:00:00"/>
    <x v="1"/>
    <x v="0"/>
    <x v="0"/>
    <n v="3"/>
    <x v="1338"/>
    <n v="37"/>
    <x v="1"/>
  </r>
  <r>
    <x v="1354"/>
    <d v="2022-10-04T00:00:00"/>
    <n v="3"/>
    <s v="Production Technician I"/>
    <x v="5"/>
    <s v="Active"/>
    <s v="Contract"/>
    <s v="Zone B"/>
    <s v="Full-Time"/>
    <x v="0"/>
    <x v="6"/>
    <d v="1992-03-31T00:00:00"/>
    <s v="MA"/>
    <x v="0"/>
    <s v="Hispanic"/>
    <s v="Married"/>
    <x v="0"/>
    <x v="1"/>
    <x v="1"/>
    <d v="2022-09-13T00:00:00"/>
    <n v="2"/>
    <x v="0"/>
    <n v="5"/>
    <x v="1"/>
    <n v="3"/>
    <d v="2022-12-25T00:00:00"/>
    <x v="4"/>
    <x v="1"/>
    <x v="1"/>
    <n v="3"/>
    <x v="1339"/>
    <n v="30"/>
    <x v="1"/>
  </r>
  <r>
    <x v="1355"/>
    <d v="2021-08-23T00:00:00"/>
    <n v="4"/>
    <s v="Production Technician I"/>
    <x v="6"/>
    <s v="Active"/>
    <s v="Contract"/>
    <s v="Zone C"/>
    <s v="Full-Time"/>
    <x v="0"/>
    <x v="13"/>
    <d v="1996-08-09T00:00:00"/>
    <s v="MA"/>
    <x v="0"/>
    <s v="White"/>
    <s v="Widowed"/>
    <x v="0"/>
    <x v="1"/>
    <x v="1"/>
    <d v="2022-12-12T00:00:00"/>
    <n v="1"/>
    <x v="0"/>
    <n v="4"/>
    <x v="1"/>
    <n v="3"/>
    <d v="2023-07-03T00:00:00"/>
    <x v="1"/>
    <x v="0"/>
    <x v="0"/>
    <n v="4"/>
    <x v="1340"/>
    <n v="25"/>
    <x v="1"/>
  </r>
  <r>
    <x v="1356"/>
    <d v="2022-12-05T00:00:00"/>
    <n v="3"/>
    <s v="Production Technician I"/>
    <x v="2"/>
    <s v="Active"/>
    <s v="Full-Time"/>
    <s v="Zone B"/>
    <s v="Temporary"/>
    <x v="0"/>
    <x v="4"/>
    <d v="1972-12-21T00:00:00"/>
    <s v="MA"/>
    <x v="0"/>
    <s v="Hispanic"/>
    <s v="Married"/>
    <x v="0"/>
    <x v="1"/>
    <x v="1"/>
    <d v="2023-04-17T00:00:00"/>
    <n v="1"/>
    <x v="0"/>
    <n v="2"/>
    <x v="0"/>
    <n v="5"/>
    <d v="2023-07-04T00:00:00"/>
    <x v="0"/>
    <x v="0"/>
    <x v="1"/>
    <n v="4"/>
    <x v="1341"/>
    <n v="50"/>
    <x v="0"/>
  </r>
  <r>
    <x v="1357"/>
    <d v="2019-07-20T00:00:00"/>
    <n v="6"/>
    <s v="Production Technician II"/>
    <x v="4"/>
    <s v="Active"/>
    <s v="Contract"/>
    <s v="Zone C"/>
    <s v="Temporary"/>
    <x v="0"/>
    <x v="6"/>
    <d v="1960-01-23T00:00:00"/>
    <s v="MA"/>
    <x v="0"/>
    <s v="Black"/>
    <s v="Married"/>
    <x v="0"/>
    <x v="1"/>
    <x v="1"/>
    <d v="2022-08-14T00:00:00"/>
    <n v="5"/>
    <x v="1"/>
    <n v="2"/>
    <x v="0"/>
    <n v="3"/>
    <d v="2023-03-02T00:00:00"/>
    <x v="3"/>
    <x v="1"/>
    <x v="1"/>
    <n v="3"/>
    <x v="1342"/>
    <n v="59"/>
    <x v="0"/>
  </r>
  <r>
    <x v="1358"/>
    <d v="2021-11-05T00:00:00"/>
    <n v="4"/>
    <s v="Production Technician II"/>
    <x v="0"/>
    <s v="Active"/>
    <s v="Full-Time"/>
    <s v="Zone B"/>
    <s v="Part-Time"/>
    <x v="0"/>
    <x v="19"/>
    <d v="1960-12-08T00:00:00"/>
    <s v="MA"/>
    <x v="1"/>
    <s v="Asian"/>
    <s v="Widowed"/>
    <x v="0"/>
    <x v="1"/>
    <x v="1"/>
    <d v="2023-05-04T00:00:00"/>
    <n v="2"/>
    <x v="0"/>
    <n v="4"/>
    <x v="1"/>
    <n v="4"/>
    <d v="2022-12-25T00:00:00"/>
    <x v="0"/>
    <x v="0"/>
    <x v="3"/>
    <n v="1"/>
    <x v="1343"/>
    <n v="61"/>
    <x v="3"/>
  </r>
  <r>
    <x v="1359"/>
    <d v="2021-01-04T00:00:00"/>
    <n v="5"/>
    <s v="Production Technician II"/>
    <x v="1"/>
    <s v="Terminated"/>
    <s v="Full-Time"/>
    <s v="Zone C"/>
    <s v="Full-Time"/>
    <x v="0"/>
    <x v="3"/>
    <d v="1953-08-01T00:00:00"/>
    <s v="MA"/>
    <x v="1"/>
    <s v="Other"/>
    <s v="Single"/>
    <x v="0"/>
    <x v="1"/>
    <x v="1"/>
    <d v="2023-08-05T00:00:00"/>
    <n v="3"/>
    <x v="2"/>
    <n v="1"/>
    <x v="0"/>
    <n v="4"/>
    <d v="2023-03-19T00:00:00"/>
    <x v="2"/>
    <x v="0"/>
    <x v="0"/>
    <n v="1"/>
    <x v="1344"/>
    <n v="68"/>
    <x v="3"/>
  </r>
  <r>
    <x v="1360"/>
    <d v="2021-10-30T00:00:00"/>
    <n v="4"/>
    <s v="Production Technician II"/>
    <x v="6"/>
    <s v="Active"/>
    <s v="Part-Time"/>
    <s v="Zone A"/>
    <s v="Full-Time"/>
    <x v="0"/>
    <x v="3"/>
    <d v="1961-05-17T00:00:00"/>
    <s v="MA"/>
    <x v="1"/>
    <s v="Asian"/>
    <s v="Married"/>
    <x v="0"/>
    <x v="1"/>
    <x v="1"/>
    <d v="2022-09-08T00:00:00"/>
    <n v="2"/>
    <x v="0"/>
    <n v="3"/>
    <x v="2"/>
    <n v="2"/>
    <d v="2023-05-01T00:00:00"/>
    <x v="3"/>
    <x v="1"/>
    <x v="3"/>
    <n v="1"/>
    <x v="1345"/>
    <n v="60"/>
    <x v="3"/>
  </r>
  <r>
    <x v="1361"/>
    <d v="2022-10-02T00:00:00"/>
    <n v="3"/>
    <s v="Production Technician I"/>
    <x v="5"/>
    <s v="Active"/>
    <s v="Part-Time"/>
    <s v="Zone B"/>
    <s v="Part-Time"/>
    <x v="0"/>
    <x v="8"/>
    <d v="2001-06-17T00:00:00"/>
    <s v="MA"/>
    <x v="0"/>
    <s v="White"/>
    <s v="Single"/>
    <x v="0"/>
    <x v="1"/>
    <x v="1"/>
    <d v="2023-01-13T00:00:00"/>
    <n v="5"/>
    <x v="1"/>
    <n v="3"/>
    <x v="2"/>
    <n v="3"/>
    <d v="2023-05-25T00:00:00"/>
    <x v="3"/>
    <x v="1"/>
    <x v="3"/>
    <n v="5"/>
    <x v="1346"/>
    <n v="21"/>
    <x v="2"/>
  </r>
  <r>
    <x v="1362"/>
    <d v="2018-11-25T00:00:00"/>
    <n v="7"/>
    <s v="Production Technician I"/>
    <x v="4"/>
    <s v="Terminated"/>
    <s v="Part-Time"/>
    <s v="Zone B"/>
    <s v="Temporary"/>
    <x v="0"/>
    <x v="6"/>
    <d v="1965-10-30T00:00:00"/>
    <s v="MA"/>
    <x v="0"/>
    <s v="Black"/>
    <s v="Single"/>
    <x v="0"/>
    <x v="1"/>
    <x v="1"/>
    <d v="2023-08-05T00:00:00"/>
    <n v="2"/>
    <x v="0"/>
    <n v="3"/>
    <x v="2"/>
    <n v="4"/>
    <d v="2023-04-29T00:00:00"/>
    <x v="0"/>
    <x v="0"/>
    <x v="3"/>
    <n v="2"/>
    <x v="1347"/>
    <n v="53"/>
    <x v="0"/>
  </r>
  <r>
    <x v="1363"/>
    <d v="2021-07-09T00:00:00"/>
    <n v="4"/>
    <s v="Production Technician I"/>
    <x v="0"/>
    <s v="Terminated"/>
    <s v="Full-Time"/>
    <s v="Zone A"/>
    <s v="Full-Time"/>
    <x v="0"/>
    <x v="9"/>
    <d v="1966-01-07T00:00:00"/>
    <s v="MA"/>
    <x v="0"/>
    <s v="Black"/>
    <s v="Widowed"/>
    <x v="0"/>
    <x v="1"/>
    <x v="1"/>
    <d v="2023-04-13T00:00:00"/>
    <n v="5"/>
    <x v="1"/>
    <n v="1"/>
    <x v="0"/>
    <n v="2"/>
    <d v="2022-08-10T00:00:00"/>
    <x v="1"/>
    <x v="0"/>
    <x v="1"/>
    <n v="5"/>
    <x v="1348"/>
    <n v="55"/>
    <x v="0"/>
  </r>
  <r>
    <x v="1364"/>
    <d v="2019-05-01T00:00:00"/>
    <n v="7"/>
    <s v="Production Technician I"/>
    <x v="1"/>
    <s v="Active"/>
    <s v="Full-Time"/>
    <s v="Zone B"/>
    <s v="Part-Time"/>
    <x v="0"/>
    <x v="4"/>
    <d v="2000-10-14T00:00:00"/>
    <s v="MA"/>
    <x v="1"/>
    <s v="Asian"/>
    <s v="Single"/>
    <x v="0"/>
    <x v="1"/>
    <x v="1"/>
    <d v="2022-09-18T00:00:00"/>
    <n v="3"/>
    <x v="2"/>
    <n v="5"/>
    <x v="1"/>
    <n v="3"/>
    <d v="2023-06-30T00:00:00"/>
    <x v="4"/>
    <x v="1"/>
    <x v="3"/>
    <n v="4"/>
    <x v="1349"/>
    <n v="19"/>
    <x v="2"/>
  </r>
  <r>
    <x v="1365"/>
    <d v="2021-11-09T00:00:00"/>
    <n v="4"/>
    <s v="Production Technician I"/>
    <x v="8"/>
    <s v="Active"/>
    <s v="Full-Time"/>
    <s v="Zone A"/>
    <s v="Part-Time"/>
    <x v="0"/>
    <x v="10"/>
    <d v="1945-02-06T00:00:00"/>
    <s v="MA"/>
    <x v="0"/>
    <s v="Asian"/>
    <s v="Divorced"/>
    <x v="0"/>
    <x v="1"/>
    <x v="1"/>
    <d v="2023-07-07T00:00:00"/>
    <n v="1"/>
    <x v="0"/>
    <n v="4"/>
    <x v="1"/>
    <n v="2"/>
    <d v="2023-04-11T00:00:00"/>
    <x v="0"/>
    <x v="0"/>
    <x v="1"/>
    <n v="5"/>
    <x v="1350"/>
    <n v="76"/>
    <x v="3"/>
  </r>
  <r>
    <x v="1366"/>
    <d v="2018-08-27T00:00:00"/>
    <n v="7"/>
    <s v="Production Technician I"/>
    <x v="6"/>
    <s v="Active"/>
    <s v="Full-Time"/>
    <s v="Zone B"/>
    <s v="Temporary"/>
    <x v="0"/>
    <x v="9"/>
    <d v="1967-07-03T00:00:00"/>
    <s v="MA"/>
    <x v="0"/>
    <s v="Black"/>
    <s v="Single"/>
    <x v="0"/>
    <x v="1"/>
    <x v="1"/>
    <d v="2022-10-09T00:00:00"/>
    <n v="3"/>
    <x v="2"/>
    <n v="4"/>
    <x v="1"/>
    <n v="2"/>
    <d v="2023-05-19T00:00:00"/>
    <x v="1"/>
    <x v="0"/>
    <x v="0"/>
    <n v="1"/>
    <x v="1351"/>
    <n v="51"/>
    <x v="0"/>
  </r>
  <r>
    <x v="1367"/>
    <d v="2019-03-16T00:00:00"/>
    <n v="7"/>
    <s v="Production Technician I"/>
    <x v="2"/>
    <s v="Active"/>
    <s v="Part-Time"/>
    <s v="Zone C"/>
    <s v="Part-Time"/>
    <x v="0"/>
    <x v="5"/>
    <d v="2000-07-24T00:00:00"/>
    <s v="MA"/>
    <x v="0"/>
    <s v="Other"/>
    <s v="Married"/>
    <x v="0"/>
    <x v="1"/>
    <x v="1"/>
    <d v="2023-04-14T00:00:00"/>
    <n v="1"/>
    <x v="0"/>
    <n v="3"/>
    <x v="2"/>
    <n v="3"/>
    <d v="2022-09-09T00:00:00"/>
    <x v="2"/>
    <x v="1"/>
    <x v="1"/>
    <n v="2"/>
    <x v="1352"/>
    <n v="19"/>
    <x v="2"/>
  </r>
  <r>
    <x v="1368"/>
    <d v="2022-01-07T00:00:00"/>
    <n v="4"/>
    <s v="Production Technician I"/>
    <x v="9"/>
    <s v="Active"/>
    <s v="Contract"/>
    <s v="Zone B"/>
    <s v="Full-Time"/>
    <x v="0"/>
    <x v="3"/>
    <d v="1984-05-23T00:00:00"/>
    <s v="MA"/>
    <x v="1"/>
    <s v="Other"/>
    <s v="Married"/>
    <x v="0"/>
    <x v="1"/>
    <x v="1"/>
    <d v="2022-09-14T00:00:00"/>
    <n v="1"/>
    <x v="0"/>
    <n v="2"/>
    <x v="0"/>
    <n v="4"/>
    <d v="2023-02-15T00:00:00"/>
    <x v="1"/>
    <x v="0"/>
    <x v="1"/>
    <n v="3"/>
    <x v="1353"/>
    <n v="38"/>
    <x v="1"/>
  </r>
  <r>
    <x v="1369"/>
    <d v="2022-10-04T00:00:00"/>
    <n v="3"/>
    <s v="Production Technician I"/>
    <x v="7"/>
    <s v="Active"/>
    <s v="Contract"/>
    <s v="Zone A"/>
    <s v="Temporary"/>
    <x v="0"/>
    <x v="7"/>
    <d v="1984-12-06T00:00:00"/>
    <s v="MA"/>
    <x v="1"/>
    <s v="White"/>
    <s v="Single"/>
    <x v="0"/>
    <x v="1"/>
    <x v="1"/>
    <d v="2023-01-18T00:00:00"/>
    <n v="3"/>
    <x v="2"/>
    <n v="2"/>
    <x v="0"/>
    <n v="5"/>
    <d v="2023-06-10T00:00:00"/>
    <x v="1"/>
    <x v="1"/>
    <x v="2"/>
    <n v="1"/>
    <x v="1354"/>
    <n v="38"/>
    <x v="1"/>
  </r>
  <r>
    <x v="1370"/>
    <d v="2022-03-23T00:00:00"/>
    <n v="4"/>
    <s v="Production Technician I"/>
    <x v="3"/>
    <s v="Active"/>
    <s v="Full-Time"/>
    <s v="Zone C"/>
    <s v="Full-Time"/>
    <x v="0"/>
    <x v="4"/>
    <d v="1997-09-13T00:00:00"/>
    <s v="MA"/>
    <x v="1"/>
    <s v="White"/>
    <s v="Divorced"/>
    <x v="0"/>
    <x v="1"/>
    <x v="1"/>
    <d v="2023-05-07T00:00:00"/>
    <n v="2"/>
    <x v="0"/>
    <n v="3"/>
    <x v="2"/>
    <n v="3"/>
    <d v="2022-12-23T00:00:00"/>
    <x v="1"/>
    <x v="1"/>
    <x v="3"/>
    <n v="4"/>
    <x v="1355"/>
    <n v="25"/>
    <x v="1"/>
  </r>
  <r>
    <x v="1371"/>
    <d v="2020-05-05T00:00:00"/>
    <n v="6"/>
    <s v="Production Technician I"/>
    <x v="5"/>
    <s v="Active"/>
    <s v="Full-Time"/>
    <s v="Zone B"/>
    <s v="Temporary"/>
    <x v="0"/>
    <x v="6"/>
    <d v="1947-12-26T00:00:00"/>
    <s v="MA"/>
    <x v="0"/>
    <s v="White"/>
    <s v="Married"/>
    <x v="0"/>
    <x v="1"/>
    <x v="1"/>
    <d v="2023-07-23T00:00:00"/>
    <n v="1"/>
    <x v="0"/>
    <n v="5"/>
    <x v="1"/>
    <n v="1"/>
    <d v="2022-12-23T00:00:00"/>
    <x v="3"/>
    <x v="1"/>
    <x v="2"/>
    <n v="2"/>
    <x v="1356"/>
    <n v="73"/>
    <x v="3"/>
  </r>
  <r>
    <x v="1372"/>
    <d v="2020-11-23T00:00:00"/>
    <n v="5"/>
    <s v="Production Technician I"/>
    <x v="9"/>
    <s v="Active"/>
    <s v="Contract"/>
    <s v="Zone B"/>
    <s v="Temporary"/>
    <x v="0"/>
    <x v="3"/>
    <d v="1957-02-14T00:00:00"/>
    <s v="MA"/>
    <x v="0"/>
    <s v="Other"/>
    <s v="Divorced"/>
    <x v="0"/>
    <x v="1"/>
    <x v="1"/>
    <d v="2022-10-06T00:00:00"/>
    <n v="5"/>
    <x v="1"/>
    <n v="4"/>
    <x v="1"/>
    <n v="4"/>
    <d v="2023-02-09T00:00:00"/>
    <x v="0"/>
    <x v="0"/>
    <x v="1"/>
    <n v="1"/>
    <x v="1357"/>
    <n v="63"/>
    <x v="3"/>
  </r>
  <r>
    <x v="1373"/>
    <d v="2022-03-28T00:00:00"/>
    <n v="4"/>
    <s v="Production Technician I"/>
    <x v="5"/>
    <s v="Active"/>
    <s v="Contract"/>
    <s v="Zone B"/>
    <s v="Full-Time"/>
    <x v="0"/>
    <x v="8"/>
    <d v="1968-05-24T00:00:00"/>
    <s v="MA"/>
    <x v="0"/>
    <s v="White"/>
    <s v="Widowed"/>
    <x v="0"/>
    <x v="1"/>
    <x v="1"/>
    <d v="2023-05-12T00:00:00"/>
    <n v="1"/>
    <x v="0"/>
    <n v="3"/>
    <x v="2"/>
    <n v="2"/>
    <d v="2022-10-25T00:00:00"/>
    <x v="4"/>
    <x v="0"/>
    <x v="0"/>
    <n v="2"/>
    <x v="1358"/>
    <n v="54"/>
    <x v="0"/>
  </r>
  <r>
    <x v="1374"/>
    <d v="2020-03-25T00:00:00"/>
    <n v="6"/>
    <s v="Production Technician I"/>
    <x v="6"/>
    <s v="Active"/>
    <s v="Full-Time"/>
    <s v="Zone C"/>
    <s v="Full-Time"/>
    <x v="0"/>
    <x v="1"/>
    <d v="1946-06-24T00:00:00"/>
    <s v="MA"/>
    <x v="0"/>
    <s v="Hispanic"/>
    <s v="Married"/>
    <x v="0"/>
    <x v="1"/>
    <x v="1"/>
    <d v="2022-12-22T00:00:00"/>
    <n v="2"/>
    <x v="0"/>
    <n v="5"/>
    <x v="1"/>
    <n v="2"/>
    <d v="2023-07-13T00:00:00"/>
    <x v="0"/>
    <x v="1"/>
    <x v="1"/>
    <n v="1"/>
    <x v="1359"/>
    <n v="74"/>
    <x v="3"/>
  </r>
  <r>
    <x v="1375"/>
    <d v="2018-08-07T00:00:00"/>
    <n v="7"/>
    <s v="Production Technician II"/>
    <x v="3"/>
    <s v="Active"/>
    <s v="Contract"/>
    <s v="Zone A"/>
    <s v="Temporary"/>
    <x v="0"/>
    <x v="1"/>
    <d v="1986-05-30T00:00:00"/>
    <s v="MA"/>
    <x v="0"/>
    <s v="Asian"/>
    <s v="Single"/>
    <x v="0"/>
    <x v="1"/>
    <x v="1"/>
    <d v="2023-01-11T00:00:00"/>
    <n v="3"/>
    <x v="2"/>
    <n v="3"/>
    <x v="2"/>
    <n v="3"/>
    <d v="2023-02-09T00:00:00"/>
    <x v="3"/>
    <x v="1"/>
    <x v="1"/>
    <n v="3"/>
    <x v="1360"/>
    <n v="32"/>
    <x v="1"/>
  </r>
  <r>
    <x v="1376"/>
    <d v="2020-02-11T00:00:00"/>
    <n v="6"/>
    <s v="Production Technician II"/>
    <x v="4"/>
    <s v="Active"/>
    <s v="Contract"/>
    <s v="Zone A"/>
    <s v="Full-Time"/>
    <x v="0"/>
    <x v="3"/>
    <d v="1976-01-28T00:00:00"/>
    <s v="MA"/>
    <x v="1"/>
    <s v="White"/>
    <s v="Divorced"/>
    <x v="0"/>
    <x v="1"/>
    <x v="1"/>
    <d v="2023-06-08T00:00:00"/>
    <n v="2"/>
    <x v="0"/>
    <n v="3"/>
    <x v="2"/>
    <n v="4"/>
    <d v="2022-09-28T00:00:00"/>
    <x v="0"/>
    <x v="0"/>
    <x v="2"/>
    <n v="1"/>
    <x v="1361"/>
    <n v="44"/>
    <x v="0"/>
  </r>
  <r>
    <x v="1377"/>
    <d v="2023-01-01T00:00:00"/>
    <n v="3"/>
    <s v="Production Technician II"/>
    <x v="0"/>
    <s v="Active"/>
    <s v="Full-Time"/>
    <s v="Zone A"/>
    <s v="Full-Time"/>
    <x v="0"/>
    <x v="4"/>
    <d v="1959-05-23T00:00:00"/>
    <s v="MA"/>
    <x v="1"/>
    <s v="Other"/>
    <s v="Single"/>
    <x v="0"/>
    <x v="1"/>
    <x v="1"/>
    <d v="2023-06-01T00:00:00"/>
    <n v="3"/>
    <x v="2"/>
    <n v="1"/>
    <x v="0"/>
    <n v="5"/>
    <d v="2023-05-29T00:00:00"/>
    <x v="3"/>
    <x v="1"/>
    <x v="0"/>
    <n v="2"/>
    <x v="1362"/>
    <n v="64"/>
    <x v="3"/>
  </r>
  <r>
    <x v="1378"/>
    <d v="2022-12-07T00:00:00"/>
    <n v="3"/>
    <s v="Production Technician II"/>
    <x v="1"/>
    <s v="Active"/>
    <s v="Part-Time"/>
    <s v="Zone A"/>
    <s v="Part-Time"/>
    <x v="0"/>
    <x v="13"/>
    <d v="1989-01-25T00:00:00"/>
    <s v="MA"/>
    <x v="0"/>
    <s v="White"/>
    <s v="Married"/>
    <x v="0"/>
    <x v="1"/>
    <x v="1"/>
    <d v="2022-10-18T00:00:00"/>
    <n v="4"/>
    <x v="1"/>
    <n v="5"/>
    <x v="1"/>
    <n v="2"/>
    <d v="2022-09-12T00:00:00"/>
    <x v="3"/>
    <x v="1"/>
    <x v="2"/>
    <n v="5"/>
    <x v="1363"/>
    <n v="33"/>
    <x v="1"/>
  </r>
  <r>
    <x v="1379"/>
    <d v="2023-03-13T00:00:00"/>
    <n v="3"/>
    <s v="Production Technician II"/>
    <x v="8"/>
    <s v="Active"/>
    <s v="Full-Time"/>
    <s v="Zone A"/>
    <s v="Part-Time"/>
    <x v="0"/>
    <x v="6"/>
    <d v="1951-11-18T00:00:00"/>
    <s v="MA"/>
    <x v="0"/>
    <s v="Hispanic"/>
    <s v="Married"/>
    <x v="0"/>
    <x v="1"/>
    <x v="1"/>
    <d v="2023-01-17T00:00:00"/>
    <n v="1"/>
    <x v="0"/>
    <n v="1"/>
    <x v="0"/>
    <n v="3"/>
    <d v="2023-02-22T00:00:00"/>
    <x v="1"/>
    <x v="1"/>
    <x v="2"/>
    <n v="4"/>
    <x v="1364"/>
    <n v="72"/>
    <x v="3"/>
  </r>
  <r>
    <x v="1380"/>
    <d v="2021-11-14T00:00:00"/>
    <n v="4"/>
    <s v="Production Technician II"/>
    <x v="6"/>
    <s v="Active"/>
    <s v="Full-Time"/>
    <s v="Zone C"/>
    <s v="Temporary"/>
    <x v="0"/>
    <x v="4"/>
    <d v="1948-07-20T00:00:00"/>
    <s v="MA"/>
    <x v="1"/>
    <s v="Asian"/>
    <s v="Divorced"/>
    <x v="0"/>
    <x v="1"/>
    <x v="1"/>
    <d v="2022-09-05T00:00:00"/>
    <n v="2"/>
    <x v="0"/>
    <n v="4"/>
    <x v="1"/>
    <n v="5"/>
    <d v="2023-03-16T00:00:00"/>
    <x v="4"/>
    <x v="1"/>
    <x v="2"/>
    <n v="2"/>
    <x v="1365"/>
    <n v="73"/>
    <x v="3"/>
  </r>
  <r>
    <x v="1381"/>
    <d v="2019-06-05T00:00:00"/>
    <n v="6"/>
    <s v="Production Technician I"/>
    <x v="8"/>
    <s v="Active"/>
    <s v="Full-Time"/>
    <s v="Zone C"/>
    <s v="Temporary"/>
    <x v="0"/>
    <x v="4"/>
    <d v="1997-01-14T00:00:00"/>
    <s v="MA"/>
    <x v="0"/>
    <s v="White"/>
    <s v="Single"/>
    <x v="0"/>
    <x v="1"/>
    <x v="1"/>
    <d v="2023-07-18T00:00:00"/>
    <n v="4"/>
    <x v="1"/>
    <n v="5"/>
    <x v="1"/>
    <n v="5"/>
    <d v="2023-07-10T00:00:00"/>
    <x v="2"/>
    <x v="0"/>
    <x v="2"/>
    <n v="3"/>
    <x v="1366"/>
    <n v="22"/>
    <x v="2"/>
  </r>
  <r>
    <x v="1382"/>
    <d v="2020-12-12T00:00:00"/>
    <n v="5"/>
    <s v="Production Technician I"/>
    <x v="3"/>
    <s v="Active"/>
    <s v="Contract"/>
    <s v="Zone C"/>
    <s v="Full-Time"/>
    <x v="0"/>
    <x v="4"/>
    <d v="1982-09-06T00:00:00"/>
    <s v="MA"/>
    <x v="0"/>
    <s v="Asian"/>
    <s v="Married"/>
    <x v="0"/>
    <x v="1"/>
    <x v="1"/>
    <d v="2023-06-28T00:00:00"/>
    <n v="2"/>
    <x v="0"/>
    <n v="4"/>
    <x v="1"/>
    <n v="5"/>
    <d v="2023-01-29T00:00:00"/>
    <x v="0"/>
    <x v="0"/>
    <x v="1"/>
    <n v="2"/>
    <x v="1367"/>
    <n v="38"/>
    <x v="1"/>
  </r>
  <r>
    <x v="1383"/>
    <d v="2020-04-06T00:00:00"/>
    <n v="6"/>
    <s v="Production Technician I"/>
    <x v="9"/>
    <s v="Active"/>
    <s v="Full-Time"/>
    <s v="Zone B"/>
    <s v="Full-Time"/>
    <x v="0"/>
    <x v="3"/>
    <d v="1960-03-22T00:00:00"/>
    <s v="MA"/>
    <x v="0"/>
    <s v="Hispanic"/>
    <s v="Widowed"/>
    <x v="0"/>
    <x v="1"/>
    <x v="1"/>
    <d v="2023-07-02T00:00:00"/>
    <n v="2"/>
    <x v="0"/>
    <n v="2"/>
    <x v="0"/>
    <n v="5"/>
    <d v="2023-04-27T00:00:00"/>
    <x v="4"/>
    <x v="0"/>
    <x v="3"/>
    <n v="4"/>
    <x v="1368"/>
    <n v="60"/>
    <x v="3"/>
  </r>
  <r>
    <x v="1384"/>
    <d v="2023-01-30T00:00:00"/>
    <n v="3"/>
    <s v="Production Technician I"/>
    <x v="5"/>
    <s v="Active"/>
    <s v="Full-Time"/>
    <s v="Zone B"/>
    <s v="Full-Time"/>
    <x v="0"/>
    <x v="6"/>
    <d v="1959-08-09T00:00:00"/>
    <s v="MA"/>
    <x v="0"/>
    <s v="White"/>
    <s v="Divorced"/>
    <x v="0"/>
    <x v="1"/>
    <x v="1"/>
    <d v="2023-06-22T00:00:00"/>
    <n v="4"/>
    <x v="1"/>
    <n v="1"/>
    <x v="0"/>
    <n v="5"/>
    <d v="2022-09-22T00:00:00"/>
    <x v="2"/>
    <x v="1"/>
    <x v="3"/>
    <n v="1"/>
    <x v="1369"/>
    <n v="64"/>
    <x v="3"/>
  </r>
  <r>
    <x v="1385"/>
    <d v="2020-09-08T00:00:00"/>
    <n v="5"/>
    <s v="Production Technician I"/>
    <x v="6"/>
    <s v="Active"/>
    <s v="Full-Time"/>
    <s v="Zone A"/>
    <s v="Temporary"/>
    <x v="0"/>
    <x v="6"/>
    <d v="1952-02-11T00:00:00"/>
    <s v="MA"/>
    <x v="1"/>
    <s v="Other"/>
    <s v="Divorced"/>
    <x v="0"/>
    <x v="1"/>
    <x v="1"/>
    <d v="2023-07-27T00:00:00"/>
    <n v="2"/>
    <x v="0"/>
    <n v="5"/>
    <x v="1"/>
    <n v="3"/>
    <d v="2023-02-24T00:00:00"/>
    <x v="1"/>
    <x v="1"/>
    <x v="1"/>
    <n v="1"/>
    <x v="1370"/>
    <n v="68"/>
    <x v="3"/>
  </r>
  <r>
    <x v="1386"/>
    <d v="2020-12-14T00:00:00"/>
    <n v="5"/>
    <s v="Production Technician I"/>
    <x v="2"/>
    <s v="Active"/>
    <s v="Part-Time"/>
    <s v="Zone C"/>
    <s v="Part-Time"/>
    <x v="0"/>
    <x v="4"/>
    <d v="1960-04-11T00:00:00"/>
    <s v="MA"/>
    <x v="0"/>
    <s v="Black"/>
    <s v="Divorced"/>
    <x v="0"/>
    <x v="1"/>
    <x v="1"/>
    <d v="2022-12-17T00:00:00"/>
    <n v="5"/>
    <x v="1"/>
    <n v="5"/>
    <x v="1"/>
    <n v="2"/>
    <d v="2023-05-27T00:00:00"/>
    <x v="2"/>
    <x v="1"/>
    <x v="2"/>
    <n v="4"/>
    <x v="1371"/>
    <n v="60"/>
    <x v="3"/>
  </r>
  <r>
    <x v="1387"/>
    <d v="2022-11-07T00:00:00"/>
    <n v="3"/>
    <s v="Production Technician I"/>
    <x v="4"/>
    <s v="Active"/>
    <s v="Contract"/>
    <s v="Zone C"/>
    <s v="Part-Time"/>
    <x v="0"/>
    <x v="3"/>
    <d v="1982-10-11T00:00:00"/>
    <s v="MA"/>
    <x v="0"/>
    <s v="Asian"/>
    <s v="Widowed"/>
    <x v="0"/>
    <x v="1"/>
    <x v="1"/>
    <d v="2022-12-09T00:00:00"/>
    <n v="5"/>
    <x v="1"/>
    <n v="1"/>
    <x v="0"/>
    <n v="4"/>
    <d v="2022-10-20T00:00:00"/>
    <x v="0"/>
    <x v="0"/>
    <x v="0"/>
    <n v="1"/>
    <x v="1372"/>
    <n v="40"/>
    <x v="0"/>
  </r>
  <r>
    <x v="1388"/>
    <d v="2022-04-06T00:00:00"/>
    <n v="4"/>
    <s v="Production Technician I"/>
    <x v="0"/>
    <s v="Active"/>
    <s v="Part-Time"/>
    <s v="Zone B"/>
    <s v="Temporary"/>
    <x v="0"/>
    <x v="13"/>
    <d v="1972-03-10T00:00:00"/>
    <s v="MA"/>
    <x v="0"/>
    <s v="Asian"/>
    <s v="Married"/>
    <x v="0"/>
    <x v="1"/>
    <x v="1"/>
    <d v="2023-04-15T00:00:00"/>
    <n v="5"/>
    <x v="1"/>
    <n v="2"/>
    <x v="0"/>
    <n v="1"/>
    <d v="2022-11-24T00:00:00"/>
    <x v="0"/>
    <x v="0"/>
    <x v="3"/>
    <n v="2"/>
    <x v="1373"/>
    <n v="50"/>
    <x v="0"/>
  </r>
  <r>
    <x v="1389"/>
    <d v="2021-02-22T00:00:00"/>
    <n v="5"/>
    <s v="Production Technician I"/>
    <x v="7"/>
    <s v="Active"/>
    <s v="Part-Time"/>
    <s v="Zone B"/>
    <s v="Full-Time"/>
    <x v="0"/>
    <x v="4"/>
    <d v="1947-08-03T00:00:00"/>
    <s v="MA"/>
    <x v="1"/>
    <s v="Hispanic"/>
    <s v="Widowed"/>
    <x v="0"/>
    <x v="1"/>
    <x v="1"/>
    <d v="2022-12-28T00:00:00"/>
    <n v="1"/>
    <x v="0"/>
    <n v="4"/>
    <x v="1"/>
    <n v="5"/>
    <d v="2023-03-05T00:00:00"/>
    <x v="2"/>
    <x v="1"/>
    <x v="3"/>
    <n v="5"/>
    <x v="1374"/>
    <n v="74"/>
    <x v="3"/>
  </r>
  <r>
    <x v="1390"/>
    <d v="2022-05-16T00:00:00"/>
    <n v="3"/>
    <s v="Production Technician I"/>
    <x v="1"/>
    <s v="Active"/>
    <s v="Full-Time"/>
    <s v="Zone C"/>
    <s v="Part-Time"/>
    <x v="0"/>
    <x v="4"/>
    <d v="1988-11-04T00:00:00"/>
    <s v="MA"/>
    <x v="1"/>
    <s v="Asian"/>
    <s v="Widowed"/>
    <x v="0"/>
    <x v="1"/>
    <x v="1"/>
    <d v="2023-01-18T00:00:00"/>
    <n v="2"/>
    <x v="0"/>
    <n v="4"/>
    <x v="1"/>
    <n v="5"/>
    <d v="2022-11-10T00:00:00"/>
    <x v="3"/>
    <x v="0"/>
    <x v="2"/>
    <n v="2"/>
    <x v="1375"/>
    <n v="34"/>
    <x v="1"/>
  </r>
  <r>
    <x v="1391"/>
    <d v="2020-01-18T00:00:00"/>
    <n v="6"/>
    <s v="Production Technician I"/>
    <x v="8"/>
    <s v="Active"/>
    <s v="Contract"/>
    <s v="Zone B"/>
    <s v="Part-Time"/>
    <x v="0"/>
    <x v="4"/>
    <d v="1942-05-19T00:00:00"/>
    <s v="MA"/>
    <x v="0"/>
    <s v="White"/>
    <s v="Widowed"/>
    <x v="0"/>
    <x v="1"/>
    <x v="1"/>
    <d v="2023-01-26T00:00:00"/>
    <n v="4"/>
    <x v="1"/>
    <n v="2"/>
    <x v="0"/>
    <n v="5"/>
    <d v="2023-07-21T00:00:00"/>
    <x v="2"/>
    <x v="1"/>
    <x v="1"/>
    <n v="2"/>
    <x v="1376"/>
    <n v="78"/>
    <x v="3"/>
  </r>
  <r>
    <x v="1392"/>
    <d v="2021-10-21T00:00:00"/>
    <n v="4"/>
    <s v="Production Technician I"/>
    <x v="3"/>
    <s v="Active"/>
    <s v="Full-Time"/>
    <s v="Zone A"/>
    <s v="Part-Time"/>
    <x v="0"/>
    <x v="3"/>
    <d v="1961-10-15T00:00:00"/>
    <s v="MA"/>
    <x v="0"/>
    <s v="White"/>
    <s v="Widowed"/>
    <x v="0"/>
    <x v="1"/>
    <x v="1"/>
    <d v="2022-11-23T00:00:00"/>
    <n v="3"/>
    <x v="2"/>
    <n v="5"/>
    <x v="1"/>
    <n v="2"/>
    <d v="2023-03-15T00:00:00"/>
    <x v="3"/>
    <x v="0"/>
    <x v="3"/>
    <n v="3"/>
    <x v="1377"/>
    <n v="60"/>
    <x v="3"/>
  </r>
  <r>
    <x v="1393"/>
    <d v="2019-01-05T00:00:00"/>
    <n v="7"/>
    <s v="Production Technician I"/>
    <x v="9"/>
    <s v="Active"/>
    <s v="Full-Time"/>
    <s v="Zone C"/>
    <s v="Full-Time"/>
    <x v="0"/>
    <x v="5"/>
    <d v="1942-11-07T00:00:00"/>
    <s v="MA"/>
    <x v="0"/>
    <s v="Hispanic"/>
    <s v="Divorced"/>
    <x v="0"/>
    <x v="1"/>
    <x v="1"/>
    <d v="2022-11-05T00:00:00"/>
    <n v="1"/>
    <x v="0"/>
    <n v="4"/>
    <x v="1"/>
    <n v="1"/>
    <d v="2022-10-12T00:00:00"/>
    <x v="1"/>
    <x v="0"/>
    <x v="3"/>
    <n v="5"/>
    <x v="1378"/>
    <n v="77"/>
    <x v="3"/>
  </r>
  <r>
    <x v="1394"/>
    <d v="2021-01-24T00:00:00"/>
    <n v="5"/>
    <s v="Production Technician I"/>
    <x v="5"/>
    <s v="Terminated"/>
    <s v="Part-Time"/>
    <s v="Zone B"/>
    <s v="Temporary"/>
    <x v="0"/>
    <x v="13"/>
    <d v="1991-06-12T00:00:00"/>
    <s v="MA"/>
    <x v="0"/>
    <s v="White"/>
    <s v="Divorced"/>
    <x v="0"/>
    <x v="1"/>
    <x v="1"/>
    <d v="2023-04-08T00:00:00"/>
    <n v="3"/>
    <x v="2"/>
    <n v="4"/>
    <x v="1"/>
    <n v="3"/>
    <d v="2022-11-12T00:00:00"/>
    <x v="4"/>
    <x v="1"/>
    <x v="3"/>
    <n v="5"/>
    <x v="1379"/>
    <n v="30"/>
    <x v="1"/>
  </r>
  <r>
    <x v="1395"/>
    <d v="2020-03-06T00:00:00"/>
    <n v="6"/>
    <s v="Production Technician II"/>
    <x v="3"/>
    <s v="Active"/>
    <s v="Part-Time"/>
    <s v="Zone B"/>
    <s v="Temporary"/>
    <x v="0"/>
    <x v="6"/>
    <d v="1987-10-16T00:00:00"/>
    <s v="MA"/>
    <x v="0"/>
    <s v="Asian"/>
    <s v="Married"/>
    <x v="0"/>
    <x v="1"/>
    <x v="1"/>
    <d v="2023-04-02T00:00:00"/>
    <n v="2"/>
    <x v="0"/>
    <n v="5"/>
    <x v="1"/>
    <n v="1"/>
    <d v="2023-03-26T00:00:00"/>
    <x v="0"/>
    <x v="1"/>
    <x v="2"/>
    <n v="1"/>
    <x v="1380"/>
    <n v="33"/>
    <x v="1"/>
  </r>
  <r>
    <x v="1396"/>
    <d v="2022-11-19T00:00:00"/>
    <n v="3"/>
    <s v="Production Technician II"/>
    <x v="9"/>
    <s v="Terminated"/>
    <s v="Full-Time"/>
    <s v="Zone B"/>
    <s v="Full-Time"/>
    <x v="0"/>
    <x v="3"/>
    <d v="1972-07-26T00:00:00"/>
    <s v="MA"/>
    <x v="1"/>
    <s v="White"/>
    <s v="Married"/>
    <x v="0"/>
    <x v="1"/>
    <x v="1"/>
    <d v="2023-01-21T00:00:00"/>
    <n v="5"/>
    <x v="1"/>
    <n v="4"/>
    <x v="1"/>
    <n v="2"/>
    <d v="2023-02-02T00:00:00"/>
    <x v="2"/>
    <x v="1"/>
    <x v="0"/>
    <n v="3"/>
    <x v="1381"/>
    <n v="50"/>
    <x v="0"/>
  </r>
  <r>
    <x v="1397"/>
    <d v="2019-03-15T00:00:00"/>
    <n v="7"/>
    <s v="Production Technician II"/>
    <x v="5"/>
    <s v="Terminated"/>
    <s v="Part-Time"/>
    <s v="Zone B"/>
    <s v="Full-Time"/>
    <x v="0"/>
    <x v="6"/>
    <d v="1981-04-04T00:00:00"/>
    <s v="MA"/>
    <x v="0"/>
    <s v="Other"/>
    <s v="Married"/>
    <x v="0"/>
    <x v="1"/>
    <x v="1"/>
    <d v="2023-02-23T00:00:00"/>
    <n v="4"/>
    <x v="1"/>
    <n v="4"/>
    <x v="1"/>
    <n v="5"/>
    <d v="2023-01-11T00:00:00"/>
    <x v="0"/>
    <x v="1"/>
    <x v="3"/>
    <n v="2"/>
    <x v="1382"/>
    <n v="38"/>
    <x v="1"/>
  </r>
  <r>
    <x v="1398"/>
    <d v="2019-05-29T00:00:00"/>
    <n v="6"/>
    <s v="Production Technician I"/>
    <x v="1"/>
    <s v="Active"/>
    <s v="Contract"/>
    <s v="Zone B"/>
    <s v="Full-Time"/>
    <x v="0"/>
    <x v="5"/>
    <d v="1960-11-03T00:00:00"/>
    <s v="MA"/>
    <x v="0"/>
    <s v="Black"/>
    <s v="Single"/>
    <x v="0"/>
    <x v="1"/>
    <x v="1"/>
    <d v="2022-10-31T00:00:00"/>
    <n v="5"/>
    <x v="1"/>
    <n v="2"/>
    <x v="0"/>
    <n v="3"/>
    <d v="2023-01-24T00:00:00"/>
    <x v="1"/>
    <x v="0"/>
    <x v="1"/>
    <n v="3"/>
    <x v="1383"/>
    <n v="59"/>
    <x v="0"/>
  </r>
  <r>
    <x v="1399"/>
    <d v="2023-01-09T00:00:00"/>
    <n v="3"/>
    <s v="Production Technician I"/>
    <x v="8"/>
    <s v="Active"/>
    <s v="Contract"/>
    <s v="Zone B"/>
    <s v="Temporary"/>
    <x v="0"/>
    <x v="4"/>
    <d v="1990-09-12T00:00:00"/>
    <s v="MA"/>
    <x v="0"/>
    <s v="Black"/>
    <s v="Single"/>
    <x v="0"/>
    <x v="1"/>
    <x v="1"/>
    <d v="2022-10-01T00:00:00"/>
    <n v="3"/>
    <x v="2"/>
    <n v="5"/>
    <x v="1"/>
    <n v="5"/>
    <d v="2023-08-03T00:00:00"/>
    <x v="4"/>
    <x v="0"/>
    <x v="1"/>
    <n v="2"/>
    <x v="1384"/>
    <n v="33"/>
    <x v="1"/>
  </r>
  <r>
    <x v="1400"/>
    <d v="2022-05-01T00:00:00"/>
    <n v="4"/>
    <s v="Production Technician I"/>
    <x v="3"/>
    <s v="Terminated"/>
    <s v="Contract"/>
    <s v="Zone A"/>
    <s v="Full-Time"/>
    <x v="0"/>
    <x v="12"/>
    <d v="1990-08-15T00:00:00"/>
    <s v="MA"/>
    <x v="0"/>
    <s v="Other"/>
    <s v="Widowed"/>
    <x v="0"/>
    <x v="1"/>
    <x v="1"/>
    <d v="2023-05-22T00:00:00"/>
    <n v="2"/>
    <x v="0"/>
    <n v="3"/>
    <x v="2"/>
    <n v="3"/>
    <d v="2023-06-18T00:00:00"/>
    <x v="0"/>
    <x v="1"/>
    <x v="0"/>
    <n v="1"/>
    <x v="1385"/>
    <n v="32"/>
    <x v="1"/>
  </r>
  <r>
    <x v="1401"/>
    <d v="2021-01-26T00:00:00"/>
    <n v="5"/>
    <s v="Production Technician I"/>
    <x v="9"/>
    <s v="Terminated"/>
    <s v="Full-Time"/>
    <s v="Zone B"/>
    <s v="Full-Time"/>
    <x v="0"/>
    <x v="4"/>
    <d v="1948-08-03T00:00:00"/>
    <s v="MA"/>
    <x v="0"/>
    <s v="Hispanic"/>
    <s v="Widowed"/>
    <x v="0"/>
    <x v="1"/>
    <x v="1"/>
    <d v="2022-09-23T00:00:00"/>
    <n v="2"/>
    <x v="0"/>
    <n v="5"/>
    <x v="1"/>
    <n v="3"/>
    <d v="2023-04-04T00:00:00"/>
    <x v="1"/>
    <x v="0"/>
    <x v="0"/>
    <n v="3"/>
    <x v="1386"/>
    <n v="73"/>
    <x v="3"/>
  </r>
  <r>
    <x v="1402"/>
    <d v="2021-09-06T00:00:00"/>
    <n v="4"/>
    <s v="Production Technician I"/>
    <x v="5"/>
    <s v="Active"/>
    <s v="Contract"/>
    <s v="Zone C"/>
    <s v="Full-Time"/>
    <x v="0"/>
    <x v="6"/>
    <d v="1994-07-27T00:00:00"/>
    <s v="MA"/>
    <x v="1"/>
    <s v="Other"/>
    <s v="Married"/>
    <x v="0"/>
    <x v="1"/>
    <x v="1"/>
    <d v="2023-02-01T00:00:00"/>
    <n v="3"/>
    <x v="2"/>
    <n v="2"/>
    <x v="0"/>
    <n v="5"/>
    <d v="2023-05-28T00:00:00"/>
    <x v="3"/>
    <x v="1"/>
    <x v="1"/>
    <n v="2"/>
    <x v="1387"/>
    <n v="27"/>
    <x v="1"/>
  </r>
  <r>
    <x v="1403"/>
    <d v="2020-07-29T00:00:00"/>
    <n v="5"/>
    <s v="Production Technician I"/>
    <x v="6"/>
    <s v="Active"/>
    <s v="Full-Time"/>
    <s v="Zone A"/>
    <s v="Part-Time"/>
    <x v="0"/>
    <x v="3"/>
    <d v="1958-02-11T00:00:00"/>
    <s v="MA"/>
    <x v="1"/>
    <s v="Asian"/>
    <s v="Divorced"/>
    <x v="0"/>
    <x v="1"/>
    <x v="1"/>
    <d v="2023-04-29T00:00:00"/>
    <n v="1"/>
    <x v="0"/>
    <n v="1"/>
    <x v="0"/>
    <n v="3"/>
    <d v="2022-11-14T00:00:00"/>
    <x v="3"/>
    <x v="1"/>
    <x v="3"/>
    <n v="3"/>
    <x v="1388"/>
    <n v="62"/>
    <x v="3"/>
  </r>
  <r>
    <x v="1404"/>
    <d v="2023-03-31T00:00:00"/>
    <n v="3"/>
    <s v="Production Technician I"/>
    <x v="2"/>
    <s v="Active"/>
    <s v="Full-Time"/>
    <s v="Zone B"/>
    <s v="Full-Time"/>
    <x v="0"/>
    <x v="16"/>
    <d v="1966-11-05T00:00:00"/>
    <s v="MA"/>
    <x v="0"/>
    <s v="Other"/>
    <s v="Widowed"/>
    <x v="0"/>
    <x v="1"/>
    <x v="1"/>
    <d v="2023-07-29T00:00:00"/>
    <n v="3"/>
    <x v="2"/>
    <n v="4"/>
    <x v="1"/>
    <n v="4"/>
    <d v="2022-11-17T00:00:00"/>
    <x v="2"/>
    <x v="1"/>
    <x v="0"/>
    <n v="3"/>
    <x v="1389"/>
    <n v="57"/>
    <x v="0"/>
  </r>
  <r>
    <x v="1405"/>
    <d v="2023-05-16T00:00:00"/>
    <n v="2"/>
    <s v="Production Technician I"/>
    <x v="4"/>
    <s v="Active"/>
    <s v="Part-Time"/>
    <s v="Zone B"/>
    <s v="Full-Time"/>
    <x v="0"/>
    <x v="4"/>
    <d v="1994-11-29T00:00:00"/>
    <s v="MA"/>
    <x v="0"/>
    <s v="Hispanic"/>
    <s v="Married"/>
    <x v="0"/>
    <x v="1"/>
    <x v="1"/>
    <d v="2022-09-05T00:00:00"/>
    <n v="3"/>
    <x v="2"/>
    <n v="5"/>
    <x v="1"/>
    <n v="1"/>
    <d v="2023-07-14T00:00:00"/>
    <x v="1"/>
    <x v="1"/>
    <x v="0"/>
    <n v="4"/>
    <x v="1390"/>
    <n v="29"/>
    <x v="1"/>
  </r>
  <r>
    <x v="1406"/>
    <d v="2023-04-29T00:00:00"/>
    <n v="3"/>
    <s v="Production Technician I"/>
    <x v="0"/>
    <s v="Active"/>
    <s v="Contract"/>
    <s v="Zone B"/>
    <s v="Full-Time"/>
    <x v="0"/>
    <x v="8"/>
    <d v="1980-02-13T00:00:00"/>
    <s v="MA"/>
    <x v="1"/>
    <s v="Other"/>
    <s v="Divorced"/>
    <x v="0"/>
    <x v="1"/>
    <x v="1"/>
    <d v="2023-04-21T00:00:00"/>
    <n v="1"/>
    <x v="0"/>
    <n v="5"/>
    <x v="1"/>
    <n v="3"/>
    <d v="2023-05-12T00:00:00"/>
    <x v="4"/>
    <x v="0"/>
    <x v="2"/>
    <n v="3"/>
    <x v="1391"/>
    <n v="43"/>
    <x v="0"/>
  </r>
  <r>
    <x v="1407"/>
    <d v="2019-11-27T00:00:00"/>
    <n v="6"/>
    <s v="Production Technician I"/>
    <x v="7"/>
    <s v="Active"/>
    <s v="Contract"/>
    <s v="Zone A"/>
    <s v="Temporary"/>
    <x v="0"/>
    <x v="4"/>
    <d v="2000-01-02T00:00:00"/>
    <s v="MA"/>
    <x v="1"/>
    <s v="Black"/>
    <s v="Single"/>
    <x v="0"/>
    <x v="1"/>
    <x v="1"/>
    <d v="2022-08-20T00:00:00"/>
    <n v="3"/>
    <x v="2"/>
    <n v="4"/>
    <x v="1"/>
    <n v="2"/>
    <d v="2023-06-30T00:00:00"/>
    <x v="0"/>
    <x v="0"/>
    <x v="3"/>
    <n v="1"/>
    <x v="1392"/>
    <n v="19"/>
    <x v="2"/>
  </r>
  <r>
    <x v="1408"/>
    <d v="2022-11-03T00:00:00"/>
    <n v="3"/>
    <s v="Production Technician I"/>
    <x v="1"/>
    <s v="Active"/>
    <s v="Full-Time"/>
    <s v="Zone C"/>
    <s v="Full-Time"/>
    <x v="0"/>
    <x v="4"/>
    <d v="1976-04-06T00:00:00"/>
    <s v="MA"/>
    <x v="1"/>
    <s v="Hispanic"/>
    <s v="Married"/>
    <x v="0"/>
    <x v="1"/>
    <x v="1"/>
    <d v="2022-12-13T00:00:00"/>
    <n v="3"/>
    <x v="2"/>
    <n v="2"/>
    <x v="0"/>
    <n v="1"/>
    <d v="2023-02-23T00:00:00"/>
    <x v="0"/>
    <x v="1"/>
    <x v="2"/>
    <n v="5"/>
    <x v="1393"/>
    <n v="46"/>
    <x v="0"/>
  </r>
  <r>
    <x v="1409"/>
    <d v="2022-08-08T00:00:00"/>
    <n v="3"/>
    <s v="Production Technician I"/>
    <x v="8"/>
    <s v="Active"/>
    <s v="Full-Time"/>
    <s v="Zone A"/>
    <s v="Part-Time"/>
    <x v="0"/>
    <x v="3"/>
    <d v="1983-03-17T00:00:00"/>
    <s v="MA"/>
    <x v="0"/>
    <s v="Hispanic"/>
    <s v="Widowed"/>
    <x v="0"/>
    <x v="1"/>
    <x v="1"/>
    <d v="2022-08-24T00:00:00"/>
    <n v="4"/>
    <x v="1"/>
    <n v="5"/>
    <x v="1"/>
    <n v="5"/>
    <d v="2023-02-23T00:00:00"/>
    <x v="4"/>
    <x v="0"/>
    <x v="0"/>
    <n v="3"/>
    <x v="1394"/>
    <n v="39"/>
    <x v="1"/>
  </r>
  <r>
    <x v="1410"/>
    <d v="2023-07-27T00:00:00"/>
    <n v="2"/>
    <s v="Production Technician I"/>
    <x v="3"/>
    <s v="Active"/>
    <s v="Contract"/>
    <s v="Zone A"/>
    <s v="Full-Time"/>
    <x v="0"/>
    <x v="4"/>
    <d v="1988-03-03T00:00:00"/>
    <s v="MA"/>
    <x v="0"/>
    <s v="Asian"/>
    <s v="Widowed"/>
    <x v="0"/>
    <x v="1"/>
    <x v="1"/>
    <d v="2022-12-09T00:00:00"/>
    <n v="4"/>
    <x v="1"/>
    <n v="1"/>
    <x v="0"/>
    <n v="3"/>
    <d v="2023-08-04T00:00:00"/>
    <x v="1"/>
    <x v="0"/>
    <x v="0"/>
    <n v="3"/>
    <x v="1395"/>
    <n v="35"/>
    <x v="1"/>
  </r>
  <r>
    <x v="1411"/>
    <d v="2023-07-15T00:00:00"/>
    <n v="2"/>
    <s v="Production Technician I"/>
    <x v="9"/>
    <s v="Active"/>
    <s v="Full-Time"/>
    <s v="Zone C"/>
    <s v="Temporary"/>
    <x v="0"/>
    <x v="3"/>
    <d v="1986-08-26T00:00:00"/>
    <s v="MA"/>
    <x v="0"/>
    <s v="Asian"/>
    <s v="Single"/>
    <x v="0"/>
    <x v="1"/>
    <x v="1"/>
    <d v="2022-12-27T00:00:00"/>
    <n v="3"/>
    <x v="2"/>
    <n v="3"/>
    <x v="2"/>
    <n v="4"/>
    <d v="2023-06-30T00:00:00"/>
    <x v="2"/>
    <x v="1"/>
    <x v="1"/>
    <n v="5"/>
    <x v="1396"/>
    <n v="37"/>
    <x v="1"/>
  </r>
  <r>
    <x v="1412"/>
    <d v="2022-11-09T00:00:00"/>
    <n v="3"/>
    <s v="Production Technician I"/>
    <x v="5"/>
    <s v="Active"/>
    <s v="Full-Time"/>
    <s v="Zone B"/>
    <s v="Temporary"/>
    <x v="0"/>
    <x v="10"/>
    <d v="1999-12-22T00:00:00"/>
    <s v="MA"/>
    <x v="0"/>
    <s v="White"/>
    <s v="Single"/>
    <x v="0"/>
    <x v="1"/>
    <x v="1"/>
    <d v="2023-04-16T00:00:00"/>
    <n v="2"/>
    <x v="0"/>
    <n v="3"/>
    <x v="2"/>
    <n v="4"/>
    <d v="2023-05-14T00:00:00"/>
    <x v="0"/>
    <x v="0"/>
    <x v="0"/>
    <n v="5"/>
    <x v="1397"/>
    <n v="23"/>
    <x v="2"/>
  </r>
  <r>
    <x v="1413"/>
    <d v="2019-12-24T00:00:00"/>
    <n v="6"/>
    <s v="Sales Manager"/>
    <x v="4"/>
    <s v="Active"/>
    <s v="Full-Time"/>
    <s v="Zone A"/>
    <s v="Temporary"/>
    <x v="1"/>
    <x v="2"/>
    <d v="1977-08-16T00:00:00"/>
    <s v="MA"/>
    <x v="1"/>
    <s v="Other"/>
    <s v="Widowed"/>
    <x v="0"/>
    <x v="1"/>
    <x v="1"/>
    <d v="2023-01-17T00:00:00"/>
    <n v="5"/>
    <x v="1"/>
    <n v="5"/>
    <x v="1"/>
    <n v="2"/>
    <d v="2023-03-19T00:00:00"/>
    <x v="1"/>
    <x v="0"/>
    <x v="0"/>
    <n v="2"/>
    <x v="1398"/>
    <n v="42"/>
    <x v="0"/>
  </r>
  <r>
    <x v="1414"/>
    <d v="2019-03-08T00:00:00"/>
    <n v="7"/>
    <s v="Sales Manager"/>
    <x v="6"/>
    <s v="Active"/>
    <s v="Contract"/>
    <s v="Zone C"/>
    <s v="Part-Time"/>
    <x v="1"/>
    <x v="1"/>
    <d v="1989-11-01T00:00:00"/>
    <s v="VT"/>
    <x v="0"/>
    <s v="Black"/>
    <s v="Widowed"/>
    <x v="0"/>
    <x v="1"/>
    <x v="1"/>
    <d v="2023-05-24T00:00:00"/>
    <n v="2"/>
    <x v="0"/>
    <n v="4"/>
    <x v="1"/>
    <n v="5"/>
    <d v="2022-10-17T00:00:00"/>
    <x v="1"/>
    <x v="0"/>
    <x v="1"/>
    <n v="5"/>
    <x v="1399"/>
    <n v="30"/>
    <x v="1"/>
  </r>
  <r>
    <x v="1415"/>
    <d v="2019-06-25T00:00:00"/>
    <n v="6"/>
    <s v="Sales Manager"/>
    <x v="5"/>
    <s v="Terminated"/>
    <s v="Contract"/>
    <s v="Zone B"/>
    <s v="Full-Time"/>
    <x v="1"/>
    <x v="5"/>
    <d v="1991-09-29T00:00:00"/>
    <s v="PA"/>
    <x v="0"/>
    <s v="Other"/>
    <s v="Widowed"/>
    <x v="0"/>
    <x v="1"/>
    <x v="1"/>
    <d v="2022-08-25T00:00:00"/>
    <n v="2"/>
    <x v="0"/>
    <n v="5"/>
    <x v="1"/>
    <n v="2"/>
    <d v="2023-05-08T00:00:00"/>
    <x v="0"/>
    <x v="1"/>
    <x v="1"/>
    <n v="2"/>
    <x v="1400"/>
    <n v="28"/>
    <x v="1"/>
  </r>
  <r>
    <x v="1416"/>
    <d v="2019-01-03T00:00:00"/>
    <n v="7"/>
    <s v="Production Technician II"/>
    <x v="3"/>
    <s v="Active"/>
    <s v="Part-Time"/>
    <s v="Zone A"/>
    <s v="Temporary"/>
    <x v="1"/>
    <x v="17"/>
    <d v="1974-12-01T00:00:00"/>
    <s v="MA"/>
    <x v="1"/>
    <s v="Hispanic"/>
    <s v="Divorced"/>
    <x v="0"/>
    <x v="1"/>
    <x v="1"/>
    <d v="2023-04-20T00:00:00"/>
    <n v="5"/>
    <x v="1"/>
    <n v="1"/>
    <x v="0"/>
    <n v="4"/>
    <d v="2022-09-16T00:00:00"/>
    <x v="1"/>
    <x v="0"/>
    <x v="2"/>
    <n v="2"/>
    <x v="829"/>
    <n v="45"/>
    <x v="0"/>
  </r>
  <r>
    <x v="1417"/>
    <d v="2023-02-02T00:00:00"/>
    <n v="3"/>
    <s v="Production Technician II"/>
    <x v="4"/>
    <s v="Active"/>
    <s v="Full-Time"/>
    <s v="Zone B"/>
    <s v="Part-Time"/>
    <x v="1"/>
    <x v="4"/>
    <d v="1991-05-26T00:00:00"/>
    <s v="PA"/>
    <x v="0"/>
    <s v="Hispanic"/>
    <s v="Widowed"/>
    <x v="0"/>
    <x v="1"/>
    <x v="1"/>
    <d v="2022-10-11T00:00:00"/>
    <n v="3"/>
    <x v="2"/>
    <n v="3"/>
    <x v="2"/>
    <n v="5"/>
    <d v="2022-08-21T00:00:00"/>
    <x v="0"/>
    <x v="1"/>
    <x v="0"/>
    <n v="5"/>
    <x v="1401"/>
    <n v="32"/>
    <x v="1"/>
  </r>
  <r>
    <x v="1418"/>
    <d v="2022-03-30T00:00:00"/>
    <n v="4"/>
    <s v="Production Technician II"/>
    <x v="0"/>
    <s v="Terminated"/>
    <s v="Full-Time"/>
    <s v="Zone A"/>
    <s v="Temporary"/>
    <x v="1"/>
    <x v="6"/>
    <d v="1957-03-25T00:00:00"/>
    <s v="PA"/>
    <x v="0"/>
    <s v="Asian"/>
    <s v="Single"/>
    <x v="0"/>
    <x v="1"/>
    <x v="1"/>
    <d v="2022-08-11T00:00:00"/>
    <n v="4"/>
    <x v="1"/>
    <n v="5"/>
    <x v="1"/>
    <n v="4"/>
    <d v="2023-05-08T00:00:00"/>
    <x v="0"/>
    <x v="1"/>
    <x v="2"/>
    <n v="4"/>
    <x v="408"/>
    <n v="65"/>
    <x v="3"/>
  </r>
  <r>
    <x v="1419"/>
    <d v="2020-03-23T00:00:00"/>
    <n v="6"/>
    <s v="Production Technician II"/>
    <x v="3"/>
    <s v="Active"/>
    <s v="Part-Time"/>
    <s v="Zone A"/>
    <s v="Full-Time"/>
    <x v="1"/>
    <x v="8"/>
    <d v="1957-03-18T00:00:00"/>
    <s v="MA"/>
    <x v="0"/>
    <s v="Other"/>
    <s v="Single"/>
    <x v="0"/>
    <x v="1"/>
    <x v="1"/>
    <d v="2022-09-15T00:00:00"/>
    <n v="1"/>
    <x v="0"/>
    <n v="4"/>
    <x v="1"/>
    <n v="3"/>
    <d v="2022-08-24T00:00:00"/>
    <x v="4"/>
    <x v="1"/>
    <x v="3"/>
    <n v="5"/>
    <x v="1402"/>
    <n v="63"/>
    <x v="3"/>
  </r>
  <r>
    <x v="1420"/>
    <d v="2019-06-06T00:00:00"/>
    <n v="6"/>
    <s v="Production Technician II"/>
    <x v="9"/>
    <s v="Active"/>
    <s v="Contract"/>
    <s v="Zone C"/>
    <s v="Temporary"/>
    <x v="1"/>
    <x v="4"/>
    <d v="1942-03-05T00:00:00"/>
    <s v="PA"/>
    <x v="0"/>
    <s v="Asian"/>
    <s v="Married"/>
    <x v="0"/>
    <x v="1"/>
    <x v="1"/>
    <d v="2023-06-13T00:00:00"/>
    <n v="4"/>
    <x v="1"/>
    <n v="5"/>
    <x v="1"/>
    <n v="3"/>
    <d v="2022-10-27T00:00:00"/>
    <x v="4"/>
    <x v="1"/>
    <x v="2"/>
    <n v="3"/>
    <x v="1403"/>
    <n v="77"/>
    <x v="3"/>
  </r>
  <r>
    <x v="1421"/>
    <d v="2023-05-28T00:00:00"/>
    <n v="2"/>
    <s v="Production Technician II"/>
    <x v="3"/>
    <s v="Active"/>
    <s v="Contract"/>
    <s v="Zone A"/>
    <s v="Temporary"/>
    <x v="1"/>
    <x v="6"/>
    <d v="1942-08-07T00:00:00"/>
    <s v="MA"/>
    <x v="0"/>
    <s v="Asian"/>
    <s v="Widowed"/>
    <x v="0"/>
    <x v="1"/>
    <x v="1"/>
    <d v="2022-08-20T00:00:00"/>
    <n v="3"/>
    <x v="2"/>
    <n v="4"/>
    <x v="1"/>
    <n v="5"/>
    <d v="2023-01-16T00:00:00"/>
    <x v="4"/>
    <x v="1"/>
    <x v="0"/>
    <n v="2"/>
    <x v="1404"/>
    <n v="81"/>
    <x v="3"/>
  </r>
  <r>
    <x v="1422"/>
    <d v="2021-02-03T00:00:00"/>
    <n v="5"/>
    <s v="Production Technician II"/>
    <x v="9"/>
    <s v="Active"/>
    <s v="Contract"/>
    <s v="Zone A"/>
    <s v="Part-Time"/>
    <x v="1"/>
    <x v="6"/>
    <d v="1941-10-06T00:00:00"/>
    <s v="PA"/>
    <x v="0"/>
    <s v="Hispanic"/>
    <s v="Widowed"/>
    <x v="0"/>
    <x v="1"/>
    <x v="1"/>
    <d v="2022-09-16T00:00:00"/>
    <n v="3"/>
    <x v="2"/>
    <n v="5"/>
    <x v="1"/>
    <n v="4"/>
    <d v="2023-02-04T00:00:00"/>
    <x v="0"/>
    <x v="1"/>
    <x v="0"/>
    <n v="3"/>
    <x v="1405"/>
    <n v="80"/>
    <x v="3"/>
  </r>
  <r>
    <x v="1423"/>
    <d v="2019-07-30T00:00:00"/>
    <n v="6"/>
    <s v="Production Technician II"/>
    <x v="3"/>
    <s v="Terminated"/>
    <s v="Part-Time"/>
    <s v="Zone A"/>
    <s v="Part-Time"/>
    <x v="1"/>
    <x v="13"/>
    <d v="1964-02-11T00:00:00"/>
    <s v="MA"/>
    <x v="0"/>
    <s v="Other"/>
    <s v="Widowed"/>
    <x v="0"/>
    <x v="1"/>
    <x v="1"/>
    <d v="2022-11-08T00:00:00"/>
    <n v="2"/>
    <x v="0"/>
    <n v="4"/>
    <x v="1"/>
    <n v="2"/>
    <d v="2023-04-15T00:00:00"/>
    <x v="1"/>
    <x v="0"/>
    <x v="2"/>
    <n v="3"/>
    <x v="1406"/>
    <n v="55"/>
    <x v="0"/>
  </r>
  <r>
    <x v="1424"/>
    <d v="2022-05-08T00:00:00"/>
    <n v="4"/>
    <s v="Production Technician II"/>
    <x v="9"/>
    <s v="Terminated"/>
    <s v="Contract"/>
    <s v="Zone A"/>
    <s v="Part-Time"/>
    <x v="1"/>
    <x v="12"/>
    <d v="1956-03-23T00:00:00"/>
    <s v="PA"/>
    <x v="0"/>
    <s v="White"/>
    <s v="Widowed"/>
    <x v="0"/>
    <x v="1"/>
    <x v="1"/>
    <d v="2022-09-22T00:00:00"/>
    <n v="5"/>
    <x v="1"/>
    <n v="5"/>
    <x v="1"/>
    <n v="4"/>
    <d v="2023-05-13T00:00:00"/>
    <x v="3"/>
    <x v="0"/>
    <x v="3"/>
    <n v="3"/>
    <x v="1407"/>
    <n v="66"/>
    <x v="3"/>
  </r>
  <r>
    <x v="1425"/>
    <d v="2020-05-12T00:00:00"/>
    <n v="5"/>
    <s v="Production Technician II"/>
    <x v="3"/>
    <s v="Active"/>
    <s v="Part-Time"/>
    <s v="Zone A"/>
    <s v="Full-Time"/>
    <x v="1"/>
    <x v="4"/>
    <d v="1963-08-20T00:00:00"/>
    <s v="PA"/>
    <x v="0"/>
    <s v="Asian"/>
    <s v="Married"/>
    <x v="0"/>
    <x v="1"/>
    <x v="1"/>
    <d v="2022-12-12T00:00:00"/>
    <n v="1"/>
    <x v="0"/>
    <n v="4"/>
    <x v="1"/>
    <n v="1"/>
    <d v="2022-10-26T00:00:00"/>
    <x v="3"/>
    <x v="1"/>
    <x v="2"/>
    <n v="5"/>
    <x v="1408"/>
    <n v="57"/>
    <x v="0"/>
  </r>
  <r>
    <x v="1426"/>
    <d v="2019-03-28T00:00:00"/>
    <n v="7"/>
    <s v="Sales Manager"/>
    <x v="3"/>
    <s v="Terminated"/>
    <s v="Full-Time"/>
    <s v="Zone A"/>
    <s v="Temporary"/>
    <x v="1"/>
    <x v="6"/>
    <d v="1977-02-17T00:00:00"/>
    <s v="MA"/>
    <x v="0"/>
    <s v="White"/>
    <s v="Married"/>
    <x v="0"/>
    <x v="1"/>
    <x v="1"/>
    <d v="2023-02-10T00:00:00"/>
    <n v="1"/>
    <x v="0"/>
    <n v="3"/>
    <x v="2"/>
    <n v="4"/>
    <d v="2023-01-12T00:00:00"/>
    <x v="1"/>
    <x v="1"/>
    <x v="3"/>
    <n v="5"/>
    <x v="1409"/>
    <n v="42"/>
    <x v="0"/>
  </r>
  <r>
    <x v="1427"/>
    <d v="2019-07-22T00:00:00"/>
    <n v="6"/>
    <s v="Production Technician II"/>
    <x v="5"/>
    <s v="Active"/>
    <s v="Full-Time"/>
    <s v="Zone A"/>
    <s v="Full-Time"/>
    <x v="1"/>
    <x v="1"/>
    <d v="1956-07-22T00:00:00"/>
    <s v="PA"/>
    <x v="0"/>
    <s v="Other"/>
    <s v="Widowed"/>
    <x v="0"/>
    <x v="1"/>
    <x v="1"/>
    <d v="2023-01-05T00:00:00"/>
    <n v="3"/>
    <x v="2"/>
    <n v="5"/>
    <x v="1"/>
    <n v="1"/>
    <d v="2022-08-30T00:00:00"/>
    <x v="1"/>
    <x v="0"/>
    <x v="2"/>
    <n v="1"/>
    <x v="1410"/>
    <n v="63"/>
    <x v="3"/>
  </r>
  <r>
    <x v="1428"/>
    <d v="2020-09-17T00:00:00"/>
    <n v="5"/>
    <s v="Sales Manager"/>
    <x v="8"/>
    <s v="Active"/>
    <s v="Part-Time"/>
    <s v="Zone C"/>
    <s v="Temporary"/>
    <x v="1"/>
    <x v="2"/>
    <d v="1982-07-21T00:00:00"/>
    <s v="PA"/>
    <x v="0"/>
    <s v="White"/>
    <s v="Single"/>
    <x v="0"/>
    <x v="1"/>
    <x v="1"/>
    <d v="2023-06-28T00:00:00"/>
    <n v="1"/>
    <x v="0"/>
    <n v="3"/>
    <x v="2"/>
    <n v="3"/>
    <d v="2022-11-14T00:00:00"/>
    <x v="4"/>
    <x v="1"/>
    <x v="0"/>
    <n v="3"/>
    <x v="1411"/>
    <n v="38"/>
    <x v="1"/>
  </r>
  <r>
    <x v="1429"/>
    <d v="2022-07-02T00:00:00"/>
    <n v="3"/>
    <s v="Production Technician II"/>
    <x v="3"/>
    <s v="Terminated"/>
    <s v="Part-Time"/>
    <s v="Zone B"/>
    <s v="Temporary"/>
    <x v="1"/>
    <x v="8"/>
    <d v="1963-12-08T00:00:00"/>
    <s v="PA"/>
    <x v="0"/>
    <s v="Black"/>
    <s v="Married"/>
    <x v="0"/>
    <x v="1"/>
    <x v="1"/>
    <d v="2023-03-16T00:00:00"/>
    <n v="2"/>
    <x v="0"/>
    <n v="1"/>
    <x v="0"/>
    <n v="5"/>
    <d v="2023-05-23T00:00:00"/>
    <x v="2"/>
    <x v="1"/>
    <x v="0"/>
    <n v="4"/>
    <x v="1412"/>
    <n v="59"/>
    <x v="0"/>
  </r>
  <r>
    <x v="1430"/>
    <d v="2019-11-30T00:00:00"/>
    <n v="6"/>
    <s v="Sales Manager"/>
    <x v="8"/>
    <s v="Active"/>
    <s v="Contract"/>
    <s v="Zone A"/>
    <s v="Part-Time"/>
    <x v="1"/>
    <x v="4"/>
    <d v="1950-04-04T00:00:00"/>
    <s v="PA"/>
    <x v="0"/>
    <s v="Hispanic"/>
    <s v="Divorced"/>
    <x v="0"/>
    <x v="1"/>
    <x v="1"/>
    <d v="2022-09-07T00:00:00"/>
    <n v="5"/>
    <x v="1"/>
    <n v="3"/>
    <x v="2"/>
    <n v="4"/>
    <d v="2023-04-28T00:00:00"/>
    <x v="1"/>
    <x v="0"/>
    <x v="1"/>
    <n v="5"/>
    <x v="1413"/>
    <n v="69"/>
    <x v="3"/>
  </r>
  <r>
    <x v="1431"/>
    <d v="2023-07-21T00:00:00"/>
    <n v="2"/>
    <s v="Production Technician II"/>
    <x v="3"/>
    <s v="Terminated"/>
    <s v="Contract"/>
    <s v="Zone C"/>
    <s v="Temporary"/>
    <x v="0"/>
    <x v="8"/>
    <d v="1958-03-24T00:00:00"/>
    <s v="PA"/>
    <x v="0"/>
    <s v="Asian"/>
    <s v="Married"/>
    <x v="0"/>
    <x v="1"/>
    <x v="1"/>
    <d v="2022-09-17T00:00:00"/>
    <n v="3"/>
    <x v="2"/>
    <n v="2"/>
    <x v="0"/>
    <n v="1"/>
    <d v="2023-02-21T00:00:00"/>
    <x v="2"/>
    <x v="1"/>
    <x v="3"/>
    <n v="2"/>
    <x v="1414"/>
    <n v="65"/>
    <x v="3"/>
  </r>
  <r>
    <x v="1432"/>
    <d v="2020-08-26T00:00:00"/>
    <n v="5"/>
    <s v="Sales Manager"/>
    <x v="7"/>
    <s v="Terminated"/>
    <s v="Full-Time"/>
    <s v="Zone A"/>
    <s v="Temporary"/>
    <x v="1"/>
    <x v="1"/>
    <d v="1960-10-09T00:00:00"/>
    <s v="MA"/>
    <x v="0"/>
    <s v="Asian"/>
    <s v="Married"/>
    <x v="0"/>
    <x v="1"/>
    <x v="1"/>
    <d v="2023-04-20T00:00:00"/>
    <n v="4"/>
    <x v="1"/>
    <n v="1"/>
    <x v="0"/>
    <n v="3"/>
    <d v="2023-04-29T00:00:00"/>
    <x v="0"/>
    <x v="0"/>
    <x v="1"/>
    <n v="2"/>
    <x v="1415"/>
    <n v="60"/>
    <x v="3"/>
  </r>
  <r>
    <x v="1433"/>
    <d v="2020-05-16T00:00:00"/>
    <n v="5"/>
    <s v="Sales Manager"/>
    <x v="3"/>
    <s v="Active"/>
    <s v="Full-Time"/>
    <s v="Zone A"/>
    <s v="Full-Time"/>
    <x v="1"/>
    <x v="20"/>
    <d v="1989-07-31T00:00:00"/>
    <s v="PA"/>
    <x v="0"/>
    <s v="Other"/>
    <s v="Divorced"/>
    <x v="0"/>
    <x v="1"/>
    <x v="1"/>
    <d v="2023-06-09T00:00:00"/>
    <n v="2"/>
    <x v="0"/>
    <n v="5"/>
    <x v="1"/>
    <n v="2"/>
    <d v="2023-03-05T00:00:00"/>
    <x v="0"/>
    <x v="0"/>
    <x v="3"/>
    <n v="1"/>
    <x v="1416"/>
    <n v="31"/>
    <x v="1"/>
  </r>
  <r>
    <x v="1434"/>
    <d v="2023-04-06T00:00:00"/>
    <n v="3"/>
    <s v="Production Technician I"/>
    <x v="2"/>
    <s v="Active"/>
    <s v="Full-Time"/>
    <s v="Zone B"/>
    <s v="Full-Time"/>
    <x v="0"/>
    <x v="0"/>
    <d v="1976-02-20T00:00:00"/>
    <s v="MA"/>
    <x v="0"/>
    <s v="Asian"/>
    <s v="Divorced"/>
    <x v="0"/>
    <x v="1"/>
    <x v="1"/>
    <d v="2023-04-07T00:00:00"/>
    <n v="4"/>
    <x v="1"/>
    <n v="5"/>
    <x v="1"/>
    <n v="4"/>
    <d v="2022-08-13T00:00:00"/>
    <x v="0"/>
    <x v="1"/>
    <x v="3"/>
    <n v="4"/>
    <x v="1417"/>
    <n v="47"/>
    <x v="0"/>
  </r>
  <r>
    <x v="1435"/>
    <d v="2019-02-18T00:00:00"/>
    <n v="7"/>
    <s v="Production Technician II"/>
    <x v="7"/>
    <s v="Terminated"/>
    <s v="Part-Time"/>
    <s v="Zone C"/>
    <s v="Temporary"/>
    <x v="0"/>
    <x v="0"/>
    <d v="1968-07-22T00:00:00"/>
    <s v="MA"/>
    <x v="0"/>
    <s v="Other"/>
    <s v="Divorced"/>
    <x v="0"/>
    <x v="1"/>
    <x v="1"/>
    <d v="2023-03-16T00:00:00"/>
    <n v="1"/>
    <x v="0"/>
    <n v="1"/>
    <x v="0"/>
    <n v="5"/>
    <d v="2022-08-14T00:00:00"/>
    <x v="1"/>
    <x v="1"/>
    <x v="3"/>
    <n v="5"/>
    <x v="1418"/>
    <n v="51"/>
    <x v="0"/>
  </r>
  <r>
    <x v="1436"/>
    <d v="2020-10-10T00:00:00"/>
    <n v="5"/>
    <s v="Production Technician I"/>
    <x v="8"/>
    <s v="Active"/>
    <s v="Full-Time"/>
    <s v="Zone A"/>
    <s v="Temporary"/>
    <x v="0"/>
    <x v="4"/>
    <d v="1998-04-04T00:00:00"/>
    <s v="MA"/>
    <x v="1"/>
    <s v="White"/>
    <s v="Married"/>
    <x v="0"/>
    <x v="1"/>
    <x v="1"/>
    <d v="2022-08-27T00:00:00"/>
    <n v="2"/>
    <x v="0"/>
    <n v="3"/>
    <x v="2"/>
    <n v="4"/>
    <d v="2023-07-22T00:00:00"/>
    <x v="0"/>
    <x v="0"/>
    <x v="1"/>
    <n v="3"/>
    <x v="1419"/>
    <n v="22"/>
    <x v="2"/>
  </r>
  <r>
    <x v="1437"/>
    <d v="2021-05-15T00:00:00"/>
    <n v="4"/>
    <s v="Production Technician I"/>
    <x v="2"/>
    <s v="Active"/>
    <s v="Part-Time"/>
    <s v="Zone A"/>
    <s v="Full-Time"/>
    <x v="0"/>
    <x v="18"/>
    <d v="1958-12-18T00:00:00"/>
    <s v="MA"/>
    <x v="0"/>
    <s v="Black"/>
    <s v="Married"/>
    <x v="0"/>
    <x v="1"/>
    <x v="1"/>
    <d v="2023-01-23T00:00:00"/>
    <n v="1"/>
    <x v="0"/>
    <n v="5"/>
    <x v="1"/>
    <n v="4"/>
    <d v="2023-06-05T00:00:00"/>
    <x v="4"/>
    <x v="1"/>
    <x v="3"/>
    <n v="4"/>
    <x v="1420"/>
    <n v="63"/>
    <x v="3"/>
  </r>
  <r>
    <x v="1438"/>
    <d v="2019-05-13T00:00:00"/>
    <n v="6"/>
    <s v="Production Technician I"/>
    <x v="3"/>
    <s v="Terminated"/>
    <s v="Part-Time"/>
    <s v="Zone C"/>
    <s v="Full-Time"/>
    <x v="0"/>
    <x v="4"/>
    <d v="1975-02-15T00:00:00"/>
    <s v="MA"/>
    <x v="0"/>
    <s v="Asian"/>
    <s v="Widowed"/>
    <x v="0"/>
    <x v="1"/>
    <x v="1"/>
    <d v="2023-03-17T00:00:00"/>
    <n v="5"/>
    <x v="1"/>
    <n v="2"/>
    <x v="0"/>
    <n v="2"/>
    <d v="2023-04-14T00:00:00"/>
    <x v="1"/>
    <x v="1"/>
    <x v="0"/>
    <n v="5"/>
    <x v="1421"/>
    <n v="44"/>
    <x v="0"/>
  </r>
  <r>
    <x v="1439"/>
    <d v="2019-07-04T00:00:00"/>
    <n v="6"/>
    <s v="Production Technician I"/>
    <x v="9"/>
    <s v="Active"/>
    <s v="Contract"/>
    <s v="Zone B"/>
    <s v="Full-Time"/>
    <x v="0"/>
    <x v="21"/>
    <d v="1990-10-18T00:00:00"/>
    <s v="MA"/>
    <x v="0"/>
    <s v="Other"/>
    <s v="Married"/>
    <x v="0"/>
    <x v="1"/>
    <x v="1"/>
    <d v="2022-10-05T00:00:00"/>
    <n v="4"/>
    <x v="1"/>
    <n v="2"/>
    <x v="0"/>
    <n v="5"/>
    <d v="2023-05-23T00:00:00"/>
    <x v="4"/>
    <x v="0"/>
    <x v="1"/>
    <n v="2"/>
    <x v="1422"/>
    <n v="29"/>
    <x v="1"/>
  </r>
  <r>
    <x v="1440"/>
    <d v="2022-04-01T00:00:00"/>
    <n v="4"/>
    <s v="Production Technician I"/>
    <x v="0"/>
    <s v="Active"/>
    <s v="Part-Time"/>
    <s v="Zone B"/>
    <s v="Temporary"/>
    <x v="0"/>
    <x v="9"/>
    <d v="1989-08-02T00:00:00"/>
    <s v="MA"/>
    <x v="0"/>
    <s v="Asian"/>
    <s v="Married"/>
    <x v="0"/>
    <x v="1"/>
    <x v="1"/>
    <d v="2023-01-04T00:00:00"/>
    <n v="5"/>
    <x v="1"/>
    <n v="3"/>
    <x v="2"/>
    <n v="4"/>
    <d v="2022-09-13T00:00:00"/>
    <x v="2"/>
    <x v="1"/>
    <x v="2"/>
    <n v="2"/>
    <x v="1423"/>
    <n v="33"/>
    <x v="1"/>
  </r>
  <r>
    <x v="1441"/>
    <d v="2018-11-03T00:00:00"/>
    <n v="7"/>
    <s v="Production Technician I"/>
    <x v="9"/>
    <s v="Active"/>
    <s v="Full-Time"/>
    <s v="Zone A"/>
    <s v="Part-Time"/>
    <x v="0"/>
    <x v="1"/>
    <d v="1948-05-26T00:00:00"/>
    <s v="MA"/>
    <x v="1"/>
    <s v="White"/>
    <s v="Divorced"/>
    <x v="0"/>
    <x v="1"/>
    <x v="1"/>
    <d v="2023-01-06T00:00:00"/>
    <n v="3"/>
    <x v="2"/>
    <n v="4"/>
    <x v="1"/>
    <n v="1"/>
    <d v="2023-04-28T00:00:00"/>
    <x v="0"/>
    <x v="0"/>
    <x v="3"/>
    <n v="4"/>
    <x v="1424"/>
    <n v="70"/>
    <x v="3"/>
  </r>
  <r>
    <x v="1442"/>
    <d v="2018-10-11T00:00:00"/>
    <n v="7"/>
    <s v="Production Technician I"/>
    <x v="3"/>
    <s v="Terminated"/>
    <s v="Part-Time"/>
    <s v="Zone A"/>
    <s v="Full-Time"/>
    <x v="0"/>
    <x v="5"/>
    <d v="1945-07-17T00:00:00"/>
    <s v="MA"/>
    <x v="0"/>
    <s v="Black"/>
    <s v="Married"/>
    <x v="0"/>
    <x v="1"/>
    <x v="1"/>
    <d v="2022-12-21T00:00:00"/>
    <n v="2"/>
    <x v="0"/>
    <n v="3"/>
    <x v="2"/>
    <n v="1"/>
    <d v="2023-04-25T00:00:00"/>
    <x v="1"/>
    <x v="1"/>
    <x v="0"/>
    <n v="1"/>
    <x v="1425"/>
    <n v="73"/>
    <x v="3"/>
  </r>
  <r>
    <x v="1443"/>
    <d v="2023-06-25T00:00:00"/>
    <n v="2"/>
    <s v="Production Technician II"/>
    <x v="0"/>
    <s v="Active"/>
    <s v="Contract"/>
    <s v="Zone C"/>
    <s v="Part-Time"/>
    <x v="0"/>
    <x v="3"/>
    <d v="1951-02-18T00:00:00"/>
    <s v="MA"/>
    <x v="0"/>
    <s v="Other"/>
    <s v="Divorced"/>
    <x v="0"/>
    <x v="1"/>
    <x v="1"/>
    <d v="2022-09-05T00:00:00"/>
    <n v="2"/>
    <x v="0"/>
    <n v="4"/>
    <x v="1"/>
    <n v="1"/>
    <d v="2022-10-02T00:00:00"/>
    <x v="0"/>
    <x v="1"/>
    <x v="2"/>
    <n v="5"/>
    <x v="1426"/>
    <n v="72"/>
    <x v="3"/>
  </r>
  <r>
    <x v="1444"/>
    <d v="2020-09-14T00:00:00"/>
    <n v="5"/>
    <s v="Production Technician I"/>
    <x v="0"/>
    <s v="Terminated"/>
    <s v="Contract"/>
    <s v="Zone B"/>
    <s v="Full-Time"/>
    <x v="0"/>
    <x v="3"/>
    <d v="1972-05-08T00:00:00"/>
    <s v="MA"/>
    <x v="0"/>
    <s v="Other"/>
    <s v="Married"/>
    <x v="0"/>
    <x v="1"/>
    <x v="1"/>
    <d v="2022-08-23T00:00:00"/>
    <n v="2"/>
    <x v="0"/>
    <n v="5"/>
    <x v="1"/>
    <n v="3"/>
    <d v="2023-06-13T00:00:00"/>
    <x v="3"/>
    <x v="0"/>
    <x v="1"/>
    <n v="2"/>
    <x v="1427"/>
    <n v="48"/>
    <x v="0"/>
  </r>
  <r>
    <x v="1445"/>
    <d v="2022-12-20T00:00:00"/>
    <n v="3"/>
    <s v="Production Technician I"/>
    <x v="1"/>
    <s v="Terminated"/>
    <s v="Part-Time"/>
    <s v="Zone B"/>
    <s v="Part-Time"/>
    <x v="0"/>
    <x v="7"/>
    <d v="1969-03-27T00:00:00"/>
    <s v="MA"/>
    <x v="0"/>
    <s v="Other"/>
    <s v="Married"/>
    <x v="0"/>
    <x v="1"/>
    <x v="1"/>
    <d v="2022-11-21T00:00:00"/>
    <n v="5"/>
    <x v="1"/>
    <n v="5"/>
    <x v="1"/>
    <n v="5"/>
    <d v="2023-05-22T00:00:00"/>
    <x v="1"/>
    <x v="0"/>
    <x v="0"/>
    <n v="1"/>
    <x v="1428"/>
    <n v="53"/>
    <x v="0"/>
  </r>
  <r>
    <x v="1446"/>
    <d v="2022-02-23T00:00:00"/>
    <n v="4"/>
    <s v="Production Technician II"/>
    <x v="0"/>
    <s v="Active"/>
    <s v="Full-Time"/>
    <s v="Zone A"/>
    <s v="Temporary"/>
    <x v="0"/>
    <x v="3"/>
    <d v="1949-07-31T00:00:00"/>
    <s v="MA"/>
    <x v="0"/>
    <s v="White"/>
    <s v="Widowed"/>
    <x v="0"/>
    <x v="1"/>
    <x v="1"/>
    <d v="2023-02-15T00:00:00"/>
    <n v="3"/>
    <x v="2"/>
    <n v="1"/>
    <x v="0"/>
    <n v="1"/>
    <d v="2022-10-16T00:00:00"/>
    <x v="0"/>
    <x v="1"/>
    <x v="0"/>
    <n v="3"/>
    <x v="1429"/>
    <n v="73"/>
    <x v="3"/>
  </r>
  <r>
    <x v="1447"/>
    <d v="2019-05-31T00:00:00"/>
    <n v="6"/>
    <s v="Production Technician II"/>
    <x v="3"/>
    <s v="Active"/>
    <s v="Full-Time"/>
    <s v="Zone C"/>
    <s v="Part-Time"/>
    <x v="0"/>
    <x v="3"/>
    <d v="1971-03-04T00:00:00"/>
    <s v="MA"/>
    <x v="0"/>
    <s v="Other"/>
    <s v="Widowed"/>
    <x v="0"/>
    <x v="1"/>
    <x v="1"/>
    <d v="2022-10-29T00:00:00"/>
    <n v="4"/>
    <x v="1"/>
    <n v="3"/>
    <x v="2"/>
    <n v="2"/>
    <d v="2023-05-19T00:00:00"/>
    <x v="4"/>
    <x v="0"/>
    <x v="0"/>
    <n v="5"/>
    <x v="1430"/>
    <n v="48"/>
    <x v="0"/>
  </r>
  <r>
    <x v="1448"/>
    <d v="2019-01-29T00:00:00"/>
    <n v="7"/>
    <s v="Production Technician I"/>
    <x v="2"/>
    <s v="Active"/>
    <s v="Part-Time"/>
    <s v="Zone A"/>
    <s v="Part-Time"/>
    <x v="0"/>
    <x v="3"/>
    <d v="1994-12-11T00:00:00"/>
    <s v="MA"/>
    <x v="0"/>
    <s v="Other"/>
    <s v="Single"/>
    <x v="0"/>
    <x v="1"/>
    <x v="1"/>
    <d v="2023-02-26T00:00:00"/>
    <n v="4"/>
    <x v="1"/>
    <n v="2"/>
    <x v="0"/>
    <n v="4"/>
    <d v="2023-07-23T00:00:00"/>
    <x v="1"/>
    <x v="0"/>
    <x v="1"/>
    <n v="4"/>
    <x v="1431"/>
    <n v="25"/>
    <x v="1"/>
  </r>
  <r>
    <x v="1449"/>
    <d v="2019-09-01T00:00:00"/>
    <n v="6"/>
    <s v="Production Technician I"/>
    <x v="6"/>
    <s v="Active"/>
    <s v="Full-Time"/>
    <s v="Zone B"/>
    <s v="Temporary"/>
    <x v="0"/>
    <x v="3"/>
    <d v="1955-06-29T00:00:00"/>
    <s v="MA"/>
    <x v="0"/>
    <s v="Asian"/>
    <s v="Widowed"/>
    <x v="0"/>
    <x v="1"/>
    <x v="1"/>
    <d v="2022-12-27T00:00:00"/>
    <n v="1"/>
    <x v="0"/>
    <n v="4"/>
    <x v="1"/>
    <n v="2"/>
    <d v="2022-11-25T00:00:00"/>
    <x v="1"/>
    <x v="0"/>
    <x v="1"/>
    <n v="2"/>
    <x v="1432"/>
    <n v="64"/>
    <x v="3"/>
  </r>
  <r>
    <x v="1450"/>
    <d v="2022-04-21T00:00:00"/>
    <n v="4"/>
    <s v="Production Technician I"/>
    <x v="9"/>
    <s v="Active"/>
    <s v="Part-Time"/>
    <s v="Zone C"/>
    <s v="Temporary"/>
    <x v="0"/>
    <x v="4"/>
    <d v="1952-04-17T00:00:00"/>
    <s v="MA"/>
    <x v="0"/>
    <s v="Other"/>
    <s v="Single"/>
    <x v="0"/>
    <x v="1"/>
    <x v="1"/>
    <d v="2023-03-06T00:00:00"/>
    <n v="5"/>
    <x v="1"/>
    <n v="4"/>
    <x v="1"/>
    <n v="4"/>
    <d v="2023-03-27T00:00:00"/>
    <x v="0"/>
    <x v="1"/>
    <x v="0"/>
    <n v="1"/>
    <x v="1433"/>
    <n v="70"/>
    <x v="3"/>
  </r>
  <r>
    <x v="1451"/>
    <d v="2018-09-15T00:00:00"/>
    <n v="7"/>
    <s v="Production Technician II"/>
    <x v="8"/>
    <s v="Terminated"/>
    <s v="Part-Time"/>
    <s v="Zone C"/>
    <s v="Full-Time"/>
    <x v="0"/>
    <x v="3"/>
    <d v="1994-02-10T00:00:00"/>
    <s v="MA"/>
    <x v="0"/>
    <s v="Other"/>
    <s v="Divorced"/>
    <x v="0"/>
    <x v="1"/>
    <x v="1"/>
    <d v="2023-05-27T00:00:00"/>
    <n v="3"/>
    <x v="2"/>
    <n v="2"/>
    <x v="0"/>
    <n v="1"/>
    <d v="2022-12-20T00:00:00"/>
    <x v="0"/>
    <x v="1"/>
    <x v="1"/>
    <n v="1"/>
    <x v="1434"/>
    <n v="24"/>
    <x v="2"/>
  </r>
  <r>
    <x v="1452"/>
    <d v="2021-12-04T00:00:00"/>
    <n v="4"/>
    <s v="Production Technician II"/>
    <x v="1"/>
    <s v="Active"/>
    <s v="Contract"/>
    <s v="Zone A"/>
    <s v="Temporary"/>
    <x v="0"/>
    <x v="4"/>
    <d v="1996-01-23T00:00:00"/>
    <s v="MA"/>
    <x v="1"/>
    <s v="Asian"/>
    <s v="Single"/>
    <x v="0"/>
    <x v="1"/>
    <x v="1"/>
    <d v="2023-03-15T00:00:00"/>
    <n v="2"/>
    <x v="0"/>
    <n v="2"/>
    <x v="0"/>
    <n v="3"/>
    <d v="2023-04-26T00:00:00"/>
    <x v="0"/>
    <x v="1"/>
    <x v="1"/>
    <n v="4"/>
    <x v="1435"/>
    <n v="25"/>
    <x v="1"/>
  </r>
  <r>
    <x v="1453"/>
    <d v="2019-11-14T00:00:00"/>
    <n v="6"/>
    <s v="Production Technician II"/>
    <x v="4"/>
    <s v="Active"/>
    <s v="Full-Time"/>
    <s v="Zone B"/>
    <s v="Full-Time"/>
    <x v="0"/>
    <x v="3"/>
    <d v="1991-10-10T00:00:00"/>
    <s v="MA"/>
    <x v="0"/>
    <s v="Black"/>
    <s v="Married"/>
    <x v="0"/>
    <x v="1"/>
    <x v="1"/>
    <d v="2022-08-30T00:00:00"/>
    <n v="4"/>
    <x v="1"/>
    <n v="2"/>
    <x v="0"/>
    <n v="3"/>
    <d v="2023-04-01T00:00:00"/>
    <x v="4"/>
    <x v="1"/>
    <x v="0"/>
    <n v="1"/>
    <x v="1436"/>
    <n v="28"/>
    <x v="1"/>
  </r>
  <r>
    <x v="1454"/>
    <d v="2021-04-14T00:00:00"/>
    <n v="5"/>
    <s v="Production Technician I"/>
    <x v="6"/>
    <s v="Active"/>
    <s v="Part-Time"/>
    <s v="Zone A"/>
    <s v="Temporary"/>
    <x v="0"/>
    <x v="1"/>
    <d v="1968-12-29T00:00:00"/>
    <s v="MA"/>
    <x v="0"/>
    <s v="White"/>
    <s v="Widowed"/>
    <x v="0"/>
    <x v="1"/>
    <x v="1"/>
    <d v="2023-01-17T00:00:00"/>
    <n v="4"/>
    <x v="1"/>
    <n v="1"/>
    <x v="0"/>
    <n v="3"/>
    <d v="2022-10-08T00:00:00"/>
    <x v="2"/>
    <x v="0"/>
    <x v="1"/>
    <n v="2"/>
    <x v="1437"/>
    <n v="53"/>
    <x v="0"/>
  </r>
  <r>
    <x v="1455"/>
    <d v="2019-04-14T00:00:00"/>
    <n v="7"/>
    <s v="Production Technician I"/>
    <x v="7"/>
    <s v="Active"/>
    <s v="Contract"/>
    <s v="Zone A"/>
    <s v="Temporary"/>
    <x v="0"/>
    <x v="9"/>
    <d v="1941-10-31T00:00:00"/>
    <s v="MA"/>
    <x v="0"/>
    <s v="Other"/>
    <s v="Divorced"/>
    <x v="0"/>
    <x v="1"/>
    <x v="1"/>
    <d v="2023-03-24T00:00:00"/>
    <n v="4"/>
    <x v="1"/>
    <n v="4"/>
    <x v="1"/>
    <n v="3"/>
    <d v="2023-03-12T00:00:00"/>
    <x v="1"/>
    <x v="0"/>
    <x v="0"/>
    <n v="5"/>
    <x v="1438"/>
    <n v="78"/>
    <x v="3"/>
  </r>
  <r>
    <x v="1456"/>
    <d v="2021-01-09T00:00:00"/>
    <n v="5"/>
    <s v="Production Technician I"/>
    <x v="1"/>
    <s v="Active"/>
    <s v="Full-Time"/>
    <s v="Zone C"/>
    <s v="Full-Time"/>
    <x v="0"/>
    <x v="0"/>
    <d v="1945-02-16T00:00:00"/>
    <s v="MA"/>
    <x v="0"/>
    <s v="White"/>
    <s v="Single"/>
    <x v="0"/>
    <x v="1"/>
    <x v="1"/>
    <d v="2023-04-25T00:00:00"/>
    <n v="1"/>
    <x v="0"/>
    <n v="5"/>
    <x v="1"/>
    <n v="1"/>
    <d v="2022-11-16T00:00:00"/>
    <x v="4"/>
    <x v="1"/>
    <x v="2"/>
    <n v="5"/>
    <x v="1439"/>
    <n v="76"/>
    <x v="3"/>
  </r>
  <r>
    <x v="1457"/>
    <d v="2022-12-26T00:00:00"/>
    <n v="3"/>
    <s v="Production Technician I"/>
    <x v="8"/>
    <s v="Terminated"/>
    <s v="Contract"/>
    <s v="Zone B"/>
    <s v="Full-Time"/>
    <x v="0"/>
    <x v="4"/>
    <d v="1952-09-22T00:00:00"/>
    <s v="MA"/>
    <x v="0"/>
    <s v="White"/>
    <s v="Single"/>
    <x v="0"/>
    <x v="1"/>
    <x v="1"/>
    <d v="2023-03-18T00:00:00"/>
    <n v="2"/>
    <x v="0"/>
    <n v="5"/>
    <x v="1"/>
    <n v="4"/>
    <d v="2023-05-26T00:00:00"/>
    <x v="0"/>
    <x v="0"/>
    <x v="1"/>
    <n v="5"/>
    <x v="1440"/>
    <n v="70"/>
    <x v="3"/>
  </r>
  <r>
    <x v="1458"/>
    <d v="2021-10-05T00:00:00"/>
    <n v="4"/>
    <s v="Production Technician I"/>
    <x v="3"/>
    <s v="Terminated"/>
    <s v="Full-Time"/>
    <s v="Zone B"/>
    <s v="Part-Time"/>
    <x v="0"/>
    <x v="0"/>
    <d v="1976-12-22T00:00:00"/>
    <s v="MA"/>
    <x v="0"/>
    <s v="Other"/>
    <s v="Divorced"/>
    <x v="0"/>
    <x v="1"/>
    <x v="1"/>
    <d v="2023-06-08T00:00:00"/>
    <n v="3"/>
    <x v="2"/>
    <n v="5"/>
    <x v="1"/>
    <n v="1"/>
    <d v="2023-01-18T00:00:00"/>
    <x v="0"/>
    <x v="0"/>
    <x v="0"/>
    <n v="5"/>
    <x v="1441"/>
    <n v="45"/>
    <x v="0"/>
  </r>
  <r>
    <x v="1459"/>
    <d v="2022-09-25T00:00:00"/>
    <n v="3"/>
    <s v="Production Technician I"/>
    <x v="9"/>
    <s v="Active"/>
    <s v="Part-Time"/>
    <s v="Zone B"/>
    <s v="Temporary"/>
    <x v="0"/>
    <x v="6"/>
    <d v="1972-03-25T00:00:00"/>
    <s v="MA"/>
    <x v="0"/>
    <s v="Asian"/>
    <s v="Single"/>
    <x v="0"/>
    <x v="1"/>
    <x v="1"/>
    <d v="2023-07-17T00:00:00"/>
    <n v="1"/>
    <x v="0"/>
    <n v="4"/>
    <x v="1"/>
    <n v="5"/>
    <d v="2023-05-19T00:00:00"/>
    <x v="4"/>
    <x v="0"/>
    <x v="0"/>
    <n v="1"/>
    <x v="1442"/>
    <n v="50"/>
    <x v="0"/>
  </r>
  <r>
    <x v="1460"/>
    <d v="2021-11-10T00:00:00"/>
    <n v="4"/>
    <s v="Production Technician I"/>
    <x v="5"/>
    <s v="Active"/>
    <s v="Part-Time"/>
    <s v="Zone C"/>
    <s v="Full-Time"/>
    <x v="0"/>
    <x v="3"/>
    <d v="1990-06-16T00:00:00"/>
    <s v="MA"/>
    <x v="0"/>
    <s v="Hispanic"/>
    <s v="Married"/>
    <x v="0"/>
    <x v="1"/>
    <x v="1"/>
    <d v="2023-05-17T00:00:00"/>
    <n v="5"/>
    <x v="1"/>
    <n v="4"/>
    <x v="1"/>
    <n v="5"/>
    <d v="2023-03-25T00:00:00"/>
    <x v="2"/>
    <x v="1"/>
    <x v="0"/>
    <n v="1"/>
    <x v="1443"/>
    <n v="31"/>
    <x v="1"/>
  </r>
  <r>
    <x v="1461"/>
    <d v="2021-04-08T00:00:00"/>
    <n v="5"/>
    <s v="Production Technician I"/>
    <x v="6"/>
    <s v="Active"/>
    <s v="Contract"/>
    <s v="Zone A"/>
    <s v="Temporary"/>
    <x v="0"/>
    <x v="3"/>
    <d v="1993-11-14T00:00:00"/>
    <s v="MA"/>
    <x v="1"/>
    <s v="Black"/>
    <s v="Divorced"/>
    <x v="0"/>
    <x v="1"/>
    <x v="1"/>
    <d v="2023-03-23T00:00:00"/>
    <n v="5"/>
    <x v="1"/>
    <n v="4"/>
    <x v="1"/>
    <n v="3"/>
    <d v="2022-08-10T00:00:00"/>
    <x v="0"/>
    <x v="0"/>
    <x v="3"/>
    <n v="1"/>
    <x v="1444"/>
    <n v="28"/>
    <x v="1"/>
  </r>
  <r>
    <x v="1462"/>
    <d v="2018-11-14T00:00:00"/>
    <n v="7"/>
    <s v="Production Technician I"/>
    <x v="2"/>
    <s v="Active"/>
    <s v="Full-Time"/>
    <s v="Zone C"/>
    <s v="Temporary"/>
    <x v="0"/>
    <x v="2"/>
    <d v="1980-05-24T00:00:00"/>
    <s v="MA"/>
    <x v="0"/>
    <s v="Hispanic"/>
    <s v="Married"/>
    <x v="0"/>
    <x v="1"/>
    <x v="1"/>
    <d v="2023-06-24T00:00:00"/>
    <n v="3"/>
    <x v="2"/>
    <n v="5"/>
    <x v="1"/>
    <n v="5"/>
    <d v="2023-01-29T00:00:00"/>
    <x v="0"/>
    <x v="0"/>
    <x v="3"/>
    <n v="5"/>
    <x v="1445"/>
    <n v="38"/>
    <x v="1"/>
  </r>
  <r>
    <x v="1463"/>
    <d v="2020-03-14T00:00:00"/>
    <n v="6"/>
    <s v="Production Technician I"/>
    <x v="4"/>
    <s v="Active"/>
    <s v="Part-Time"/>
    <s v="Zone C"/>
    <s v="Full-Time"/>
    <x v="0"/>
    <x v="3"/>
    <d v="1956-11-26T00:00:00"/>
    <s v="MA"/>
    <x v="0"/>
    <s v="Asian"/>
    <s v="Widowed"/>
    <x v="0"/>
    <x v="1"/>
    <x v="1"/>
    <d v="2022-08-16T00:00:00"/>
    <n v="2"/>
    <x v="0"/>
    <n v="5"/>
    <x v="1"/>
    <n v="1"/>
    <d v="2022-12-28T00:00:00"/>
    <x v="1"/>
    <x v="0"/>
    <x v="0"/>
    <n v="5"/>
    <x v="1446"/>
    <n v="64"/>
    <x v="3"/>
  </r>
  <r>
    <x v="1464"/>
    <d v="2020-06-24T00:00:00"/>
    <n v="5"/>
    <s v="Production Technician I"/>
    <x v="0"/>
    <s v="Active"/>
    <s v="Full-Time"/>
    <s v="Zone B"/>
    <s v="Temporary"/>
    <x v="0"/>
    <x v="14"/>
    <d v="1948-02-11T00:00:00"/>
    <s v="MA"/>
    <x v="0"/>
    <s v="Black"/>
    <s v="Single"/>
    <x v="0"/>
    <x v="1"/>
    <x v="1"/>
    <d v="2022-08-07T00:00:00"/>
    <n v="5"/>
    <x v="1"/>
    <n v="2"/>
    <x v="0"/>
    <n v="2"/>
    <d v="2022-08-18T00:00:00"/>
    <x v="0"/>
    <x v="0"/>
    <x v="0"/>
    <n v="4"/>
    <x v="1447"/>
    <n v="72"/>
    <x v="3"/>
  </r>
  <r>
    <x v="1465"/>
    <d v="2023-03-19T00:00:00"/>
    <n v="3"/>
    <s v="Production Technician I"/>
    <x v="7"/>
    <s v="Active"/>
    <s v="Contract"/>
    <s v="Zone B"/>
    <s v="Temporary"/>
    <x v="0"/>
    <x v="3"/>
    <d v="1963-11-09T00:00:00"/>
    <s v="MA"/>
    <x v="0"/>
    <s v="White"/>
    <s v="Widowed"/>
    <x v="0"/>
    <x v="1"/>
    <x v="1"/>
    <d v="2023-03-04T00:00:00"/>
    <n v="5"/>
    <x v="1"/>
    <n v="5"/>
    <x v="1"/>
    <n v="2"/>
    <d v="2022-09-28T00:00:00"/>
    <x v="4"/>
    <x v="0"/>
    <x v="1"/>
    <n v="3"/>
    <x v="1448"/>
    <n v="60"/>
    <x v="3"/>
  </r>
  <r>
    <x v="1466"/>
    <d v="2022-08-15T00:00:00"/>
    <n v="3"/>
    <s v="Production Technician I"/>
    <x v="1"/>
    <s v="Active"/>
    <s v="Contract"/>
    <s v="Zone C"/>
    <s v="Full-Time"/>
    <x v="0"/>
    <x v="7"/>
    <d v="1949-02-18T00:00:00"/>
    <s v="MA"/>
    <x v="0"/>
    <s v="Black"/>
    <s v="Divorced"/>
    <x v="0"/>
    <x v="1"/>
    <x v="1"/>
    <d v="2022-09-17T00:00:00"/>
    <n v="1"/>
    <x v="0"/>
    <n v="4"/>
    <x v="1"/>
    <n v="2"/>
    <d v="2023-02-21T00:00:00"/>
    <x v="4"/>
    <x v="0"/>
    <x v="0"/>
    <n v="3"/>
    <x v="1449"/>
    <n v="73"/>
    <x v="3"/>
  </r>
  <r>
    <x v="1467"/>
    <d v="2018-11-09T00:00:00"/>
    <n v="7"/>
    <s v="Production Technician I"/>
    <x v="8"/>
    <s v="Active"/>
    <s v="Full-Time"/>
    <s v="Zone C"/>
    <s v="Part-Time"/>
    <x v="0"/>
    <x v="2"/>
    <d v="1967-05-27T00:00:00"/>
    <s v="MA"/>
    <x v="0"/>
    <s v="White"/>
    <s v="Single"/>
    <x v="0"/>
    <x v="1"/>
    <x v="1"/>
    <d v="2023-07-18T00:00:00"/>
    <n v="5"/>
    <x v="1"/>
    <n v="1"/>
    <x v="0"/>
    <n v="3"/>
    <d v="2023-06-27T00:00:00"/>
    <x v="4"/>
    <x v="0"/>
    <x v="0"/>
    <n v="2"/>
    <x v="1450"/>
    <n v="51"/>
    <x v="0"/>
  </r>
  <r>
    <x v="1468"/>
    <d v="2018-11-23T00:00:00"/>
    <n v="7"/>
    <s v="Production Technician I"/>
    <x v="3"/>
    <s v="Active"/>
    <s v="Contract"/>
    <s v="Zone A"/>
    <s v="Temporary"/>
    <x v="0"/>
    <x v="4"/>
    <d v="1989-10-26T00:00:00"/>
    <s v="MA"/>
    <x v="0"/>
    <s v="Black"/>
    <s v="Single"/>
    <x v="0"/>
    <x v="1"/>
    <x v="1"/>
    <d v="2023-02-10T00:00:00"/>
    <n v="1"/>
    <x v="0"/>
    <n v="3"/>
    <x v="2"/>
    <n v="5"/>
    <d v="2023-05-18T00:00:00"/>
    <x v="2"/>
    <x v="1"/>
    <x v="2"/>
    <n v="4"/>
    <x v="1451"/>
    <n v="29"/>
    <x v="1"/>
  </r>
  <r>
    <x v="1469"/>
    <d v="2020-02-25T00:00:00"/>
    <n v="6"/>
    <s v="Production Technician II"/>
    <x v="2"/>
    <s v="Active"/>
    <s v="Full-Time"/>
    <s v="Zone A"/>
    <s v="Temporary"/>
    <x v="0"/>
    <x v="4"/>
    <d v="2000-06-14T00:00:00"/>
    <s v="MA"/>
    <x v="0"/>
    <s v="Other"/>
    <s v="Married"/>
    <x v="0"/>
    <x v="1"/>
    <x v="1"/>
    <d v="2023-05-04T00:00:00"/>
    <n v="4"/>
    <x v="1"/>
    <n v="2"/>
    <x v="0"/>
    <n v="5"/>
    <d v="2022-12-04T00:00:00"/>
    <x v="0"/>
    <x v="1"/>
    <x v="1"/>
    <n v="4"/>
    <x v="1452"/>
    <n v="20"/>
    <x v="2"/>
  </r>
  <r>
    <x v="1470"/>
    <d v="2020-05-16T00:00:00"/>
    <n v="5"/>
    <s v="Production Technician II"/>
    <x v="4"/>
    <s v="Active"/>
    <s v="Full-Time"/>
    <s v="Zone C"/>
    <s v="Temporary"/>
    <x v="0"/>
    <x v="4"/>
    <d v="1947-09-18T00:00:00"/>
    <s v="MA"/>
    <x v="0"/>
    <s v="Black"/>
    <s v="Divorced"/>
    <x v="0"/>
    <x v="1"/>
    <x v="1"/>
    <d v="2022-08-31T00:00:00"/>
    <n v="3"/>
    <x v="2"/>
    <n v="1"/>
    <x v="0"/>
    <n v="1"/>
    <d v="2022-09-18T00:00:00"/>
    <x v="0"/>
    <x v="0"/>
    <x v="1"/>
    <n v="1"/>
    <x v="1453"/>
    <n v="73"/>
    <x v="3"/>
  </r>
  <r>
    <x v="1471"/>
    <d v="2019-06-18T00:00:00"/>
    <n v="6"/>
    <s v="Production Technician II"/>
    <x v="0"/>
    <s v="Active"/>
    <s v="Contract"/>
    <s v="Zone B"/>
    <s v="Temporary"/>
    <x v="0"/>
    <x v="3"/>
    <d v="1949-01-01T00:00:00"/>
    <s v="MA"/>
    <x v="0"/>
    <s v="Other"/>
    <s v="Married"/>
    <x v="0"/>
    <x v="1"/>
    <x v="1"/>
    <d v="2023-01-26T00:00:00"/>
    <n v="2"/>
    <x v="0"/>
    <n v="1"/>
    <x v="0"/>
    <n v="3"/>
    <d v="2023-01-24T00:00:00"/>
    <x v="3"/>
    <x v="1"/>
    <x v="0"/>
    <n v="2"/>
    <x v="1454"/>
    <n v="70"/>
    <x v="3"/>
  </r>
  <r>
    <x v="1472"/>
    <d v="2019-05-20T00:00:00"/>
    <n v="6"/>
    <s v="Production Technician II"/>
    <x v="7"/>
    <s v="Active"/>
    <s v="Contract"/>
    <s v="Zone A"/>
    <s v="Part-Time"/>
    <x v="0"/>
    <x v="3"/>
    <d v="1950-02-25T00:00:00"/>
    <s v="MA"/>
    <x v="0"/>
    <s v="White"/>
    <s v="Divorced"/>
    <x v="0"/>
    <x v="1"/>
    <x v="1"/>
    <d v="2023-02-06T00:00:00"/>
    <n v="4"/>
    <x v="1"/>
    <n v="3"/>
    <x v="2"/>
    <n v="3"/>
    <d v="2022-09-11T00:00:00"/>
    <x v="4"/>
    <x v="0"/>
    <x v="0"/>
    <n v="2"/>
    <x v="1455"/>
    <n v="69"/>
    <x v="3"/>
  </r>
  <r>
    <x v="1473"/>
    <d v="2020-10-16T00:00:00"/>
    <n v="5"/>
    <s v="Production Technician II"/>
    <x v="1"/>
    <s v="Active"/>
    <s v="Full-Time"/>
    <s v="Zone A"/>
    <s v="Full-Time"/>
    <x v="0"/>
    <x v="4"/>
    <d v="1972-07-21T00:00:00"/>
    <s v="MA"/>
    <x v="0"/>
    <s v="Hispanic"/>
    <s v="Divorced"/>
    <x v="0"/>
    <x v="1"/>
    <x v="1"/>
    <d v="2022-12-10T00:00:00"/>
    <n v="5"/>
    <x v="1"/>
    <n v="2"/>
    <x v="0"/>
    <n v="4"/>
    <d v="2023-05-02T00:00:00"/>
    <x v="1"/>
    <x v="1"/>
    <x v="0"/>
    <n v="3"/>
    <x v="1456"/>
    <n v="48"/>
    <x v="0"/>
  </r>
  <r>
    <x v="1474"/>
    <d v="2022-07-01T00:00:00"/>
    <n v="3"/>
    <s v="Production Technician II"/>
    <x v="8"/>
    <s v="Active"/>
    <s v="Full-Time"/>
    <s v="Zone A"/>
    <s v="Full-Time"/>
    <x v="0"/>
    <x v="3"/>
    <d v="1988-12-29T00:00:00"/>
    <s v="MA"/>
    <x v="0"/>
    <s v="Other"/>
    <s v="Single"/>
    <x v="0"/>
    <x v="1"/>
    <x v="1"/>
    <d v="2022-10-04T00:00:00"/>
    <n v="5"/>
    <x v="1"/>
    <n v="5"/>
    <x v="1"/>
    <n v="1"/>
    <d v="2023-04-20T00:00:00"/>
    <x v="3"/>
    <x v="1"/>
    <x v="3"/>
    <n v="4"/>
    <x v="1457"/>
    <n v="34"/>
    <x v="1"/>
  </r>
  <r>
    <x v="1475"/>
    <d v="2022-12-17T00:00:00"/>
    <n v="3"/>
    <s v="Production Technician II"/>
    <x v="3"/>
    <s v="Active"/>
    <s v="Contract"/>
    <s v="Zone A"/>
    <s v="Full-Time"/>
    <x v="0"/>
    <x v="4"/>
    <d v="1978-08-06T00:00:00"/>
    <s v="MA"/>
    <x v="0"/>
    <s v="Other"/>
    <s v="Married"/>
    <x v="0"/>
    <x v="1"/>
    <x v="1"/>
    <d v="2023-04-23T00:00:00"/>
    <n v="4"/>
    <x v="1"/>
    <n v="3"/>
    <x v="2"/>
    <n v="1"/>
    <d v="2022-08-23T00:00:00"/>
    <x v="4"/>
    <x v="1"/>
    <x v="3"/>
    <n v="3"/>
    <x v="1458"/>
    <n v="44"/>
    <x v="0"/>
  </r>
  <r>
    <x v="1476"/>
    <d v="2021-10-24T00:00:00"/>
    <n v="4"/>
    <s v="Production Technician II"/>
    <x v="9"/>
    <s v="Active"/>
    <s v="Part-Time"/>
    <s v="Zone A"/>
    <s v="Temporary"/>
    <x v="0"/>
    <x v="1"/>
    <d v="1992-07-10T00:00:00"/>
    <s v="MA"/>
    <x v="0"/>
    <s v="White"/>
    <s v="Single"/>
    <x v="0"/>
    <x v="1"/>
    <x v="1"/>
    <d v="2023-08-01T00:00:00"/>
    <n v="3"/>
    <x v="2"/>
    <n v="5"/>
    <x v="1"/>
    <n v="2"/>
    <d v="2022-12-16T00:00:00"/>
    <x v="4"/>
    <x v="0"/>
    <x v="0"/>
    <n v="5"/>
    <x v="1459"/>
    <n v="29"/>
    <x v="1"/>
  </r>
  <r>
    <x v="1477"/>
    <d v="2019-02-28T00:00:00"/>
    <n v="7"/>
    <s v="Production Technician II"/>
    <x v="5"/>
    <s v="Active"/>
    <s v="Part-Time"/>
    <s v="Zone B"/>
    <s v="Full-Time"/>
    <x v="0"/>
    <x v="13"/>
    <d v="1990-06-09T00:00:00"/>
    <s v="MA"/>
    <x v="0"/>
    <s v="Asian"/>
    <s v="Divorced"/>
    <x v="0"/>
    <x v="1"/>
    <x v="1"/>
    <d v="2023-02-16T00:00:00"/>
    <n v="3"/>
    <x v="2"/>
    <n v="3"/>
    <x v="2"/>
    <n v="2"/>
    <d v="2023-04-29T00:00:00"/>
    <x v="2"/>
    <x v="0"/>
    <x v="0"/>
    <n v="4"/>
    <x v="1460"/>
    <n v="29"/>
    <x v="1"/>
  </r>
  <r>
    <x v="1478"/>
    <d v="2022-03-24T00:00:00"/>
    <n v="4"/>
    <s v="Production Technician II"/>
    <x v="6"/>
    <s v="Active"/>
    <s v="Full-Time"/>
    <s v="Zone C"/>
    <s v="Part-Time"/>
    <x v="0"/>
    <x v="3"/>
    <d v="1999-02-21T00:00:00"/>
    <s v="MA"/>
    <x v="0"/>
    <s v="Black"/>
    <s v="Widowed"/>
    <x v="0"/>
    <x v="1"/>
    <x v="1"/>
    <d v="2022-09-07T00:00:00"/>
    <n v="2"/>
    <x v="0"/>
    <n v="4"/>
    <x v="1"/>
    <n v="3"/>
    <d v="2022-12-01T00:00:00"/>
    <x v="3"/>
    <x v="0"/>
    <x v="2"/>
    <n v="2"/>
    <x v="1461"/>
    <n v="23"/>
    <x v="2"/>
  </r>
  <r>
    <x v="1479"/>
    <d v="2021-10-17T00:00:00"/>
    <n v="4"/>
    <s v="Production Technician II"/>
    <x v="2"/>
    <s v="Active"/>
    <s v="Contract"/>
    <s v="Zone A"/>
    <s v="Temporary"/>
    <x v="0"/>
    <x v="4"/>
    <d v="1943-06-22T00:00:00"/>
    <s v="MA"/>
    <x v="0"/>
    <s v="Other"/>
    <s v="Widowed"/>
    <x v="0"/>
    <x v="1"/>
    <x v="1"/>
    <d v="2023-07-12T00:00:00"/>
    <n v="3"/>
    <x v="2"/>
    <n v="2"/>
    <x v="0"/>
    <n v="2"/>
    <d v="2023-05-08T00:00:00"/>
    <x v="3"/>
    <x v="1"/>
    <x v="3"/>
    <n v="4"/>
    <x v="1462"/>
    <n v="78"/>
    <x v="3"/>
  </r>
  <r>
    <x v="1480"/>
    <d v="2022-05-13T00:00:00"/>
    <n v="3"/>
    <s v="Production Technician I"/>
    <x v="9"/>
    <s v="Active"/>
    <s v="Full-Time"/>
    <s v="Zone A"/>
    <s v="Part-Time"/>
    <x v="0"/>
    <x v="3"/>
    <d v="1963-07-07T00:00:00"/>
    <s v="MA"/>
    <x v="0"/>
    <s v="Black"/>
    <s v="Widowed"/>
    <x v="0"/>
    <x v="1"/>
    <x v="1"/>
    <d v="2022-10-25T00:00:00"/>
    <n v="1"/>
    <x v="0"/>
    <n v="3"/>
    <x v="2"/>
    <n v="3"/>
    <d v="2023-03-20T00:00:00"/>
    <x v="3"/>
    <x v="0"/>
    <x v="1"/>
    <n v="3"/>
    <x v="1463"/>
    <n v="59"/>
    <x v="0"/>
  </r>
  <r>
    <x v="1481"/>
    <d v="2019-10-09T00:00:00"/>
    <n v="6"/>
    <s v="Production Technician I"/>
    <x v="7"/>
    <s v="Terminated"/>
    <s v="Contract"/>
    <s v="Zone B"/>
    <s v="Full-Time"/>
    <x v="0"/>
    <x v="17"/>
    <d v="1977-08-17T00:00:00"/>
    <s v="MA"/>
    <x v="0"/>
    <s v="White"/>
    <s v="Widowed"/>
    <x v="0"/>
    <x v="1"/>
    <x v="1"/>
    <d v="2023-02-09T00:00:00"/>
    <n v="5"/>
    <x v="1"/>
    <n v="3"/>
    <x v="2"/>
    <n v="5"/>
    <d v="2023-05-04T00:00:00"/>
    <x v="0"/>
    <x v="0"/>
    <x v="1"/>
    <n v="4"/>
    <x v="1464"/>
    <n v="42"/>
    <x v="0"/>
  </r>
  <r>
    <x v="1482"/>
    <d v="2018-10-12T00:00:00"/>
    <n v="7"/>
    <s v="Production Technician I"/>
    <x v="3"/>
    <s v="Terminated"/>
    <s v="Contract"/>
    <s v="Zone B"/>
    <s v="Temporary"/>
    <x v="0"/>
    <x v="3"/>
    <d v="1990-05-25T00:00:00"/>
    <s v="MA"/>
    <x v="0"/>
    <s v="White"/>
    <s v="Married"/>
    <x v="0"/>
    <x v="1"/>
    <x v="1"/>
    <d v="2023-03-11T00:00:00"/>
    <n v="1"/>
    <x v="0"/>
    <n v="4"/>
    <x v="1"/>
    <n v="2"/>
    <d v="2022-10-26T00:00:00"/>
    <x v="2"/>
    <x v="1"/>
    <x v="1"/>
    <n v="1"/>
    <x v="1465"/>
    <n v="28"/>
    <x v="1"/>
  </r>
  <r>
    <x v="1483"/>
    <d v="2020-04-13T00:00:00"/>
    <n v="6"/>
    <s v="Production Technician I"/>
    <x v="5"/>
    <s v="Terminated"/>
    <s v="Contract"/>
    <s v="Zone B"/>
    <s v="Part-Time"/>
    <x v="0"/>
    <x v="12"/>
    <d v="1985-07-01T00:00:00"/>
    <s v="MA"/>
    <x v="0"/>
    <s v="Other"/>
    <s v="Married"/>
    <x v="0"/>
    <x v="1"/>
    <x v="1"/>
    <d v="2023-06-19T00:00:00"/>
    <n v="5"/>
    <x v="1"/>
    <n v="5"/>
    <x v="1"/>
    <n v="1"/>
    <d v="2022-12-12T00:00:00"/>
    <x v="3"/>
    <x v="1"/>
    <x v="2"/>
    <n v="4"/>
    <x v="1466"/>
    <n v="35"/>
    <x v="1"/>
  </r>
  <r>
    <x v="1484"/>
    <d v="2021-04-25T00:00:00"/>
    <n v="5"/>
    <s v="Production Technician I"/>
    <x v="9"/>
    <s v="Active"/>
    <s v="Contract"/>
    <s v="Zone B"/>
    <s v="Full-Time"/>
    <x v="0"/>
    <x v="6"/>
    <d v="2001-04-05T00:00:00"/>
    <s v="MA"/>
    <x v="0"/>
    <s v="Other"/>
    <s v="Divorced"/>
    <x v="0"/>
    <x v="1"/>
    <x v="1"/>
    <d v="2023-05-05T00:00:00"/>
    <n v="3"/>
    <x v="2"/>
    <n v="3"/>
    <x v="2"/>
    <n v="4"/>
    <d v="2023-02-27T00:00:00"/>
    <x v="0"/>
    <x v="0"/>
    <x v="2"/>
    <n v="1"/>
    <x v="1467"/>
    <n v="20"/>
    <x v="2"/>
  </r>
  <r>
    <x v="1485"/>
    <d v="2018-12-21T00:00:00"/>
    <n v="7"/>
    <s v="Production Technician I"/>
    <x v="5"/>
    <s v="Active"/>
    <s v="Part-Time"/>
    <s v="Zone B"/>
    <s v="Part-Time"/>
    <x v="0"/>
    <x v="8"/>
    <d v="1947-03-09T00:00:00"/>
    <s v="MA"/>
    <x v="0"/>
    <s v="Asian"/>
    <s v="Widowed"/>
    <x v="0"/>
    <x v="1"/>
    <x v="1"/>
    <d v="2022-11-04T00:00:00"/>
    <n v="2"/>
    <x v="0"/>
    <n v="1"/>
    <x v="0"/>
    <n v="2"/>
    <d v="2023-04-22T00:00:00"/>
    <x v="0"/>
    <x v="0"/>
    <x v="2"/>
    <n v="2"/>
    <x v="1468"/>
    <n v="71"/>
    <x v="3"/>
  </r>
  <r>
    <x v="1486"/>
    <d v="2021-09-19T00:00:00"/>
    <n v="4"/>
    <s v="Production Technician I"/>
    <x v="6"/>
    <s v="Active"/>
    <s v="Contract"/>
    <s v="Zone C"/>
    <s v="Temporary"/>
    <x v="0"/>
    <x v="7"/>
    <d v="1973-10-23T00:00:00"/>
    <s v="MA"/>
    <x v="1"/>
    <s v="Other"/>
    <s v="Married"/>
    <x v="0"/>
    <x v="1"/>
    <x v="1"/>
    <d v="2022-10-21T00:00:00"/>
    <n v="5"/>
    <x v="1"/>
    <n v="5"/>
    <x v="1"/>
    <n v="2"/>
    <d v="2022-12-22T00:00:00"/>
    <x v="4"/>
    <x v="1"/>
    <x v="2"/>
    <n v="2"/>
    <x v="1469"/>
    <n v="48"/>
    <x v="0"/>
  </r>
  <r>
    <x v="1487"/>
    <d v="2020-12-15T00:00:00"/>
    <n v="5"/>
    <s v="Production Technician I"/>
    <x v="2"/>
    <s v="Active"/>
    <s v="Full-Time"/>
    <s v="Zone C"/>
    <s v="Temporary"/>
    <x v="0"/>
    <x v="8"/>
    <d v="1979-05-05T00:00:00"/>
    <s v="MA"/>
    <x v="0"/>
    <s v="Black"/>
    <s v="Widowed"/>
    <x v="0"/>
    <x v="1"/>
    <x v="1"/>
    <d v="2023-07-28T00:00:00"/>
    <n v="4"/>
    <x v="1"/>
    <n v="1"/>
    <x v="0"/>
    <n v="5"/>
    <d v="2023-02-28T00:00:00"/>
    <x v="4"/>
    <x v="1"/>
    <x v="3"/>
    <n v="1"/>
    <x v="1470"/>
    <n v="41"/>
    <x v="0"/>
  </r>
  <r>
    <x v="1488"/>
    <d v="2019-07-15T00:00:00"/>
    <n v="6"/>
    <s v="Production Technician I"/>
    <x v="4"/>
    <s v="Active"/>
    <s v="Part-Time"/>
    <s v="Zone A"/>
    <s v="Temporary"/>
    <x v="0"/>
    <x v="4"/>
    <d v="1941-09-03T00:00:00"/>
    <s v="MA"/>
    <x v="0"/>
    <s v="Asian"/>
    <s v="Widowed"/>
    <x v="0"/>
    <x v="1"/>
    <x v="1"/>
    <d v="2023-03-17T00:00:00"/>
    <n v="1"/>
    <x v="0"/>
    <n v="2"/>
    <x v="0"/>
    <n v="2"/>
    <d v="2022-10-24T00:00:00"/>
    <x v="2"/>
    <x v="1"/>
    <x v="3"/>
    <n v="2"/>
    <x v="1471"/>
    <n v="78"/>
    <x v="3"/>
  </r>
  <r>
    <x v="1489"/>
    <d v="2021-11-17T00:00:00"/>
    <n v="4"/>
    <s v="Production Technician I"/>
    <x v="0"/>
    <s v="Active"/>
    <s v="Contract"/>
    <s v="Zone C"/>
    <s v="Temporary"/>
    <x v="0"/>
    <x v="9"/>
    <d v="1997-10-01T00:00:00"/>
    <s v="MA"/>
    <x v="0"/>
    <s v="White"/>
    <s v="Widowed"/>
    <x v="0"/>
    <x v="1"/>
    <x v="1"/>
    <d v="2023-02-27T00:00:00"/>
    <n v="5"/>
    <x v="1"/>
    <n v="2"/>
    <x v="0"/>
    <n v="2"/>
    <d v="2023-01-20T00:00:00"/>
    <x v="1"/>
    <x v="0"/>
    <x v="1"/>
    <n v="1"/>
    <x v="1472"/>
    <n v="24"/>
    <x v="2"/>
  </r>
  <r>
    <x v="1490"/>
    <d v="2023-02-04T00:00:00"/>
    <n v="3"/>
    <s v="Production Technician I"/>
    <x v="7"/>
    <s v="Active"/>
    <s v="Part-Time"/>
    <s v="Zone B"/>
    <s v="Part-Time"/>
    <x v="0"/>
    <x v="14"/>
    <d v="1949-03-07T00:00:00"/>
    <s v="MA"/>
    <x v="0"/>
    <s v="Hispanic"/>
    <s v="Married"/>
    <x v="0"/>
    <x v="1"/>
    <x v="1"/>
    <d v="2023-02-17T00:00:00"/>
    <n v="4"/>
    <x v="1"/>
    <n v="4"/>
    <x v="1"/>
    <n v="4"/>
    <d v="2022-08-22T00:00:00"/>
    <x v="4"/>
    <x v="0"/>
    <x v="3"/>
    <n v="2"/>
    <x v="1473"/>
    <n v="74"/>
    <x v="3"/>
  </r>
  <r>
    <x v="1491"/>
    <d v="2022-07-03T00:00:00"/>
    <n v="3"/>
    <s v="Production Technician I"/>
    <x v="1"/>
    <s v="Active"/>
    <s v="Contract"/>
    <s v="Zone B"/>
    <s v="Temporary"/>
    <x v="0"/>
    <x v="0"/>
    <d v="1994-08-06T00:00:00"/>
    <s v="MA"/>
    <x v="0"/>
    <s v="Asian"/>
    <s v="Married"/>
    <x v="0"/>
    <x v="1"/>
    <x v="1"/>
    <d v="2023-01-27T00:00:00"/>
    <n v="3"/>
    <x v="2"/>
    <n v="2"/>
    <x v="0"/>
    <n v="2"/>
    <d v="2023-04-30T00:00:00"/>
    <x v="0"/>
    <x v="0"/>
    <x v="2"/>
    <n v="1"/>
    <x v="1474"/>
    <n v="28"/>
    <x v="1"/>
  </r>
  <r>
    <x v="1492"/>
    <d v="2020-01-24T00:00:00"/>
    <n v="6"/>
    <s v="Production Technician I"/>
    <x v="8"/>
    <s v="Active"/>
    <s v="Contract"/>
    <s v="Zone B"/>
    <s v="Full-Time"/>
    <x v="0"/>
    <x v="2"/>
    <d v="1984-06-06T00:00:00"/>
    <s v="MA"/>
    <x v="0"/>
    <s v="White"/>
    <s v="Single"/>
    <x v="0"/>
    <x v="1"/>
    <x v="1"/>
    <d v="2023-07-26T00:00:00"/>
    <n v="2"/>
    <x v="0"/>
    <n v="3"/>
    <x v="2"/>
    <n v="2"/>
    <d v="2022-09-18T00:00:00"/>
    <x v="4"/>
    <x v="1"/>
    <x v="1"/>
    <n v="2"/>
    <x v="1475"/>
    <n v="36"/>
    <x v="1"/>
  </r>
  <r>
    <x v="1493"/>
    <d v="2019-07-07T00:00:00"/>
    <n v="6"/>
    <s v="Production Technician I"/>
    <x v="3"/>
    <s v="Active"/>
    <s v="Contract"/>
    <s v="Zone A"/>
    <s v="Temporary"/>
    <x v="0"/>
    <x v="3"/>
    <d v="1952-04-08T00:00:00"/>
    <s v="MA"/>
    <x v="0"/>
    <s v="Black"/>
    <s v="Widowed"/>
    <x v="0"/>
    <x v="1"/>
    <x v="1"/>
    <d v="2023-03-07T00:00:00"/>
    <n v="4"/>
    <x v="1"/>
    <n v="5"/>
    <x v="1"/>
    <n v="4"/>
    <d v="2023-02-21T00:00:00"/>
    <x v="0"/>
    <x v="1"/>
    <x v="0"/>
    <n v="2"/>
    <x v="1476"/>
    <n v="67"/>
    <x v="3"/>
  </r>
  <r>
    <x v="1494"/>
    <d v="2022-03-13T00:00:00"/>
    <n v="4"/>
    <s v="Production Technician II"/>
    <x v="1"/>
    <s v="Active"/>
    <s v="Part-Time"/>
    <s v="Zone B"/>
    <s v="Temporary"/>
    <x v="0"/>
    <x v="8"/>
    <d v="1984-11-11T00:00:00"/>
    <s v="MA"/>
    <x v="0"/>
    <s v="Asian"/>
    <s v="Divorced"/>
    <x v="0"/>
    <x v="1"/>
    <x v="1"/>
    <d v="2022-08-07T00:00:00"/>
    <n v="2"/>
    <x v="0"/>
    <n v="5"/>
    <x v="1"/>
    <n v="4"/>
    <d v="2023-03-02T00:00:00"/>
    <x v="3"/>
    <x v="1"/>
    <x v="1"/>
    <n v="4"/>
    <x v="1477"/>
    <n v="38"/>
    <x v="1"/>
  </r>
  <r>
    <x v="1495"/>
    <d v="2023-06-02T00:00:00"/>
    <n v="2"/>
    <s v="Production Technician II"/>
    <x v="8"/>
    <s v="Active"/>
    <s v="Part-Time"/>
    <s v="Zone B"/>
    <s v="Part-Time"/>
    <x v="0"/>
    <x v="6"/>
    <d v="1992-03-05T00:00:00"/>
    <s v="MA"/>
    <x v="0"/>
    <s v="White"/>
    <s v="Widowed"/>
    <x v="0"/>
    <x v="1"/>
    <x v="1"/>
    <d v="2022-08-13T00:00:00"/>
    <n v="4"/>
    <x v="1"/>
    <n v="3"/>
    <x v="2"/>
    <n v="1"/>
    <d v="2022-09-30T00:00:00"/>
    <x v="0"/>
    <x v="0"/>
    <x v="3"/>
    <n v="1"/>
    <x v="1478"/>
    <n v="31"/>
    <x v="1"/>
  </r>
  <r>
    <x v="1496"/>
    <d v="2021-04-08T00:00:00"/>
    <n v="5"/>
    <s v="Production Technician II"/>
    <x v="6"/>
    <s v="Active"/>
    <s v="Contract"/>
    <s v="Zone C"/>
    <s v="Full-Time"/>
    <x v="0"/>
    <x v="4"/>
    <d v="1958-10-01T00:00:00"/>
    <s v="MA"/>
    <x v="0"/>
    <s v="White"/>
    <s v="Widowed"/>
    <x v="0"/>
    <x v="1"/>
    <x v="1"/>
    <d v="2023-05-31T00:00:00"/>
    <n v="1"/>
    <x v="0"/>
    <n v="3"/>
    <x v="2"/>
    <n v="5"/>
    <d v="2022-09-13T00:00:00"/>
    <x v="3"/>
    <x v="0"/>
    <x v="1"/>
    <n v="5"/>
    <x v="1479"/>
    <n v="63"/>
    <x v="3"/>
  </r>
  <r>
    <x v="1497"/>
    <d v="2019-12-02T00:00:00"/>
    <n v="6"/>
    <s v="Production Technician II"/>
    <x v="2"/>
    <s v="Active"/>
    <s v="Full-Time"/>
    <s v="Zone B"/>
    <s v="Part-Time"/>
    <x v="0"/>
    <x v="1"/>
    <d v="1971-04-17T00:00:00"/>
    <s v="MA"/>
    <x v="0"/>
    <s v="Black"/>
    <s v="Single"/>
    <x v="0"/>
    <x v="1"/>
    <x v="1"/>
    <d v="2023-07-11T00:00:00"/>
    <n v="2"/>
    <x v="0"/>
    <n v="5"/>
    <x v="1"/>
    <n v="4"/>
    <d v="2022-12-03T00:00:00"/>
    <x v="4"/>
    <x v="1"/>
    <x v="1"/>
    <n v="4"/>
    <x v="1480"/>
    <n v="48"/>
    <x v="0"/>
  </r>
  <r>
    <x v="1498"/>
    <d v="2022-03-09T00:00:00"/>
    <n v="4"/>
    <s v="Production Technician II"/>
    <x v="9"/>
    <s v="Active"/>
    <s v="Contract"/>
    <s v="Zone C"/>
    <s v="Temporary"/>
    <x v="0"/>
    <x v="17"/>
    <d v="1986-01-27T00:00:00"/>
    <s v="MA"/>
    <x v="0"/>
    <s v="Asian"/>
    <s v="Divorced"/>
    <x v="0"/>
    <x v="1"/>
    <x v="1"/>
    <d v="2022-10-31T00:00:00"/>
    <n v="5"/>
    <x v="1"/>
    <n v="2"/>
    <x v="0"/>
    <n v="1"/>
    <d v="2022-08-21T00:00:00"/>
    <x v="1"/>
    <x v="1"/>
    <x v="1"/>
    <n v="5"/>
    <x v="1481"/>
    <n v="36"/>
    <x v="1"/>
  </r>
  <r>
    <x v="1499"/>
    <d v="2022-03-26T00:00:00"/>
    <n v="4"/>
    <s v="Production Technician II"/>
    <x v="7"/>
    <s v="Active"/>
    <s v="Full-Time"/>
    <s v="Zone C"/>
    <s v="Temporary"/>
    <x v="0"/>
    <x v="4"/>
    <d v="1977-01-08T00:00:00"/>
    <s v="MA"/>
    <x v="0"/>
    <s v="White"/>
    <s v="Widowed"/>
    <x v="0"/>
    <x v="1"/>
    <x v="1"/>
    <d v="2023-03-21T00:00:00"/>
    <n v="2"/>
    <x v="0"/>
    <n v="1"/>
    <x v="0"/>
    <n v="4"/>
    <d v="2022-10-06T00:00:00"/>
    <x v="3"/>
    <x v="1"/>
    <x v="2"/>
    <n v="2"/>
    <x v="1482"/>
    <n v="45"/>
    <x v="0"/>
  </r>
  <r>
    <x v="1500"/>
    <d v="2021-05-08T00:00:00"/>
    <n v="5"/>
    <s v="Production Technician II"/>
    <x v="3"/>
    <s v="Active"/>
    <s v="Part-Time"/>
    <s v="Zone A"/>
    <s v="Full-Time"/>
    <x v="0"/>
    <x v="13"/>
    <d v="1946-02-14T00:00:00"/>
    <s v="MA"/>
    <x v="0"/>
    <s v="Black"/>
    <s v="Widowed"/>
    <x v="0"/>
    <x v="1"/>
    <x v="1"/>
    <d v="2022-11-28T00:00:00"/>
    <n v="2"/>
    <x v="0"/>
    <n v="1"/>
    <x v="0"/>
    <n v="4"/>
    <d v="2022-08-18T00:00:00"/>
    <x v="0"/>
    <x v="0"/>
    <x v="0"/>
    <n v="3"/>
    <x v="1483"/>
    <n v="75"/>
    <x v="3"/>
  </r>
  <r>
    <x v="1501"/>
    <d v="2022-11-29T00:00:00"/>
    <n v="3"/>
    <s v="Production Technician II"/>
    <x v="5"/>
    <s v="Active"/>
    <s v="Part-Time"/>
    <s v="Zone A"/>
    <s v="Temporary"/>
    <x v="0"/>
    <x v="4"/>
    <d v="1955-12-11T00:00:00"/>
    <s v="MA"/>
    <x v="0"/>
    <s v="Asian"/>
    <s v="Widowed"/>
    <x v="0"/>
    <x v="1"/>
    <x v="1"/>
    <d v="2022-08-28T00:00:00"/>
    <n v="1"/>
    <x v="0"/>
    <n v="3"/>
    <x v="2"/>
    <n v="4"/>
    <d v="2023-04-29T00:00:00"/>
    <x v="2"/>
    <x v="1"/>
    <x v="1"/>
    <n v="4"/>
    <x v="1484"/>
    <n v="67"/>
    <x v="3"/>
  </r>
  <r>
    <x v="1502"/>
    <d v="2019-05-24T00:00:00"/>
    <n v="6"/>
    <s v="Production Technician II"/>
    <x v="4"/>
    <s v="Active"/>
    <s v="Contract"/>
    <s v="Zone B"/>
    <s v="Part-Time"/>
    <x v="0"/>
    <x v="15"/>
    <d v="1941-08-30T00:00:00"/>
    <s v="MA"/>
    <x v="0"/>
    <s v="White"/>
    <s v="Divorced"/>
    <x v="0"/>
    <x v="1"/>
    <x v="1"/>
    <d v="2022-11-11T00:00:00"/>
    <n v="5"/>
    <x v="1"/>
    <n v="3"/>
    <x v="2"/>
    <n v="5"/>
    <d v="2022-10-09T00:00:00"/>
    <x v="0"/>
    <x v="1"/>
    <x v="1"/>
    <n v="3"/>
    <x v="1485"/>
    <n v="78"/>
    <x v="3"/>
  </r>
  <r>
    <x v="1503"/>
    <d v="2022-01-29T00:00:00"/>
    <n v="4"/>
    <s v="Production Technician II"/>
    <x v="0"/>
    <s v="Active"/>
    <s v="Part-Time"/>
    <s v="Zone C"/>
    <s v="Part-Time"/>
    <x v="0"/>
    <x v="3"/>
    <d v="1962-08-04T00:00:00"/>
    <s v="MA"/>
    <x v="0"/>
    <s v="Hispanic"/>
    <s v="Divorced"/>
    <x v="0"/>
    <x v="1"/>
    <x v="1"/>
    <d v="2022-10-10T00:00:00"/>
    <n v="3"/>
    <x v="2"/>
    <n v="4"/>
    <x v="1"/>
    <n v="4"/>
    <d v="2022-11-25T00:00:00"/>
    <x v="4"/>
    <x v="1"/>
    <x v="1"/>
    <n v="2"/>
    <x v="1486"/>
    <n v="60"/>
    <x v="3"/>
  </r>
  <r>
    <x v="1504"/>
    <d v="2021-07-06T00:00:00"/>
    <n v="4"/>
    <s v="Production Technician II"/>
    <x v="1"/>
    <s v="Active"/>
    <s v="Full-Time"/>
    <s v="Zone C"/>
    <s v="Full-Time"/>
    <x v="0"/>
    <x v="4"/>
    <d v="1991-03-25T00:00:00"/>
    <s v="MA"/>
    <x v="0"/>
    <s v="Asian"/>
    <s v="Single"/>
    <x v="0"/>
    <x v="1"/>
    <x v="1"/>
    <d v="2022-10-25T00:00:00"/>
    <n v="2"/>
    <x v="0"/>
    <n v="1"/>
    <x v="0"/>
    <n v="5"/>
    <d v="2023-06-11T00:00:00"/>
    <x v="4"/>
    <x v="1"/>
    <x v="0"/>
    <n v="1"/>
    <x v="1487"/>
    <n v="30"/>
    <x v="1"/>
  </r>
  <r>
    <x v="1505"/>
    <d v="2021-01-29T00:00:00"/>
    <n v="5"/>
    <s v="Production Technician II"/>
    <x v="8"/>
    <s v="Active"/>
    <s v="Part-Time"/>
    <s v="Zone C"/>
    <s v="Temporary"/>
    <x v="0"/>
    <x v="4"/>
    <d v="1975-04-11T00:00:00"/>
    <s v="MA"/>
    <x v="0"/>
    <s v="Asian"/>
    <s v="Single"/>
    <x v="0"/>
    <x v="1"/>
    <x v="1"/>
    <d v="2023-05-02T00:00:00"/>
    <n v="1"/>
    <x v="0"/>
    <n v="2"/>
    <x v="0"/>
    <n v="4"/>
    <d v="2023-01-17T00:00:00"/>
    <x v="3"/>
    <x v="0"/>
    <x v="3"/>
    <n v="2"/>
    <x v="1488"/>
    <n v="46"/>
    <x v="0"/>
  </r>
  <r>
    <x v="1506"/>
    <d v="2023-05-13T00:00:00"/>
    <n v="2"/>
    <s v="Production Technician I"/>
    <x v="7"/>
    <s v="Active"/>
    <s v="Contract"/>
    <s v="Zone A"/>
    <s v="Full-Time"/>
    <x v="0"/>
    <x v="4"/>
    <d v="1970-02-26T00:00:00"/>
    <s v="MA"/>
    <x v="0"/>
    <s v="Hispanic"/>
    <s v="Married"/>
    <x v="0"/>
    <x v="1"/>
    <x v="1"/>
    <d v="2023-03-22T00:00:00"/>
    <n v="2"/>
    <x v="0"/>
    <n v="4"/>
    <x v="1"/>
    <n v="4"/>
    <d v="2022-08-08T00:00:00"/>
    <x v="2"/>
    <x v="1"/>
    <x v="1"/>
    <n v="3"/>
    <x v="1489"/>
    <n v="53"/>
    <x v="0"/>
  </r>
  <r>
    <x v="1507"/>
    <d v="2019-05-22T00:00:00"/>
    <n v="6"/>
    <s v="Production Technician I"/>
    <x v="1"/>
    <s v="Active"/>
    <s v="Part-Time"/>
    <s v="Zone A"/>
    <s v="Full-Time"/>
    <x v="0"/>
    <x v="10"/>
    <d v="1974-08-04T00:00:00"/>
    <s v="MA"/>
    <x v="0"/>
    <s v="Black"/>
    <s v="Single"/>
    <x v="0"/>
    <x v="1"/>
    <x v="1"/>
    <d v="2023-06-15T00:00:00"/>
    <n v="3"/>
    <x v="2"/>
    <n v="1"/>
    <x v="0"/>
    <n v="3"/>
    <d v="2022-08-08T00:00:00"/>
    <x v="3"/>
    <x v="1"/>
    <x v="1"/>
    <n v="5"/>
    <x v="1490"/>
    <n v="45"/>
    <x v="0"/>
  </r>
  <r>
    <x v="1508"/>
    <d v="2021-09-30T00:00:00"/>
    <n v="4"/>
    <s v="Production Technician I"/>
    <x v="8"/>
    <s v="Terminated"/>
    <s v="Full-Time"/>
    <s v="Zone C"/>
    <s v="Temporary"/>
    <x v="0"/>
    <x v="4"/>
    <d v="1981-05-02T00:00:00"/>
    <s v="MA"/>
    <x v="0"/>
    <s v="Hispanic"/>
    <s v="Widowed"/>
    <x v="0"/>
    <x v="1"/>
    <x v="1"/>
    <d v="2022-10-01T00:00:00"/>
    <n v="4"/>
    <x v="1"/>
    <n v="4"/>
    <x v="1"/>
    <n v="4"/>
    <d v="2023-02-18T00:00:00"/>
    <x v="2"/>
    <x v="1"/>
    <x v="3"/>
    <n v="2"/>
    <x v="1491"/>
    <n v="40"/>
    <x v="0"/>
  </r>
  <r>
    <x v="1509"/>
    <d v="2019-09-09T00:00:00"/>
    <n v="6"/>
    <s v="Production Technician I"/>
    <x v="3"/>
    <s v="Active"/>
    <s v="Contract"/>
    <s v="Zone C"/>
    <s v="Full-Time"/>
    <x v="0"/>
    <x v="5"/>
    <d v="1943-10-23T00:00:00"/>
    <s v="MA"/>
    <x v="0"/>
    <s v="Black"/>
    <s v="Single"/>
    <x v="0"/>
    <x v="1"/>
    <x v="1"/>
    <d v="2022-09-30T00:00:00"/>
    <n v="2"/>
    <x v="0"/>
    <n v="5"/>
    <x v="1"/>
    <n v="1"/>
    <d v="2022-11-14T00:00:00"/>
    <x v="2"/>
    <x v="1"/>
    <x v="3"/>
    <n v="1"/>
    <x v="1492"/>
    <n v="76"/>
    <x v="3"/>
  </r>
  <r>
    <x v="1510"/>
    <d v="2019-04-26T00:00:00"/>
    <n v="7"/>
    <s v="Production Technician I"/>
    <x v="9"/>
    <s v="Active"/>
    <s v="Full-Time"/>
    <s v="Zone B"/>
    <s v="Full-Time"/>
    <x v="0"/>
    <x v="13"/>
    <d v="1982-08-13T00:00:00"/>
    <s v="MA"/>
    <x v="0"/>
    <s v="Asian"/>
    <s v="Married"/>
    <x v="0"/>
    <x v="1"/>
    <x v="1"/>
    <d v="2023-04-07T00:00:00"/>
    <n v="4"/>
    <x v="1"/>
    <n v="1"/>
    <x v="0"/>
    <n v="5"/>
    <d v="2023-07-28T00:00:00"/>
    <x v="4"/>
    <x v="1"/>
    <x v="1"/>
    <n v="4"/>
    <x v="1493"/>
    <n v="37"/>
    <x v="1"/>
  </r>
  <r>
    <x v="1511"/>
    <d v="2022-02-19T00:00:00"/>
    <n v="4"/>
    <s v="Production Technician I"/>
    <x v="5"/>
    <s v="Active"/>
    <s v="Full-Time"/>
    <s v="Zone C"/>
    <s v="Full-Time"/>
    <x v="0"/>
    <x v="9"/>
    <d v="1977-06-16T00:00:00"/>
    <s v="MA"/>
    <x v="1"/>
    <s v="Asian"/>
    <s v="Married"/>
    <x v="0"/>
    <x v="1"/>
    <x v="1"/>
    <d v="2023-02-09T00:00:00"/>
    <n v="1"/>
    <x v="0"/>
    <n v="3"/>
    <x v="2"/>
    <n v="1"/>
    <d v="2023-07-25T00:00:00"/>
    <x v="3"/>
    <x v="1"/>
    <x v="0"/>
    <n v="1"/>
    <x v="1494"/>
    <n v="45"/>
    <x v="0"/>
  </r>
  <r>
    <x v="1512"/>
    <d v="2022-04-16T00:00:00"/>
    <n v="4"/>
    <s v="Production Technician I"/>
    <x v="6"/>
    <s v="Active"/>
    <s v="Contract"/>
    <s v="Zone C"/>
    <s v="Part-Time"/>
    <x v="0"/>
    <x v="4"/>
    <d v="1996-11-05T00:00:00"/>
    <s v="MA"/>
    <x v="1"/>
    <s v="Asian"/>
    <s v="Divorced"/>
    <x v="0"/>
    <x v="1"/>
    <x v="1"/>
    <d v="2023-07-02T00:00:00"/>
    <n v="5"/>
    <x v="1"/>
    <n v="2"/>
    <x v="0"/>
    <n v="4"/>
    <d v="2022-11-21T00:00:00"/>
    <x v="1"/>
    <x v="0"/>
    <x v="2"/>
    <n v="3"/>
    <x v="1495"/>
    <n v="26"/>
    <x v="1"/>
  </r>
  <r>
    <x v="1513"/>
    <d v="2022-05-12T00:00:00"/>
    <n v="3"/>
    <s v="Production Technician I"/>
    <x v="2"/>
    <s v="Active"/>
    <s v="Full-Time"/>
    <s v="Zone A"/>
    <s v="Full-Time"/>
    <x v="0"/>
    <x v="3"/>
    <d v="1991-01-28T00:00:00"/>
    <s v="MA"/>
    <x v="0"/>
    <s v="White"/>
    <s v="Divorced"/>
    <x v="0"/>
    <x v="1"/>
    <x v="1"/>
    <d v="2022-10-10T00:00:00"/>
    <n v="4"/>
    <x v="1"/>
    <n v="1"/>
    <x v="0"/>
    <n v="5"/>
    <d v="2023-03-11T00:00:00"/>
    <x v="0"/>
    <x v="1"/>
    <x v="3"/>
    <n v="1"/>
    <x v="1496"/>
    <n v="31"/>
    <x v="1"/>
  </r>
  <r>
    <x v="1514"/>
    <d v="2021-08-26T00:00:00"/>
    <n v="4"/>
    <s v="Production Technician I"/>
    <x v="4"/>
    <s v="Active"/>
    <s v="Full-Time"/>
    <s v="Zone C"/>
    <s v="Part-Time"/>
    <x v="0"/>
    <x v="4"/>
    <d v="1947-01-19T00:00:00"/>
    <s v="MA"/>
    <x v="0"/>
    <s v="Asian"/>
    <s v="Married"/>
    <x v="0"/>
    <x v="1"/>
    <x v="1"/>
    <d v="2023-01-30T00:00:00"/>
    <n v="2"/>
    <x v="0"/>
    <n v="4"/>
    <x v="1"/>
    <n v="1"/>
    <d v="2023-01-20T00:00:00"/>
    <x v="3"/>
    <x v="0"/>
    <x v="3"/>
    <n v="1"/>
    <x v="1497"/>
    <n v="74"/>
    <x v="3"/>
  </r>
  <r>
    <x v="1515"/>
    <d v="2020-06-06T00:00:00"/>
    <n v="5"/>
    <s v="Production Technician I"/>
    <x v="0"/>
    <s v="Active"/>
    <s v="Full-Time"/>
    <s v="Zone C"/>
    <s v="Full-Time"/>
    <x v="0"/>
    <x v="1"/>
    <d v="2001-03-14T00:00:00"/>
    <s v="MA"/>
    <x v="0"/>
    <s v="Asian"/>
    <s v="Married"/>
    <x v="0"/>
    <x v="1"/>
    <x v="1"/>
    <d v="2023-01-11T00:00:00"/>
    <n v="4"/>
    <x v="1"/>
    <n v="2"/>
    <x v="0"/>
    <n v="3"/>
    <d v="2023-02-17T00:00:00"/>
    <x v="1"/>
    <x v="1"/>
    <x v="0"/>
    <n v="2"/>
    <x v="1498"/>
    <n v="19"/>
    <x v="2"/>
  </r>
  <r>
    <x v="1516"/>
    <d v="2022-06-26T00:00:00"/>
    <n v="3"/>
    <s v="Production Technician I"/>
    <x v="7"/>
    <s v="Active"/>
    <s v="Contract"/>
    <s v="Zone A"/>
    <s v="Part-Time"/>
    <x v="0"/>
    <x v="1"/>
    <d v="1942-02-18T00:00:00"/>
    <s v="MA"/>
    <x v="0"/>
    <s v="Asian"/>
    <s v="Single"/>
    <x v="0"/>
    <x v="1"/>
    <x v="1"/>
    <d v="2023-03-18T00:00:00"/>
    <n v="4"/>
    <x v="1"/>
    <n v="3"/>
    <x v="2"/>
    <n v="4"/>
    <d v="2022-09-24T00:00:00"/>
    <x v="4"/>
    <x v="0"/>
    <x v="2"/>
    <n v="3"/>
    <x v="1499"/>
    <n v="80"/>
    <x v="3"/>
  </r>
  <r>
    <x v="1517"/>
    <d v="2021-01-09T00:00:00"/>
    <n v="5"/>
    <s v="Production Technician I"/>
    <x v="1"/>
    <s v="Active"/>
    <s v="Contract"/>
    <s v="Zone C"/>
    <s v="Full-Time"/>
    <x v="0"/>
    <x v="3"/>
    <d v="1945-08-27T00:00:00"/>
    <s v="MA"/>
    <x v="0"/>
    <s v="White"/>
    <s v="Married"/>
    <x v="0"/>
    <x v="1"/>
    <x v="1"/>
    <d v="2023-01-28T00:00:00"/>
    <n v="2"/>
    <x v="0"/>
    <n v="5"/>
    <x v="1"/>
    <n v="4"/>
    <d v="2023-07-16T00:00:00"/>
    <x v="0"/>
    <x v="0"/>
    <x v="0"/>
    <n v="1"/>
    <x v="1500"/>
    <n v="76"/>
    <x v="3"/>
  </r>
  <r>
    <x v="1518"/>
    <d v="2018-09-02T00:00:00"/>
    <n v="7"/>
    <s v="Production Technician I"/>
    <x v="8"/>
    <s v="Active"/>
    <s v="Part-Time"/>
    <s v="Zone A"/>
    <s v="Temporary"/>
    <x v="0"/>
    <x v="8"/>
    <d v="2001-05-04T00:00:00"/>
    <s v="MA"/>
    <x v="0"/>
    <s v="Black"/>
    <s v="Married"/>
    <x v="0"/>
    <x v="1"/>
    <x v="1"/>
    <d v="2023-02-18T00:00:00"/>
    <n v="5"/>
    <x v="1"/>
    <n v="3"/>
    <x v="2"/>
    <n v="2"/>
    <d v="2022-08-13T00:00:00"/>
    <x v="3"/>
    <x v="0"/>
    <x v="3"/>
    <n v="2"/>
    <x v="1501"/>
    <n v="17"/>
    <x v="2"/>
  </r>
  <r>
    <x v="1519"/>
    <d v="2022-04-22T00:00:00"/>
    <n v="4"/>
    <s v="Production Technician I"/>
    <x v="3"/>
    <s v="Active"/>
    <s v="Full-Time"/>
    <s v="Zone B"/>
    <s v="Full-Time"/>
    <x v="0"/>
    <x v="4"/>
    <d v="1957-10-04T00:00:00"/>
    <s v="MA"/>
    <x v="0"/>
    <s v="White"/>
    <s v="Single"/>
    <x v="0"/>
    <x v="1"/>
    <x v="1"/>
    <d v="2022-10-06T00:00:00"/>
    <n v="5"/>
    <x v="1"/>
    <n v="2"/>
    <x v="0"/>
    <n v="2"/>
    <d v="2023-05-24T00:00:00"/>
    <x v="1"/>
    <x v="1"/>
    <x v="1"/>
    <n v="1"/>
    <x v="1502"/>
    <n v="65"/>
    <x v="3"/>
  </r>
  <r>
    <x v="1520"/>
    <d v="2022-09-13T00:00:00"/>
    <n v="3"/>
    <s v="Production Technician II"/>
    <x v="2"/>
    <s v="Active"/>
    <s v="Part-Time"/>
    <s v="Zone C"/>
    <s v="Part-Time"/>
    <x v="0"/>
    <x v="3"/>
    <d v="1997-04-18T00:00:00"/>
    <s v="MA"/>
    <x v="0"/>
    <s v="Black"/>
    <s v="Single"/>
    <x v="0"/>
    <x v="1"/>
    <x v="1"/>
    <d v="2023-06-19T00:00:00"/>
    <n v="1"/>
    <x v="0"/>
    <n v="1"/>
    <x v="0"/>
    <n v="5"/>
    <d v="2022-09-25T00:00:00"/>
    <x v="3"/>
    <x v="1"/>
    <x v="2"/>
    <n v="5"/>
    <x v="1503"/>
    <n v="25"/>
    <x v="1"/>
  </r>
  <r>
    <x v="1521"/>
    <d v="2019-11-24T00:00:00"/>
    <n v="6"/>
    <s v="Production Technician II"/>
    <x v="4"/>
    <s v="Active"/>
    <s v="Part-Time"/>
    <s v="Zone C"/>
    <s v="Part-Time"/>
    <x v="0"/>
    <x v="3"/>
    <d v="1992-02-29T00:00:00"/>
    <s v="MA"/>
    <x v="0"/>
    <s v="White"/>
    <s v="Married"/>
    <x v="0"/>
    <x v="1"/>
    <x v="1"/>
    <d v="2023-06-24T00:00:00"/>
    <n v="5"/>
    <x v="1"/>
    <n v="2"/>
    <x v="0"/>
    <n v="1"/>
    <d v="2023-02-14T00:00:00"/>
    <x v="1"/>
    <x v="1"/>
    <x v="3"/>
    <n v="1"/>
    <x v="1504"/>
    <n v="27"/>
    <x v="1"/>
  </r>
  <r>
    <x v="1522"/>
    <d v="2020-03-19T00:00:00"/>
    <n v="6"/>
    <s v="Production Technician II"/>
    <x v="0"/>
    <s v="Active"/>
    <s v="Contract"/>
    <s v="Zone C"/>
    <s v="Part-Time"/>
    <x v="0"/>
    <x v="22"/>
    <d v="1967-09-21T00:00:00"/>
    <s v="MA"/>
    <x v="0"/>
    <s v="White"/>
    <s v="Married"/>
    <x v="0"/>
    <x v="1"/>
    <x v="1"/>
    <d v="2023-06-07T00:00:00"/>
    <n v="1"/>
    <x v="0"/>
    <n v="3"/>
    <x v="2"/>
    <n v="3"/>
    <d v="2022-10-08T00:00:00"/>
    <x v="2"/>
    <x v="0"/>
    <x v="3"/>
    <n v="5"/>
    <x v="1505"/>
    <n v="53"/>
    <x v="0"/>
  </r>
  <r>
    <x v="1523"/>
    <d v="2022-09-14T00:00:00"/>
    <n v="3"/>
    <s v="Production Technician II"/>
    <x v="7"/>
    <s v="Active"/>
    <s v="Contract"/>
    <s v="Zone C"/>
    <s v="Full-Time"/>
    <x v="0"/>
    <x v="13"/>
    <d v="1992-02-20T00:00:00"/>
    <s v="MA"/>
    <x v="0"/>
    <s v="Black"/>
    <s v="Married"/>
    <x v="0"/>
    <x v="1"/>
    <x v="1"/>
    <d v="2022-11-14T00:00:00"/>
    <n v="5"/>
    <x v="1"/>
    <n v="1"/>
    <x v="0"/>
    <n v="5"/>
    <d v="2023-08-05T00:00:00"/>
    <x v="1"/>
    <x v="1"/>
    <x v="3"/>
    <n v="5"/>
    <x v="1506"/>
    <n v="30"/>
    <x v="1"/>
  </r>
  <r>
    <x v="1524"/>
    <d v="2021-09-21T00:00:00"/>
    <n v="4"/>
    <s v="Production Technician II"/>
    <x v="1"/>
    <s v="Active"/>
    <s v="Part-Time"/>
    <s v="Zone A"/>
    <s v="Part-Time"/>
    <x v="0"/>
    <x v="10"/>
    <d v="1976-11-19T00:00:00"/>
    <s v="MA"/>
    <x v="0"/>
    <s v="Other"/>
    <s v="Divorced"/>
    <x v="0"/>
    <x v="1"/>
    <x v="1"/>
    <d v="2023-06-05T00:00:00"/>
    <n v="3"/>
    <x v="2"/>
    <n v="1"/>
    <x v="0"/>
    <n v="4"/>
    <d v="2023-05-04T00:00:00"/>
    <x v="1"/>
    <x v="0"/>
    <x v="1"/>
    <n v="1"/>
    <x v="1507"/>
    <n v="45"/>
    <x v="0"/>
  </r>
  <r>
    <x v="1525"/>
    <d v="2020-05-22T00:00:00"/>
    <n v="5"/>
    <s v="Production Technician II"/>
    <x v="8"/>
    <s v="Active"/>
    <s v="Part-Time"/>
    <s v="Zone C"/>
    <s v="Part-Time"/>
    <x v="0"/>
    <x v="9"/>
    <d v="1948-10-26T00:00:00"/>
    <s v="MA"/>
    <x v="0"/>
    <s v="Asian"/>
    <s v="Widowed"/>
    <x v="0"/>
    <x v="1"/>
    <x v="1"/>
    <d v="2023-03-03T00:00:00"/>
    <n v="2"/>
    <x v="0"/>
    <n v="2"/>
    <x v="0"/>
    <n v="4"/>
    <d v="2022-12-25T00:00:00"/>
    <x v="3"/>
    <x v="0"/>
    <x v="1"/>
    <n v="1"/>
    <x v="1508"/>
    <n v="72"/>
    <x v="3"/>
  </r>
  <r>
    <x v="1526"/>
    <d v="2022-12-13T00:00:00"/>
    <n v="3"/>
    <s v="Production Technician II"/>
    <x v="3"/>
    <s v="Active"/>
    <s v="Contract"/>
    <s v="Zone A"/>
    <s v="Part-Time"/>
    <x v="0"/>
    <x v="1"/>
    <d v="1966-08-23T00:00:00"/>
    <s v="MA"/>
    <x v="0"/>
    <s v="White"/>
    <s v="Single"/>
    <x v="0"/>
    <x v="1"/>
    <x v="1"/>
    <d v="2022-08-24T00:00:00"/>
    <n v="3"/>
    <x v="2"/>
    <n v="5"/>
    <x v="1"/>
    <n v="3"/>
    <d v="2022-08-15T00:00:00"/>
    <x v="3"/>
    <x v="0"/>
    <x v="0"/>
    <n v="1"/>
    <x v="1509"/>
    <n v="56"/>
    <x v="0"/>
  </r>
  <r>
    <x v="1527"/>
    <d v="2022-02-07T00:00:00"/>
    <n v="4"/>
    <s v="Production Technician II"/>
    <x v="9"/>
    <s v="Active"/>
    <s v="Contract"/>
    <s v="Zone B"/>
    <s v="Part-Time"/>
    <x v="0"/>
    <x v="1"/>
    <d v="1995-04-06T00:00:00"/>
    <s v="MA"/>
    <x v="0"/>
    <s v="Asian"/>
    <s v="Married"/>
    <x v="0"/>
    <x v="1"/>
    <x v="1"/>
    <d v="2022-11-25T00:00:00"/>
    <n v="2"/>
    <x v="0"/>
    <n v="5"/>
    <x v="1"/>
    <n v="4"/>
    <d v="2022-11-02T00:00:00"/>
    <x v="1"/>
    <x v="1"/>
    <x v="0"/>
    <n v="2"/>
    <x v="1510"/>
    <n v="27"/>
    <x v="1"/>
  </r>
  <r>
    <x v="1528"/>
    <d v="2020-10-06T00:00:00"/>
    <n v="5"/>
    <s v="Production Technician II"/>
    <x v="5"/>
    <s v="Active"/>
    <s v="Contract"/>
    <s v="Zone A"/>
    <s v="Full-Time"/>
    <x v="0"/>
    <x v="4"/>
    <d v="1942-05-07T00:00:00"/>
    <s v="MA"/>
    <x v="0"/>
    <s v="Asian"/>
    <s v="Widowed"/>
    <x v="0"/>
    <x v="1"/>
    <x v="1"/>
    <d v="2023-06-06T00:00:00"/>
    <n v="3"/>
    <x v="2"/>
    <n v="1"/>
    <x v="0"/>
    <n v="3"/>
    <d v="2023-03-28T00:00:00"/>
    <x v="2"/>
    <x v="0"/>
    <x v="0"/>
    <n v="4"/>
    <x v="1511"/>
    <n v="78"/>
    <x v="3"/>
  </r>
  <r>
    <x v="1529"/>
    <d v="2022-01-11T00:00:00"/>
    <n v="4"/>
    <s v="Production Technician II"/>
    <x v="6"/>
    <s v="Active"/>
    <s v="Full-Time"/>
    <s v="Zone C"/>
    <s v="Full-Time"/>
    <x v="0"/>
    <x v="15"/>
    <d v="1953-02-03T00:00:00"/>
    <s v="MA"/>
    <x v="0"/>
    <s v="White"/>
    <s v="Widowed"/>
    <x v="0"/>
    <x v="1"/>
    <x v="1"/>
    <d v="2023-04-03T00:00:00"/>
    <n v="5"/>
    <x v="1"/>
    <n v="4"/>
    <x v="1"/>
    <n v="5"/>
    <d v="2022-12-13T00:00:00"/>
    <x v="4"/>
    <x v="0"/>
    <x v="2"/>
    <n v="3"/>
    <x v="1512"/>
    <n v="69"/>
    <x v="3"/>
  </r>
  <r>
    <x v="1530"/>
    <d v="2022-02-26T00:00:00"/>
    <n v="4"/>
    <s v="Production Technician I"/>
    <x v="0"/>
    <s v="Active"/>
    <s v="Part-Time"/>
    <s v="Zone C"/>
    <s v="Temporary"/>
    <x v="0"/>
    <x v="4"/>
    <d v="1999-04-13T00:00:00"/>
    <s v="MA"/>
    <x v="0"/>
    <s v="Black"/>
    <s v="Single"/>
    <x v="0"/>
    <x v="1"/>
    <x v="1"/>
    <d v="2022-08-12T00:00:00"/>
    <n v="5"/>
    <x v="1"/>
    <n v="2"/>
    <x v="0"/>
    <n v="4"/>
    <d v="2023-03-17T00:00:00"/>
    <x v="2"/>
    <x v="0"/>
    <x v="1"/>
    <n v="2"/>
    <x v="1513"/>
    <n v="23"/>
    <x v="2"/>
  </r>
  <r>
    <x v="1531"/>
    <d v="2020-06-10T00:00:00"/>
    <n v="5"/>
    <s v="Production Technician I"/>
    <x v="7"/>
    <s v="Active"/>
    <s v="Part-Time"/>
    <s v="Zone B"/>
    <s v="Part-Time"/>
    <x v="0"/>
    <x v="4"/>
    <d v="1956-05-12T00:00:00"/>
    <s v="MA"/>
    <x v="0"/>
    <s v="Hispanic"/>
    <s v="Married"/>
    <x v="0"/>
    <x v="1"/>
    <x v="1"/>
    <d v="2023-07-06T00:00:00"/>
    <n v="1"/>
    <x v="0"/>
    <n v="4"/>
    <x v="1"/>
    <n v="4"/>
    <d v="2022-11-06T00:00:00"/>
    <x v="2"/>
    <x v="0"/>
    <x v="2"/>
    <n v="4"/>
    <x v="1514"/>
    <n v="64"/>
    <x v="3"/>
  </r>
  <r>
    <x v="1532"/>
    <d v="2021-09-27T00:00:00"/>
    <n v="4"/>
    <s v="Production Technician I"/>
    <x v="1"/>
    <s v="Active"/>
    <s v="Part-Time"/>
    <s v="Zone B"/>
    <s v="Temporary"/>
    <x v="0"/>
    <x v="6"/>
    <d v="1989-02-09T00:00:00"/>
    <s v="MA"/>
    <x v="0"/>
    <s v="White"/>
    <s v="Divorced"/>
    <x v="0"/>
    <x v="1"/>
    <x v="1"/>
    <d v="2023-06-23T00:00:00"/>
    <n v="5"/>
    <x v="1"/>
    <n v="3"/>
    <x v="2"/>
    <n v="1"/>
    <d v="2023-05-13T00:00:00"/>
    <x v="0"/>
    <x v="0"/>
    <x v="1"/>
    <n v="5"/>
    <x v="1515"/>
    <n v="32"/>
    <x v="1"/>
  </r>
  <r>
    <x v="1533"/>
    <d v="2018-10-25T00:00:00"/>
    <n v="7"/>
    <s v="Production Technician I"/>
    <x v="8"/>
    <s v="Active"/>
    <s v="Contract"/>
    <s v="Zone C"/>
    <s v="Temporary"/>
    <x v="0"/>
    <x v="9"/>
    <d v="1993-12-30T00:00:00"/>
    <s v="MA"/>
    <x v="0"/>
    <s v="Black"/>
    <s v="Married"/>
    <x v="0"/>
    <x v="1"/>
    <x v="1"/>
    <d v="2023-02-04T00:00:00"/>
    <n v="4"/>
    <x v="1"/>
    <n v="5"/>
    <x v="1"/>
    <n v="3"/>
    <d v="2023-06-06T00:00:00"/>
    <x v="0"/>
    <x v="0"/>
    <x v="1"/>
    <n v="4"/>
    <x v="1516"/>
    <n v="25"/>
    <x v="1"/>
  </r>
  <r>
    <x v="1534"/>
    <d v="2020-11-25T00:00:00"/>
    <n v="5"/>
    <s v="Production Technician I"/>
    <x v="3"/>
    <s v="Active"/>
    <s v="Contract"/>
    <s v="Zone A"/>
    <s v="Full-Time"/>
    <x v="0"/>
    <x v="6"/>
    <d v="1989-07-19T00:00:00"/>
    <s v="MA"/>
    <x v="0"/>
    <s v="White"/>
    <s v="Divorced"/>
    <x v="0"/>
    <x v="1"/>
    <x v="1"/>
    <d v="2022-10-28T00:00:00"/>
    <n v="5"/>
    <x v="1"/>
    <n v="4"/>
    <x v="1"/>
    <n v="2"/>
    <d v="2022-11-08T00:00:00"/>
    <x v="3"/>
    <x v="1"/>
    <x v="3"/>
    <n v="2"/>
    <x v="1517"/>
    <n v="31"/>
    <x v="1"/>
  </r>
  <r>
    <x v="1535"/>
    <d v="2020-04-17T00:00:00"/>
    <n v="6"/>
    <s v="Production Technician I"/>
    <x v="9"/>
    <s v="Active"/>
    <s v="Contract"/>
    <s v="Zone A"/>
    <s v="Full-Time"/>
    <x v="0"/>
    <x v="4"/>
    <d v="1957-07-25T00:00:00"/>
    <s v="MA"/>
    <x v="0"/>
    <s v="White"/>
    <s v="Divorced"/>
    <x v="0"/>
    <x v="1"/>
    <x v="1"/>
    <d v="2023-07-12T00:00:00"/>
    <n v="3"/>
    <x v="2"/>
    <n v="4"/>
    <x v="1"/>
    <n v="1"/>
    <d v="2023-02-02T00:00:00"/>
    <x v="3"/>
    <x v="1"/>
    <x v="0"/>
    <n v="1"/>
    <x v="1518"/>
    <n v="63"/>
    <x v="3"/>
  </r>
  <r>
    <x v="1536"/>
    <d v="2021-04-15T00:00:00"/>
    <n v="5"/>
    <s v="Production Technician I"/>
    <x v="5"/>
    <s v="Active"/>
    <s v="Contract"/>
    <s v="Zone C"/>
    <s v="Part-Time"/>
    <x v="0"/>
    <x v="4"/>
    <d v="1964-12-14T00:00:00"/>
    <s v="MA"/>
    <x v="1"/>
    <s v="Hispanic"/>
    <s v="Married"/>
    <x v="0"/>
    <x v="1"/>
    <x v="1"/>
    <d v="2023-05-06T00:00:00"/>
    <n v="4"/>
    <x v="1"/>
    <n v="1"/>
    <x v="0"/>
    <n v="3"/>
    <d v="2023-01-01T00:00:00"/>
    <x v="1"/>
    <x v="0"/>
    <x v="0"/>
    <n v="3"/>
    <x v="1519"/>
    <n v="57"/>
    <x v="0"/>
  </r>
  <r>
    <x v="1537"/>
    <d v="2022-04-17T00:00:00"/>
    <n v="4"/>
    <s v="Production Technician I"/>
    <x v="6"/>
    <s v="Active"/>
    <s v="Full-Time"/>
    <s v="Zone A"/>
    <s v="Temporary"/>
    <x v="0"/>
    <x v="4"/>
    <d v="1984-01-13T00:00:00"/>
    <s v="MA"/>
    <x v="1"/>
    <s v="White"/>
    <s v="Divorced"/>
    <x v="0"/>
    <x v="1"/>
    <x v="1"/>
    <d v="2023-05-29T00:00:00"/>
    <n v="5"/>
    <x v="1"/>
    <n v="5"/>
    <x v="1"/>
    <n v="4"/>
    <d v="2022-12-31T00:00:00"/>
    <x v="1"/>
    <x v="0"/>
    <x v="3"/>
    <n v="1"/>
    <x v="1520"/>
    <n v="38"/>
    <x v="1"/>
  </r>
  <r>
    <x v="1538"/>
    <d v="2023-07-29T00:00:00"/>
    <n v="2"/>
    <s v="Production Technician I"/>
    <x v="2"/>
    <s v="Terminated"/>
    <s v="Full-Time"/>
    <s v="Zone C"/>
    <s v="Temporary"/>
    <x v="0"/>
    <x v="3"/>
    <d v="1987-07-27T00:00:00"/>
    <s v="MA"/>
    <x v="0"/>
    <s v="White"/>
    <s v="Married"/>
    <x v="0"/>
    <x v="1"/>
    <x v="1"/>
    <d v="2023-05-09T00:00:00"/>
    <n v="4"/>
    <x v="1"/>
    <n v="4"/>
    <x v="1"/>
    <n v="5"/>
    <d v="2023-05-06T00:00:00"/>
    <x v="1"/>
    <x v="1"/>
    <x v="2"/>
    <n v="3"/>
    <x v="1521"/>
    <n v="36"/>
    <x v="1"/>
  </r>
  <r>
    <x v="1539"/>
    <d v="2023-01-26T00:00:00"/>
    <n v="3"/>
    <s v="Production Technician I"/>
    <x v="4"/>
    <s v="Active"/>
    <s v="Part-Time"/>
    <s v="Zone C"/>
    <s v="Part-Time"/>
    <x v="0"/>
    <x v="4"/>
    <d v="1942-09-18T00:00:00"/>
    <s v="MA"/>
    <x v="0"/>
    <s v="Asian"/>
    <s v="Divorced"/>
    <x v="0"/>
    <x v="1"/>
    <x v="1"/>
    <d v="2023-06-26T00:00:00"/>
    <n v="5"/>
    <x v="1"/>
    <n v="5"/>
    <x v="1"/>
    <n v="5"/>
    <d v="2023-07-23T00:00:00"/>
    <x v="2"/>
    <x v="1"/>
    <x v="0"/>
    <n v="3"/>
    <x v="1522"/>
    <n v="81"/>
    <x v="3"/>
  </r>
  <r>
    <x v="1540"/>
    <d v="2018-12-12T00:00:00"/>
    <n v="7"/>
    <s v="Production Technician I"/>
    <x v="0"/>
    <s v="Active"/>
    <s v="Full-Time"/>
    <s v="Zone A"/>
    <s v="Full-Time"/>
    <x v="0"/>
    <x v="6"/>
    <d v="1946-08-06T00:00:00"/>
    <s v="MA"/>
    <x v="0"/>
    <s v="Other"/>
    <s v="Married"/>
    <x v="0"/>
    <x v="1"/>
    <x v="1"/>
    <d v="2023-05-26T00:00:00"/>
    <n v="2"/>
    <x v="0"/>
    <n v="4"/>
    <x v="1"/>
    <n v="3"/>
    <d v="2023-03-15T00:00:00"/>
    <x v="3"/>
    <x v="1"/>
    <x v="1"/>
    <n v="1"/>
    <x v="1523"/>
    <n v="72"/>
    <x v="3"/>
  </r>
  <r>
    <x v="1541"/>
    <d v="2018-10-25T00:00:00"/>
    <n v="7"/>
    <s v="Production Technician I"/>
    <x v="7"/>
    <s v="Active"/>
    <s v="Contract"/>
    <s v="Zone C"/>
    <s v="Temporary"/>
    <x v="0"/>
    <x v="9"/>
    <d v="1950-07-18T00:00:00"/>
    <s v="MA"/>
    <x v="0"/>
    <s v="Hispanic"/>
    <s v="Single"/>
    <x v="0"/>
    <x v="1"/>
    <x v="1"/>
    <d v="2022-09-05T00:00:00"/>
    <n v="4"/>
    <x v="1"/>
    <n v="1"/>
    <x v="0"/>
    <n v="2"/>
    <d v="2023-05-20T00:00:00"/>
    <x v="2"/>
    <x v="1"/>
    <x v="3"/>
    <n v="1"/>
    <x v="1524"/>
    <n v="68"/>
    <x v="3"/>
  </r>
  <r>
    <x v="1542"/>
    <d v="2021-05-20T00:00:00"/>
    <n v="4"/>
    <s v="Production Technician I"/>
    <x v="1"/>
    <s v="Active"/>
    <s v="Contract"/>
    <s v="Zone B"/>
    <s v="Full-Time"/>
    <x v="0"/>
    <x v="1"/>
    <d v="1944-03-26T00:00:00"/>
    <s v="MA"/>
    <x v="0"/>
    <s v="Hispanic"/>
    <s v="Married"/>
    <x v="0"/>
    <x v="1"/>
    <x v="1"/>
    <d v="2023-04-06T00:00:00"/>
    <n v="4"/>
    <x v="1"/>
    <n v="5"/>
    <x v="1"/>
    <n v="3"/>
    <d v="2023-01-01T00:00:00"/>
    <x v="3"/>
    <x v="1"/>
    <x v="0"/>
    <n v="5"/>
    <x v="1525"/>
    <n v="77"/>
    <x v="3"/>
  </r>
  <r>
    <x v="1543"/>
    <d v="2020-08-28T00:00:00"/>
    <n v="5"/>
    <s v="Production Technician I"/>
    <x v="8"/>
    <s v="Active"/>
    <s v="Part-Time"/>
    <s v="Zone C"/>
    <s v="Full-Time"/>
    <x v="0"/>
    <x v="0"/>
    <d v="1964-05-10T00:00:00"/>
    <s v="MA"/>
    <x v="0"/>
    <s v="White"/>
    <s v="Single"/>
    <x v="0"/>
    <x v="1"/>
    <x v="1"/>
    <d v="2023-03-13T00:00:00"/>
    <n v="1"/>
    <x v="0"/>
    <n v="3"/>
    <x v="2"/>
    <n v="5"/>
    <d v="2022-09-10T00:00:00"/>
    <x v="3"/>
    <x v="0"/>
    <x v="3"/>
    <n v="2"/>
    <x v="1526"/>
    <n v="56"/>
    <x v="0"/>
  </r>
  <r>
    <x v="1544"/>
    <d v="2020-05-10T00:00:00"/>
    <n v="6"/>
    <s v="Production Technician II"/>
    <x v="1"/>
    <s v="Active"/>
    <s v="Contract"/>
    <s v="Zone C"/>
    <s v="Full-Time"/>
    <x v="0"/>
    <x v="4"/>
    <d v="1972-02-29T00:00:00"/>
    <s v="MA"/>
    <x v="0"/>
    <s v="Other"/>
    <s v="Single"/>
    <x v="0"/>
    <x v="1"/>
    <x v="1"/>
    <d v="2023-01-13T00:00:00"/>
    <n v="5"/>
    <x v="1"/>
    <n v="4"/>
    <x v="1"/>
    <n v="4"/>
    <d v="2023-05-15T00:00:00"/>
    <x v="0"/>
    <x v="0"/>
    <x v="0"/>
    <n v="1"/>
    <x v="1527"/>
    <n v="48"/>
    <x v="0"/>
  </r>
  <r>
    <x v="1545"/>
    <d v="2023-08-04T00:00:00"/>
    <n v="2"/>
    <s v="Production Technician II"/>
    <x v="8"/>
    <s v="Active"/>
    <s v="Contract"/>
    <s v="Zone A"/>
    <s v="Full-Time"/>
    <x v="0"/>
    <x v="9"/>
    <d v="1989-05-25T00:00:00"/>
    <s v="MA"/>
    <x v="0"/>
    <s v="Asian"/>
    <s v="Single"/>
    <x v="0"/>
    <x v="1"/>
    <x v="1"/>
    <d v="2022-10-08T00:00:00"/>
    <n v="1"/>
    <x v="0"/>
    <n v="5"/>
    <x v="1"/>
    <n v="1"/>
    <d v="2022-09-03T00:00:00"/>
    <x v="1"/>
    <x v="0"/>
    <x v="3"/>
    <n v="5"/>
    <x v="1528"/>
    <n v="34"/>
    <x v="1"/>
  </r>
  <r>
    <x v="1546"/>
    <d v="2022-04-22T00:00:00"/>
    <n v="4"/>
    <s v="Production Technician II"/>
    <x v="6"/>
    <s v="Active"/>
    <s v="Full-Time"/>
    <s v="Zone C"/>
    <s v="Part-Time"/>
    <x v="0"/>
    <x v="6"/>
    <d v="1949-10-20T00:00:00"/>
    <s v="MA"/>
    <x v="0"/>
    <s v="White"/>
    <s v="Divorced"/>
    <x v="0"/>
    <x v="1"/>
    <x v="1"/>
    <d v="2023-03-14T00:00:00"/>
    <n v="5"/>
    <x v="1"/>
    <n v="2"/>
    <x v="0"/>
    <n v="1"/>
    <d v="2023-05-10T00:00:00"/>
    <x v="0"/>
    <x v="1"/>
    <x v="0"/>
    <n v="4"/>
    <x v="1529"/>
    <n v="73"/>
    <x v="3"/>
  </r>
  <r>
    <x v="1547"/>
    <d v="2021-06-05T00:00:00"/>
    <n v="4"/>
    <s v="Production Technician II"/>
    <x v="2"/>
    <s v="Active"/>
    <s v="Contract"/>
    <s v="Zone C"/>
    <s v="Part-Time"/>
    <x v="0"/>
    <x v="4"/>
    <d v="1962-09-07T00:00:00"/>
    <s v="MA"/>
    <x v="0"/>
    <s v="White"/>
    <s v="Divorced"/>
    <x v="0"/>
    <x v="1"/>
    <x v="1"/>
    <d v="2022-08-22T00:00:00"/>
    <n v="4"/>
    <x v="1"/>
    <n v="3"/>
    <x v="2"/>
    <n v="5"/>
    <d v="2023-02-03T00:00:00"/>
    <x v="0"/>
    <x v="0"/>
    <x v="1"/>
    <n v="3"/>
    <x v="1530"/>
    <n v="59"/>
    <x v="0"/>
  </r>
  <r>
    <x v="1548"/>
    <d v="2022-06-29T00:00:00"/>
    <n v="3"/>
    <s v="Production Technician II"/>
    <x v="9"/>
    <s v="Active"/>
    <s v="Full-Time"/>
    <s v="Zone C"/>
    <s v="Temporary"/>
    <x v="0"/>
    <x v="13"/>
    <d v="1991-12-25T00:00:00"/>
    <s v="MA"/>
    <x v="0"/>
    <s v="Other"/>
    <s v="Widowed"/>
    <x v="0"/>
    <x v="1"/>
    <x v="1"/>
    <d v="2023-07-22T00:00:00"/>
    <n v="3"/>
    <x v="2"/>
    <n v="1"/>
    <x v="0"/>
    <n v="5"/>
    <d v="2023-05-10T00:00:00"/>
    <x v="4"/>
    <x v="1"/>
    <x v="1"/>
    <n v="3"/>
    <x v="1531"/>
    <n v="31"/>
    <x v="1"/>
  </r>
  <r>
    <x v="1549"/>
    <d v="2022-07-02T00:00:00"/>
    <n v="3"/>
    <s v="Production Technician II"/>
    <x v="7"/>
    <s v="Active"/>
    <s v="Contract"/>
    <s v="Zone A"/>
    <s v="Full-Time"/>
    <x v="0"/>
    <x v="4"/>
    <d v="1969-02-20T00:00:00"/>
    <s v="MA"/>
    <x v="0"/>
    <s v="White"/>
    <s v="Divorced"/>
    <x v="0"/>
    <x v="1"/>
    <x v="1"/>
    <d v="2023-02-23T00:00:00"/>
    <n v="3"/>
    <x v="2"/>
    <n v="4"/>
    <x v="1"/>
    <n v="5"/>
    <d v="2023-04-12T00:00:00"/>
    <x v="3"/>
    <x v="0"/>
    <x v="2"/>
    <n v="5"/>
    <x v="1532"/>
    <n v="53"/>
    <x v="0"/>
  </r>
  <r>
    <x v="1550"/>
    <d v="2023-01-04T00:00:00"/>
    <n v="3"/>
    <s v="Production Technician II"/>
    <x v="3"/>
    <s v="Active"/>
    <s v="Contract"/>
    <s v="Zone A"/>
    <s v="Full-Time"/>
    <x v="0"/>
    <x v="13"/>
    <d v="1977-05-14T00:00:00"/>
    <s v="MA"/>
    <x v="0"/>
    <s v="White"/>
    <s v="Widowed"/>
    <x v="0"/>
    <x v="1"/>
    <x v="1"/>
    <d v="2022-09-15T00:00:00"/>
    <n v="2"/>
    <x v="0"/>
    <n v="1"/>
    <x v="0"/>
    <n v="5"/>
    <d v="2023-02-09T00:00:00"/>
    <x v="3"/>
    <x v="0"/>
    <x v="1"/>
    <n v="5"/>
    <x v="1533"/>
    <n v="46"/>
    <x v="0"/>
  </r>
  <r>
    <x v="1551"/>
    <d v="2023-07-08T00:00:00"/>
    <n v="2"/>
    <s v="Production Technician II"/>
    <x v="5"/>
    <s v="Active"/>
    <s v="Contract"/>
    <s v="Zone A"/>
    <s v="Temporary"/>
    <x v="0"/>
    <x v="9"/>
    <d v="1980-09-07T00:00:00"/>
    <s v="MA"/>
    <x v="0"/>
    <s v="White"/>
    <s v="Single"/>
    <x v="0"/>
    <x v="1"/>
    <x v="1"/>
    <d v="2022-09-21T00:00:00"/>
    <n v="5"/>
    <x v="1"/>
    <n v="4"/>
    <x v="1"/>
    <n v="1"/>
    <d v="2023-06-17T00:00:00"/>
    <x v="1"/>
    <x v="0"/>
    <x v="3"/>
    <n v="5"/>
    <x v="1534"/>
    <n v="43"/>
    <x v="0"/>
  </r>
  <r>
    <x v="1552"/>
    <d v="2023-03-03T00:00:00"/>
    <n v="3"/>
    <s v="Production Technician II"/>
    <x v="9"/>
    <s v="Active"/>
    <s v="Part-Time"/>
    <s v="Zone B"/>
    <s v="Full-Time"/>
    <x v="0"/>
    <x v="4"/>
    <d v="1956-07-18T00:00:00"/>
    <s v="MA"/>
    <x v="0"/>
    <s v="Hispanic"/>
    <s v="Single"/>
    <x v="0"/>
    <x v="1"/>
    <x v="1"/>
    <d v="2023-02-12T00:00:00"/>
    <n v="1"/>
    <x v="0"/>
    <n v="2"/>
    <x v="0"/>
    <n v="2"/>
    <d v="2023-08-03T00:00:00"/>
    <x v="2"/>
    <x v="0"/>
    <x v="1"/>
    <n v="3"/>
    <x v="1535"/>
    <n v="67"/>
    <x v="3"/>
  </r>
  <r>
    <x v="1553"/>
    <d v="2019-08-19T00:00:00"/>
    <n v="6"/>
    <s v="Production Technician II"/>
    <x v="5"/>
    <s v="Active"/>
    <s v="Part-Time"/>
    <s v="Zone B"/>
    <s v="Full-Time"/>
    <x v="0"/>
    <x v="4"/>
    <d v="1967-11-25T00:00:00"/>
    <s v="MA"/>
    <x v="0"/>
    <s v="Hispanic"/>
    <s v="Widowed"/>
    <x v="0"/>
    <x v="1"/>
    <x v="1"/>
    <d v="2023-07-05T00:00:00"/>
    <n v="3"/>
    <x v="2"/>
    <n v="2"/>
    <x v="0"/>
    <n v="4"/>
    <d v="2022-09-20T00:00:00"/>
    <x v="2"/>
    <x v="0"/>
    <x v="3"/>
    <n v="5"/>
    <x v="1536"/>
    <n v="52"/>
    <x v="0"/>
  </r>
  <r>
    <x v="1554"/>
    <d v="2018-10-30T00:00:00"/>
    <n v="7"/>
    <s v="Production Technician I"/>
    <x v="6"/>
    <s v="Active"/>
    <s v="Contract"/>
    <s v="Zone A"/>
    <s v="Full-Time"/>
    <x v="0"/>
    <x v="9"/>
    <d v="1976-10-13T00:00:00"/>
    <s v="MA"/>
    <x v="0"/>
    <s v="Other"/>
    <s v="Married"/>
    <x v="0"/>
    <x v="1"/>
    <x v="1"/>
    <d v="2023-02-27T00:00:00"/>
    <n v="4"/>
    <x v="1"/>
    <n v="5"/>
    <x v="1"/>
    <n v="2"/>
    <d v="2022-10-27T00:00:00"/>
    <x v="1"/>
    <x v="1"/>
    <x v="1"/>
    <n v="5"/>
    <x v="1537"/>
    <n v="42"/>
    <x v="0"/>
  </r>
  <r>
    <x v="1555"/>
    <d v="2021-12-07T00:00:00"/>
    <n v="4"/>
    <s v="Production Technician I"/>
    <x v="2"/>
    <s v="Active"/>
    <s v="Full-Time"/>
    <s v="Zone A"/>
    <s v="Full-Time"/>
    <x v="0"/>
    <x v="4"/>
    <d v="1943-07-27T00:00:00"/>
    <s v="MA"/>
    <x v="0"/>
    <s v="Black"/>
    <s v="Divorced"/>
    <x v="0"/>
    <x v="1"/>
    <x v="1"/>
    <d v="2023-01-07T00:00:00"/>
    <n v="5"/>
    <x v="1"/>
    <n v="5"/>
    <x v="1"/>
    <n v="1"/>
    <d v="2022-11-08T00:00:00"/>
    <x v="4"/>
    <x v="0"/>
    <x v="2"/>
    <n v="3"/>
    <x v="1538"/>
    <n v="78"/>
    <x v="3"/>
  </r>
  <r>
    <x v="1556"/>
    <d v="2020-11-18T00:00:00"/>
    <n v="5"/>
    <s v="Production Technician I"/>
    <x v="9"/>
    <s v="Active"/>
    <s v="Full-Time"/>
    <s v="Zone A"/>
    <s v="Temporary"/>
    <x v="0"/>
    <x v="3"/>
    <d v="1943-12-25T00:00:00"/>
    <s v="MA"/>
    <x v="0"/>
    <s v="Asian"/>
    <s v="Married"/>
    <x v="0"/>
    <x v="1"/>
    <x v="1"/>
    <d v="2023-07-26T00:00:00"/>
    <n v="4"/>
    <x v="1"/>
    <n v="1"/>
    <x v="0"/>
    <n v="1"/>
    <d v="2023-04-07T00:00:00"/>
    <x v="4"/>
    <x v="0"/>
    <x v="2"/>
    <n v="4"/>
    <x v="1539"/>
    <n v="77"/>
    <x v="3"/>
  </r>
  <r>
    <x v="1557"/>
    <d v="2018-09-26T00:00:00"/>
    <n v="7"/>
    <s v="Production Technician I"/>
    <x v="7"/>
    <s v="Terminated"/>
    <s v="Full-Time"/>
    <s v="Zone B"/>
    <s v="Temporary"/>
    <x v="0"/>
    <x v="4"/>
    <d v="1986-10-26T00:00:00"/>
    <s v="MA"/>
    <x v="0"/>
    <s v="White"/>
    <s v="Single"/>
    <x v="0"/>
    <x v="1"/>
    <x v="1"/>
    <d v="2022-10-21T00:00:00"/>
    <n v="5"/>
    <x v="1"/>
    <n v="5"/>
    <x v="1"/>
    <n v="2"/>
    <d v="2022-08-07T00:00:00"/>
    <x v="4"/>
    <x v="0"/>
    <x v="1"/>
    <n v="5"/>
    <x v="1540"/>
    <n v="32"/>
    <x v="1"/>
  </r>
  <r>
    <x v="1558"/>
    <d v="2022-06-19T00:00:00"/>
    <n v="3"/>
    <s v="Production Technician I"/>
    <x v="3"/>
    <s v="Active"/>
    <s v="Part-Time"/>
    <s v="Zone B"/>
    <s v="Part-Time"/>
    <x v="0"/>
    <x v="3"/>
    <d v="1956-06-12T00:00:00"/>
    <s v="MA"/>
    <x v="0"/>
    <s v="White"/>
    <s v="Married"/>
    <x v="0"/>
    <x v="1"/>
    <x v="1"/>
    <d v="2023-03-03T00:00:00"/>
    <n v="4"/>
    <x v="1"/>
    <n v="2"/>
    <x v="0"/>
    <n v="3"/>
    <d v="2023-01-15T00:00:00"/>
    <x v="0"/>
    <x v="1"/>
    <x v="2"/>
    <n v="4"/>
    <x v="1541"/>
    <n v="66"/>
    <x v="3"/>
  </r>
  <r>
    <x v="1559"/>
    <d v="2022-09-15T00:00:00"/>
    <n v="3"/>
    <s v="Production Technician I"/>
    <x v="5"/>
    <s v="Active"/>
    <s v="Contract"/>
    <s v="Zone B"/>
    <s v="Temporary"/>
    <x v="0"/>
    <x v="14"/>
    <d v="1960-11-03T00:00:00"/>
    <s v="MA"/>
    <x v="0"/>
    <s v="Other"/>
    <s v="Married"/>
    <x v="0"/>
    <x v="1"/>
    <x v="1"/>
    <d v="2023-02-12T00:00:00"/>
    <n v="4"/>
    <x v="1"/>
    <n v="1"/>
    <x v="0"/>
    <n v="4"/>
    <d v="2023-06-09T00:00:00"/>
    <x v="2"/>
    <x v="1"/>
    <x v="0"/>
    <n v="1"/>
    <x v="1542"/>
    <n v="62"/>
    <x v="3"/>
  </r>
  <r>
    <x v="1560"/>
    <d v="2020-05-09T00:00:00"/>
    <n v="6"/>
    <s v="Production Technician I"/>
    <x v="4"/>
    <s v="Active"/>
    <s v="Part-Time"/>
    <s v="Zone A"/>
    <s v="Temporary"/>
    <x v="0"/>
    <x v="6"/>
    <d v="1988-06-08T00:00:00"/>
    <s v="MA"/>
    <x v="0"/>
    <s v="Asian"/>
    <s v="Married"/>
    <x v="0"/>
    <x v="1"/>
    <x v="1"/>
    <d v="2023-02-21T00:00:00"/>
    <n v="1"/>
    <x v="0"/>
    <n v="1"/>
    <x v="0"/>
    <n v="4"/>
    <d v="2023-05-14T00:00:00"/>
    <x v="1"/>
    <x v="1"/>
    <x v="0"/>
    <n v="4"/>
    <x v="1543"/>
    <n v="32"/>
    <x v="1"/>
  </r>
  <r>
    <x v="1561"/>
    <d v="2021-02-17T00:00:00"/>
    <n v="5"/>
    <s v="Production Technician I"/>
    <x v="0"/>
    <s v="Active"/>
    <s v="Contract"/>
    <s v="Zone C"/>
    <s v="Temporary"/>
    <x v="0"/>
    <x v="4"/>
    <d v="1961-01-08T00:00:00"/>
    <s v="MA"/>
    <x v="1"/>
    <s v="Black"/>
    <s v="Single"/>
    <x v="0"/>
    <x v="1"/>
    <x v="1"/>
    <d v="2023-01-01T00:00:00"/>
    <n v="4"/>
    <x v="1"/>
    <n v="2"/>
    <x v="0"/>
    <n v="4"/>
    <d v="2022-08-09T00:00:00"/>
    <x v="1"/>
    <x v="1"/>
    <x v="1"/>
    <n v="1"/>
    <x v="1544"/>
    <n v="60"/>
    <x v="3"/>
  </r>
  <r>
    <x v="1562"/>
    <d v="2020-04-12T00:00:00"/>
    <n v="6"/>
    <s v="Production Technician I"/>
    <x v="1"/>
    <s v="Active"/>
    <s v="Contract"/>
    <s v="Zone C"/>
    <s v="Temporary"/>
    <x v="0"/>
    <x v="6"/>
    <d v="1981-05-16T00:00:00"/>
    <s v="MA"/>
    <x v="0"/>
    <s v="Hispanic"/>
    <s v="Divorced"/>
    <x v="0"/>
    <x v="1"/>
    <x v="1"/>
    <d v="2023-06-26T00:00:00"/>
    <n v="2"/>
    <x v="0"/>
    <n v="2"/>
    <x v="0"/>
    <n v="4"/>
    <d v="2022-12-21T00:00:00"/>
    <x v="2"/>
    <x v="1"/>
    <x v="1"/>
    <n v="5"/>
    <x v="1545"/>
    <n v="39"/>
    <x v="1"/>
  </r>
  <r>
    <x v="1563"/>
    <d v="2021-03-30T00:00:00"/>
    <n v="5"/>
    <s v="Production Technician I"/>
    <x v="8"/>
    <s v="Active"/>
    <s v="Contract"/>
    <s v="Zone B"/>
    <s v="Full-Time"/>
    <x v="0"/>
    <x v="21"/>
    <d v="1971-02-06T00:00:00"/>
    <s v="MA"/>
    <x v="0"/>
    <s v="Hispanic"/>
    <s v="Divorced"/>
    <x v="0"/>
    <x v="1"/>
    <x v="1"/>
    <d v="2023-05-26T00:00:00"/>
    <n v="3"/>
    <x v="2"/>
    <n v="2"/>
    <x v="0"/>
    <n v="2"/>
    <d v="2023-02-02T00:00:00"/>
    <x v="2"/>
    <x v="1"/>
    <x v="3"/>
    <n v="1"/>
    <x v="1546"/>
    <n v="50"/>
    <x v="0"/>
  </r>
  <r>
    <x v="1564"/>
    <d v="2019-05-05T00:00:00"/>
    <n v="7"/>
    <s v="Production Technician I"/>
    <x v="6"/>
    <s v="Active"/>
    <s v="Contract"/>
    <s v="Zone C"/>
    <s v="Full-Time"/>
    <x v="0"/>
    <x v="6"/>
    <d v="1999-07-12T00:00:00"/>
    <s v="MA"/>
    <x v="0"/>
    <s v="Asian"/>
    <s v="Married"/>
    <x v="0"/>
    <x v="1"/>
    <x v="1"/>
    <d v="2022-10-13T00:00:00"/>
    <n v="3"/>
    <x v="2"/>
    <n v="4"/>
    <x v="1"/>
    <n v="4"/>
    <d v="2023-03-29T00:00:00"/>
    <x v="2"/>
    <x v="1"/>
    <x v="1"/>
    <n v="1"/>
    <x v="1547"/>
    <n v="20"/>
    <x v="2"/>
  </r>
  <r>
    <x v="1565"/>
    <d v="2021-05-31T00:00:00"/>
    <n v="4"/>
    <s v="Production Technician I"/>
    <x v="2"/>
    <s v="Active"/>
    <s v="Contract"/>
    <s v="Zone A"/>
    <s v="Part-Time"/>
    <x v="0"/>
    <x v="3"/>
    <d v="1978-11-14T00:00:00"/>
    <s v="MA"/>
    <x v="0"/>
    <s v="Asian"/>
    <s v="Divorced"/>
    <x v="0"/>
    <x v="1"/>
    <x v="1"/>
    <d v="2022-08-05T00:00:00"/>
    <n v="5"/>
    <x v="1"/>
    <n v="4"/>
    <x v="1"/>
    <n v="3"/>
    <d v="2023-04-03T00:00:00"/>
    <x v="4"/>
    <x v="1"/>
    <x v="2"/>
    <n v="3"/>
    <x v="1548"/>
    <n v="43"/>
    <x v="0"/>
  </r>
  <r>
    <x v="1566"/>
    <d v="2019-11-21T00:00:00"/>
    <n v="6"/>
    <s v="Production Technician I"/>
    <x v="9"/>
    <s v="Active"/>
    <s v="Part-Time"/>
    <s v="Zone A"/>
    <s v="Full-Time"/>
    <x v="0"/>
    <x v="4"/>
    <d v="1959-12-19T00:00:00"/>
    <s v="MA"/>
    <x v="0"/>
    <s v="Black"/>
    <s v="Widowed"/>
    <x v="0"/>
    <x v="1"/>
    <x v="1"/>
    <d v="2022-11-14T00:00:00"/>
    <n v="4"/>
    <x v="1"/>
    <n v="4"/>
    <x v="1"/>
    <n v="1"/>
    <d v="2023-04-02T00:00:00"/>
    <x v="0"/>
    <x v="0"/>
    <x v="2"/>
    <n v="3"/>
    <x v="1549"/>
    <n v="60"/>
    <x v="3"/>
  </r>
  <r>
    <x v="1567"/>
    <d v="2019-07-19T00:00:00"/>
    <n v="6"/>
    <s v="Production Technician I"/>
    <x v="7"/>
    <s v="Active"/>
    <s v="Contract"/>
    <s v="Zone B"/>
    <s v="Full-Time"/>
    <x v="0"/>
    <x v="17"/>
    <d v="1960-05-27T00:00:00"/>
    <s v="MA"/>
    <x v="0"/>
    <s v="White"/>
    <s v="Divorced"/>
    <x v="0"/>
    <x v="1"/>
    <x v="1"/>
    <d v="2022-12-21T00:00:00"/>
    <n v="2"/>
    <x v="0"/>
    <n v="1"/>
    <x v="0"/>
    <n v="2"/>
    <d v="2023-02-09T00:00:00"/>
    <x v="4"/>
    <x v="1"/>
    <x v="2"/>
    <n v="3"/>
    <x v="1550"/>
    <n v="59"/>
    <x v="0"/>
  </r>
  <r>
    <x v="1568"/>
    <d v="2018-12-29T00:00:00"/>
    <n v="7"/>
    <s v="Production Technician I"/>
    <x v="3"/>
    <s v="Active"/>
    <s v="Contract"/>
    <s v="Zone C"/>
    <s v="Part-Time"/>
    <x v="0"/>
    <x v="19"/>
    <d v="1966-06-04T00:00:00"/>
    <s v="MA"/>
    <x v="0"/>
    <s v="White"/>
    <s v="Married"/>
    <x v="0"/>
    <x v="1"/>
    <x v="1"/>
    <d v="2023-06-16T00:00:00"/>
    <n v="5"/>
    <x v="1"/>
    <n v="3"/>
    <x v="2"/>
    <n v="3"/>
    <d v="2023-01-04T00:00:00"/>
    <x v="4"/>
    <x v="0"/>
    <x v="2"/>
    <n v="2"/>
    <x v="1551"/>
    <n v="52"/>
    <x v="0"/>
  </r>
  <r>
    <x v="1569"/>
    <d v="2023-01-12T00:00:00"/>
    <n v="3"/>
    <s v="Production Technician II"/>
    <x v="1"/>
    <s v="Active"/>
    <s v="Part-Time"/>
    <s v="Zone B"/>
    <s v="Full-Time"/>
    <x v="0"/>
    <x v="2"/>
    <d v="1942-10-30T00:00:00"/>
    <s v="MA"/>
    <x v="0"/>
    <s v="Asian"/>
    <s v="Divorced"/>
    <x v="0"/>
    <x v="1"/>
    <x v="1"/>
    <d v="2023-07-23T00:00:00"/>
    <n v="3"/>
    <x v="2"/>
    <n v="4"/>
    <x v="1"/>
    <n v="3"/>
    <d v="2022-10-23T00:00:00"/>
    <x v="0"/>
    <x v="0"/>
    <x v="1"/>
    <n v="1"/>
    <x v="1552"/>
    <n v="81"/>
    <x v="3"/>
  </r>
  <r>
    <x v="1570"/>
    <d v="2022-11-25T00:00:00"/>
    <n v="3"/>
    <s v="Production Technician II"/>
    <x v="8"/>
    <s v="Active"/>
    <s v="Contract"/>
    <s v="Zone C"/>
    <s v="Part-Time"/>
    <x v="0"/>
    <x v="4"/>
    <d v="1999-03-14T00:00:00"/>
    <s v="MA"/>
    <x v="0"/>
    <s v="Black"/>
    <s v="Single"/>
    <x v="0"/>
    <x v="1"/>
    <x v="1"/>
    <d v="2023-02-21T00:00:00"/>
    <n v="3"/>
    <x v="2"/>
    <n v="1"/>
    <x v="0"/>
    <n v="1"/>
    <d v="2023-07-20T00:00:00"/>
    <x v="0"/>
    <x v="0"/>
    <x v="1"/>
    <n v="3"/>
    <x v="1553"/>
    <n v="23"/>
    <x v="2"/>
  </r>
  <r>
    <x v="1571"/>
    <d v="2019-11-13T00:00:00"/>
    <n v="6"/>
    <s v="Production Technician II"/>
    <x v="6"/>
    <s v="Active"/>
    <s v="Part-Time"/>
    <s v="Zone C"/>
    <s v="Full-Time"/>
    <x v="0"/>
    <x v="4"/>
    <d v="1987-09-09T00:00:00"/>
    <s v="MA"/>
    <x v="0"/>
    <s v="Asian"/>
    <s v="Widowed"/>
    <x v="0"/>
    <x v="1"/>
    <x v="1"/>
    <d v="2023-07-24T00:00:00"/>
    <n v="1"/>
    <x v="0"/>
    <n v="2"/>
    <x v="0"/>
    <n v="3"/>
    <d v="2023-03-13T00:00:00"/>
    <x v="4"/>
    <x v="1"/>
    <x v="2"/>
    <n v="5"/>
    <x v="1554"/>
    <n v="32"/>
    <x v="1"/>
  </r>
  <r>
    <x v="1572"/>
    <d v="2020-09-08T00:00:00"/>
    <n v="5"/>
    <s v="Production Technician II"/>
    <x v="2"/>
    <s v="Active"/>
    <s v="Contract"/>
    <s v="Zone A"/>
    <s v="Temporary"/>
    <x v="0"/>
    <x v="3"/>
    <d v="1948-05-06T00:00:00"/>
    <s v="MA"/>
    <x v="0"/>
    <s v="Hispanic"/>
    <s v="Married"/>
    <x v="0"/>
    <x v="1"/>
    <x v="1"/>
    <d v="2023-02-01T00:00:00"/>
    <n v="2"/>
    <x v="0"/>
    <n v="3"/>
    <x v="2"/>
    <n v="1"/>
    <d v="2023-04-23T00:00:00"/>
    <x v="0"/>
    <x v="1"/>
    <x v="0"/>
    <n v="5"/>
    <x v="1555"/>
    <n v="72"/>
    <x v="3"/>
  </r>
  <r>
    <x v="1573"/>
    <d v="2019-06-16T00:00:00"/>
    <n v="6"/>
    <s v="Production Technician II"/>
    <x v="9"/>
    <s v="Active"/>
    <s v="Part-Time"/>
    <s v="Zone C"/>
    <s v="Part-Time"/>
    <x v="0"/>
    <x v="4"/>
    <d v="1964-01-12T00:00:00"/>
    <s v="MA"/>
    <x v="0"/>
    <s v="Black"/>
    <s v="Married"/>
    <x v="0"/>
    <x v="1"/>
    <x v="1"/>
    <d v="2022-08-25T00:00:00"/>
    <n v="2"/>
    <x v="0"/>
    <n v="5"/>
    <x v="1"/>
    <n v="5"/>
    <d v="2023-03-11T00:00:00"/>
    <x v="0"/>
    <x v="0"/>
    <x v="3"/>
    <n v="4"/>
    <x v="1556"/>
    <n v="55"/>
    <x v="0"/>
  </r>
  <r>
    <x v="1574"/>
    <d v="2023-07-14T00:00:00"/>
    <n v="2"/>
    <s v="Production Technician II"/>
    <x v="7"/>
    <s v="Active"/>
    <s v="Full-Time"/>
    <s v="Zone A"/>
    <s v="Full-Time"/>
    <x v="0"/>
    <x v="9"/>
    <d v="1997-10-19T00:00:00"/>
    <s v="MA"/>
    <x v="0"/>
    <s v="Other"/>
    <s v="Divorced"/>
    <x v="0"/>
    <x v="1"/>
    <x v="1"/>
    <d v="2023-07-21T00:00:00"/>
    <n v="5"/>
    <x v="1"/>
    <n v="3"/>
    <x v="2"/>
    <n v="1"/>
    <d v="2022-11-14T00:00:00"/>
    <x v="0"/>
    <x v="0"/>
    <x v="3"/>
    <n v="3"/>
    <x v="1557"/>
    <n v="26"/>
    <x v="1"/>
  </r>
  <r>
    <x v="1575"/>
    <d v="2023-07-18T00:00:00"/>
    <n v="2"/>
    <s v="Production Technician II"/>
    <x v="3"/>
    <s v="Active"/>
    <s v="Contract"/>
    <s v="Zone C"/>
    <s v="Full-Time"/>
    <x v="0"/>
    <x v="4"/>
    <d v="1985-07-17T00:00:00"/>
    <s v="MA"/>
    <x v="0"/>
    <s v="Black"/>
    <s v="Single"/>
    <x v="0"/>
    <x v="1"/>
    <x v="1"/>
    <d v="2023-05-28T00:00:00"/>
    <n v="3"/>
    <x v="2"/>
    <n v="4"/>
    <x v="1"/>
    <n v="4"/>
    <d v="2023-04-25T00:00:00"/>
    <x v="4"/>
    <x v="1"/>
    <x v="2"/>
    <n v="3"/>
    <x v="1558"/>
    <n v="38"/>
    <x v="1"/>
  </r>
  <r>
    <x v="1576"/>
    <d v="2018-12-06T00:00:00"/>
    <n v="7"/>
    <s v="Production Technician II"/>
    <x v="5"/>
    <s v="Active"/>
    <s v="Part-Time"/>
    <s v="Zone C"/>
    <s v="Full-Time"/>
    <x v="0"/>
    <x v="1"/>
    <d v="1964-02-25T00:00:00"/>
    <s v="MA"/>
    <x v="0"/>
    <s v="Black"/>
    <s v="Widowed"/>
    <x v="3"/>
    <x v="2"/>
    <x v="2"/>
    <d v="2022-08-30T00:00:00"/>
    <n v="2"/>
    <x v="0"/>
    <n v="1"/>
    <x v="0"/>
    <n v="4"/>
    <d v="2022-11-26T00:00:00"/>
    <x v="3"/>
    <x v="1"/>
    <x v="1"/>
    <n v="3"/>
    <x v="1559"/>
    <n v="54"/>
    <x v="0"/>
  </r>
  <r>
    <x v="1577"/>
    <d v="2020-07-15T00:00:00"/>
    <n v="5"/>
    <s v="Production Technician II"/>
    <x v="4"/>
    <s v="Active"/>
    <s v="Part-Time"/>
    <s v="Zone B"/>
    <s v="Temporary"/>
    <x v="0"/>
    <x v="14"/>
    <d v="1950-05-19T00:00:00"/>
    <s v="MA"/>
    <x v="0"/>
    <s v="Other"/>
    <s v="Divorced"/>
    <x v="3"/>
    <x v="0"/>
    <x v="3"/>
    <d v="2023-02-01T00:00:00"/>
    <n v="2"/>
    <x v="0"/>
    <n v="4"/>
    <x v="1"/>
    <n v="1"/>
    <d v="2022-09-25T00:00:00"/>
    <x v="2"/>
    <x v="1"/>
    <x v="1"/>
    <n v="2"/>
    <x v="1560"/>
    <n v="70"/>
    <x v="3"/>
  </r>
  <r>
    <x v="1578"/>
    <d v="2018-10-30T00:00:00"/>
    <n v="7"/>
    <s v="Production Technician I"/>
    <x v="4"/>
    <s v="Active"/>
    <s v="Full-Time"/>
    <s v="Zone B"/>
    <s v="Part-Time"/>
    <x v="0"/>
    <x v="2"/>
    <d v="1969-03-29T00:00:00"/>
    <s v="MA"/>
    <x v="0"/>
    <s v="Hispanic"/>
    <s v="Widowed"/>
    <x v="3"/>
    <x v="0"/>
    <x v="0"/>
    <d v="2023-03-26T00:00:00"/>
    <n v="1"/>
    <x v="0"/>
    <n v="4"/>
    <x v="1"/>
    <n v="5"/>
    <d v="2023-02-28T00:00:00"/>
    <x v="1"/>
    <x v="1"/>
    <x v="2"/>
    <n v="2"/>
    <x v="1561"/>
    <n v="49"/>
    <x v="0"/>
  </r>
  <r>
    <x v="1579"/>
    <d v="2022-09-13T00:00:00"/>
    <n v="3"/>
    <s v="Production Technician I"/>
    <x v="0"/>
    <s v="Active"/>
    <s v="Contract"/>
    <s v="Zone A"/>
    <s v="Temporary"/>
    <x v="0"/>
    <x v="1"/>
    <d v="1944-11-24T00:00:00"/>
    <s v="MA"/>
    <x v="0"/>
    <s v="Other"/>
    <s v="Divorced"/>
    <x v="1"/>
    <x v="0"/>
    <x v="0"/>
    <d v="2023-01-09T00:00:00"/>
    <n v="1"/>
    <x v="0"/>
    <n v="1"/>
    <x v="0"/>
    <n v="1"/>
    <d v="2023-04-29T00:00:00"/>
    <x v="4"/>
    <x v="1"/>
    <x v="1"/>
    <n v="2"/>
    <x v="1562"/>
    <n v="78"/>
    <x v="3"/>
  </r>
  <r>
    <x v="1580"/>
    <d v="2022-12-28T00:00:00"/>
    <n v="3"/>
    <s v="Production Technician I"/>
    <x v="7"/>
    <s v="Terminated"/>
    <s v="Full-Time"/>
    <s v="Zone B"/>
    <s v="Temporary"/>
    <x v="0"/>
    <x v="10"/>
    <d v="1964-12-13T00:00:00"/>
    <s v="MA"/>
    <x v="0"/>
    <s v="Hispanic"/>
    <s v="Married"/>
    <x v="3"/>
    <x v="0"/>
    <x v="3"/>
    <d v="2023-01-10T00:00:00"/>
    <n v="4"/>
    <x v="1"/>
    <n v="4"/>
    <x v="1"/>
    <n v="2"/>
    <d v="2023-06-29T00:00:00"/>
    <x v="0"/>
    <x v="1"/>
    <x v="2"/>
    <n v="1"/>
    <x v="1563"/>
    <n v="58"/>
    <x v="0"/>
  </r>
  <r>
    <x v="1581"/>
    <d v="2023-03-24T00:00:00"/>
    <n v="3"/>
    <s v="Production Technician I"/>
    <x v="1"/>
    <s v="Active"/>
    <s v="Part-Time"/>
    <s v="Zone B"/>
    <s v="Part-Time"/>
    <x v="0"/>
    <x v="4"/>
    <d v="1966-01-23T00:00:00"/>
    <s v="MA"/>
    <x v="0"/>
    <s v="Asian"/>
    <s v="Single"/>
    <x v="1"/>
    <x v="2"/>
    <x v="2"/>
    <d v="2023-07-16T00:00:00"/>
    <n v="1"/>
    <x v="0"/>
    <n v="1"/>
    <x v="0"/>
    <n v="3"/>
    <d v="2023-05-04T00:00:00"/>
    <x v="4"/>
    <x v="0"/>
    <x v="3"/>
    <n v="1"/>
    <x v="1564"/>
    <n v="57"/>
    <x v="0"/>
  </r>
  <r>
    <x v="1582"/>
    <d v="2020-10-02T00:00:00"/>
    <n v="5"/>
    <s v="Production Technician I"/>
    <x v="8"/>
    <s v="Active"/>
    <s v="Contract"/>
    <s v="Zone A"/>
    <s v="Full-Time"/>
    <x v="0"/>
    <x v="4"/>
    <d v="1986-12-25T00:00:00"/>
    <s v="MA"/>
    <x v="0"/>
    <s v="Asian"/>
    <s v="Widowed"/>
    <x v="1"/>
    <x v="0"/>
    <x v="3"/>
    <d v="2023-02-16T00:00:00"/>
    <n v="1"/>
    <x v="0"/>
    <n v="4"/>
    <x v="1"/>
    <n v="5"/>
    <d v="2022-09-06T00:00:00"/>
    <x v="3"/>
    <x v="0"/>
    <x v="1"/>
    <n v="3"/>
    <x v="1565"/>
    <n v="34"/>
    <x v="1"/>
  </r>
  <r>
    <x v="1583"/>
    <d v="2020-09-14T00:00:00"/>
    <n v="5"/>
    <s v="Production Technician I"/>
    <x v="3"/>
    <s v="Active"/>
    <s v="Contract"/>
    <s v="Zone A"/>
    <s v="Temporary"/>
    <x v="0"/>
    <x v="4"/>
    <d v="1949-08-19T00:00:00"/>
    <s v="MA"/>
    <x v="0"/>
    <s v="Hispanic"/>
    <s v="Widowed"/>
    <x v="1"/>
    <x v="2"/>
    <x v="2"/>
    <d v="2023-06-10T00:00:00"/>
    <n v="1"/>
    <x v="0"/>
    <n v="4"/>
    <x v="1"/>
    <n v="3"/>
    <d v="2022-10-14T00:00:00"/>
    <x v="3"/>
    <x v="1"/>
    <x v="2"/>
    <n v="5"/>
    <x v="1566"/>
    <n v="71"/>
    <x v="3"/>
  </r>
  <r>
    <x v="1584"/>
    <d v="2020-01-19T00:00:00"/>
    <n v="6"/>
    <s v="Production Technician I"/>
    <x v="9"/>
    <s v="Active"/>
    <s v="Part-Time"/>
    <s v="Zone C"/>
    <s v="Part-Time"/>
    <x v="0"/>
    <x v="2"/>
    <d v="1960-01-27T00:00:00"/>
    <s v="MA"/>
    <x v="0"/>
    <s v="Hispanic"/>
    <s v="Single"/>
    <x v="2"/>
    <x v="0"/>
    <x v="0"/>
    <d v="2023-07-24T00:00:00"/>
    <n v="3"/>
    <x v="2"/>
    <n v="4"/>
    <x v="1"/>
    <n v="2"/>
    <d v="2022-11-10T00:00:00"/>
    <x v="3"/>
    <x v="1"/>
    <x v="2"/>
    <n v="3"/>
    <x v="1567"/>
    <n v="60"/>
    <x v="3"/>
  </r>
  <r>
    <x v="1585"/>
    <d v="2019-04-14T00:00:00"/>
    <n v="7"/>
    <s v="Production Technician I"/>
    <x v="5"/>
    <s v="Active"/>
    <s v="Contract"/>
    <s v="Zone C"/>
    <s v="Temporary"/>
    <x v="0"/>
    <x v="13"/>
    <d v="1962-11-14T00:00:00"/>
    <s v="MA"/>
    <x v="1"/>
    <s v="White"/>
    <s v="Widowed"/>
    <x v="1"/>
    <x v="2"/>
    <x v="2"/>
    <d v="2022-10-28T00:00:00"/>
    <n v="5"/>
    <x v="1"/>
    <n v="5"/>
    <x v="1"/>
    <n v="1"/>
    <d v="2023-07-15T00:00:00"/>
    <x v="1"/>
    <x v="0"/>
    <x v="3"/>
    <n v="4"/>
    <x v="1568"/>
    <n v="57"/>
    <x v="0"/>
  </r>
  <r>
    <x v="1586"/>
    <d v="2023-06-02T00:00:00"/>
    <n v="2"/>
    <s v="Production Technician I"/>
    <x v="6"/>
    <s v="Active"/>
    <s v="Contract"/>
    <s v="Zone B"/>
    <s v="Temporary"/>
    <x v="0"/>
    <x v="4"/>
    <d v="1943-12-27T00:00:00"/>
    <s v="MA"/>
    <x v="0"/>
    <s v="Hispanic"/>
    <s v="Widowed"/>
    <x v="1"/>
    <x v="2"/>
    <x v="4"/>
    <d v="2022-11-25T00:00:00"/>
    <n v="4"/>
    <x v="1"/>
    <n v="1"/>
    <x v="0"/>
    <n v="1"/>
    <d v="2023-03-05T00:00:00"/>
    <x v="4"/>
    <x v="1"/>
    <x v="3"/>
    <n v="1"/>
    <x v="1569"/>
    <n v="80"/>
    <x v="3"/>
  </r>
  <r>
    <x v="1587"/>
    <d v="2022-05-09T00:00:00"/>
    <n v="4"/>
    <s v="Production Technician I"/>
    <x v="2"/>
    <s v="Terminated"/>
    <s v="Part-Time"/>
    <s v="Zone A"/>
    <s v="Temporary"/>
    <x v="0"/>
    <x v="4"/>
    <d v="1978-09-19T00:00:00"/>
    <s v="MA"/>
    <x v="0"/>
    <s v="White"/>
    <s v="Widowed"/>
    <x v="2"/>
    <x v="2"/>
    <x v="2"/>
    <d v="2023-04-10T00:00:00"/>
    <n v="1"/>
    <x v="0"/>
    <n v="2"/>
    <x v="0"/>
    <n v="4"/>
    <d v="2022-09-05T00:00:00"/>
    <x v="1"/>
    <x v="0"/>
    <x v="2"/>
    <n v="5"/>
    <x v="1570"/>
    <n v="44"/>
    <x v="0"/>
  </r>
  <r>
    <x v="1588"/>
    <d v="2021-02-23T00:00:00"/>
    <n v="5"/>
    <s v="Production Technician I"/>
    <x v="4"/>
    <s v="Active"/>
    <s v="Part-Time"/>
    <s v="Zone C"/>
    <s v="Part-Time"/>
    <x v="0"/>
    <x v="4"/>
    <d v="1988-11-22T00:00:00"/>
    <s v="MA"/>
    <x v="0"/>
    <s v="Other"/>
    <s v="Divorced"/>
    <x v="1"/>
    <x v="0"/>
    <x v="3"/>
    <d v="2023-04-04T00:00:00"/>
    <n v="3"/>
    <x v="2"/>
    <n v="3"/>
    <x v="2"/>
    <n v="5"/>
    <d v="2023-04-18T00:00:00"/>
    <x v="2"/>
    <x v="1"/>
    <x v="0"/>
    <n v="3"/>
    <x v="1571"/>
    <n v="33"/>
    <x v="1"/>
  </r>
  <r>
    <x v="1589"/>
    <d v="2021-06-04T00:00:00"/>
    <n v="4"/>
    <s v="Production Technician I"/>
    <x v="0"/>
    <s v="Active"/>
    <s v="Contract"/>
    <s v="Zone C"/>
    <s v="Temporary"/>
    <x v="0"/>
    <x v="2"/>
    <d v="1948-05-13T00:00:00"/>
    <s v="MA"/>
    <x v="0"/>
    <s v="Black"/>
    <s v="Single"/>
    <x v="1"/>
    <x v="0"/>
    <x v="0"/>
    <d v="2022-11-13T00:00:00"/>
    <n v="1"/>
    <x v="0"/>
    <n v="4"/>
    <x v="1"/>
    <n v="2"/>
    <d v="2022-12-30T00:00:00"/>
    <x v="4"/>
    <x v="0"/>
    <x v="3"/>
    <n v="4"/>
    <x v="1572"/>
    <n v="73"/>
    <x v="3"/>
  </r>
  <r>
    <x v="1590"/>
    <d v="2022-03-29T00:00:00"/>
    <n v="4"/>
    <s v="Production Technician I"/>
    <x v="7"/>
    <s v="Active"/>
    <s v="Full-Time"/>
    <s v="Zone A"/>
    <s v="Temporary"/>
    <x v="0"/>
    <x v="3"/>
    <d v="1957-05-17T00:00:00"/>
    <s v="MA"/>
    <x v="0"/>
    <s v="Asian"/>
    <s v="Single"/>
    <x v="2"/>
    <x v="0"/>
    <x v="3"/>
    <d v="2023-04-26T00:00:00"/>
    <n v="2"/>
    <x v="0"/>
    <n v="3"/>
    <x v="2"/>
    <n v="1"/>
    <d v="2022-11-17T00:00:00"/>
    <x v="1"/>
    <x v="0"/>
    <x v="3"/>
    <n v="4"/>
    <x v="1573"/>
    <n v="65"/>
    <x v="3"/>
  </r>
  <r>
    <x v="1591"/>
    <d v="2019-07-30T00:00:00"/>
    <n v="6"/>
    <s v="Production Technician I"/>
    <x v="1"/>
    <s v="Active"/>
    <s v="Part-Time"/>
    <s v="Zone B"/>
    <s v="Temporary"/>
    <x v="0"/>
    <x v="6"/>
    <d v="1943-09-24T00:00:00"/>
    <s v="MA"/>
    <x v="0"/>
    <s v="Other"/>
    <s v="Widowed"/>
    <x v="1"/>
    <x v="0"/>
    <x v="0"/>
    <d v="2023-02-01T00:00:00"/>
    <n v="4"/>
    <x v="1"/>
    <n v="3"/>
    <x v="2"/>
    <n v="1"/>
    <d v="2022-09-17T00:00:00"/>
    <x v="1"/>
    <x v="1"/>
    <x v="0"/>
    <n v="2"/>
    <x v="1574"/>
    <n v="76"/>
    <x v="3"/>
  </r>
  <r>
    <x v="1592"/>
    <d v="2020-07-09T00:00:00"/>
    <n v="5"/>
    <s v="Production Technician I"/>
    <x v="8"/>
    <s v="Active"/>
    <s v="Part-Time"/>
    <s v="Zone B"/>
    <s v="Full-Time"/>
    <x v="0"/>
    <x v="3"/>
    <d v="1944-10-20T00:00:00"/>
    <s v="MA"/>
    <x v="0"/>
    <s v="White"/>
    <s v="Widowed"/>
    <x v="1"/>
    <x v="2"/>
    <x v="2"/>
    <d v="2022-08-31T00:00:00"/>
    <n v="5"/>
    <x v="1"/>
    <n v="1"/>
    <x v="0"/>
    <n v="5"/>
    <d v="2022-08-18T00:00:00"/>
    <x v="2"/>
    <x v="0"/>
    <x v="3"/>
    <n v="2"/>
    <x v="1575"/>
    <n v="76"/>
    <x v="3"/>
  </r>
  <r>
    <x v="1593"/>
    <d v="2019-08-24T00:00:00"/>
    <n v="6"/>
    <s v="Production Technician II"/>
    <x v="6"/>
    <s v="Active"/>
    <s v="Contract"/>
    <s v="Zone C"/>
    <s v="Part-Time"/>
    <x v="0"/>
    <x v="6"/>
    <d v="1992-04-24T00:00:00"/>
    <s v="MA"/>
    <x v="0"/>
    <s v="White"/>
    <s v="Single"/>
    <x v="1"/>
    <x v="0"/>
    <x v="0"/>
    <d v="2023-02-08T00:00:00"/>
    <n v="5"/>
    <x v="1"/>
    <n v="4"/>
    <x v="1"/>
    <n v="1"/>
    <d v="2023-02-26T00:00:00"/>
    <x v="4"/>
    <x v="1"/>
    <x v="2"/>
    <n v="2"/>
    <x v="1576"/>
    <n v="27"/>
    <x v="1"/>
  </r>
  <r>
    <x v="1594"/>
    <d v="2019-04-15T00:00:00"/>
    <n v="7"/>
    <s v="Production Technician II"/>
    <x v="2"/>
    <s v="Active"/>
    <s v="Contract"/>
    <s v="Zone A"/>
    <s v="Part-Time"/>
    <x v="0"/>
    <x v="18"/>
    <d v="1978-03-30T00:00:00"/>
    <s v="MA"/>
    <x v="0"/>
    <s v="Asian"/>
    <s v="Married"/>
    <x v="1"/>
    <x v="2"/>
    <x v="2"/>
    <d v="2023-01-25T00:00:00"/>
    <n v="5"/>
    <x v="1"/>
    <n v="2"/>
    <x v="0"/>
    <n v="1"/>
    <d v="2022-09-24T00:00:00"/>
    <x v="0"/>
    <x v="0"/>
    <x v="1"/>
    <n v="5"/>
    <x v="1577"/>
    <n v="41"/>
    <x v="0"/>
  </r>
  <r>
    <x v="1595"/>
    <d v="2021-08-21T00:00:00"/>
    <n v="4"/>
    <s v="Production Technician II"/>
    <x v="4"/>
    <s v="Active"/>
    <s v="Part-Time"/>
    <s v="Zone C"/>
    <s v="Full-Time"/>
    <x v="0"/>
    <x v="6"/>
    <d v="1946-09-03T00:00:00"/>
    <s v="MA"/>
    <x v="0"/>
    <s v="Black"/>
    <s v="Divorced"/>
    <x v="2"/>
    <x v="0"/>
    <x v="0"/>
    <d v="2023-05-11T00:00:00"/>
    <n v="1"/>
    <x v="0"/>
    <n v="4"/>
    <x v="1"/>
    <n v="2"/>
    <d v="2022-08-26T00:00:00"/>
    <x v="0"/>
    <x v="0"/>
    <x v="2"/>
    <n v="2"/>
    <x v="1578"/>
    <n v="75"/>
    <x v="3"/>
  </r>
  <r>
    <x v="1596"/>
    <d v="2020-06-22T00:00:00"/>
    <n v="5"/>
    <s v="Production Technician II"/>
    <x v="0"/>
    <s v="Active"/>
    <s v="Full-Time"/>
    <s v="Zone B"/>
    <s v="Full-Time"/>
    <x v="0"/>
    <x v="4"/>
    <d v="1993-05-17T00:00:00"/>
    <s v="MA"/>
    <x v="0"/>
    <s v="Hispanic"/>
    <s v="Divorced"/>
    <x v="1"/>
    <x v="2"/>
    <x v="2"/>
    <d v="2022-11-16T00:00:00"/>
    <n v="2"/>
    <x v="0"/>
    <n v="3"/>
    <x v="2"/>
    <n v="2"/>
    <d v="2023-05-27T00:00:00"/>
    <x v="1"/>
    <x v="1"/>
    <x v="1"/>
    <n v="4"/>
    <x v="1579"/>
    <n v="27"/>
    <x v="1"/>
  </r>
  <r>
    <x v="1597"/>
    <d v="2020-01-28T00:00:00"/>
    <n v="6"/>
    <s v="Production Technician II"/>
    <x v="7"/>
    <s v="Active"/>
    <s v="Part-Time"/>
    <s v="Zone C"/>
    <s v="Temporary"/>
    <x v="0"/>
    <x v="11"/>
    <d v="2000-11-06T00:00:00"/>
    <s v="MA"/>
    <x v="0"/>
    <s v="White"/>
    <s v="Widowed"/>
    <x v="1"/>
    <x v="0"/>
    <x v="3"/>
    <d v="2023-03-20T00:00:00"/>
    <n v="3"/>
    <x v="2"/>
    <n v="2"/>
    <x v="0"/>
    <n v="4"/>
    <d v="2023-04-21T00:00:00"/>
    <x v="0"/>
    <x v="0"/>
    <x v="2"/>
    <n v="3"/>
    <x v="1580"/>
    <n v="20"/>
    <x v="2"/>
  </r>
  <r>
    <x v="1598"/>
    <d v="2019-03-29T00:00:00"/>
    <n v="7"/>
    <s v="Production Technician II"/>
    <x v="1"/>
    <s v="Active"/>
    <s v="Part-Time"/>
    <s v="Zone A"/>
    <s v="Temporary"/>
    <x v="0"/>
    <x v="3"/>
    <d v="1941-09-10T00:00:00"/>
    <s v="MA"/>
    <x v="0"/>
    <s v="White"/>
    <s v="Married"/>
    <x v="1"/>
    <x v="0"/>
    <x v="3"/>
    <d v="2023-05-27T00:00:00"/>
    <n v="1"/>
    <x v="0"/>
    <n v="2"/>
    <x v="0"/>
    <n v="3"/>
    <d v="2023-07-15T00:00:00"/>
    <x v="3"/>
    <x v="1"/>
    <x v="3"/>
    <n v="5"/>
    <x v="1581"/>
    <n v="78"/>
    <x v="3"/>
  </r>
  <r>
    <x v="1599"/>
    <d v="2018-10-05T00:00:00"/>
    <n v="7"/>
    <s v="Production Technician II"/>
    <x v="8"/>
    <s v="Active"/>
    <s v="Contract"/>
    <s v="Zone C"/>
    <s v="Full-Time"/>
    <x v="0"/>
    <x v="13"/>
    <d v="1967-01-17T00:00:00"/>
    <s v="MA"/>
    <x v="0"/>
    <s v="Asian"/>
    <s v="Divorced"/>
    <x v="2"/>
    <x v="2"/>
    <x v="2"/>
    <d v="2022-09-05T00:00:00"/>
    <n v="4"/>
    <x v="1"/>
    <n v="4"/>
    <x v="1"/>
    <n v="1"/>
    <d v="2023-05-22T00:00:00"/>
    <x v="2"/>
    <x v="1"/>
    <x v="1"/>
    <n v="1"/>
    <x v="1582"/>
    <n v="51"/>
    <x v="0"/>
  </r>
  <r>
    <x v="1600"/>
    <d v="2020-08-20T00:00:00"/>
    <n v="5"/>
    <s v="Production Technician II"/>
    <x v="3"/>
    <s v="Active"/>
    <s v="Part-Time"/>
    <s v="Zone A"/>
    <s v="Full-Time"/>
    <x v="0"/>
    <x v="8"/>
    <d v="1998-09-11T00:00:00"/>
    <s v="MA"/>
    <x v="0"/>
    <s v="Asian"/>
    <s v="Married"/>
    <x v="1"/>
    <x v="0"/>
    <x v="3"/>
    <d v="2023-01-29T00:00:00"/>
    <n v="4"/>
    <x v="1"/>
    <n v="1"/>
    <x v="0"/>
    <n v="3"/>
    <d v="2022-12-31T00:00:00"/>
    <x v="2"/>
    <x v="0"/>
    <x v="3"/>
    <n v="2"/>
    <x v="1583"/>
    <n v="22"/>
    <x v="2"/>
  </r>
  <r>
    <x v="1601"/>
    <d v="2021-06-11T00:00:00"/>
    <n v="4"/>
    <s v="Production Technician I"/>
    <x v="4"/>
    <s v="Active"/>
    <s v="Full-Time"/>
    <s v="Zone C"/>
    <s v="Temporary"/>
    <x v="0"/>
    <x v="3"/>
    <d v="1975-10-21T00:00:00"/>
    <s v="MA"/>
    <x v="0"/>
    <s v="Asian"/>
    <s v="Married"/>
    <x v="2"/>
    <x v="0"/>
    <x v="3"/>
    <d v="2023-01-25T00:00:00"/>
    <n v="3"/>
    <x v="2"/>
    <n v="3"/>
    <x v="2"/>
    <n v="2"/>
    <d v="2023-01-02T00:00:00"/>
    <x v="3"/>
    <x v="1"/>
    <x v="3"/>
    <n v="1"/>
    <x v="1584"/>
    <n v="46"/>
    <x v="0"/>
  </r>
  <r>
    <x v="1602"/>
    <d v="2021-09-10T00:00:00"/>
    <n v="4"/>
    <s v="Production Technician I"/>
    <x v="0"/>
    <s v="Active"/>
    <s v="Contract"/>
    <s v="Zone B"/>
    <s v="Temporary"/>
    <x v="0"/>
    <x v="14"/>
    <d v="1979-02-12T00:00:00"/>
    <s v="MA"/>
    <x v="0"/>
    <s v="White"/>
    <s v="Widowed"/>
    <x v="1"/>
    <x v="2"/>
    <x v="2"/>
    <d v="2022-10-29T00:00:00"/>
    <n v="3"/>
    <x v="2"/>
    <n v="5"/>
    <x v="1"/>
    <n v="3"/>
    <d v="2022-09-23T00:00:00"/>
    <x v="2"/>
    <x v="1"/>
    <x v="0"/>
    <n v="4"/>
    <x v="1585"/>
    <n v="42"/>
    <x v="0"/>
  </r>
  <r>
    <x v="1603"/>
    <d v="2023-02-21T00:00:00"/>
    <n v="3"/>
    <s v="Production Technician I"/>
    <x v="7"/>
    <s v="Terminated"/>
    <s v="Contract"/>
    <s v="Zone B"/>
    <s v="Temporary"/>
    <x v="0"/>
    <x v="13"/>
    <d v="1950-08-09T00:00:00"/>
    <s v="MA"/>
    <x v="0"/>
    <s v="White"/>
    <s v="Single"/>
    <x v="1"/>
    <x v="2"/>
    <x v="2"/>
    <d v="2023-04-21T00:00:00"/>
    <n v="4"/>
    <x v="1"/>
    <n v="1"/>
    <x v="0"/>
    <n v="5"/>
    <d v="2023-04-26T00:00:00"/>
    <x v="0"/>
    <x v="0"/>
    <x v="2"/>
    <n v="2"/>
    <x v="1586"/>
    <n v="73"/>
    <x v="3"/>
  </r>
  <r>
    <x v="1604"/>
    <d v="2019-08-09T00:00:00"/>
    <n v="6"/>
    <s v="Production Technician I"/>
    <x v="1"/>
    <s v="Active"/>
    <s v="Full-Time"/>
    <s v="Zone B"/>
    <s v="Part-Time"/>
    <x v="0"/>
    <x v="6"/>
    <d v="2001-05-30T00:00:00"/>
    <s v="MA"/>
    <x v="0"/>
    <s v="White"/>
    <s v="Divorced"/>
    <x v="1"/>
    <x v="0"/>
    <x v="0"/>
    <d v="2022-09-23T00:00:00"/>
    <n v="4"/>
    <x v="1"/>
    <n v="5"/>
    <x v="1"/>
    <n v="3"/>
    <d v="2022-08-19T00:00:00"/>
    <x v="4"/>
    <x v="1"/>
    <x v="1"/>
    <n v="2"/>
    <x v="1587"/>
    <n v="18"/>
    <x v="2"/>
  </r>
  <r>
    <x v="1605"/>
    <d v="2021-03-08T00:00:00"/>
    <n v="5"/>
    <s v="Production Technician I"/>
    <x v="8"/>
    <s v="Active"/>
    <s v="Part-Time"/>
    <s v="Zone C"/>
    <s v="Temporary"/>
    <x v="0"/>
    <x v="19"/>
    <d v="1969-06-20T00:00:00"/>
    <s v="MA"/>
    <x v="0"/>
    <s v="Black"/>
    <s v="Married"/>
    <x v="3"/>
    <x v="2"/>
    <x v="4"/>
    <d v="2023-04-14T00:00:00"/>
    <n v="3"/>
    <x v="2"/>
    <n v="4"/>
    <x v="1"/>
    <n v="4"/>
    <d v="2023-01-24T00:00:00"/>
    <x v="4"/>
    <x v="1"/>
    <x v="0"/>
    <n v="2"/>
    <x v="1588"/>
    <n v="52"/>
    <x v="0"/>
  </r>
  <r>
    <x v="1606"/>
    <d v="2019-07-20T00:00:00"/>
    <n v="6"/>
    <s v="Production Technician I"/>
    <x v="3"/>
    <s v="Active"/>
    <s v="Contract"/>
    <s v="Zone A"/>
    <s v="Part-Time"/>
    <x v="0"/>
    <x v="4"/>
    <d v="1953-11-26T00:00:00"/>
    <s v="MA"/>
    <x v="0"/>
    <s v="Black"/>
    <s v="Single"/>
    <x v="2"/>
    <x v="0"/>
    <x v="0"/>
    <d v="2023-08-01T00:00:00"/>
    <n v="2"/>
    <x v="0"/>
    <n v="2"/>
    <x v="0"/>
    <n v="3"/>
    <d v="2023-04-03T00:00:00"/>
    <x v="0"/>
    <x v="0"/>
    <x v="3"/>
    <n v="5"/>
    <x v="1589"/>
    <n v="66"/>
    <x v="3"/>
  </r>
  <r>
    <x v="1607"/>
    <d v="2023-03-27T00:00:00"/>
    <n v="3"/>
    <s v="Production Technician I"/>
    <x v="9"/>
    <s v="Active"/>
    <s v="Full-Time"/>
    <s v="Zone A"/>
    <s v="Temporary"/>
    <x v="0"/>
    <x v="4"/>
    <d v="1955-10-02T00:00:00"/>
    <s v="MA"/>
    <x v="0"/>
    <s v="Black"/>
    <s v="Widowed"/>
    <x v="2"/>
    <x v="2"/>
    <x v="2"/>
    <d v="2023-04-01T00:00:00"/>
    <n v="1"/>
    <x v="0"/>
    <n v="3"/>
    <x v="2"/>
    <n v="1"/>
    <d v="2022-12-22T00:00:00"/>
    <x v="2"/>
    <x v="1"/>
    <x v="3"/>
    <n v="2"/>
    <x v="1590"/>
    <n v="68"/>
    <x v="3"/>
  </r>
  <r>
    <x v="1608"/>
    <d v="2019-10-07T00:00:00"/>
    <n v="6"/>
    <s v="Production Technician I"/>
    <x v="5"/>
    <s v="Active"/>
    <s v="Part-Time"/>
    <s v="Zone B"/>
    <s v="Temporary"/>
    <x v="0"/>
    <x v="4"/>
    <d v="1988-02-02T00:00:00"/>
    <s v="MA"/>
    <x v="1"/>
    <s v="Other"/>
    <s v="Divorced"/>
    <x v="2"/>
    <x v="2"/>
    <x v="2"/>
    <d v="2022-09-30T00:00:00"/>
    <n v="5"/>
    <x v="1"/>
    <n v="5"/>
    <x v="1"/>
    <n v="2"/>
    <d v="2023-03-03T00:00:00"/>
    <x v="4"/>
    <x v="1"/>
    <x v="1"/>
    <n v="4"/>
    <x v="1591"/>
    <n v="31"/>
    <x v="1"/>
  </r>
  <r>
    <x v="1609"/>
    <d v="2022-12-13T00:00:00"/>
    <n v="3"/>
    <s v="Production Technician I"/>
    <x v="6"/>
    <s v="Active"/>
    <s v="Contract"/>
    <s v="Zone C"/>
    <s v="Part-Time"/>
    <x v="0"/>
    <x v="4"/>
    <d v="1973-02-24T00:00:00"/>
    <s v="MA"/>
    <x v="0"/>
    <s v="Other"/>
    <s v="Married"/>
    <x v="2"/>
    <x v="2"/>
    <x v="4"/>
    <d v="2023-03-30T00:00:00"/>
    <n v="3"/>
    <x v="2"/>
    <n v="5"/>
    <x v="1"/>
    <n v="2"/>
    <d v="2022-11-21T00:00:00"/>
    <x v="2"/>
    <x v="0"/>
    <x v="2"/>
    <n v="4"/>
    <x v="1592"/>
    <n v="49"/>
    <x v="0"/>
  </r>
  <r>
    <x v="1610"/>
    <d v="2020-06-06T00:00:00"/>
    <n v="5"/>
    <s v="Production Technician I"/>
    <x v="2"/>
    <s v="Terminated"/>
    <s v="Part-Time"/>
    <s v="Zone C"/>
    <s v="Part-Time"/>
    <x v="0"/>
    <x v="4"/>
    <d v="1951-03-12T00:00:00"/>
    <s v="MA"/>
    <x v="0"/>
    <s v="Black"/>
    <s v="Widowed"/>
    <x v="2"/>
    <x v="0"/>
    <x v="0"/>
    <d v="2022-12-28T00:00:00"/>
    <n v="1"/>
    <x v="0"/>
    <n v="2"/>
    <x v="0"/>
    <n v="1"/>
    <d v="2023-01-21T00:00:00"/>
    <x v="2"/>
    <x v="0"/>
    <x v="3"/>
    <n v="5"/>
    <x v="1593"/>
    <n v="69"/>
    <x v="3"/>
  </r>
  <r>
    <x v="1611"/>
    <d v="2022-04-25T00:00:00"/>
    <n v="4"/>
    <s v="Production Technician I"/>
    <x v="4"/>
    <s v="Active"/>
    <s v="Full-Time"/>
    <s v="Zone A"/>
    <s v="Full-Time"/>
    <x v="0"/>
    <x v="10"/>
    <d v="1964-06-18T00:00:00"/>
    <s v="MA"/>
    <x v="0"/>
    <s v="Other"/>
    <s v="Widowed"/>
    <x v="2"/>
    <x v="2"/>
    <x v="2"/>
    <d v="2022-12-15T00:00:00"/>
    <n v="2"/>
    <x v="0"/>
    <n v="3"/>
    <x v="2"/>
    <n v="3"/>
    <d v="2022-09-15T00:00:00"/>
    <x v="4"/>
    <x v="0"/>
    <x v="3"/>
    <n v="5"/>
    <x v="1594"/>
    <n v="58"/>
    <x v="0"/>
  </r>
  <r>
    <x v="1612"/>
    <d v="2020-07-28T00:00:00"/>
    <n v="5"/>
    <s v="Production Technician I"/>
    <x v="0"/>
    <s v="Active"/>
    <s v="Contract"/>
    <s v="Zone A"/>
    <s v="Full-Time"/>
    <x v="0"/>
    <x v="4"/>
    <d v="1974-08-20T00:00:00"/>
    <s v="MA"/>
    <x v="0"/>
    <s v="Black"/>
    <s v="Single"/>
    <x v="3"/>
    <x v="2"/>
    <x v="4"/>
    <d v="2023-03-02T00:00:00"/>
    <n v="2"/>
    <x v="0"/>
    <n v="3"/>
    <x v="2"/>
    <n v="2"/>
    <d v="2023-03-16T00:00:00"/>
    <x v="3"/>
    <x v="1"/>
    <x v="3"/>
    <n v="4"/>
    <x v="1595"/>
    <n v="46"/>
    <x v="0"/>
  </r>
  <r>
    <x v="1613"/>
    <d v="2022-02-28T00:00:00"/>
    <n v="4"/>
    <s v="Production Technician I"/>
    <x v="7"/>
    <s v="Active"/>
    <s v="Part-Time"/>
    <s v="Zone B"/>
    <s v="Temporary"/>
    <x v="0"/>
    <x v="1"/>
    <d v="2001-07-09T00:00:00"/>
    <s v="MA"/>
    <x v="0"/>
    <s v="Hispanic"/>
    <s v="Widowed"/>
    <x v="1"/>
    <x v="2"/>
    <x v="2"/>
    <d v="2023-02-27T00:00:00"/>
    <n v="4"/>
    <x v="1"/>
    <n v="2"/>
    <x v="0"/>
    <n v="5"/>
    <d v="2022-10-20T00:00:00"/>
    <x v="3"/>
    <x v="0"/>
    <x v="2"/>
    <n v="1"/>
    <x v="1596"/>
    <n v="21"/>
    <x v="2"/>
  </r>
  <r>
    <x v="1614"/>
    <d v="2021-10-25T00:00:00"/>
    <n v="4"/>
    <s v="Production Technician I"/>
    <x v="1"/>
    <s v="Active"/>
    <s v="Contract"/>
    <s v="Zone A"/>
    <s v="Part-Time"/>
    <x v="0"/>
    <x v="6"/>
    <d v="1955-04-25T00:00:00"/>
    <s v="MA"/>
    <x v="0"/>
    <s v="Asian"/>
    <s v="Married"/>
    <x v="1"/>
    <x v="2"/>
    <x v="2"/>
    <d v="2023-08-02T00:00:00"/>
    <n v="2"/>
    <x v="0"/>
    <n v="2"/>
    <x v="0"/>
    <n v="4"/>
    <d v="2022-11-21T00:00:00"/>
    <x v="3"/>
    <x v="0"/>
    <x v="2"/>
    <n v="5"/>
    <x v="1597"/>
    <n v="66"/>
    <x v="3"/>
  </r>
  <r>
    <x v="1615"/>
    <d v="2018-09-12T00:00:00"/>
    <n v="7"/>
    <s v="Production Technician I"/>
    <x v="8"/>
    <s v="Active"/>
    <s v="Part-Time"/>
    <s v="Zone A"/>
    <s v="Part-Time"/>
    <x v="0"/>
    <x v="20"/>
    <d v="1991-10-08T00:00:00"/>
    <s v="MA"/>
    <x v="0"/>
    <s v="Other"/>
    <s v="Divorced"/>
    <x v="1"/>
    <x v="2"/>
    <x v="4"/>
    <d v="2023-02-18T00:00:00"/>
    <n v="2"/>
    <x v="0"/>
    <n v="2"/>
    <x v="0"/>
    <n v="2"/>
    <d v="2022-11-28T00:00:00"/>
    <x v="4"/>
    <x v="0"/>
    <x v="1"/>
    <n v="1"/>
    <x v="1598"/>
    <n v="27"/>
    <x v="1"/>
  </r>
  <r>
    <x v="1616"/>
    <d v="2021-11-04T00:00:00"/>
    <n v="4"/>
    <s v="Production Technician II"/>
    <x v="1"/>
    <s v="Active"/>
    <s v="Contract"/>
    <s v="Zone C"/>
    <s v="Temporary"/>
    <x v="0"/>
    <x v="9"/>
    <d v="1966-08-11T00:00:00"/>
    <s v="MA"/>
    <x v="0"/>
    <s v="Hispanic"/>
    <s v="Divorced"/>
    <x v="1"/>
    <x v="2"/>
    <x v="2"/>
    <d v="2022-08-22T00:00:00"/>
    <n v="1"/>
    <x v="0"/>
    <n v="5"/>
    <x v="1"/>
    <n v="2"/>
    <d v="2022-08-17T00:00:00"/>
    <x v="2"/>
    <x v="0"/>
    <x v="2"/>
    <n v="3"/>
    <x v="1599"/>
    <n v="55"/>
    <x v="0"/>
  </r>
  <r>
    <x v="1617"/>
    <d v="2020-05-05T00:00:00"/>
    <n v="6"/>
    <s v="Production Technician II"/>
    <x v="8"/>
    <s v="Active"/>
    <s v="Part-Time"/>
    <s v="Zone B"/>
    <s v="Full-Time"/>
    <x v="0"/>
    <x v="1"/>
    <d v="1968-03-30T00:00:00"/>
    <s v="MA"/>
    <x v="0"/>
    <s v="White"/>
    <s v="Widowed"/>
    <x v="1"/>
    <x v="2"/>
    <x v="2"/>
    <d v="2023-05-05T00:00:00"/>
    <n v="1"/>
    <x v="0"/>
    <n v="4"/>
    <x v="1"/>
    <n v="4"/>
    <d v="2023-05-21T00:00:00"/>
    <x v="3"/>
    <x v="0"/>
    <x v="3"/>
    <n v="2"/>
    <x v="1600"/>
    <n v="52"/>
    <x v="0"/>
  </r>
  <r>
    <x v="1618"/>
    <d v="2020-12-08T00:00:00"/>
    <n v="5"/>
    <s v="Production Technician II"/>
    <x v="6"/>
    <s v="Active"/>
    <s v="Contract"/>
    <s v="Zone A"/>
    <s v="Part-Time"/>
    <x v="0"/>
    <x v="6"/>
    <d v="1969-08-22T00:00:00"/>
    <s v="MA"/>
    <x v="0"/>
    <s v="Black"/>
    <s v="Widowed"/>
    <x v="1"/>
    <x v="2"/>
    <x v="2"/>
    <d v="2023-05-11T00:00:00"/>
    <n v="4"/>
    <x v="1"/>
    <n v="5"/>
    <x v="1"/>
    <n v="4"/>
    <d v="2023-04-27T00:00:00"/>
    <x v="2"/>
    <x v="1"/>
    <x v="2"/>
    <n v="3"/>
    <x v="1601"/>
    <n v="51"/>
    <x v="0"/>
  </r>
  <r>
    <x v="1619"/>
    <d v="2018-09-29T00:00:00"/>
    <n v="7"/>
    <s v="Production Technician II"/>
    <x v="2"/>
    <s v="Active"/>
    <s v="Contract"/>
    <s v="Zone C"/>
    <s v="Full-Time"/>
    <x v="0"/>
    <x v="1"/>
    <d v="1946-07-25T00:00:00"/>
    <s v="MA"/>
    <x v="0"/>
    <s v="Hispanic"/>
    <s v="Married"/>
    <x v="1"/>
    <x v="2"/>
    <x v="2"/>
    <d v="2022-11-14T00:00:00"/>
    <n v="2"/>
    <x v="0"/>
    <n v="3"/>
    <x v="2"/>
    <n v="3"/>
    <d v="2023-06-07T00:00:00"/>
    <x v="1"/>
    <x v="0"/>
    <x v="2"/>
    <n v="1"/>
    <x v="1602"/>
    <n v="72"/>
    <x v="3"/>
  </r>
  <r>
    <x v="1620"/>
    <d v="2020-01-09T00:00:00"/>
    <n v="6"/>
    <s v="Production Technician II"/>
    <x v="9"/>
    <s v="Active"/>
    <s v="Contract"/>
    <s v="Zone A"/>
    <s v="Temporary"/>
    <x v="0"/>
    <x v="6"/>
    <d v="1965-01-25T00:00:00"/>
    <s v="MA"/>
    <x v="0"/>
    <s v="Other"/>
    <s v="Widowed"/>
    <x v="1"/>
    <x v="2"/>
    <x v="2"/>
    <d v="2023-05-06T00:00:00"/>
    <n v="2"/>
    <x v="0"/>
    <n v="5"/>
    <x v="1"/>
    <n v="1"/>
    <d v="2023-01-11T00:00:00"/>
    <x v="0"/>
    <x v="0"/>
    <x v="0"/>
    <n v="3"/>
    <x v="1603"/>
    <n v="55"/>
    <x v="0"/>
  </r>
  <r>
    <x v="1621"/>
    <d v="2022-08-25T00:00:00"/>
    <n v="3"/>
    <s v="Production Technician II"/>
    <x v="3"/>
    <s v="Active"/>
    <s v="Full-Time"/>
    <s v="Zone B"/>
    <s v="Temporary"/>
    <x v="0"/>
    <x v="4"/>
    <d v="1998-01-28T00:00:00"/>
    <s v="MA"/>
    <x v="0"/>
    <s v="Hispanic"/>
    <s v="Divorced"/>
    <x v="1"/>
    <x v="2"/>
    <x v="2"/>
    <d v="2023-06-09T00:00:00"/>
    <n v="2"/>
    <x v="0"/>
    <n v="5"/>
    <x v="1"/>
    <n v="4"/>
    <d v="2023-01-26T00:00:00"/>
    <x v="4"/>
    <x v="0"/>
    <x v="2"/>
    <n v="4"/>
    <x v="1604"/>
    <n v="24"/>
    <x v="2"/>
  </r>
  <r>
    <x v="1622"/>
    <d v="2019-02-27T00:00:00"/>
    <n v="7"/>
    <s v="Production Technician II"/>
    <x v="5"/>
    <s v="Active"/>
    <s v="Full-Time"/>
    <s v="Zone A"/>
    <s v="Full-Time"/>
    <x v="0"/>
    <x v="2"/>
    <d v="1989-10-04T00:00:00"/>
    <s v="MA"/>
    <x v="0"/>
    <s v="Other"/>
    <s v="Divorced"/>
    <x v="1"/>
    <x v="2"/>
    <x v="4"/>
    <d v="2023-05-19T00:00:00"/>
    <n v="3"/>
    <x v="2"/>
    <n v="3"/>
    <x v="2"/>
    <n v="5"/>
    <d v="2022-12-05T00:00:00"/>
    <x v="2"/>
    <x v="1"/>
    <x v="0"/>
    <n v="4"/>
    <x v="1605"/>
    <n v="30"/>
    <x v="1"/>
  </r>
  <r>
    <x v="1623"/>
    <d v="2019-12-25T00:00:00"/>
    <n v="6"/>
    <s v="Production Technician I"/>
    <x v="8"/>
    <s v="Terminated"/>
    <s v="Full-Time"/>
    <s v="Zone A"/>
    <s v="Temporary"/>
    <x v="0"/>
    <x v="8"/>
    <d v="1943-11-03T00:00:00"/>
    <s v="MA"/>
    <x v="0"/>
    <s v="Other"/>
    <s v="Divorced"/>
    <x v="1"/>
    <x v="2"/>
    <x v="2"/>
    <d v="2023-02-24T00:00:00"/>
    <n v="3"/>
    <x v="2"/>
    <n v="1"/>
    <x v="0"/>
    <n v="1"/>
    <d v="2023-03-09T00:00:00"/>
    <x v="0"/>
    <x v="1"/>
    <x v="2"/>
    <n v="1"/>
    <x v="1606"/>
    <n v="76"/>
    <x v="3"/>
  </r>
  <r>
    <x v="1624"/>
    <d v="2020-08-14T00:00:00"/>
    <n v="5"/>
    <s v="Production Technician I"/>
    <x v="6"/>
    <s v="Active"/>
    <s v="Contract"/>
    <s v="Zone B"/>
    <s v="Temporary"/>
    <x v="0"/>
    <x v="1"/>
    <d v="1981-11-06T00:00:00"/>
    <s v="MA"/>
    <x v="0"/>
    <s v="Hispanic"/>
    <s v="Divorced"/>
    <x v="1"/>
    <x v="0"/>
    <x v="0"/>
    <d v="2022-11-03T00:00:00"/>
    <n v="2"/>
    <x v="0"/>
    <n v="1"/>
    <x v="0"/>
    <n v="2"/>
    <d v="2023-01-25T00:00:00"/>
    <x v="3"/>
    <x v="1"/>
    <x v="3"/>
    <n v="3"/>
    <x v="1607"/>
    <n v="39"/>
    <x v="1"/>
  </r>
  <r>
    <x v="1625"/>
    <d v="2021-07-30T00:00:00"/>
    <n v="4"/>
    <s v="Production Technician I"/>
    <x v="2"/>
    <s v="Active"/>
    <s v="Full-Time"/>
    <s v="Zone A"/>
    <s v="Full-Time"/>
    <x v="0"/>
    <x v="8"/>
    <d v="1949-04-21T00:00:00"/>
    <s v="MA"/>
    <x v="0"/>
    <s v="Black"/>
    <s v="Widowed"/>
    <x v="1"/>
    <x v="0"/>
    <x v="3"/>
    <d v="2023-06-12T00:00:00"/>
    <n v="1"/>
    <x v="0"/>
    <n v="1"/>
    <x v="0"/>
    <n v="2"/>
    <d v="2023-04-16T00:00:00"/>
    <x v="4"/>
    <x v="0"/>
    <x v="3"/>
    <n v="1"/>
    <x v="1608"/>
    <n v="72"/>
    <x v="3"/>
  </r>
  <r>
    <x v="1626"/>
    <d v="2021-05-02T00:00:00"/>
    <n v="5"/>
    <s v="Production Technician I"/>
    <x v="9"/>
    <s v="Terminated"/>
    <s v="Full-Time"/>
    <s v="Zone A"/>
    <s v="Temporary"/>
    <x v="0"/>
    <x v="9"/>
    <d v="1997-03-26T00:00:00"/>
    <s v="MA"/>
    <x v="0"/>
    <s v="White"/>
    <s v="Single"/>
    <x v="1"/>
    <x v="0"/>
    <x v="3"/>
    <d v="2023-05-21T00:00:00"/>
    <n v="5"/>
    <x v="1"/>
    <n v="3"/>
    <x v="2"/>
    <n v="5"/>
    <d v="2023-05-08T00:00:00"/>
    <x v="3"/>
    <x v="0"/>
    <x v="0"/>
    <n v="2"/>
    <x v="1609"/>
    <n v="24"/>
    <x v="2"/>
  </r>
  <r>
    <x v="1627"/>
    <d v="2023-01-21T00:00:00"/>
    <n v="3"/>
    <s v="Production Technician I"/>
    <x v="7"/>
    <s v="Active"/>
    <s v="Full-Time"/>
    <s v="Zone B"/>
    <s v="Full-Time"/>
    <x v="0"/>
    <x v="8"/>
    <d v="1971-10-06T00:00:00"/>
    <s v="MA"/>
    <x v="0"/>
    <s v="Asian"/>
    <s v="Widowed"/>
    <x v="1"/>
    <x v="0"/>
    <x v="3"/>
    <d v="2022-11-26T00:00:00"/>
    <n v="2"/>
    <x v="0"/>
    <n v="1"/>
    <x v="0"/>
    <n v="1"/>
    <d v="2023-08-03T00:00:00"/>
    <x v="2"/>
    <x v="1"/>
    <x v="1"/>
    <n v="3"/>
    <x v="1610"/>
    <n v="52"/>
    <x v="0"/>
  </r>
  <r>
    <x v="1628"/>
    <d v="2021-01-20T00:00:00"/>
    <n v="5"/>
    <s v="Production Technician I"/>
    <x v="3"/>
    <s v="Active"/>
    <s v="Contract"/>
    <s v="Zone B"/>
    <s v="Temporary"/>
    <x v="0"/>
    <x v="10"/>
    <d v="1950-12-05T00:00:00"/>
    <s v="MA"/>
    <x v="0"/>
    <s v="Hispanic"/>
    <s v="Married"/>
    <x v="1"/>
    <x v="2"/>
    <x v="4"/>
    <d v="2023-04-11T00:00:00"/>
    <n v="4"/>
    <x v="1"/>
    <n v="4"/>
    <x v="1"/>
    <n v="4"/>
    <d v="2023-03-10T00:00:00"/>
    <x v="0"/>
    <x v="1"/>
    <x v="0"/>
    <n v="3"/>
    <x v="1611"/>
    <n v="71"/>
    <x v="3"/>
  </r>
  <r>
    <x v="1629"/>
    <d v="2020-10-07T00:00:00"/>
    <n v="5"/>
    <s v="Production Technician I"/>
    <x v="5"/>
    <s v="Active"/>
    <s v="Part-Time"/>
    <s v="Zone C"/>
    <s v="Temporary"/>
    <x v="0"/>
    <x v="6"/>
    <d v="1956-01-07T00:00:00"/>
    <s v="MA"/>
    <x v="0"/>
    <s v="White"/>
    <s v="Widowed"/>
    <x v="1"/>
    <x v="2"/>
    <x v="2"/>
    <d v="2023-03-30T00:00:00"/>
    <n v="3"/>
    <x v="2"/>
    <n v="1"/>
    <x v="0"/>
    <n v="4"/>
    <d v="2022-10-15T00:00:00"/>
    <x v="4"/>
    <x v="1"/>
    <x v="2"/>
    <n v="4"/>
    <x v="1612"/>
    <n v="64"/>
    <x v="3"/>
  </r>
  <r>
    <x v="1630"/>
    <d v="2019-06-15T00:00:00"/>
    <n v="6"/>
    <s v="Production Technician I"/>
    <x v="4"/>
    <s v="Active"/>
    <s v="Contract"/>
    <s v="Zone C"/>
    <s v="Part-Time"/>
    <x v="0"/>
    <x v="9"/>
    <d v="1944-09-10T00:00:00"/>
    <s v="MA"/>
    <x v="0"/>
    <s v="Other"/>
    <s v="Married"/>
    <x v="1"/>
    <x v="0"/>
    <x v="0"/>
    <d v="2023-01-19T00:00:00"/>
    <n v="3"/>
    <x v="2"/>
    <n v="5"/>
    <x v="1"/>
    <n v="3"/>
    <d v="2023-02-24T00:00:00"/>
    <x v="1"/>
    <x v="0"/>
    <x v="2"/>
    <n v="2"/>
    <x v="1613"/>
    <n v="75"/>
    <x v="3"/>
  </r>
  <r>
    <x v="1631"/>
    <d v="2022-04-28T00:00:00"/>
    <n v="4"/>
    <s v="Production Technician I"/>
    <x v="0"/>
    <s v="Active"/>
    <s v="Part-Time"/>
    <s v="Zone A"/>
    <s v="Temporary"/>
    <x v="0"/>
    <x v="4"/>
    <d v="1975-09-08T00:00:00"/>
    <s v="MA"/>
    <x v="1"/>
    <s v="Other"/>
    <s v="Married"/>
    <x v="1"/>
    <x v="0"/>
    <x v="0"/>
    <d v="2023-05-18T00:00:00"/>
    <n v="1"/>
    <x v="0"/>
    <n v="3"/>
    <x v="2"/>
    <n v="2"/>
    <d v="2023-03-11T00:00:00"/>
    <x v="2"/>
    <x v="1"/>
    <x v="0"/>
    <n v="4"/>
    <x v="1614"/>
    <n v="47"/>
    <x v="0"/>
  </r>
  <r>
    <x v="1632"/>
    <d v="2019-06-29T00:00:00"/>
    <n v="6"/>
    <s v="Production Technician I"/>
    <x v="1"/>
    <s v="Terminated"/>
    <s v="Part-Time"/>
    <s v="Zone B"/>
    <s v="Full-Time"/>
    <x v="0"/>
    <x v="0"/>
    <d v="1942-02-24T00:00:00"/>
    <s v="MA"/>
    <x v="0"/>
    <s v="Other"/>
    <s v="Single"/>
    <x v="1"/>
    <x v="0"/>
    <x v="0"/>
    <d v="2023-03-13T00:00:00"/>
    <n v="1"/>
    <x v="0"/>
    <n v="2"/>
    <x v="0"/>
    <n v="4"/>
    <d v="2023-03-21T00:00:00"/>
    <x v="1"/>
    <x v="0"/>
    <x v="3"/>
    <n v="1"/>
    <x v="1615"/>
    <n v="77"/>
    <x v="3"/>
  </r>
  <r>
    <x v="1633"/>
    <d v="2018-09-11T00:00:00"/>
    <n v="7"/>
    <s v="Production Technician I"/>
    <x v="8"/>
    <s v="Active"/>
    <s v="Part-Time"/>
    <s v="Zone B"/>
    <s v="Temporary"/>
    <x v="0"/>
    <x v="7"/>
    <d v="1989-01-29T00:00:00"/>
    <s v="MA"/>
    <x v="0"/>
    <s v="Black"/>
    <s v="Widowed"/>
    <x v="1"/>
    <x v="1"/>
    <x v="1"/>
    <d v="2023-03-03T00:00:00"/>
    <n v="5"/>
    <x v="1"/>
    <n v="1"/>
    <x v="0"/>
    <n v="3"/>
    <d v="2023-01-19T00:00:00"/>
    <x v="1"/>
    <x v="0"/>
    <x v="0"/>
    <n v="2"/>
    <x v="1616"/>
    <n v="29"/>
    <x v="1"/>
  </r>
  <r>
    <x v="1634"/>
    <d v="2020-05-15T00:00:00"/>
    <n v="5"/>
    <s v="Production Technician I"/>
    <x v="6"/>
    <s v="Active"/>
    <s v="Contract"/>
    <s v="Zone A"/>
    <s v="Full-Time"/>
    <x v="0"/>
    <x v="2"/>
    <d v="1950-02-02T00:00:00"/>
    <s v="MA"/>
    <x v="0"/>
    <s v="Asian"/>
    <s v="Married"/>
    <x v="1"/>
    <x v="0"/>
    <x v="0"/>
    <d v="2022-12-10T00:00:00"/>
    <n v="4"/>
    <x v="1"/>
    <n v="2"/>
    <x v="0"/>
    <n v="5"/>
    <d v="2022-10-02T00:00:00"/>
    <x v="0"/>
    <x v="0"/>
    <x v="1"/>
    <n v="1"/>
    <x v="1617"/>
    <n v="70"/>
    <x v="3"/>
  </r>
  <r>
    <x v="1635"/>
    <d v="2023-02-23T00:00:00"/>
    <n v="3"/>
    <s v="Production Technician I"/>
    <x v="2"/>
    <s v="Active"/>
    <s v="Full-Time"/>
    <s v="Zone B"/>
    <s v="Full-Time"/>
    <x v="0"/>
    <x v="4"/>
    <d v="1962-07-07T00:00:00"/>
    <s v="MA"/>
    <x v="0"/>
    <s v="White"/>
    <s v="Married"/>
    <x v="1"/>
    <x v="1"/>
    <x v="1"/>
    <d v="2023-01-04T00:00:00"/>
    <n v="2"/>
    <x v="0"/>
    <n v="4"/>
    <x v="1"/>
    <n v="3"/>
    <d v="2023-04-06T00:00:00"/>
    <x v="4"/>
    <x v="1"/>
    <x v="0"/>
    <n v="1"/>
    <x v="1618"/>
    <n v="61"/>
    <x v="3"/>
  </r>
  <r>
    <x v="1636"/>
    <d v="2021-03-23T00:00:00"/>
    <n v="5"/>
    <s v="Production Technician I"/>
    <x v="9"/>
    <s v="Active"/>
    <s v="Full-Time"/>
    <s v="Zone C"/>
    <s v="Temporary"/>
    <x v="0"/>
    <x v="1"/>
    <d v="1983-05-31T00:00:00"/>
    <s v="MA"/>
    <x v="0"/>
    <s v="White"/>
    <s v="Widowed"/>
    <x v="1"/>
    <x v="0"/>
    <x v="3"/>
    <d v="2022-09-20T00:00:00"/>
    <n v="1"/>
    <x v="0"/>
    <n v="1"/>
    <x v="0"/>
    <n v="1"/>
    <d v="2023-01-24T00:00:00"/>
    <x v="1"/>
    <x v="1"/>
    <x v="2"/>
    <n v="3"/>
    <x v="1619"/>
    <n v="38"/>
    <x v="1"/>
  </r>
  <r>
    <x v="1637"/>
    <d v="2022-11-07T00:00:00"/>
    <n v="3"/>
    <s v="Production Technician I"/>
    <x v="7"/>
    <s v="Active"/>
    <s v="Full-Time"/>
    <s v="Zone A"/>
    <s v="Part-Time"/>
    <x v="0"/>
    <x v="3"/>
    <d v="1988-05-22T00:00:00"/>
    <s v="MA"/>
    <x v="0"/>
    <s v="Other"/>
    <s v="Married"/>
    <x v="1"/>
    <x v="1"/>
    <x v="1"/>
    <d v="2023-01-20T00:00:00"/>
    <n v="1"/>
    <x v="0"/>
    <n v="1"/>
    <x v="0"/>
    <n v="5"/>
    <d v="2023-06-16T00:00:00"/>
    <x v="1"/>
    <x v="0"/>
    <x v="2"/>
    <n v="5"/>
    <x v="1620"/>
    <n v="34"/>
    <x v="1"/>
  </r>
  <r>
    <x v="1638"/>
    <d v="2021-05-19T00:00:00"/>
    <n v="4"/>
    <s v="Production Technician I"/>
    <x v="3"/>
    <s v="Active"/>
    <s v="Contract"/>
    <s v="Zone C"/>
    <s v="Full-Time"/>
    <x v="0"/>
    <x v="9"/>
    <d v="1951-05-26T00:00:00"/>
    <s v="MA"/>
    <x v="0"/>
    <s v="Asian"/>
    <s v="Single"/>
    <x v="1"/>
    <x v="1"/>
    <x v="1"/>
    <d v="2023-05-27T00:00:00"/>
    <n v="1"/>
    <x v="0"/>
    <n v="4"/>
    <x v="1"/>
    <n v="3"/>
    <d v="2022-09-29T00:00:00"/>
    <x v="4"/>
    <x v="0"/>
    <x v="2"/>
    <n v="1"/>
    <x v="1621"/>
    <n v="70"/>
    <x v="3"/>
  </r>
  <r>
    <x v="1639"/>
    <d v="2021-01-02T00:00:00"/>
    <n v="5"/>
    <s v="Production Technician II"/>
    <x v="5"/>
    <s v="Active"/>
    <s v="Full-Time"/>
    <s v="Zone B"/>
    <s v="Temporary"/>
    <x v="0"/>
    <x v="9"/>
    <d v="1970-04-05T00:00:00"/>
    <s v="MA"/>
    <x v="0"/>
    <s v="Asian"/>
    <s v="Married"/>
    <x v="1"/>
    <x v="1"/>
    <x v="1"/>
    <d v="2023-02-17T00:00:00"/>
    <n v="3"/>
    <x v="2"/>
    <n v="5"/>
    <x v="1"/>
    <n v="4"/>
    <d v="2023-06-03T00:00:00"/>
    <x v="2"/>
    <x v="1"/>
    <x v="1"/>
    <n v="5"/>
    <x v="1622"/>
    <n v="51"/>
    <x v="0"/>
  </r>
  <r>
    <x v="1640"/>
    <d v="2019-03-26T00:00:00"/>
    <n v="7"/>
    <s v="Production Technician II"/>
    <x v="6"/>
    <s v="Active"/>
    <s v="Contract"/>
    <s v="Zone B"/>
    <s v="Full-Time"/>
    <x v="0"/>
    <x v="2"/>
    <d v="1966-11-19T00:00:00"/>
    <s v="MA"/>
    <x v="0"/>
    <s v="White"/>
    <s v="Married"/>
    <x v="1"/>
    <x v="2"/>
    <x v="4"/>
    <d v="2023-01-12T00:00:00"/>
    <n v="5"/>
    <x v="1"/>
    <n v="5"/>
    <x v="1"/>
    <n v="4"/>
    <d v="2023-01-19T00:00:00"/>
    <x v="4"/>
    <x v="0"/>
    <x v="0"/>
    <n v="3"/>
    <x v="1623"/>
    <n v="53"/>
    <x v="0"/>
  </r>
  <r>
    <x v="1641"/>
    <d v="2020-09-28T00:00:00"/>
    <n v="5"/>
    <s v="Production Technician II"/>
    <x v="2"/>
    <s v="Active"/>
    <s v="Part-Time"/>
    <s v="Zone C"/>
    <s v="Full-Time"/>
    <x v="0"/>
    <x v="5"/>
    <d v="1950-07-27T00:00:00"/>
    <s v="MA"/>
    <x v="0"/>
    <s v="Black"/>
    <s v="Divorced"/>
    <x v="1"/>
    <x v="1"/>
    <x v="1"/>
    <d v="2022-12-09T00:00:00"/>
    <n v="3"/>
    <x v="2"/>
    <n v="1"/>
    <x v="0"/>
    <n v="3"/>
    <d v="2023-06-11T00:00:00"/>
    <x v="3"/>
    <x v="0"/>
    <x v="1"/>
    <n v="2"/>
    <x v="1624"/>
    <n v="70"/>
    <x v="3"/>
  </r>
  <r>
    <x v="1642"/>
    <d v="2019-03-16T00:00:00"/>
    <n v="7"/>
    <s v="Production Technician II"/>
    <x v="4"/>
    <s v="Active"/>
    <s v="Contract"/>
    <s v="Zone C"/>
    <s v="Full-Time"/>
    <x v="0"/>
    <x v="4"/>
    <d v="1948-02-06T00:00:00"/>
    <s v="MA"/>
    <x v="0"/>
    <s v="Asian"/>
    <s v="Divorced"/>
    <x v="1"/>
    <x v="1"/>
    <x v="1"/>
    <d v="2022-10-28T00:00:00"/>
    <n v="5"/>
    <x v="1"/>
    <n v="3"/>
    <x v="2"/>
    <n v="3"/>
    <d v="2023-07-23T00:00:00"/>
    <x v="2"/>
    <x v="1"/>
    <x v="0"/>
    <n v="4"/>
    <x v="1625"/>
    <n v="71"/>
    <x v="3"/>
  </r>
  <r>
    <x v="1643"/>
    <d v="2019-03-20T00:00:00"/>
    <n v="7"/>
    <s v="Production Technician II"/>
    <x v="0"/>
    <s v="Active"/>
    <s v="Contract"/>
    <s v="Zone B"/>
    <s v="Part-Time"/>
    <x v="0"/>
    <x v="4"/>
    <d v="1997-09-09T00:00:00"/>
    <s v="MA"/>
    <x v="0"/>
    <s v="Asian"/>
    <s v="Widowed"/>
    <x v="1"/>
    <x v="1"/>
    <x v="1"/>
    <d v="2023-01-16T00:00:00"/>
    <n v="2"/>
    <x v="0"/>
    <n v="2"/>
    <x v="0"/>
    <n v="1"/>
    <d v="2022-10-02T00:00:00"/>
    <x v="3"/>
    <x v="1"/>
    <x v="3"/>
    <n v="2"/>
    <x v="1626"/>
    <n v="22"/>
    <x v="2"/>
  </r>
  <r>
    <x v="1644"/>
    <d v="2018-08-08T00:00:00"/>
    <n v="7"/>
    <s v="Production Technician II"/>
    <x v="1"/>
    <s v="Active"/>
    <s v="Part-Time"/>
    <s v="Zone B"/>
    <s v="Full-Time"/>
    <x v="0"/>
    <x v="4"/>
    <d v="1995-01-16T00:00:00"/>
    <s v="MA"/>
    <x v="0"/>
    <s v="Black"/>
    <s v="Divorced"/>
    <x v="1"/>
    <x v="1"/>
    <x v="1"/>
    <d v="2023-01-08T00:00:00"/>
    <n v="5"/>
    <x v="1"/>
    <n v="1"/>
    <x v="0"/>
    <n v="4"/>
    <d v="2023-08-01T00:00:00"/>
    <x v="1"/>
    <x v="0"/>
    <x v="1"/>
    <n v="2"/>
    <x v="1627"/>
    <n v="23"/>
    <x v="2"/>
  </r>
  <r>
    <x v="1645"/>
    <d v="2020-07-04T00:00:00"/>
    <n v="5"/>
    <s v="Production Technician II"/>
    <x v="8"/>
    <s v="Active"/>
    <s v="Full-Time"/>
    <s v="Zone A"/>
    <s v="Full-Time"/>
    <x v="0"/>
    <x v="3"/>
    <d v="1995-12-26T00:00:00"/>
    <s v="MA"/>
    <x v="0"/>
    <s v="Black"/>
    <s v="Widowed"/>
    <x v="1"/>
    <x v="1"/>
    <x v="1"/>
    <d v="2023-04-18T00:00:00"/>
    <n v="5"/>
    <x v="1"/>
    <n v="2"/>
    <x v="0"/>
    <n v="4"/>
    <d v="2023-03-17T00:00:00"/>
    <x v="1"/>
    <x v="1"/>
    <x v="0"/>
    <n v="1"/>
    <x v="1628"/>
    <n v="25"/>
    <x v="1"/>
  </r>
  <r>
    <x v="1646"/>
    <d v="2023-01-29T00:00:00"/>
    <n v="3"/>
    <s v="Production Technician I"/>
    <x v="2"/>
    <s v="Active"/>
    <s v="Full-Time"/>
    <s v="Zone C"/>
    <s v="Part-Time"/>
    <x v="0"/>
    <x v="13"/>
    <d v="1950-06-17T00:00:00"/>
    <s v="MA"/>
    <x v="0"/>
    <s v="Black"/>
    <s v="Widowed"/>
    <x v="1"/>
    <x v="1"/>
    <x v="1"/>
    <d v="2023-01-30T00:00:00"/>
    <n v="1"/>
    <x v="0"/>
    <n v="5"/>
    <x v="1"/>
    <n v="2"/>
    <d v="2023-03-14T00:00:00"/>
    <x v="0"/>
    <x v="1"/>
    <x v="2"/>
    <n v="2"/>
    <x v="1629"/>
    <n v="73"/>
    <x v="3"/>
  </r>
  <r>
    <x v="1647"/>
    <d v="2021-08-09T00:00:00"/>
    <n v="4"/>
    <s v="Production Technician I"/>
    <x v="4"/>
    <s v="Active"/>
    <s v="Full-Time"/>
    <s v="Zone A"/>
    <s v="Part-Time"/>
    <x v="0"/>
    <x v="7"/>
    <d v="1992-02-11T00:00:00"/>
    <s v="MA"/>
    <x v="0"/>
    <s v="Hispanic"/>
    <s v="Married"/>
    <x v="1"/>
    <x v="1"/>
    <x v="1"/>
    <d v="2023-03-16T00:00:00"/>
    <n v="1"/>
    <x v="0"/>
    <n v="3"/>
    <x v="2"/>
    <n v="2"/>
    <d v="2023-06-19T00:00:00"/>
    <x v="4"/>
    <x v="1"/>
    <x v="3"/>
    <n v="3"/>
    <x v="1630"/>
    <n v="29"/>
    <x v="1"/>
  </r>
  <r>
    <x v="1648"/>
    <d v="2021-05-16T00:00:00"/>
    <n v="4"/>
    <s v="Production Technician I"/>
    <x v="0"/>
    <s v="Terminated"/>
    <s v="Part-Time"/>
    <s v="Zone C"/>
    <s v="Temporary"/>
    <x v="0"/>
    <x v="4"/>
    <d v="1994-06-01T00:00:00"/>
    <s v="MA"/>
    <x v="0"/>
    <s v="Other"/>
    <s v="Single"/>
    <x v="1"/>
    <x v="1"/>
    <x v="1"/>
    <d v="2023-03-17T00:00:00"/>
    <n v="2"/>
    <x v="0"/>
    <n v="4"/>
    <x v="1"/>
    <n v="1"/>
    <d v="2023-06-23T00:00:00"/>
    <x v="2"/>
    <x v="1"/>
    <x v="1"/>
    <n v="2"/>
    <x v="1631"/>
    <n v="27"/>
    <x v="1"/>
  </r>
  <r>
    <x v="1649"/>
    <d v="2021-08-14T00:00:00"/>
    <n v="4"/>
    <s v="Production Technician I"/>
    <x v="7"/>
    <s v="Terminated"/>
    <s v="Contract"/>
    <s v="Zone A"/>
    <s v="Part-Time"/>
    <x v="0"/>
    <x v="6"/>
    <d v="1987-10-04T00:00:00"/>
    <s v="MA"/>
    <x v="0"/>
    <s v="Asian"/>
    <s v="Divorced"/>
    <x v="1"/>
    <x v="1"/>
    <x v="1"/>
    <d v="2023-02-13T00:00:00"/>
    <n v="1"/>
    <x v="0"/>
    <n v="4"/>
    <x v="1"/>
    <n v="3"/>
    <d v="2023-04-18T00:00:00"/>
    <x v="3"/>
    <x v="1"/>
    <x v="2"/>
    <n v="5"/>
    <x v="1632"/>
    <n v="34"/>
    <x v="1"/>
  </r>
  <r>
    <x v="1650"/>
    <d v="2022-02-08T00:00:00"/>
    <n v="4"/>
    <s v="Production Technician I"/>
    <x v="1"/>
    <s v="Active"/>
    <s v="Full-Time"/>
    <s v="Zone B"/>
    <s v="Temporary"/>
    <x v="0"/>
    <x v="5"/>
    <d v="1970-12-29T00:00:00"/>
    <s v="MA"/>
    <x v="0"/>
    <s v="Black"/>
    <s v="Married"/>
    <x v="1"/>
    <x v="1"/>
    <x v="1"/>
    <d v="2022-12-25T00:00:00"/>
    <n v="1"/>
    <x v="0"/>
    <n v="1"/>
    <x v="0"/>
    <n v="5"/>
    <d v="2022-11-13T00:00:00"/>
    <x v="3"/>
    <x v="1"/>
    <x v="1"/>
    <n v="2"/>
    <x v="1633"/>
    <n v="52"/>
    <x v="0"/>
  </r>
  <r>
    <x v="1651"/>
    <d v="2019-12-16T00:00:00"/>
    <n v="6"/>
    <s v="Production Technician I"/>
    <x v="8"/>
    <s v="Active"/>
    <s v="Contract"/>
    <s v="Zone C"/>
    <s v="Temporary"/>
    <x v="0"/>
    <x v="4"/>
    <d v="1987-10-02T00:00:00"/>
    <s v="MA"/>
    <x v="0"/>
    <s v="Hispanic"/>
    <s v="Widowed"/>
    <x v="1"/>
    <x v="2"/>
    <x v="2"/>
    <d v="2023-03-16T00:00:00"/>
    <n v="1"/>
    <x v="0"/>
    <n v="3"/>
    <x v="2"/>
    <n v="3"/>
    <d v="2023-02-22T00:00:00"/>
    <x v="4"/>
    <x v="1"/>
    <x v="2"/>
    <n v="2"/>
    <x v="1634"/>
    <n v="32"/>
    <x v="1"/>
  </r>
  <r>
    <x v="1652"/>
    <d v="2021-10-07T00:00:00"/>
    <n v="4"/>
    <s v="Production Technician I"/>
    <x v="3"/>
    <s v="Active"/>
    <s v="Full-Time"/>
    <s v="Zone B"/>
    <s v="Full-Time"/>
    <x v="0"/>
    <x v="4"/>
    <d v="1988-12-22T00:00:00"/>
    <s v="MA"/>
    <x v="0"/>
    <s v="Asian"/>
    <s v="Married"/>
    <x v="1"/>
    <x v="2"/>
    <x v="2"/>
    <d v="2023-04-29T00:00:00"/>
    <n v="2"/>
    <x v="0"/>
    <n v="1"/>
    <x v="0"/>
    <n v="1"/>
    <d v="2023-04-19T00:00:00"/>
    <x v="4"/>
    <x v="1"/>
    <x v="2"/>
    <n v="5"/>
    <x v="1635"/>
    <n v="33"/>
    <x v="1"/>
  </r>
  <r>
    <x v="1653"/>
    <d v="2020-12-23T00:00:00"/>
    <n v="5"/>
    <s v="Production Technician I"/>
    <x v="9"/>
    <s v="Active"/>
    <s v="Full-Time"/>
    <s v="Zone A"/>
    <s v="Full-Time"/>
    <x v="0"/>
    <x v="14"/>
    <d v="1951-09-02T00:00:00"/>
    <s v="MA"/>
    <x v="1"/>
    <s v="Asian"/>
    <s v="Single"/>
    <x v="3"/>
    <x v="0"/>
    <x v="0"/>
    <d v="2022-10-17T00:00:00"/>
    <n v="4"/>
    <x v="1"/>
    <n v="2"/>
    <x v="0"/>
    <n v="1"/>
    <d v="2023-07-07T00:00:00"/>
    <x v="1"/>
    <x v="1"/>
    <x v="3"/>
    <n v="4"/>
    <x v="1636"/>
    <n v="69"/>
    <x v="3"/>
  </r>
  <r>
    <x v="1654"/>
    <d v="2022-11-01T00:00:00"/>
    <n v="3"/>
    <s v="Production Technician I"/>
    <x v="5"/>
    <s v="Active"/>
    <s v="Contract"/>
    <s v="Zone B"/>
    <s v="Part-Time"/>
    <x v="0"/>
    <x v="10"/>
    <d v="1990-08-30T00:00:00"/>
    <s v="MA"/>
    <x v="0"/>
    <s v="Hispanic"/>
    <s v="Married"/>
    <x v="3"/>
    <x v="0"/>
    <x v="0"/>
    <d v="2022-09-11T00:00:00"/>
    <n v="4"/>
    <x v="1"/>
    <n v="1"/>
    <x v="0"/>
    <n v="5"/>
    <d v="2023-05-08T00:00:00"/>
    <x v="4"/>
    <x v="0"/>
    <x v="2"/>
    <n v="5"/>
    <x v="1637"/>
    <n v="32"/>
    <x v="1"/>
  </r>
  <r>
    <x v="1655"/>
    <d v="2022-10-28T00:00:00"/>
    <n v="3"/>
    <s v="Production Technician I"/>
    <x v="6"/>
    <s v="Terminated"/>
    <s v="Contract"/>
    <s v="Zone B"/>
    <s v="Full-Time"/>
    <x v="0"/>
    <x v="9"/>
    <d v="1996-01-04T00:00:00"/>
    <s v="MA"/>
    <x v="0"/>
    <s v="Black"/>
    <s v="Widowed"/>
    <x v="3"/>
    <x v="0"/>
    <x v="0"/>
    <d v="2023-06-16T00:00:00"/>
    <n v="1"/>
    <x v="0"/>
    <n v="3"/>
    <x v="2"/>
    <n v="1"/>
    <d v="2022-09-08T00:00:00"/>
    <x v="0"/>
    <x v="1"/>
    <x v="3"/>
    <n v="4"/>
    <x v="1638"/>
    <n v="26"/>
    <x v="1"/>
  </r>
  <r>
    <x v="1656"/>
    <d v="2018-11-03T00:00:00"/>
    <n v="7"/>
    <s v="Production Technician I"/>
    <x v="2"/>
    <s v="Active"/>
    <s v="Full-Time"/>
    <s v="Zone A"/>
    <s v="Full-Time"/>
    <x v="0"/>
    <x v="4"/>
    <d v="1980-08-10T00:00:00"/>
    <s v="MA"/>
    <x v="0"/>
    <s v="Hispanic"/>
    <s v="Widowed"/>
    <x v="3"/>
    <x v="0"/>
    <x v="3"/>
    <d v="2023-05-29T00:00:00"/>
    <n v="4"/>
    <x v="1"/>
    <n v="4"/>
    <x v="1"/>
    <n v="4"/>
    <d v="2023-02-05T00:00:00"/>
    <x v="3"/>
    <x v="1"/>
    <x v="1"/>
    <n v="4"/>
    <x v="1639"/>
    <n v="38"/>
    <x v="1"/>
  </r>
  <r>
    <x v="1657"/>
    <d v="2019-03-05T00:00:00"/>
    <n v="7"/>
    <s v="Production Technician I"/>
    <x v="4"/>
    <s v="Active"/>
    <s v="Contract"/>
    <s v="Zone A"/>
    <s v="Temporary"/>
    <x v="0"/>
    <x v="4"/>
    <d v="1991-08-13T00:00:00"/>
    <s v="MA"/>
    <x v="0"/>
    <s v="Black"/>
    <s v="Single"/>
    <x v="3"/>
    <x v="0"/>
    <x v="3"/>
    <d v="2023-02-04T00:00:00"/>
    <n v="2"/>
    <x v="0"/>
    <n v="1"/>
    <x v="0"/>
    <n v="4"/>
    <d v="2023-06-28T00:00:00"/>
    <x v="4"/>
    <x v="0"/>
    <x v="1"/>
    <n v="2"/>
    <x v="1640"/>
    <n v="28"/>
    <x v="1"/>
  </r>
  <r>
    <x v="1658"/>
    <d v="2021-03-14T00:00:00"/>
    <n v="5"/>
    <s v="Production Technician I"/>
    <x v="0"/>
    <s v="Active"/>
    <s v="Full-Time"/>
    <s v="Zone A"/>
    <s v="Part-Time"/>
    <x v="0"/>
    <x v="5"/>
    <d v="1992-01-20T00:00:00"/>
    <s v="MA"/>
    <x v="0"/>
    <s v="Black"/>
    <s v="Widowed"/>
    <x v="1"/>
    <x v="0"/>
    <x v="0"/>
    <d v="2023-04-12T00:00:00"/>
    <n v="1"/>
    <x v="0"/>
    <n v="1"/>
    <x v="0"/>
    <n v="2"/>
    <d v="2023-07-22T00:00:00"/>
    <x v="4"/>
    <x v="1"/>
    <x v="2"/>
    <n v="2"/>
    <x v="1641"/>
    <n v="29"/>
    <x v="1"/>
  </r>
  <r>
    <x v="1659"/>
    <d v="2018-12-13T00:00:00"/>
    <n v="7"/>
    <s v="Production Technician I"/>
    <x v="7"/>
    <s v="Active"/>
    <s v="Contract"/>
    <s v="Zone C"/>
    <s v="Full-Time"/>
    <x v="0"/>
    <x v="0"/>
    <d v="1949-09-12T00:00:00"/>
    <s v="MA"/>
    <x v="0"/>
    <s v="White"/>
    <s v="Divorced"/>
    <x v="1"/>
    <x v="0"/>
    <x v="3"/>
    <d v="2022-12-13T00:00:00"/>
    <n v="4"/>
    <x v="1"/>
    <n v="4"/>
    <x v="1"/>
    <n v="2"/>
    <d v="2023-04-23T00:00:00"/>
    <x v="4"/>
    <x v="1"/>
    <x v="2"/>
    <n v="3"/>
    <x v="1642"/>
    <n v="69"/>
    <x v="3"/>
  </r>
  <r>
    <x v="1660"/>
    <d v="2021-09-05T00:00:00"/>
    <n v="4"/>
    <s v="Production Technician I"/>
    <x v="1"/>
    <s v="Active"/>
    <s v="Full-Time"/>
    <s v="Zone C"/>
    <s v="Part-Time"/>
    <x v="0"/>
    <x v="1"/>
    <d v="1984-02-20T00:00:00"/>
    <s v="MA"/>
    <x v="0"/>
    <s v="Other"/>
    <s v="Divorced"/>
    <x v="1"/>
    <x v="2"/>
    <x v="2"/>
    <d v="2023-03-09T00:00:00"/>
    <n v="2"/>
    <x v="0"/>
    <n v="4"/>
    <x v="1"/>
    <n v="4"/>
    <d v="2022-09-25T00:00:00"/>
    <x v="4"/>
    <x v="1"/>
    <x v="0"/>
    <n v="3"/>
    <x v="1643"/>
    <n v="37"/>
    <x v="1"/>
  </r>
  <r>
    <x v="1661"/>
    <d v="2020-05-17T00:00:00"/>
    <n v="5"/>
    <s v="Production Technician II"/>
    <x v="5"/>
    <s v="Terminated"/>
    <s v="Contract"/>
    <s v="Zone A"/>
    <s v="Full-Time"/>
    <x v="0"/>
    <x v="1"/>
    <d v="1959-04-21T00:00:00"/>
    <s v="MA"/>
    <x v="0"/>
    <s v="Asian"/>
    <s v="Single"/>
    <x v="1"/>
    <x v="0"/>
    <x v="3"/>
    <d v="2022-11-07T00:00:00"/>
    <n v="4"/>
    <x v="1"/>
    <n v="5"/>
    <x v="1"/>
    <n v="5"/>
    <d v="2023-08-01T00:00:00"/>
    <x v="1"/>
    <x v="0"/>
    <x v="1"/>
    <n v="5"/>
    <x v="1644"/>
    <n v="61"/>
    <x v="3"/>
  </r>
  <r>
    <x v="1662"/>
    <d v="2023-03-03T00:00:00"/>
    <n v="3"/>
    <s v="Production Technician II"/>
    <x v="6"/>
    <s v="Active"/>
    <s v="Part-Time"/>
    <s v="Zone A"/>
    <s v="Temporary"/>
    <x v="0"/>
    <x v="4"/>
    <d v="1997-05-17T00:00:00"/>
    <s v="MA"/>
    <x v="1"/>
    <s v="Hispanic"/>
    <s v="Married"/>
    <x v="1"/>
    <x v="2"/>
    <x v="4"/>
    <d v="2022-09-17T00:00:00"/>
    <n v="4"/>
    <x v="1"/>
    <n v="1"/>
    <x v="0"/>
    <n v="1"/>
    <d v="2022-09-21T00:00:00"/>
    <x v="0"/>
    <x v="1"/>
    <x v="0"/>
    <n v="5"/>
    <x v="1645"/>
    <n v="26"/>
    <x v="1"/>
  </r>
  <r>
    <x v="1663"/>
    <d v="2020-02-28T00:00:00"/>
    <n v="6"/>
    <s v="Production Technician II"/>
    <x v="2"/>
    <s v="Active"/>
    <s v="Part-Time"/>
    <s v="Zone B"/>
    <s v="Full-Time"/>
    <x v="0"/>
    <x v="6"/>
    <d v="1998-01-26T00:00:00"/>
    <s v="MA"/>
    <x v="0"/>
    <s v="Hispanic"/>
    <s v="Married"/>
    <x v="1"/>
    <x v="0"/>
    <x v="3"/>
    <d v="2023-01-14T00:00:00"/>
    <n v="2"/>
    <x v="0"/>
    <n v="1"/>
    <x v="0"/>
    <n v="5"/>
    <d v="2023-06-07T00:00:00"/>
    <x v="4"/>
    <x v="0"/>
    <x v="2"/>
    <n v="1"/>
    <x v="1646"/>
    <n v="22"/>
    <x v="2"/>
  </r>
  <r>
    <x v="1664"/>
    <d v="2021-02-11T00:00:00"/>
    <n v="5"/>
    <s v="Production Technician II"/>
    <x v="4"/>
    <s v="Active"/>
    <s v="Part-Time"/>
    <s v="Zone A"/>
    <s v="Part-Time"/>
    <x v="0"/>
    <x v="4"/>
    <d v="1965-02-21T00:00:00"/>
    <s v="MA"/>
    <x v="0"/>
    <s v="Black"/>
    <s v="Married"/>
    <x v="1"/>
    <x v="2"/>
    <x v="2"/>
    <d v="2023-01-25T00:00:00"/>
    <n v="5"/>
    <x v="1"/>
    <n v="4"/>
    <x v="1"/>
    <n v="2"/>
    <d v="2023-06-17T00:00:00"/>
    <x v="0"/>
    <x v="0"/>
    <x v="1"/>
    <n v="2"/>
    <x v="1647"/>
    <n v="56"/>
    <x v="0"/>
  </r>
  <r>
    <x v="1665"/>
    <d v="2019-01-25T00:00:00"/>
    <n v="7"/>
    <s v="Production Technician II"/>
    <x v="0"/>
    <s v="Active"/>
    <s v="Part-Time"/>
    <s v="Zone B"/>
    <s v="Temporary"/>
    <x v="0"/>
    <x v="12"/>
    <d v="1944-07-04T00:00:00"/>
    <s v="MA"/>
    <x v="0"/>
    <s v="White"/>
    <s v="Divorced"/>
    <x v="2"/>
    <x v="0"/>
    <x v="3"/>
    <d v="2022-08-19T00:00:00"/>
    <n v="1"/>
    <x v="0"/>
    <n v="2"/>
    <x v="0"/>
    <n v="4"/>
    <d v="2022-11-28T00:00:00"/>
    <x v="1"/>
    <x v="1"/>
    <x v="3"/>
    <n v="2"/>
    <x v="1648"/>
    <n v="75"/>
    <x v="3"/>
  </r>
  <r>
    <x v="1666"/>
    <d v="2023-04-25T00:00:00"/>
    <n v="3"/>
    <s v="Production Technician II"/>
    <x v="7"/>
    <s v="Active"/>
    <s v="Part-Time"/>
    <s v="Zone C"/>
    <s v="Full-Time"/>
    <x v="0"/>
    <x v="3"/>
    <d v="1985-01-20T00:00:00"/>
    <s v="MA"/>
    <x v="0"/>
    <s v="Asian"/>
    <s v="Single"/>
    <x v="2"/>
    <x v="0"/>
    <x v="3"/>
    <d v="2023-03-31T00:00:00"/>
    <n v="5"/>
    <x v="1"/>
    <n v="2"/>
    <x v="0"/>
    <n v="3"/>
    <d v="2023-04-29T00:00:00"/>
    <x v="3"/>
    <x v="0"/>
    <x v="2"/>
    <n v="2"/>
    <x v="1649"/>
    <n v="38"/>
    <x v="1"/>
  </r>
  <r>
    <x v="1667"/>
    <d v="2021-02-14T00:00:00"/>
    <n v="5"/>
    <s v="Production Technician II"/>
    <x v="1"/>
    <s v="Active"/>
    <s v="Contract"/>
    <s v="Zone C"/>
    <s v="Part-Time"/>
    <x v="0"/>
    <x v="6"/>
    <d v="1971-11-19T00:00:00"/>
    <s v="MA"/>
    <x v="0"/>
    <s v="Asian"/>
    <s v="Married"/>
    <x v="2"/>
    <x v="0"/>
    <x v="3"/>
    <d v="2023-04-11T00:00:00"/>
    <n v="2"/>
    <x v="0"/>
    <n v="2"/>
    <x v="0"/>
    <n v="3"/>
    <d v="2023-05-13T00:00:00"/>
    <x v="4"/>
    <x v="0"/>
    <x v="0"/>
    <n v="3"/>
    <x v="1650"/>
    <n v="50"/>
    <x v="0"/>
  </r>
  <r>
    <x v="1668"/>
    <d v="2020-10-07T00:00:00"/>
    <n v="5"/>
    <s v="Production Technician II"/>
    <x v="8"/>
    <s v="Active"/>
    <s v="Part-Time"/>
    <s v="Zone C"/>
    <s v="Part-Time"/>
    <x v="0"/>
    <x v="3"/>
    <d v="1945-06-29T00:00:00"/>
    <s v="MA"/>
    <x v="0"/>
    <s v="Black"/>
    <s v="Divorced"/>
    <x v="2"/>
    <x v="2"/>
    <x v="4"/>
    <d v="2022-12-26T00:00:00"/>
    <n v="5"/>
    <x v="1"/>
    <n v="3"/>
    <x v="2"/>
    <n v="4"/>
    <d v="2022-10-02T00:00:00"/>
    <x v="0"/>
    <x v="1"/>
    <x v="2"/>
    <n v="4"/>
    <x v="1651"/>
    <n v="75"/>
    <x v="3"/>
  </r>
  <r>
    <x v="1669"/>
    <d v="2019-02-28T00:00:00"/>
    <n v="7"/>
    <s v="Production Technician I"/>
    <x v="6"/>
    <s v="Terminated"/>
    <s v="Part-Time"/>
    <s v="Zone A"/>
    <s v="Part-Time"/>
    <x v="0"/>
    <x v="4"/>
    <d v="1963-08-01T00:00:00"/>
    <s v="MA"/>
    <x v="1"/>
    <s v="White"/>
    <s v="Married"/>
    <x v="2"/>
    <x v="0"/>
    <x v="0"/>
    <d v="2023-07-10T00:00:00"/>
    <n v="2"/>
    <x v="0"/>
    <n v="2"/>
    <x v="0"/>
    <n v="3"/>
    <d v="2023-07-16T00:00:00"/>
    <x v="3"/>
    <x v="1"/>
    <x v="1"/>
    <n v="2"/>
    <x v="1652"/>
    <n v="56"/>
    <x v="0"/>
  </r>
  <r>
    <x v="1670"/>
    <d v="2019-07-27T00:00:00"/>
    <n v="6"/>
    <s v="Production Technician I"/>
    <x v="2"/>
    <s v="Active"/>
    <s v="Full-Time"/>
    <s v="Zone B"/>
    <s v="Temporary"/>
    <x v="0"/>
    <x v="4"/>
    <d v="1992-02-18T00:00:00"/>
    <s v="MA"/>
    <x v="0"/>
    <s v="Other"/>
    <s v="Widowed"/>
    <x v="2"/>
    <x v="2"/>
    <x v="2"/>
    <d v="2022-10-02T00:00:00"/>
    <n v="1"/>
    <x v="0"/>
    <n v="4"/>
    <x v="1"/>
    <n v="1"/>
    <d v="2023-03-08T00:00:00"/>
    <x v="1"/>
    <x v="1"/>
    <x v="1"/>
    <n v="5"/>
    <x v="1653"/>
    <n v="27"/>
    <x v="1"/>
  </r>
  <r>
    <x v="1671"/>
    <d v="2023-06-02T00:00:00"/>
    <n v="2"/>
    <s v="Production Technician I"/>
    <x v="4"/>
    <s v="Active"/>
    <s v="Contract"/>
    <s v="Zone C"/>
    <s v="Part-Time"/>
    <x v="0"/>
    <x v="20"/>
    <d v="1954-10-31T00:00:00"/>
    <s v="MA"/>
    <x v="0"/>
    <s v="Black"/>
    <s v="Single"/>
    <x v="2"/>
    <x v="2"/>
    <x v="2"/>
    <d v="2022-11-30T00:00:00"/>
    <n v="1"/>
    <x v="0"/>
    <n v="5"/>
    <x v="1"/>
    <n v="1"/>
    <d v="2023-05-08T00:00:00"/>
    <x v="2"/>
    <x v="1"/>
    <x v="0"/>
    <n v="3"/>
    <x v="1654"/>
    <n v="69"/>
    <x v="3"/>
  </r>
  <r>
    <x v="1672"/>
    <d v="2022-11-14T00:00:00"/>
    <n v="3"/>
    <s v="Production Technician I"/>
    <x v="0"/>
    <s v="Terminated"/>
    <s v="Full-Time"/>
    <s v="Zone A"/>
    <s v="Full-Time"/>
    <x v="0"/>
    <x v="20"/>
    <d v="1983-06-25T00:00:00"/>
    <s v="MA"/>
    <x v="1"/>
    <s v="White"/>
    <s v="Single"/>
    <x v="2"/>
    <x v="0"/>
    <x v="3"/>
    <d v="2023-08-01T00:00:00"/>
    <n v="5"/>
    <x v="1"/>
    <n v="2"/>
    <x v="0"/>
    <n v="3"/>
    <d v="2022-12-10T00:00:00"/>
    <x v="3"/>
    <x v="1"/>
    <x v="2"/>
    <n v="2"/>
    <x v="1655"/>
    <n v="39"/>
    <x v="1"/>
  </r>
  <r>
    <x v="1673"/>
    <d v="2018-08-22T00:00:00"/>
    <n v="7"/>
    <s v="Production Technician I"/>
    <x v="7"/>
    <s v="Terminated"/>
    <s v="Contract"/>
    <s v="Zone C"/>
    <s v="Full-Time"/>
    <x v="0"/>
    <x v="13"/>
    <d v="1983-04-12T00:00:00"/>
    <s v="MA"/>
    <x v="0"/>
    <s v="Asian"/>
    <s v="Divorced"/>
    <x v="2"/>
    <x v="0"/>
    <x v="0"/>
    <d v="2023-04-15T00:00:00"/>
    <n v="2"/>
    <x v="0"/>
    <n v="3"/>
    <x v="2"/>
    <n v="1"/>
    <d v="2023-03-17T00:00:00"/>
    <x v="3"/>
    <x v="1"/>
    <x v="3"/>
    <n v="2"/>
    <x v="1656"/>
    <n v="35"/>
    <x v="1"/>
  </r>
  <r>
    <x v="1674"/>
    <d v="2022-12-15T00:00:00"/>
    <n v="3"/>
    <s v="Production Technician I"/>
    <x v="1"/>
    <s v="Active"/>
    <s v="Contract"/>
    <s v="Zone B"/>
    <s v="Temporary"/>
    <x v="0"/>
    <x v="4"/>
    <d v="1963-07-01T00:00:00"/>
    <s v="MA"/>
    <x v="0"/>
    <s v="White"/>
    <s v="Single"/>
    <x v="1"/>
    <x v="2"/>
    <x v="4"/>
    <d v="2023-07-13T00:00:00"/>
    <n v="2"/>
    <x v="0"/>
    <n v="4"/>
    <x v="1"/>
    <n v="2"/>
    <d v="2022-08-14T00:00:00"/>
    <x v="0"/>
    <x v="0"/>
    <x v="0"/>
    <n v="5"/>
    <x v="1657"/>
    <n v="59"/>
    <x v="0"/>
  </r>
  <r>
    <x v="1675"/>
    <d v="2020-05-31T00:00:00"/>
    <n v="5"/>
    <s v="Production Technician I"/>
    <x v="8"/>
    <s v="Active"/>
    <s v="Full-Time"/>
    <s v="Zone C"/>
    <s v="Full-Time"/>
    <x v="0"/>
    <x v="3"/>
    <d v="1977-07-10T00:00:00"/>
    <s v="MA"/>
    <x v="0"/>
    <s v="White"/>
    <s v="Divorced"/>
    <x v="1"/>
    <x v="0"/>
    <x v="0"/>
    <d v="2023-06-03T00:00:00"/>
    <n v="4"/>
    <x v="1"/>
    <n v="3"/>
    <x v="2"/>
    <n v="4"/>
    <d v="2023-06-19T00:00:00"/>
    <x v="2"/>
    <x v="1"/>
    <x v="3"/>
    <n v="3"/>
    <x v="1658"/>
    <n v="43"/>
    <x v="0"/>
  </r>
  <r>
    <x v="1676"/>
    <d v="2022-07-19T00:00:00"/>
    <n v="3"/>
    <s v="Production Technician I"/>
    <x v="3"/>
    <s v="Active"/>
    <s v="Contract"/>
    <s v="Zone A"/>
    <s v="Full-Time"/>
    <x v="0"/>
    <x v="4"/>
    <d v="1954-03-15T00:00:00"/>
    <s v="MA"/>
    <x v="0"/>
    <s v="Asian"/>
    <s v="Single"/>
    <x v="1"/>
    <x v="0"/>
    <x v="0"/>
    <d v="2022-12-16T00:00:00"/>
    <n v="3"/>
    <x v="2"/>
    <n v="1"/>
    <x v="0"/>
    <n v="5"/>
    <d v="2023-03-29T00:00:00"/>
    <x v="2"/>
    <x v="1"/>
    <x v="1"/>
    <n v="2"/>
    <x v="1659"/>
    <n v="68"/>
    <x v="3"/>
  </r>
  <r>
    <x v="1677"/>
    <d v="2020-07-01T00:00:00"/>
    <n v="5"/>
    <s v="Production Technician I"/>
    <x v="9"/>
    <s v="Active"/>
    <s v="Contract"/>
    <s v="Zone C"/>
    <s v="Part-Time"/>
    <x v="0"/>
    <x v="9"/>
    <d v="1990-06-27T00:00:00"/>
    <s v="MA"/>
    <x v="1"/>
    <s v="Other"/>
    <s v="Married"/>
    <x v="1"/>
    <x v="2"/>
    <x v="2"/>
    <d v="2023-06-24T00:00:00"/>
    <n v="5"/>
    <x v="1"/>
    <n v="1"/>
    <x v="0"/>
    <n v="5"/>
    <d v="2023-03-15T00:00:00"/>
    <x v="0"/>
    <x v="0"/>
    <x v="2"/>
    <n v="4"/>
    <x v="1660"/>
    <n v="30"/>
    <x v="1"/>
  </r>
  <r>
    <x v="1678"/>
    <d v="2020-11-18T00:00:00"/>
    <n v="5"/>
    <s v="Production Technician I"/>
    <x v="5"/>
    <s v="Active"/>
    <s v="Contract"/>
    <s v="Zone A"/>
    <s v="Part-Time"/>
    <x v="0"/>
    <x v="9"/>
    <d v="1969-01-01T00:00:00"/>
    <s v="MA"/>
    <x v="0"/>
    <s v="Asian"/>
    <s v="Married"/>
    <x v="1"/>
    <x v="0"/>
    <x v="0"/>
    <d v="2023-06-24T00:00:00"/>
    <n v="5"/>
    <x v="1"/>
    <n v="4"/>
    <x v="1"/>
    <n v="5"/>
    <d v="2022-09-08T00:00:00"/>
    <x v="1"/>
    <x v="0"/>
    <x v="2"/>
    <n v="4"/>
    <x v="1661"/>
    <n v="51"/>
    <x v="0"/>
  </r>
  <r>
    <x v="1679"/>
    <d v="2020-02-29T00:00:00"/>
    <n v="6"/>
    <s v="Production Technician I"/>
    <x v="6"/>
    <s v="Terminated"/>
    <s v="Contract"/>
    <s v="Zone A"/>
    <s v="Part-Time"/>
    <x v="0"/>
    <x v="3"/>
    <d v="1986-04-05T00:00:00"/>
    <s v="MA"/>
    <x v="0"/>
    <s v="Asian"/>
    <s v="Married"/>
    <x v="1"/>
    <x v="2"/>
    <x v="4"/>
    <d v="2022-08-29T00:00:00"/>
    <n v="1"/>
    <x v="0"/>
    <n v="4"/>
    <x v="1"/>
    <n v="1"/>
    <d v="2022-12-14T00:00:00"/>
    <x v="3"/>
    <x v="1"/>
    <x v="1"/>
    <n v="2"/>
    <x v="1662"/>
    <n v="34"/>
    <x v="1"/>
  </r>
  <r>
    <x v="1680"/>
    <d v="2021-09-24T00:00:00"/>
    <n v="4"/>
    <s v="Production Technician I"/>
    <x v="2"/>
    <s v="Active"/>
    <s v="Part-Time"/>
    <s v="Zone B"/>
    <s v="Part-Time"/>
    <x v="0"/>
    <x v="12"/>
    <d v="1984-10-23T00:00:00"/>
    <s v="MA"/>
    <x v="0"/>
    <s v="Other"/>
    <s v="Divorced"/>
    <x v="2"/>
    <x v="2"/>
    <x v="2"/>
    <d v="2022-10-01T00:00:00"/>
    <n v="5"/>
    <x v="1"/>
    <n v="2"/>
    <x v="0"/>
    <n v="3"/>
    <d v="2022-11-27T00:00:00"/>
    <x v="1"/>
    <x v="0"/>
    <x v="3"/>
    <n v="3"/>
    <x v="1663"/>
    <n v="37"/>
    <x v="1"/>
  </r>
  <r>
    <x v="1681"/>
    <d v="2022-04-13T00:00:00"/>
    <n v="4"/>
    <s v="Production Technician I"/>
    <x v="4"/>
    <s v="Active"/>
    <s v="Full-Time"/>
    <s v="Zone B"/>
    <s v="Full-Time"/>
    <x v="0"/>
    <x v="2"/>
    <d v="1944-01-13T00:00:00"/>
    <s v="MA"/>
    <x v="0"/>
    <s v="Black"/>
    <s v="Divorced"/>
    <x v="2"/>
    <x v="0"/>
    <x v="0"/>
    <d v="2022-09-05T00:00:00"/>
    <n v="2"/>
    <x v="0"/>
    <n v="3"/>
    <x v="2"/>
    <n v="5"/>
    <d v="2023-06-23T00:00:00"/>
    <x v="0"/>
    <x v="0"/>
    <x v="1"/>
    <n v="1"/>
    <x v="1664"/>
    <n v="78"/>
    <x v="3"/>
  </r>
  <r>
    <x v="1682"/>
    <d v="2022-10-25T00:00:00"/>
    <n v="3"/>
    <s v="Production Technician I"/>
    <x v="0"/>
    <s v="Active"/>
    <s v="Contract"/>
    <s v="Zone A"/>
    <s v="Temporary"/>
    <x v="0"/>
    <x v="4"/>
    <d v="1942-01-09T00:00:00"/>
    <s v="MA"/>
    <x v="0"/>
    <s v="Other"/>
    <s v="Widowed"/>
    <x v="2"/>
    <x v="0"/>
    <x v="3"/>
    <d v="2022-08-24T00:00:00"/>
    <n v="2"/>
    <x v="0"/>
    <n v="4"/>
    <x v="1"/>
    <n v="3"/>
    <d v="2022-09-16T00:00:00"/>
    <x v="3"/>
    <x v="0"/>
    <x v="2"/>
    <n v="3"/>
    <x v="1665"/>
    <n v="80"/>
    <x v="3"/>
  </r>
  <r>
    <x v="1683"/>
    <d v="2021-01-27T00:00:00"/>
    <n v="5"/>
    <s v="Production Technician I"/>
    <x v="7"/>
    <s v="Active"/>
    <s v="Full-Time"/>
    <s v="Zone C"/>
    <s v="Full-Time"/>
    <x v="0"/>
    <x v="4"/>
    <d v="1953-06-06T00:00:00"/>
    <s v="MA"/>
    <x v="0"/>
    <s v="Black"/>
    <s v="Divorced"/>
    <x v="2"/>
    <x v="0"/>
    <x v="3"/>
    <d v="2023-03-29T00:00:00"/>
    <n v="3"/>
    <x v="2"/>
    <n v="3"/>
    <x v="2"/>
    <n v="1"/>
    <d v="2023-06-26T00:00:00"/>
    <x v="2"/>
    <x v="1"/>
    <x v="1"/>
    <n v="1"/>
    <x v="1666"/>
    <n v="68"/>
    <x v="3"/>
  </r>
  <r>
    <x v="1684"/>
    <d v="2018-09-21T00:00:00"/>
    <n v="7"/>
    <s v="IT Support"/>
    <x v="5"/>
    <s v="Active"/>
    <s v="Full-Time"/>
    <s v="Zone B"/>
    <s v="Full-Time"/>
    <x v="2"/>
    <x v="10"/>
    <d v="1948-10-20T00:00:00"/>
    <s v="CT"/>
    <x v="0"/>
    <s v="Other"/>
    <s v="Married"/>
    <x v="2"/>
    <x v="0"/>
    <x v="3"/>
    <d v="2023-03-07T00:00:00"/>
    <n v="5"/>
    <x v="1"/>
    <n v="3"/>
    <x v="2"/>
    <n v="3"/>
    <d v="2022-09-02T00:00:00"/>
    <x v="3"/>
    <x v="0"/>
    <x v="1"/>
    <n v="3"/>
    <x v="1667"/>
    <n v="70"/>
    <x v="3"/>
  </r>
  <r>
    <x v="1685"/>
    <d v="2020-04-14T00:00:00"/>
    <n v="6"/>
    <s v="IT Support"/>
    <x v="9"/>
    <s v="Active"/>
    <s v="Part-Time"/>
    <s v="Zone C"/>
    <s v="Part-Time"/>
    <x v="2"/>
    <x v="13"/>
    <d v="2000-08-30T00:00:00"/>
    <s v="MA"/>
    <x v="1"/>
    <s v="Black"/>
    <s v="Widowed"/>
    <x v="2"/>
    <x v="0"/>
    <x v="3"/>
    <d v="2023-04-01T00:00:00"/>
    <n v="2"/>
    <x v="0"/>
    <n v="2"/>
    <x v="0"/>
    <n v="5"/>
    <d v="2022-11-02T00:00:00"/>
    <x v="3"/>
    <x v="1"/>
    <x v="2"/>
    <n v="3"/>
    <x v="1668"/>
    <n v="20"/>
    <x v="2"/>
  </r>
  <r>
    <x v="1686"/>
    <d v="2021-05-31T00:00:00"/>
    <n v="4"/>
    <s v="IT Support"/>
    <x v="2"/>
    <s v="Active"/>
    <s v="Part-Time"/>
    <s v="Zone C"/>
    <s v="Temporary"/>
    <x v="2"/>
    <x v="13"/>
    <d v="1965-02-12T00:00:00"/>
    <s v="MA"/>
    <x v="0"/>
    <s v="Black"/>
    <s v="Single"/>
    <x v="1"/>
    <x v="0"/>
    <x v="0"/>
    <d v="2023-01-09T00:00:00"/>
    <n v="1"/>
    <x v="0"/>
    <n v="5"/>
    <x v="1"/>
    <n v="3"/>
    <d v="2023-07-17T00:00:00"/>
    <x v="3"/>
    <x v="0"/>
    <x v="2"/>
    <n v="5"/>
    <x v="1669"/>
    <n v="56"/>
    <x v="0"/>
  </r>
  <r>
    <x v="1687"/>
    <d v="2020-04-10T00:00:00"/>
    <n v="6"/>
    <s v="IT Support"/>
    <x v="5"/>
    <s v="Active"/>
    <s v="Contract"/>
    <s v="Zone C"/>
    <s v="Temporary"/>
    <x v="2"/>
    <x v="4"/>
    <d v="1971-08-24T00:00:00"/>
    <s v="CT"/>
    <x v="0"/>
    <s v="White"/>
    <s v="Married"/>
    <x v="1"/>
    <x v="0"/>
    <x v="3"/>
    <d v="2023-02-01T00:00:00"/>
    <n v="1"/>
    <x v="0"/>
    <n v="5"/>
    <x v="1"/>
    <n v="3"/>
    <d v="2022-11-21T00:00:00"/>
    <x v="0"/>
    <x v="1"/>
    <x v="2"/>
    <n v="3"/>
    <x v="1670"/>
    <n v="49"/>
    <x v="0"/>
  </r>
  <r>
    <x v="1688"/>
    <d v="2022-07-03T00:00:00"/>
    <n v="3"/>
    <s v="IT Support"/>
    <x v="8"/>
    <s v="Active"/>
    <s v="Full-Time"/>
    <s v="Zone C"/>
    <s v="Part-Time"/>
    <x v="2"/>
    <x v="4"/>
    <d v="1991-05-11T00:00:00"/>
    <s v="MA"/>
    <x v="0"/>
    <s v="White"/>
    <s v="Widowed"/>
    <x v="1"/>
    <x v="2"/>
    <x v="4"/>
    <d v="2023-07-26T00:00:00"/>
    <n v="4"/>
    <x v="1"/>
    <n v="1"/>
    <x v="0"/>
    <n v="5"/>
    <d v="2023-07-19T00:00:00"/>
    <x v="3"/>
    <x v="0"/>
    <x v="1"/>
    <n v="1"/>
    <x v="1671"/>
    <n v="31"/>
    <x v="1"/>
  </r>
  <r>
    <x v="1689"/>
    <d v="2023-03-15T00:00:00"/>
    <n v="3"/>
    <s v="IT Support"/>
    <x v="1"/>
    <s v="Active"/>
    <s v="Part-Time"/>
    <s v="Zone A"/>
    <s v="Full-Time"/>
    <x v="2"/>
    <x v="12"/>
    <d v="1965-09-03T00:00:00"/>
    <s v="MA"/>
    <x v="0"/>
    <s v="Asian"/>
    <s v="Married"/>
    <x v="1"/>
    <x v="0"/>
    <x v="3"/>
    <d v="2023-05-05T00:00:00"/>
    <n v="1"/>
    <x v="0"/>
    <n v="4"/>
    <x v="1"/>
    <n v="2"/>
    <d v="2023-04-09T00:00:00"/>
    <x v="3"/>
    <x v="0"/>
    <x v="3"/>
    <n v="1"/>
    <x v="1672"/>
    <n v="58"/>
    <x v="0"/>
  </r>
  <r>
    <x v="1690"/>
    <d v="2021-07-29T00:00:00"/>
    <n v="4"/>
    <s v="IT Support"/>
    <x v="0"/>
    <s v="Active"/>
    <s v="Contract"/>
    <s v="Zone C"/>
    <s v="Full-Time"/>
    <x v="2"/>
    <x v="4"/>
    <d v="1951-10-22T00:00:00"/>
    <s v="MA"/>
    <x v="0"/>
    <s v="Black"/>
    <s v="Married"/>
    <x v="1"/>
    <x v="0"/>
    <x v="0"/>
    <d v="2023-02-26T00:00:00"/>
    <n v="1"/>
    <x v="0"/>
    <n v="1"/>
    <x v="0"/>
    <n v="5"/>
    <d v="2023-03-16T00:00:00"/>
    <x v="0"/>
    <x v="0"/>
    <x v="3"/>
    <n v="4"/>
    <x v="1673"/>
    <n v="70"/>
    <x v="3"/>
  </r>
  <r>
    <x v="1691"/>
    <d v="2022-02-05T00:00:00"/>
    <n v="4"/>
    <s v="IT Support"/>
    <x v="4"/>
    <s v="Active"/>
    <s v="Contract"/>
    <s v="Zone B"/>
    <s v="Temporary"/>
    <x v="2"/>
    <x v="6"/>
    <d v="1962-12-17T00:00:00"/>
    <s v="MA"/>
    <x v="0"/>
    <s v="Asian"/>
    <s v="Divorced"/>
    <x v="1"/>
    <x v="2"/>
    <x v="4"/>
    <d v="2023-04-24T00:00:00"/>
    <n v="1"/>
    <x v="0"/>
    <n v="5"/>
    <x v="1"/>
    <n v="5"/>
    <d v="2022-09-30T00:00:00"/>
    <x v="1"/>
    <x v="1"/>
    <x v="0"/>
    <n v="3"/>
    <x v="1674"/>
    <n v="60"/>
    <x v="3"/>
  </r>
  <r>
    <x v="1692"/>
    <d v="2022-11-09T00:00:00"/>
    <n v="3"/>
    <s v="IT Manager - Support"/>
    <x v="5"/>
    <s v="Active"/>
    <s v="Part-Time"/>
    <s v="Zone B"/>
    <s v="Temporary"/>
    <x v="2"/>
    <x v="3"/>
    <d v="1972-02-10T00:00:00"/>
    <s v="MA"/>
    <x v="0"/>
    <s v="Hispanic"/>
    <s v="Single"/>
    <x v="1"/>
    <x v="2"/>
    <x v="4"/>
    <d v="2023-04-13T00:00:00"/>
    <n v="4"/>
    <x v="1"/>
    <n v="5"/>
    <x v="1"/>
    <n v="2"/>
    <d v="2022-12-25T00:00:00"/>
    <x v="1"/>
    <x v="1"/>
    <x v="1"/>
    <n v="4"/>
    <x v="1675"/>
    <n v="50"/>
    <x v="0"/>
  </r>
  <r>
    <x v="1693"/>
    <d v="2020-11-23T00:00:00"/>
    <n v="5"/>
    <s v="IT Manager - Infra"/>
    <x v="3"/>
    <s v="Active"/>
    <s v="Part-Time"/>
    <s v="Zone A"/>
    <s v="Temporary"/>
    <x v="2"/>
    <x v="16"/>
    <d v="1995-07-21T00:00:00"/>
    <s v="CT"/>
    <x v="0"/>
    <s v="Hispanic"/>
    <s v="Divorced"/>
    <x v="1"/>
    <x v="0"/>
    <x v="0"/>
    <d v="2022-10-05T00:00:00"/>
    <n v="2"/>
    <x v="0"/>
    <n v="1"/>
    <x v="0"/>
    <n v="2"/>
    <d v="2023-03-23T00:00:00"/>
    <x v="4"/>
    <x v="1"/>
    <x v="0"/>
    <n v="1"/>
    <x v="1676"/>
    <n v="25"/>
    <x v="1"/>
  </r>
  <r>
    <x v="1694"/>
    <d v="2019-02-21T00:00:00"/>
    <n v="7"/>
    <s v="IT Manager - DB"/>
    <x v="7"/>
    <s v="Active"/>
    <s v="Part-Time"/>
    <s v="Zone B"/>
    <s v="Part-Time"/>
    <x v="2"/>
    <x v="4"/>
    <d v="1967-11-08T00:00:00"/>
    <s v="MA"/>
    <x v="0"/>
    <s v="Asian"/>
    <s v="Widowed"/>
    <x v="1"/>
    <x v="0"/>
    <x v="0"/>
    <d v="2022-10-10T00:00:00"/>
    <n v="4"/>
    <x v="1"/>
    <n v="1"/>
    <x v="0"/>
    <n v="5"/>
    <d v="2022-12-27T00:00:00"/>
    <x v="3"/>
    <x v="0"/>
    <x v="1"/>
    <n v="5"/>
    <x v="1677"/>
    <n v="52"/>
    <x v="0"/>
  </r>
  <r>
    <x v="1695"/>
    <d v="2022-09-25T00:00:00"/>
    <n v="3"/>
    <s v="IT Support"/>
    <x v="7"/>
    <s v="Active"/>
    <s v="Part-Time"/>
    <s v="Zone C"/>
    <s v="Part-Time"/>
    <x v="2"/>
    <x v="13"/>
    <d v="1966-10-25T00:00:00"/>
    <s v="MA"/>
    <x v="0"/>
    <s v="Hispanic"/>
    <s v="Widowed"/>
    <x v="1"/>
    <x v="0"/>
    <x v="3"/>
    <d v="2023-03-29T00:00:00"/>
    <n v="5"/>
    <x v="1"/>
    <n v="2"/>
    <x v="0"/>
    <n v="2"/>
    <d v="2023-01-03T00:00:00"/>
    <x v="3"/>
    <x v="1"/>
    <x v="0"/>
    <n v="5"/>
    <x v="1678"/>
    <n v="56"/>
    <x v="0"/>
  </r>
  <r>
    <x v="1696"/>
    <d v="2022-09-17T00:00:00"/>
    <n v="3"/>
    <s v="IT Support"/>
    <x v="1"/>
    <s v="Active"/>
    <s v="Contract"/>
    <s v="Zone B"/>
    <s v="Temporary"/>
    <x v="2"/>
    <x v="5"/>
    <d v="1961-09-03T00:00:00"/>
    <s v="MA"/>
    <x v="0"/>
    <s v="Asian"/>
    <s v="Married"/>
    <x v="1"/>
    <x v="0"/>
    <x v="0"/>
    <d v="2023-03-02T00:00:00"/>
    <n v="3"/>
    <x v="2"/>
    <n v="3"/>
    <x v="2"/>
    <n v="5"/>
    <d v="2023-06-02T00:00:00"/>
    <x v="0"/>
    <x v="1"/>
    <x v="2"/>
    <n v="4"/>
    <x v="1679"/>
    <n v="61"/>
    <x v="3"/>
  </r>
  <r>
    <x v="1697"/>
    <d v="2019-05-31T00:00:00"/>
    <n v="6"/>
    <s v="IT Support"/>
    <x v="8"/>
    <s v="Active"/>
    <s v="Contract"/>
    <s v="Zone C"/>
    <s v="Part-Time"/>
    <x v="2"/>
    <x v="4"/>
    <d v="1993-11-14T00:00:00"/>
    <s v="MA"/>
    <x v="0"/>
    <s v="Hispanic"/>
    <s v="Single"/>
    <x v="1"/>
    <x v="0"/>
    <x v="0"/>
    <d v="2023-04-28T00:00:00"/>
    <n v="1"/>
    <x v="0"/>
    <n v="5"/>
    <x v="1"/>
    <n v="1"/>
    <d v="2022-08-07T00:00:00"/>
    <x v="3"/>
    <x v="0"/>
    <x v="1"/>
    <n v="1"/>
    <x v="1680"/>
    <n v="26"/>
    <x v="1"/>
  </r>
  <r>
    <x v="1698"/>
    <d v="2020-07-21T00:00:00"/>
    <n v="5"/>
    <s v="IT Support"/>
    <x v="3"/>
    <s v="Active"/>
    <s v="Part-Time"/>
    <s v="Zone A"/>
    <s v="Temporary"/>
    <x v="2"/>
    <x v="13"/>
    <d v="1998-07-17T00:00:00"/>
    <s v="MA"/>
    <x v="0"/>
    <s v="Hispanic"/>
    <s v="Widowed"/>
    <x v="1"/>
    <x v="0"/>
    <x v="0"/>
    <d v="2022-09-14T00:00:00"/>
    <n v="2"/>
    <x v="0"/>
    <n v="3"/>
    <x v="2"/>
    <n v="5"/>
    <d v="2023-06-04T00:00:00"/>
    <x v="2"/>
    <x v="1"/>
    <x v="0"/>
    <n v="3"/>
    <x v="1681"/>
    <n v="22"/>
    <x v="2"/>
  </r>
  <r>
    <x v="1699"/>
    <d v="2020-07-04T00:00:00"/>
    <n v="5"/>
    <s v="IT Manager - Support"/>
    <x v="4"/>
    <s v="Active"/>
    <s v="Full-Time"/>
    <s v="Zone C"/>
    <s v="Temporary"/>
    <x v="2"/>
    <x v="7"/>
    <d v="1942-02-18T00:00:00"/>
    <s v="MA"/>
    <x v="0"/>
    <s v="Asian"/>
    <s v="Widowed"/>
    <x v="1"/>
    <x v="2"/>
    <x v="2"/>
    <d v="2023-05-23T00:00:00"/>
    <n v="1"/>
    <x v="0"/>
    <n v="1"/>
    <x v="0"/>
    <n v="4"/>
    <d v="2023-04-07T00:00:00"/>
    <x v="4"/>
    <x v="1"/>
    <x v="2"/>
    <n v="2"/>
    <x v="1682"/>
    <n v="78"/>
    <x v="3"/>
  </r>
  <r>
    <x v="1700"/>
    <d v="2020-10-13T00:00:00"/>
    <n v="5"/>
    <s v="IT Manager - Infra"/>
    <x v="0"/>
    <s v="Active"/>
    <s v="Full-Time"/>
    <s v="Zone A"/>
    <s v="Temporary"/>
    <x v="2"/>
    <x v="13"/>
    <d v="1999-01-14T00:00:00"/>
    <s v="CT"/>
    <x v="0"/>
    <s v="Asian"/>
    <s v="Divorced"/>
    <x v="1"/>
    <x v="0"/>
    <x v="0"/>
    <d v="2023-02-02T00:00:00"/>
    <n v="2"/>
    <x v="0"/>
    <n v="1"/>
    <x v="0"/>
    <n v="3"/>
    <d v="2022-09-23T00:00:00"/>
    <x v="1"/>
    <x v="0"/>
    <x v="0"/>
    <n v="2"/>
    <x v="1683"/>
    <n v="21"/>
    <x v="2"/>
  </r>
  <r>
    <x v="1701"/>
    <d v="2023-05-01T00:00:00"/>
    <n v="3"/>
    <s v="IT Manager - DB"/>
    <x v="1"/>
    <s v="Active"/>
    <s v="Part-Time"/>
    <s v="Zone A"/>
    <s v="Full-Time"/>
    <x v="2"/>
    <x v="6"/>
    <d v="1971-12-03T00:00:00"/>
    <s v="MA"/>
    <x v="1"/>
    <s v="Black"/>
    <s v="Divorced"/>
    <x v="1"/>
    <x v="2"/>
    <x v="2"/>
    <d v="2022-08-21T00:00:00"/>
    <n v="1"/>
    <x v="0"/>
    <n v="2"/>
    <x v="0"/>
    <n v="2"/>
    <d v="2022-12-09T00:00:00"/>
    <x v="2"/>
    <x v="1"/>
    <x v="3"/>
    <n v="3"/>
    <x v="1684"/>
    <n v="52"/>
    <x v="0"/>
  </r>
  <r>
    <x v="1702"/>
    <d v="2019-03-22T00:00:00"/>
    <n v="7"/>
    <s v="IT Support"/>
    <x v="7"/>
    <s v="Active"/>
    <s v="Contract"/>
    <s v="Zone A"/>
    <s v="Full-Time"/>
    <x v="2"/>
    <x v="5"/>
    <d v="1960-09-07T00:00:00"/>
    <s v="MA"/>
    <x v="0"/>
    <s v="White"/>
    <s v="Married"/>
    <x v="1"/>
    <x v="2"/>
    <x v="4"/>
    <d v="2023-01-28T00:00:00"/>
    <n v="4"/>
    <x v="1"/>
    <n v="4"/>
    <x v="1"/>
    <n v="5"/>
    <d v="2022-09-10T00:00:00"/>
    <x v="2"/>
    <x v="0"/>
    <x v="2"/>
    <n v="3"/>
    <x v="1685"/>
    <n v="59"/>
    <x v="0"/>
  </r>
  <r>
    <x v="1703"/>
    <d v="2021-12-27T00:00:00"/>
    <n v="4"/>
    <s v="IT Support"/>
    <x v="1"/>
    <s v="Active"/>
    <s v="Contract"/>
    <s v="Zone B"/>
    <s v="Full-Time"/>
    <x v="2"/>
    <x v="1"/>
    <d v="1995-06-05T00:00:00"/>
    <s v="MA"/>
    <x v="0"/>
    <s v="Black"/>
    <s v="Widowed"/>
    <x v="2"/>
    <x v="0"/>
    <x v="3"/>
    <d v="2022-09-18T00:00:00"/>
    <n v="2"/>
    <x v="0"/>
    <n v="3"/>
    <x v="2"/>
    <n v="4"/>
    <d v="2023-04-28T00:00:00"/>
    <x v="2"/>
    <x v="0"/>
    <x v="3"/>
    <n v="2"/>
    <x v="1686"/>
    <n v="26"/>
    <x v="1"/>
  </r>
  <r>
    <x v="1704"/>
    <d v="2018-08-12T00:00:00"/>
    <n v="7"/>
    <s v="IT Support"/>
    <x v="8"/>
    <s v="Active"/>
    <s v="Part-Time"/>
    <s v="Zone B"/>
    <s v="Part-Time"/>
    <x v="2"/>
    <x v="15"/>
    <d v="1942-09-16T00:00:00"/>
    <s v="MA"/>
    <x v="0"/>
    <s v="White"/>
    <s v="Divorced"/>
    <x v="3"/>
    <x v="0"/>
    <x v="0"/>
    <d v="2023-01-20T00:00:00"/>
    <n v="3"/>
    <x v="2"/>
    <n v="2"/>
    <x v="0"/>
    <n v="2"/>
    <d v="2023-02-21T00:00:00"/>
    <x v="3"/>
    <x v="1"/>
    <x v="3"/>
    <n v="3"/>
    <x v="1687"/>
    <n v="76"/>
    <x v="3"/>
  </r>
  <r>
    <x v="1705"/>
    <d v="2022-12-28T00:00:00"/>
    <n v="3"/>
    <s v="IT Support"/>
    <x v="3"/>
    <s v="Active"/>
    <s v="Part-Time"/>
    <s v="Zone A"/>
    <s v="Temporary"/>
    <x v="2"/>
    <x v="20"/>
    <d v="1977-10-01T00:00:00"/>
    <s v="MA"/>
    <x v="0"/>
    <s v="Asian"/>
    <s v="Divorced"/>
    <x v="3"/>
    <x v="0"/>
    <x v="0"/>
    <d v="2023-04-22T00:00:00"/>
    <n v="3"/>
    <x v="2"/>
    <n v="1"/>
    <x v="0"/>
    <n v="1"/>
    <d v="2023-01-28T00:00:00"/>
    <x v="4"/>
    <x v="0"/>
    <x v="1"/>
    <n v="5"/>
    <x v="1688"/>
    <n v="45"/>
    <x v="0"/>
  </r>
  <r>
    <x v="1706"/>
    <d v="2018-11-25T00:00:00"/>
    <n v="7"/>
    <s v="IT Manager - Support"/>
    <x v="9"/>
    <s v="Active"/>
    <s v="Part-Time"/>
    <s v="Zone A"/>
    <s v="Full-Time"/>
    <x v="2"/>
    <x v="3"/>
    <d v="1972-08-20T00:00:00"/>
    <s v="CT"/>
    <x v="0"/>
    <s v="Hispanic"/>
    <s v="Married"/>
    <x v="0"/>
    <x v="2"/>
    <x v="2"/>
    <d v="2023-06-09T00:00:00"/>
    <n v="1"/>
    <x v="0"/>
    <n v="5"/>
    <x v="1"/>
    <n v="5"/>
    <d v="2023-08-03T00:00:00"/>
    <x v="2"/>
    <x v="1"/>
    <x v="3"/>
    <n v="3"/>
    <x v="1689"/>
    <n v="46"/>
    <x v="0"/>
  </r>
  <r>
    <x v="1707"/>
    <d v="2020-12-26T00:00:00"/>
    <n v="5"/>
    <s v="IT Manager - Infra"/>
    <x v="5"/>
    <s v="Active"/>
    <s v="Full-Time"/>
    <s v="Zone A"/>
    <s v="Part-Time"/>
    <x v="2"/>
    <x v="3"/>
    <d v="1990-04-24T00:00:00"/>
    <s v="CT"/>
    <x v="0"/>
    <s v="Other"/>
    <s v="Single"/>
    <x v="0"/>
    <x v="2"/>
    <x v="2"/>
    <d v="2023-01-04T00:00:00"/>
    <n v="1"/>
    <x v="0"/>
    <n v="2"/>
    <x v="0"/>
    <n v="2"/>
    <d v="2023-04-20T00:00:00"/>
    <x v="3"/>
    <x v="0"/>
    <x v="0"/>
    <n v="3"/>
    <x v="1690"/>
    <n v="30"/>
    <x v="1"/>
  </r>
  <r>
    <x v="1708"/>
    <d v="2022-12-16T00:00:00"/>
    <n v="3"/>
    <s v="IT Manager - DB"/>
    <x v="6"/>
    <s v="Active"/>
    <s v="Part-Time"/>
    <s v="Zone A"/>
    <s v="Full-Time"/>
    <x v="2"/>
    <x v="4"/>
    <d v="1942-10-05T00:00:00"/>
    <s v="MA"/>
    <x v="1"/>
    <s v="Hispanic"/>
    <s v="Single"/>
    <x v="0"/>
    <x v="0"/>
    <x v="3"/>
    <d v="2022-11-19T00:00:00"/>
    <n v="4"/>
    <x v="1"/>
    <n v="5"/>
    <x v="1"/>
    <n v="2"/>
    <d v="2023-03-23T00:00:00"/>
    <x v="1"/>
    <x v="1"/>
    <x v="2"/>
    <n v="4"/>
    <x v="1691"/>
    <n v="80"/>
    <x v="3"/>
  </r>
  <r>
    <x v="1709"/>
    <d v="2019-09-27T00:00:00"/>
    <n v="6"/>
    <s v="IT Support"/>
    <x v="8"/>
    <s v="Active"/>
    <s v="Contract"/>
    <s v="Zone B"/>
    <s v="Full-Time"/>
    <x v="2"/>
    <x v="8"/>
    <d v="1977-04-22T00:00:00"/>
    <s v="MA"/>
    <x v="0"/>
    <s v="Asian"/>
    <s v="Single"/>
    <x v="0"/>
    <x v="2"/>
    <x v="4"/>
    <d v="2022-10-03T00:00:00"/>
    <n v="5"/>
    <x v="1"/>
    <n v="1"/>
    <x v="0"/>
    <n v="1"/>
    <d v="2023-06-13T00:00:00"/>
    <x v="1"/>
    <x v="0"/>
    <x v="3"/>
    <n v="1"/>
    <x v="1692"/>
    <n v="42"/>
    <x v="0"/>
  </r>
  <r>
    <x v="1710"/>
    <d v="2021-02-20T00:00:00"/>
    <n v="5"/>
    <s v="IT Support"/>
    <x v="1"/>
    <s v="Active"/>
    <s v="Part-Time"/>
    <s v="Zone C"/>
    <s v="Full-Time"/>
    <x v="2"/>
    <x v="13"/>
    <d v="1975-02-26T00:00:00"/>
    <s v="MA"/>
    <x v="0"/>
    <s v="Black"/>
    <s v="Married"/>
    <x v="0"/>
    <x v="2"/>
    <x v="2"/>
    <d v="2022-08-23T00:00:00"/>
    <n v="1"/>
    <x v="0"/>
    <n v="1"/>
    <x v="0"/>
    <n v="4"/>
    <d v="2023-02-04T00:00:00"/>
    <x v="4"/>
    <x v="1"/>
    <x v="2"/>
    <n v="3"/>
    <x v="1693"/>
    <n v="46"/>
    <x v="0"/>
  </r>
  <r>
    <x v="1711"/>
    <d v="2022-02-26T00:00:00"/>
    <n v="4"/>
    <s v="IT Support"/>
    <x v="0"/>
    <s v="Active"/>
    <s v="Full-Time"/>
    <s v="Zone B"/>
    <s v="Full-Time"/>
    <x v="2"/>
    <x v="12"/>
    <d v="1954-08-31T00:00:00"/>
    <s v="MA"/>
    <x v="0"/>
    <s v="Other"/>
    <s v="Single"/>
    <x v="0"/>
    <x v="2"/>
    <x v="4"/>
    <d v="2022-09-10T00:00:00"/>
    <n v="3"/>
    <x v="2"/>
    <n v="5"/>
    <x v="1"/>
    <n v="3"/>
    <d v="2023-03-09T00:00:00"/>
    <x v="1"/>
    <x v="0"/>
    <x v="0"/>
    <n v="1"/>
    <x v="1694"/>
    <n v="68"/>
    <x v="3"/>
  </r>
  <r>
    <x v="1712"/>
    <d v="2018-12-23T00:00:00"/>
    <n v="7"/>
    <s v="IT Support"/>
    <x v="4"/>
    <s v="Active"/>
    <s v="Full-Time"/>
    <s v="Zone A"/>
    <s v="Temporary"/>
    <x v="2"/>
    <x v="6"/>
    <d v="1948-10-28T00:00:00"/>
    <s v="CT"/>
    <x v="0"/>
    <s v="Hispanic"/>
    <s v="Widowed"/>
    <x v="0"/>
    <x v="2"/>
    <x v="4"/>
    <d v="2022-12-29T00:00:00"/>
    <n v="2"/>
    <x v="0"/>
    <n v="1"/>
    <x v="0"/>
    <n v="2"/>
    <d v="2023-07-13T00:00:00"/>
    <x v="1"/>
    <x v="1"/>
    <x v="3"/>
    <n v="2"/>
    <x v="1695"/>
    <n v="70"/>
    <x v="3"/>
  </r>
  <r>
    <x v="1713"/>
    <d v="2022-01-10T00:00:00"/>
    <n v="4"/>
    <s v="IT Manager - Support"/>
    <x v="5"/>
    <s v="Active"/>
    <s v="Full-Time"/>
    <s v="Zone B"/>
    <s v="Temporary"/>
    <x v="2"/>
    <x v="20"/>
    <d v="1975-04-22T00:00:00"/>
    <s v="CT"/>
    <x v="0"/>
    <s v="Other"/>
    <s v="Single"/>
    <x v="0"/>
    <x v="2"/>
    <x v="2"/>
    <d v="2023-06-08T00:00:00"/>
    <n v="2"/>
    <x v="0"/>
    <n v="5"/>
    <x v="1"/>
    <n v="2"/>
    <d v="2023-05-10T00:00:00"/>
    <x v="0"/>
    <x v="1"/>
    <x v="2"/>
    <n v="3"/>
    <x v="1696"/>
    <n v="47"/>
    <x v="0"/>
  </r>
  <r>
    <x v="1714"/>
    <d v="2021-03-04T00:00:00"/>
    <n v="5"/>
    <s v="IT Manager - Infra"/>
    <x v="3"/>
    <s v="Active"/>
    <s v="Part-Time"/>
    <s v="Zone B"/>
    <s v="Temporary"/>
    <x v="2"/>
    <x v="9"/>
    <d v="1972-01-17T00:00:00"/>
    <s v="CT"/>
    <x v="1"/>
    <s v="Hispanic"/>
    <s v="Widowed"/>
    <x v="0"/>
    <x v="2"/>
    <x v="2"/>
    <d v="2023-03-28T00:00:00"/>
    <n v="4"/>
    <x v="1"/>
    <n v="4"/>
    <x v="1"/>
    <n v="3"/>
    <d v="2023-04-14T00:00:00"/>
    <x v="4"/>
    <x v="1"/>
    <x v="2"/>
    <n v="5"/>
    <x v="1697"/>
    <n v="49"/>
    <x v="0"/>
  </r>
  <r>
    <x v="1715"/>
    <d v="2023-03-10T00:00:00"/>
    <n v="3"/>
    <s v="IT Manager - DB"/>
    <x v="7"/>
    <s v="Active"/>
    <s v="Full-Time"/>
    <s v="Zone C"/>
    <s v="Part-Time"/>
    <x v="2"/>
    <x v="14"/>
    <d v="1962-12-11T00:00:00"/>
    <s v="MA"/>
    <x v="1"/>
    <s v="Asian"/>
    <s v="Divorced"/>
    <x v="0"/>
    <x v="0"/>
    <x v="3"/>
    <d v="2022-12-31T00:00:00"/>
    <n v="1"/>
    <x v="0"/>
    <n v="3"/>
    <x v="2"/>
    <n v="4"/>
    <d v="2023-04-11T00:00:00"/>
    <x v="3"/>
    <x v="0"/>
    <x v="3"/>
    <n v="4"/>
    <x v="1698"/>
    <n v="61"/>
    <x v="3"/>
  </r>
  <r>
    <x v="1716"/>
    <d v="2018-12-05T00:00:00"/>
    <n v="7"/>
    <s v="IT Support"/>
    <x v="7"/>
    <s v="Active"/>
    <s v="Part-Time"/>
    <s v="Zone B"/>
    <s v="Part-Time"/>
    <x v="2"/>
    <x v="0"/>
    <d v="1997-11-28T00:00:00"/>
    <s v="MA"/>
    <x v="0"/>
    <s v="Hispanic"/>
    <s v="Married"/>
    <x v="0"/>
    <x v="2"/>
    <x v="2"/>
    <d v="2022-08-22T00:00:00"/>
    <n v="2"/>
    <x v="0"/>
    <n v="4"/>
    <x v="1"/>
    <n v="5"/>
    <d v="2023-03-17T00:00:00"/>
    <x v="4"/>
    <x v="0"/>
    <x v="1"/>
    <n v="4"/>
    <x v="1699"/>
    <n v="21"/>
    <x v="2"/>
  </r>
  <r>
    <x v="1717"/>
    <d v="2021-06-24T00:00:00"/>
    <n v="4"/>
    <s v="IT Support"/>
    <x v="1"/>
    <s v="Active"/>
    <s v="Part-Time"/>
    <s v="Zone C"/>
    <s v="Part-Time"/>
    <x v="2"/>
    <x v="19"/>
    <d v="1981-06-01T00:00:00"/>
    <s v="MA"/>
    <x v="0"/>
    <s v="Hispanic"/>
    <s v="Married"/>
    <x v="0"/>
    <x v="2"/>
    <x v="2"/>
    <d v="2023-01-30T00:00:00"/>
    <n v="4"/>
    <x v="1"/>
    <n v="4"/>
    <x v="1"/>
    <n v="4"/>
    <d v="2023-01-26T00:00:00"/>
    <x v="4"/>
    <x v="1"/>
    <x v="0"/>
    <n v="5"/>
    <x v="1700"/>
    <n v="40"/>
    <x v="0"/>
  </r>
  <r>
    <x v="1718"/>
    <d v="2022-05-10T00:00:00"/>
    <n v="4"/>
    <s v="IT Support"/>
    <x v="8"/>
    <s v="Active"/>
    <s v="Full-Time"/>
    <s v="Zone C"/>
    <s v="Temporary"/>
    <x v="2"/>
    <x v="4"/>
    <d v="1994-03-29T00:00:00"/>
    <s v="MA"/>
    <x v="0"/>
    <s v="Hispanic"/>
    <s v="Married"/>
    <x v="0"/>
    <x v="0"/>
    <x v="0"/>
    <d v="2023-02-26T00:00:00"/>
    <n v="3"/>
    <x v="2"/>
    <n v="2"/>
    <x v="0"/>
    <n v="4"/>
    <d v="2022-12-17T00:00:00"/>
    <x v="2"/>
    <x v="1"/>
    <x v="0"/>
    <n v="1"/>
    <x v="1701"/>
    <n v="28"/>
    <x v="1"/>
  </r>
  <r>
    <x v="1719"/>
    <d v="2023-04-13T00:00:00"/>
    <n v="3"/>
    <s v="IT Support"/>
    <x v="3"/>
    <s v="Active"/>
    <s v="Full-Time"/>
    <s v="Zone A"/>
    <s v="Part-Time"/>
    <x v="2"/>
    <x v="0"/>
    <d v="1954-07-20T00:00:00"/>
    <s v="CT"/>
    <x v="0"/>
    <s v="Other"/>
    <s v="Married"/>
    <x v="0"/>
    <x v="0"/>
    <x v="0"/>
    <d v="2023-06-26T00:00:00"/>
    <n v="1"/>
    <x v="0"/>
    <n v="3"/>
    <x v="2"/>
    <n v="5"/>
    <d v="2022-12-30T00:00:00"/>
    <x v="0"/>
    <x v="1"/>
    <x v="3"/>
    <n v="4"/>
    <x v="1702"/>
    <n v="69"/>
    <x v="3"/>
  </r>
  <r>
    <x v="1720"/>
    <d v="2022-08-04T00:00:00"/>
    <n v="3"/>
    <s v="IT Manager - Support"/>
    <x v="9"/>
    <s v="Active"/>
    <s v="Contract"/>
    <s v="Zone C"/>
    <s v="Temporary"/>
    <x v="2"/>
    <x v="4"/>
    <d v="1949-12-08T00:00:00"/>
    <s v="CT"/>
    <x v="0"/>
    <s v="Other"/>
    <s v="Married"/>
    <x v="0"/>
    <x v="0"/>
    <x v="0"/>
    <d v="2023-03-01T00:00:00"/>
    <n v="4"/>
    <x v="1"/>
    <n v="2"/>
    <x v="0"/>
    <n v="1"/>
    <d v="2022-12-14T00:00:00"/>
    <x v="0"/>
    <x v="0"/>
    <x v="3"/>
    <n v="2"/>
    <x v="1703"/>
    <n v="73"/>
    <x v="3"/>
  </r>
  <r>
    <x v="1721"/>
    <d v="2021-02-28T00:00:00"/>
    <n v="5"/>
    <s v="IT Manager - Infra"/>
    <x v="5"/>
    <s v="Active"/>
    <s v="Part-Time"/>
    <s v="Zone C"/>
    <s v="Part-Time"/>
    <x v="2"/>
    <x v="6"/>
    <d v="1946-09-15T00:00:00"/>
    <s v="MA"/>
    <x v="1"/>
    <s v="Black"/>
    <s v="Divorced"/>
    <x v="0"/>
    <x v="0"/>
    <x v="3"/>
    <d v="2023-07-08T00:00:00"/>
    <n v="2"/>
    <x v="0"/>
    <n v="4"/>
    <x v="1"/>
    <n v="4"/>
    <d v="2023-04-04T00:00:00"/>
    <x v="2"/>
    <x v="0"/>
    <x v="1"/>
    <n v="1"/>
    <x v="1704"/>
    <n v="75"/>
    <x v="3"/>
  </r>
  <r>
    <x v="1722"/>
    <d v="2020-10-14T00:00:00"/>
    <n v="5"/>
    <s v="IT Manager - DB"/>
    <x v="6"/>
    <s v="Active"/>
    <s v="Contract"/>
    <s v="Zone B"/>
    <s v="Part-Time"/>
    <x v="2"/>
    <x v="4"/>
    <d v="1973-11-22T00:00:00"/>
    <s v="MA"/>
    <x v="1"/>
    <s v="White"/>
    <s v="Divorced"/>
    <x v="0"/>
    <x v="0"/>
    <x v="0"/>
    <d v="2023-03-20T00:00:00"/>
    <n v="3"/>
    <x v="2"/>
    <n v="4"/>
    <x v="1"/>
    <n v="5"/>
    <d v="2023-02-10T00:00:00"/>
    <x v="2"/>
    <x v="0"/>
    <x v="2"/>
    <n v="2"/>
    <x v="1705"/>
    <n v="47"/>
    <x v="0"/>
  </r>
  <r>
    <x v="1723"/>
    <d v="2018-09-10T00:00:00"/>
    <n v="7"/>
    <s v="IT Support"/>
    <x v="7"/>
    <s v="Active"/>
    <s v="Part-Time"/>
    <s v="Zone B"/>
    <s v="Temporary"/>
    <x v="2"/>
    <x v="10"/>
    <d v="1983-04-10T00:00:00"/>
    <s v="MA"/>
    <x v="0"/>
    <s v="Hispanic"/>
    <s v="Widowed"/>
    <x v="0"/>
    <x v="2"/>
    <x v="2"/>
    <d v="2023-02-16T00:00:00"/>
    <n v="3"/>
    <x v="2"/>
    <n v="4"/>
    <x v="1"/>
    <n v="4"/>
    <d v="2023-04-19T00:00:00"/>
    <x v="4"/>
    <x v="1"/>
    <x v="1"/>
    <n v="3"/>
    <x v="1706"/>
    <n v="35"/>
    <x v="1"/>
  </r>
  <r>
    <x v="1724"/>
    <d v="2022-12-16T00:00:00"/>
    <n v="3"/>
    <s v="IT Support"/>
    <x v="1"/>
    <s v="Active"/>
    <s v="Part-Time"/>
    <s v="Zone B"/>
    <s v="Temporary"/>
    <x v="2"/>
    <x v="4"/>
    <d v="1999-12-17T00:00:00"/>
    <s v="MA"/>
    <x v="0"/>
    <s v="Hispanic"/>
    <s v="Widowed"/>
    <x v="0"/>
    <x v="2"/>
    <x v="2"/>
    <d v="2023-05-24T00:00:00"/>
    <n v="1"/>
    <x v="0"/>
    <n v="5"/>
    <x v="1"/>
    <n v="5"/>
    <d v="2023-03-29T00:00:00"/>
    <x v="0"/>
    <x v="1"/>
    <x v="1"/>
    <n v="2"/>
    <x v="1707"/>
    <n v="23"/>
    <x v="2"/>
  </r>
  <r>
    <x v="1725"/>
    <d v="2018-09-28T00:00:00"/>
    <n v="7"/>
    <s v="IT Support"/>
    <x v="8"/>
    <s v="Active"/>
    <s v="Contract"/>
    <s v="Zone C"/>
    <s v="Part-Time"/>
    <x v="2"/>
    <x v="4"/>
    <d v="1994-11-07T00:00:00"/>
    <s v="MA"/>
    <x v="0"/>
    <s v="Black"/>
    <s v="Divorced"/>
    <x v="0"/>
    <x v="0"/>
    <x v="0"/>
    <d v="2023-05-29T00:00:00"/>
    <n v="3"/>
    <x v="2"/>
    <n v="5"/>
    <x v="1"/>
    <n v="5"/>
    <d v="2023-07-06T00:00:00"/>
    <x v="1"/>
    <x v="1"/>
    <x v="0"/>
    <n v="2"/>
    <x v="1708"/>
    <n v="24"/>
    <x v="2"/>
  </r>
  <r>
    <x v="1726"/>
    <d v="2022-03-08T00:00:00"/>
    <n v="4"/>
    <s v="IT Support"/>
    <x v="3"/>
    <s v="Active"/>
    <s v="Contract"/>
    <s v="Zone C"/>
    <s v="Temporary"/>
    <x v="2"/>
    <x v="1"/>
    <d v="1962-09-02T00:00:00"/>
    <s v="CT"/>
    <x v="0"/>
    <s v="Asian"/>
    <s v="Married"/>
    <x v="0"/>
    <x v="0"/>
    <x v="3"/>
    <d v="2023-05-29T00:00:00"/>
    <n v="4"/>
    <x v="1"/>
    <n v="2"/>
    <x v="0"/>
    <n v="1"/>
    <d v="2023-04-08T00:00:00"/>
    <x v="4"/>
    <x v="0"/>
    <x v="0"/>
    <n v="5"/>
    <x v="1709"/>
    <n v="60"/>
    <x v="3"/>
  </r>
  <r>
    <x v="1727"/>
    <d v="2022-01-12T00:00:00"/>
    <n v="4"/>
    <s v="IT Manager - Support"/>
    <x v="9"/>
    <s v="Active"/>
    <s v="Part-Time"/>
    <s v="Zone B"/>
    <s v="Temporary"/>
    <x v="2"/>
    <x v="9"/>
    <d v="1978-10-03T00:00:00"/>
    <s v="MA"/>
    <x v="0"/>
    <s v="Hispanic"/>
    <s v="Divorced"/>
    <x v="0"/>
    <x v="2"/>
    <x v="2"/>
    <d v="2022-09-18T00:00:00"/>
    <n v="4"/>
    <x v="1"/>
    <n v="4"/>
    <x v="1"/>
    <n v="4"/>
    <d v="2022-11-19T00:00:00"/>
    <x v="3"/>
    <x v="1"/>
    <x v="1"/>
    <n v="5"/>
    <x v="1710"/>
    <n v="44"/>
    <x v="0"/>
  </r>
  <r>
    <x v="1728"/>
    <d v="2020-12-08T00:00:00"/>
    <n v="5"/>
    <s v="IT Manager - Infra"/>
    <x v="5"/>
    <s v="Active"/>
    <s v="Contract"/>
    <s v="Zone B"/>
    <s v="Part-Time"/>
    <x v="2"/>
    <x v="4"/>
    <d v="1973-11-12T00:00:00"/>
    <s v="MA"/>
    <x v="1"/>
    <s v="White"/>
    <s v="Widowed"/>
    <x v="0"/>
    <x v="0"/>
    <x v="0"/>
    <d v="2022-09-28T00:00:00"/>
    <n v="1"/>
    <x v="0"/>
    <n v="3"/>
    <x v="2"/>
    <n v="3"/>
    <d v="2022-12-10T00:00:00"/>
    <x v="4"/>
    <x v="0"/>
    <x v="2"/>
    <n v="1"/>
    <x v="1711"/>
    <n v="47"/>
    <x v="0"/>
  </r>
  <r>
    <x v="1729"/>
    <d v="2020-11-17T00:00:00"/>
    <n v="5"/>
    <s v="IT Support"/>
    <x v="9"/>
    <s v="Active"/>
    <s v="Full-Time"/>
    <s v="Zone A"/>
    <s v="Full-Time"/>
    <x v="2"/>
    <x v="4"/>
    <d v="1982-02-05T00:00:00"/>
    <s v="MA"/>
    <x v="0"/>
    <s v="Other"/>
    <s v="Single"/>
    <x v="0"/>
    <x v="2"/>
    <x v="4"/>
    <d v="2023-06-26T00:00:00"/>
    <n v="5"/>
    <x v="1"/>
    <n v="1"/>
    <x v="0"/>
    <n v="2"/>
    <d v="2023-01-07T00:00:00"/>
    <x v="4"/>
    <x v="1"/>
    <x v="1"/>
    <n v="1"/>
    <x v="1712"/>
    <n v="38"/>
    <x v="1"/>
  </r>
  <r>
    <x v="1730"/>
    <d v="2021-01-18T00:00:00"/>
    <n v="5"/>
    <s v="IT Support"/>
    <x v="7"/>
    <s v="Active"/>
    <s v="Full-Time"/>
    <s v="Zone A"/>
    <s v="Part-Time"/>
    <x v="2"/>
    <x v="2"/>
    <d v="1957-10-27T00:00:00"/>
    <s v="MA"/>
    <x v="0"/>
    <s v="Hispanic"/>
    <s v="Single"/>
    <x v="0"/>
    <x v="2"/>
    <x v="2"/>
    <d v="2022-12-14T00:00:00"/>
    <n v="3"/>
    <x v="2"/>
    <n v="2"/>
    <x v="0"/>
    <n v="5"/>
    <d v="2022-11-20T00:00:00"/>
    <x v="2"/>
    <x v="0"/>
    <x v="0"/>
    <n v="4"/>
    <x v="1713"/>
    <n v="64"/>
    <x v="3"/>
  </r>
  <r>
    <x v="1731"/>
    <d v="2020-09-15T00:00:00"/>
    <n v="5"/>
    <s v="IT Support"/>
    <x v="3"/>
    <s v="Active"/>
    <s v="Full-Time"/>
    <s v="Zone C"/>
    <s v="Part-Time"/>
    <x v="2"/>
    <x v="13"/>
    <d v="1990-07-16T00:00:00"/>
    <s v="MA"/>
    <x v="0"/>
    <s v="Hispanic"/>
    <s v="Single"/>
    <x v="0"/>
    <x v="2"/>
    <x v="2"/>
    <d v="2023-05-12T00:00:00"/>
    <n v="1"/>
    <x v="0"/>
    <n v="4"/>
    <x v="1"/>
    <n v="4"/>
    <d v="2023-02-05T00:00:00"/>
    <x v="1"/>
    <x v="0"/>
    <x v="2"/>
    <n v="1"/>
    <x v="1714"/>
    <n v="30"/>
    <x v="1"/>
  </r>
  <r>
    <x v="1732"/>
    <d v="2019-12-11T00:00:00"/>
    <n v="6"/>
    <s v="IT Support"/>
    <x v="5"/>
    <s v="Active"/>
    <s v="Part-Time"/>
    <s v="Zone C"/>
    <s v="Full-Time"/>
    <x v="2"/>
    <x v="4"/>
    <d v="1981-12-29T00:00:00"/>
    <s v="CT"/>
    <x v="0"/>
    <s v="Asian"/>
    <s v="Widowed"/>
    <x v="0"/>
    <x v="0"/>
    <x v="3"/>
    <d v="2023-07-14T00:00:00"/>
    <n v="5"/>
    <x v="1"/>
    <n v="5"/>
    <x v="1"/>
    <n v="4"/>
    <d v="2023-01-13T00:00:00"/>
    <x v="0"/>
    <x v="0"/>
    <x v="2"/>
    <n v="1"/>
    <x v="1715"/>
    <n v="38"/>
    <x v="1"/>
  </r>
  <r>
    <x v="1733"/>
    <d v="2021-04-29T00:00:00"/>
    <n v="5"/>
    <s v="IT Manager - Support"/>
    <x v="5"/>
    <s v="Active"/>
    <s v="Contract"/>
    <s v="Zone B"/>
    <s v="Full-Time"/>
    <x v="2"/>
    <x v="5"/>
    <d v="1988-10-22T00:00:00"/>
    <s v="MA"/>
    <x v="1"/>
    <s v="White"/>
    <s v="Married"/>
    <x v="0"/>
    <x v="2"/>
    <x v="2"/>
    <d v="2023-07-25T00:00:00"/>
    <n v="4"/>
    <x v="1"/>
    <n v="3"/>
    <x v="2"/>
    <n v="5"/>
    <d v="2023-03-25T00:00:00"/>
    <x v="1"/>
    <x v="1"/>
    <x v="1"/>
    <n v="2"/>
    <x v="1716"/>
    <n v="33"/>
    <x v="1"/>
  </r>
  <r>
    <x v="1734"/>
    <d v="2021-04-03T00:00:00"/>
    <n v="5"/>
    <s v="IT Manager - Infra"/>
    <x v="3"/>
    <s v="Active"/>
    <s v="Full-Time"/>
    <s v="Zone C"/>
    <s v="Part-Time"/>
    <x v="2"/>
    <x v="6"/>
    <d v="1999-02-20T00:00:00"/>
    <s v="MA"/>
    <x v="1"/>
    <s v="White"/>
    <s v="Widowed"/>
    <x v="0"/>
    <x v="2"/>
    <x v="2"/>
    <d v="2023-04-03T00:00:00"/>
    <n v="2"/>
    <x v="0"/>
    <n v="5"/>
    <x v="1"/>
    <n v="4"/>
    <d v="2023-07-03T00:00:00"/>
    <x v="3"/>
    <x v="0"/>
    <x v="0"/>
    <n v="2"/>
    <x v="1717"/>
    <n v="22"/>
    <x v="2"/>
  </r>
  <r>
    <x v="1735"/>
    <d v="2022-02-01T00:00:00"/>
    <n v="4"/>
    <s v="IT Support"/>
    <x v="7"/>
    <s v="Active"/>
    <s v="Part-Time"/>
    <s v="Zone A"/>
    <s v="Temporary"/>
    <x v="2"/>
    <x v="5"/>
    <d v="1961-03-24T00:00:00"/>
    <s v="MA"/>
    <x v="0"/>
    <s v="Hispanic"/>
    <s v="Divorced"/>
    <x v="0"/>
    <x v="2"/>
    <x v="4"/>
    <d v="2023-01-09T00:00:00"/>
    <n v="1"/>
    <x v="0"/>
    <n v="2"/>
    <x v="0"/>
    <n v="5"/>
    <d v="2023-05-03T00:00:00"/>
    <x v="4"/>
    <x v="1"/>
    <x v="0"/>
    <n v="3"/>
    <x v="1718"/>
    <n v="61"/>
    <x v="3"/>
  </r>
  <r>
    <x v="1736"/>
    <d v="2020-01-17T00:00:00"/>
    <n v="6"/>
    <s v="IT Support"/>
    <x v="1"/>
    <s v="Active"/>
    <s v="Part-Time"/>
    <s v="Zone B"/>
    <s v="Temporary"/>
    <x v="2"/>
    <x v="6"/>
    <d v="1992-10-21T00:00:00"/>
    <s v="MA"/>
    <x v="0"/>
    <s v="Hispanic"/>
    <s v="Widowed"/>
    <x v="0"/>
    <x v="2"/>
    <x v="4"/>
    <d v="2023-08-05T00:00:00"/>
    <n v="3"/>
    <x v="2"/>
    <n v="1"/>
    <x v="0"/>
    <n v="4"/>
    <d v="2022-08-23T00:00:00"/>
    <x v="1"/>
    <x v="0"/>
    <x v="1"/>
    <n v="2"/>
    <x v="1719"/>
    <n v="28"/>
    <x v="1"/>
  </r>
  <r>
    <x v="1737"/>
    <d v="2022-06-01T00:00:00"/>
    <n v="3"/>
    <s v="IT Support"/>
    <x v="8"/>
    <s v="Active"/>
    <s v="Full-Time"/>
    <s v="Zone B"/>
    <s v="Part-Time"/>
    <x v="2"/>
    <x v="13"/>
    <d v="1958-06-01T00:00:00"/>
    <s v="CT"/>
    <x v="0"/>
    <s v="Black"/>
    <s v="Divorced"/>
    <x v="0"/>
    <x v="2"/>
    <x v="2"/>
    <d v="2022-11-17T00:00:00"/>
    <n v="2"/>
    <x v="0"/>
    <n v="1"/>
    <x v="0"/>
    <n v="5"/>
    <d v="2023-06-04T00:00:00"/>
    <x v="2"/>
    <x v="1"/>
    <x v="0"/>
    <n v="3"/>
    <x v="1720"/>
    <n v="64"/>
    <x v="3"/>
  </r>
  <r>
    <x v="1738"/>
    <d v="2019-03-17T00:00:00"/>
    <n v="7"/>
    <s v="IT Support"/>
    <x v="3"/>
    <s v="Active"/>
    <s v="Contract"/>
    <s v="Zone A"/>
    <s v="Temporary"/>
    <x v="2"/>
    <x v="6"/>
    <d v="1950-10-03T00:00:00"/>
    <s v="CT"/>
    <x v="0"/>
    <s v="Other"/>
    <s v="Divorced"/>
    <x v="0"/>
    <x v="2"/>
    <x v="2"/>
    <d v="2023-04-27T00:00:00"/>
    <n v="4"/>
    <x v="1"/>
    <n v="4"/>
    <x v="1"/>
    <n v="3"/>
    <d v="2023-05-29T00:00:00"/>
    <x v="4"/>
    <x v="1"/>
    <x v="1"/>
    <n v="3"/>
    <x v="1721"/>
    <n v="69"/>
    <x v="3"/>
  </r>
  <r>
    <x v="1739"/>
    <d v="2020-01-07T00:00:00"/>
    <n v="6"/>
    <s v="IT Manager - Support"/>
    <x v="9"/>
    <s v="Active"/>
    <s v="Contract"/>
    <s v="Zone B"/>
    <s v="Temporary"/>
    <x v="2"/>
    <x v="2"/>
    <d v="1965-10-09T00:00:00"/>
    <s v="MA"/>
    <x v="1"/>
    <s v="Hispanic"/>
    <s v="Single"/>
    <x v="0"/>
    <x v="2"/>
    <x v="2"/>
    <d v="2022-11-28T00:00:00"/>
    <n v="3"/>
    <x v="2"/>
    <n v="1"/>
    <x v="0"/>
    <n v="4"/>
    <d v="2022-10-05T00:00:00"/>
    <x v="2"/>
    <x v="0"/>
    <x v="1"/>
    <n v="5"/>
    <x v="1722"/>
    <n v="55"/>
    <x v="0"/>
  </r>
  <r>
    <x v="1740"/>
    <d v="2021-02-24T00:00:00"/>
    <n v="5"/>
    <s v="IT Manager - Infra"/>
    <x v="5"/>
    <s v="Active"/>
    <s v="Part-Time"/>
    <s v="Zone A"/>
    <s v="Part-Time"/>
    <x v="2"/>
    <x v="7"/>
    <d v="1979-03-05T00:00:00"/>
    <s v="MA"/>
    <x v="1"/>
    <s v="White"/>
    <s v="Single"/>
    <x v="0"/>
    <x v="0"/>
    <x v="3"/>
    <d v="2022-11-08T00:00:00"/>
    <n v="1"/>
    <x v="0"/>
    <n v="2"/>
    <x v="0"/>
    <n v="3"/>
    <d v="2023-05-06T00:00:00"/>
    <x v="4"/>
    <x v="1"/>
    <x v="0"/>
    <n v="3"/>
    <x v="1723"/>
    <n v="42"/>
    <x v="0"/>
  </r>
  <r>
    <x v="1741"/>
    <d v="2019-12-30T00:00:00"/>
    <n v="6"/>
    <s v="IT Support"/>
    <x v="7"/>
    <s v="Active"/>
    <s v="Contract"/>
    <s v="Zone C"/>
    <s v="Part-Time"/>
    <x v="2"/>
    <x v="4"/>
    <d v="1944-12-30T00:00:00"/>
    <s v="MA"/>
    <x v="0"/>
    <s v="Hispanic"/>
    <s v="Single"/>
    <x v="0"/>
    <x v="2"/>
    <x v="4"/>
    <d v="2023-03-08T00:00:00"/>
    <n v="2"/>
    <x v="0"/>
    <n v="4"/>
    <x v="1"/>
    <n v="2"/>
    <d v="2022-11-23T00:00:00"/>
    <x v="1"/>
    <x v="0"/>
    <x v="0"/>
    <n v="4"/>
    <x v="1724"/>
    <n v="75"/>
    <x v="3"/>
  </r>
  <r>
    <x v="1742"/>
    <d v="2020-05-12T00:00:00"/>
    <n v="5"/>
    <s v="IT Support"/>
    <x v="1"/>
    <s v="Active"/>
    <s v="Full-Time"/>
    <s v="Zone B"/>
    <s v="Temporary"/>
    <x v="2"/>
    <x v="4"/>
    <d v="1975-02-10T00:00:00"/>
    <s v="MA"/>
    <x v="0"/>
    <s v="Other"/>
    <s v="Single"/>
    <x v="0"/>
    <x v="0"/>
    <x v="3"/>
    <d v="2023-04-27T00:00:00"/>
    <n v="5"/>
    <x v="1"/>
    <n v="3"/>
    <x v="2"/>
    <n v="2"/>
    <d v="2022-10-23T00:00:00"/>
    <x v="0"/>
    <x v="1"/>
    <x v="2"/>
    <n v="5"/>
    <x v="1725"/>
    <n v="45"/>
    <x v="0"/>
  </r>
  <r>
    <x v="1743"/>
    <d v="2023-04-04T00:00:00"/>
    <n v="3"/>
    <s v="IT Support"/>
    <x v="8"/>
    <s v="Active"/>
    <s v="Full-Time"/>
    <s v="Zone A"/>
    <s v="Part-Time"/>
    <x v="2"/>
    <x v="3"/>
    <d v="1971-06-18T00:00:00"/>
    <s v="CT"/>
    <x v="0"/>
    <s v="Hispanic"/>
    <s v="Divorced"/>
    <x v="0"/>
    <x v="0"/>
    <x v="0"/>
    <d v="2023-03-09T00:00:00"/>
    <n v="1"/>
    <x v="0"/>
    <n v="3"/>
    <x v="2"/>
    <n v="3"/>
    <d v="2022-11-11T00:00:00"/>
    <x v="3"/>
    <x v="0"/>
    <x v="3"/>
    <n v="1"/>
    <x v="1726"/>
    <n v="52"/>
    <x v="0"/>
  </r>
  <r>
    <x v="1744"/>
    <d v="2021-01-04T00:00:00"/>
    <n v="5"/>
    <s v="IT Support"/>
    <x v="3"/>
    <s v="Active"/>
    <s v="Contract"/>
    <s v="Zone C"/>
    <s v="Full-Time"/>
    <x v="2"/>
    <x v="3"/>
    <d v="1963-08-06T00:00:00"/>
    <s v="CT"/>
    <x v="1"/>
    <s v="White"/>
    <s v="Single"/>
    <x v="0"/>
    <x v="2"/>
    <x v="2"/>
    <d v="2023-07-03T00:00:00"/>
    <n v="2"/>
    <x v="0"/>
    <n v="3"/>
    <x v="2"/>
    <n v="2"/>
    <d v="2022-11-26T00:00:00"/>
    <x v="4"/>
    <x v="0"/>
    <x v="0"/>
    <n v="2"/>
    <x v="1727"/>
    <n v="58"/>
    <x v="0"/>
  </r>
  <r>
    <x v="1745"/>
    <d v="2020-04-28T00:00:00"/>
    <n v="6"/>
    <s v="IT Manager - Support"/>
    <x v="9"/>
    <s v="Active"/>
    <s v="Full-Time"/>
    <s v="Zone C"/>
    <s v="Full-Time"/>
    <x v="2"/>
    <x v="7"/>
    <d v="1974-01-15T00:00:00"/>
    <s v="MA"/>
    <x v="1"/>
    <s v="Hispanic"/>
    <s v="Divorced"/>
    <x v="0"/>
    <x v="2"/>
    <x v="4"/>
    <d v="2023-02-14T00:00:00"/>
    <n v="5"/>
    <x v="1"/>
    <n v="5"/>
    <x v="1"/>
    <n v="1"/>
    <d v="2022-12-09T00:00:00"/>
    <x v="3"/>
    <x v="0"/>
    <x v="1"/>
    <n v="1"/>
    <x v="1728"/>
    <n v="46"/>
    <x v="0"/>
  </r>
  <r>
    <x v="1746"/>
    <d v="2019-04-16T00:00:00"/>
    <n v="7"/>
    <s v="IT Support"/>
    <x v="9"/>
    <s v="Active"/>
    <s v="Contract"/>
    <s v="Zone C"/>
    <s v="Part-Time"/>
    <x v="2"/>
    <x v="9"/>
    <d v="1952-09-19T00:00:00"/>
    <s v="MA"/>
    <x v="0"/>
    <s v="Asian"/>
    <s v="Single"/>
    <x v="0"/>
    <x v="0"/>
    <x v="0"/>
    <d v="2023-03-18T00:00:00"/>
    <n v="4"/>
    <x v="1"/>
    <n v="4"/>
    <x v="1"/>
    <n v="3"/>
    <d v="2023-05-11T00:00:00"/>
    <x v="3"/>
    <x v="0"/>
    <x v="3"/>
    <n v="2"/>
    <x v="1729"/>
    <n v="67"/>
    <x v="3"/>
  </r>
  <r>
    <x v="1747"/>
    <d v="2022-07-09T00:00:00"/>
    <n v="3"/>
    <s v="IT Support"/>
    <x v="7"/>
    <s v="Active"/>
    <s v="Full-Time"/>
    <s v="Zone A"/>
    <s v="Temporary"/>
    <x v="2"/>
    <x v="4"/>
    <d v="1996-07-20T00:00:00"/>
    <s v="MA"/>
    <x v="0"/>
    <s v="Hispanic"/>
    <s v="Single"/>
    <x v="0"/>
    <x v="2"/>
    <x v="2"/>
    <d v="2023-03-21T00:00:00"/>
    <n v="5"/>
    <x v="1"/>
    <n v="4"/>
    <x v="1"/>
    <n v="4"/>
    <d v="2023-02-02T00:00:00"/>
    <x v="1"/>
    <x v="0"/>
    <x v="0"/>
    <n v="4"/>
    <x v="1730"/>
    <n v="26"/>
    <x v="1"/>
  </r>
  <r>
    <x v="1748"/>
    <d v="2022-08-29T00:00:00"/>
    <n v="3"/>
    <s v="IT Support"/>
    <x v="3"/>
    <s v="Active"/>
    <s v="Part-Time"/>
    <s v="Zone C"/>
    <s v="Full-Time"/>
    <x v="2"/>
    <x v="4"/>
    <d v="1987-04-04T00:00:00"/>
    <s v="CT"/>
    <x v="0"/>
    <s v="Black"/>
    <s v="Divorced"/>
    <x v="0"/>
    <x v="2"/>
    <x v="2"/>
    <d v="2022-08-05T00:00:00"/>
    <n v="5"/>
    <x v="1"/>
    <n v="5"/>
    <x v="1"/>
    <n v="3"/>
    <d v="2023-04-15T00:00:00"/>
    <x v="4"/>
    <x v="0"/>
    <x v="3"/>
    <n v="5"/>
    <x v="1731"/>
    <n v="35"/>
    <x v="1"/>
  </r>
  <r>
    <x v="1749"/>
    <d v="2020-01-26T00:00:00"/>
    <n v="6"/>
    <s v="IT Support"/>
    <x v="5"/>
    <s v="Active"/>
    <s v="Full-Time"/>
    <s v="Zone A"/>
    <s v="Part-Time"/>
    <x v="2"/>
    <x v="11"/>
    <d v="1956-05-16T00:00:00"/>
    <s v="CT"/>
    <x v="1"/>
    <s v="Other"/>
    <s v="Divorced"/>
    <x v="0"/>
    <x v="0"/>
    <x v="0"/>
    <d v="2022-10-26T00:00:00"/>
    <n v="5"/>
    <x v="1"/>
    <n v="2"/>
    <x v="0"/>
    <n v="3"/>
    <d v="2023-04-01T00:00:00"/>
    <x v="0"/>
    <x v="1"/>
    <x v="3"/>
    <n v="4"/>
    <x v="1732"/>
    <n v="64"/>
    <x v="3"/>
  </r>
  <r>
    <x v="1750"/>
    <d v="2020-02-18T00:00:00"/>
    <n v="6"/>
    <s v="IT Manager - Support"/>
    <x v="4"/>
    <s v="Active"/>
    <s v="Full-Time"/>
    <s v="Zone A"/>
    <s v="Temporary"/>
    <x v="2"/>
    <x v="1"/>
    <d v="2000-01-23T00:00:00"/>
    <s v="MA"/>
    <x v="1"/>
    <s v="Other"/>
    <s v="Widowed"/>
    <x v="0"/>
    <x v="0"/>
    <x v="0"/>
    <d v="2022-08-13T00:00:00"/>
    <n v="2"/>
    <x v="0"/>
    <n v="5"/>
    <x v="1"/>
    <n v="1"/>
    <d v="2023-06-03T00:00:00"/>
    <x v="1"/>
    <x v="1"/>
    <x v="0"/>
    <n v="2"/>
    <x v="1733"/>
    <n v="20"/>
    <x v="2"/>
  </r>
  <r>
    <x v="1751"/>
    <d v="2022-01-25T00:00:00"/>
    <n v="4"/>
    <s v="Production Manager"/>
    <x v="1"/>
    <s v="Active"/>
    <s v="Part-Time"/>
    <s v="Zone B"/>
    <s v="Full-Time"/>
    <x v="0"/>
    <x v="17"/>
    <d v="1950-12-09T00:00:00"/>
    <s v="MA"/>
    <x v="1"/>
    <s v="Asian"/>
    <s v="Married"/>
    <x v="0"/>
    <x v="2"/>
    <x v="2"/>
    <d v="2022-10-24T00:00:00"/>
    <n v="5"/>
    <x v="1"/>
    <n v="4"/>
    <x v="1"/>
    <n v="3"/>
    <d v="2023-03-05T00:00:00"/>
    <x v="3"/>
    <x v="1"/>
    <x v="1"/>
    <n v="5"/>
    <x v="1734"/>
    <n v="72"/>
    <x v="3"/>
  </r>
  <r>
    <x v="1752"/>
    <d v="2023-07-10T00:00:00"/>
    <n v="2"/>
    <s v="Production Manager"/>
    <x v="3"/>
    <s v="Active"/>
    <s v="Full-Time"/>
    <s v="Zone B"/>
    <s v="Temporary"/>
    <x v="0"/>
    <x v="9"/>
    <d v="1982-11-21T00:00:00"/>
    <s v="MA"/>
    <x v="0"/>
    <s v="White"/>
    <s v="Divorced"/>
    <x v="0"/>
    <x v="2"/>
    <x v="4"/>
    <d v="2022-09-16T00:00:00"/>
    <n v="5"/>
    <x v="1"/>
    <n v="2"/>
    <x v="0"/>
    <n v="2"/>
    <d v="2023-05-17T00:00:00"/>
    <x v="1"/>
    <x v="1"/>
    <x v="2"/>
    <n v="3"/>
    <x v="1735"/>
    <n v="41"/>
    <x v="0"/>
  </r>
  <r>
    <x v="1753"/>
    <d v="2022-04-14T00:00:00"/>
    <n v="4"/>
    <s v="Production Manager"/>
    <x v="0"/>
    <s v="Active"/>
    <s v="Contract"/>
    <s v="Zone B"/>
    <s v="Temporary"/>
    <x v="0"/>
    <x v="4"/>
    <d v="1963-09-29T00:00:00"/>
    <s v="MA"/>
    <x v="0"/>
    <s v="Hispanic"/>
    <s v="Widowed"/>
    <x v="0"/>
    <x v="0"/>
    <x v="3"/>
    <d v="2022-11-25T00:00:00"/>
    <n v="3"/>
    <x v="2"/>
    <n v="4"/>
    <x v="1"/>
    <n v="4"/>
    <d v="2022-12-22T00:00:00"/>
    <x v="4"/>
    <x v="0"/>
    <x v="2"/>
    <n v="3"/>
    <x v="1736"/>
    <n v="59"/>
    <x v="0"/>
  </r>
  <r>
    <x v="1754"/>
    <d v="2022-07-10T00:00:00"/>
    <n v="3"/>
    <s v="Production Manager"/>
    <x v="0"/>
    <s v="Active"/>
    <s v="Part-Time"/>
    <s v="Zone B"/>
    <s v="Temporary"/>
    <x v="0"/>
    <x v="15"/>
    <d v="1963-05-27T00:00:00"/>
    <s v="MA"/>
    <x v="0"/>
    <s v="White"/>
    <s v="Widowed"/>
    <x v="0"/>
    <x v="0"/>
    <x v="0"/>
    <d v="2022-08-21T00:00:00"/>
    <n v="5"/>
    <x v="1"/>
    <n v="4"/>
    <x v="1"/>
    <n v="2"/>
    <d v="2023-03-05T00:00:00"/>
    <x v="0"/>
    <x v="1"/>
    <x v="2"/>
    <n v="4"/>
    <x v="1737"/>
    <n v="59"/>
    <x v="0"/>
  </r>
  <r>
    <x v="1755"/>
    <d v="2022-06-27T00:00:00"/>
    <n v="3"/>
    <s v="Production Manager"/>
    <x v="1"/>
    <s v="Active"/>
    <s v="Contract"/>
    <s v="Zone C"/>
    <s v="Full-Time"/>
    <x v="0"/>
    <x v="23"/>
    <d v="1977-02-12T00:00:00"/>
    <s v="MA"/>
    <x v="1"/>
    <s v="Other"/>
    <s v="Divorced"/>
    <x v="0"/>
    <x v="2"/>
    <x v="4"/>
    <d v="2023-05-28T00:00:00"/>
    <n v="2"/>
    <x v="0"/>
    <n v="5"/>
    <x v="1"/>
    <n v="1"/>
    <d v="2023-03-23T00:00:00"/>
    <x v="3"/>
    <x v="1"/>
    <x v="3"/>
    <n v="4"/>
    <x v="1738"/>
    <n v="45"/>
    <x v="0"/>
  </r>
  <r>
    <x v="1756"/>
    <d v="2018-12-04T00:00:00"/>
    <n v="7"/>
    <s v="Production Manager"/>
    <x v="9"/>
    <s v="Terminated"/>
    <s v="Contract"/>
    <s v="Zone A"/>
    <s v="Temporary"/>
    <x v="0"/>
    <x v="14"/>
    <d v="1985-03-06T00:00:00"/>
    <s v="MA"/>
    <x v="0"/>
    <s v="White"/>
    <s v="Married"/>
    <x v="0"/>
    <x v="0"/>
    <x v="0"/>
    <d v="2023-02-23T00:00:00"/>
    <n v="4"/>
    <x v="1"/>
    <n v="2"/>
    <x v="0"/>
    <n v="5"/>
    <d v="2023-04-05T00:00:00"/>
    <x v="1"/>
    <x v="1"/>
    <x v="3"/>
    <n v="3"/>
    <x v="1739"/>
    <n v="33"/>
    <x v="1"/>
  </r>
  <r>
    <x v="1757"/>
    <d v="2019-09-10T00:00:00"/>
    <n v="6"/>
    <s v="Production Manager"/>
    <x v="2"/>
    <s v="Active"/>
    <s v="Full-Time"/>
    <s v="Zone C"/>
    <s v="Full-Time"/>
    <x v="0"/>
    <x v="4"/>
    <d v="1998-09-12T00:00:00"/>
    <s v="MA"/>
    <x v="1"/>
    <s v="Hispanic"/>
    <s v="Single"/>
    <x v="0"/>
    <x v="0"/>
    <x v="0"/>
    <d v="2022-09-24T00:00:00"/>
    <n v="1"/>
    <x v="0"/>
    <n v="4"/>
    <x v="1"/>
    <n v="2"/>
    <d v="2022-11-29T00:00:00"/>
    <x v="3"/>
    <x v="0"/>
    <x v="0"/>
    <n v="4"/>
    <x v="1740"/>
    <n v="21"/>
    <x v="2"/>
  </r>
  <r>
    <x v="1758"/>
    <d v="2019-04-25T00:00:00"/>
    <n v="7"/>
    <s v="Production Manager"/>
    <x v="2"/>
    <s v="Active"/>
    <s v="Part-Time"/>
    <s v="Zone A"/>
    <s v="Full-Time"/>
    <x v="0"/>
    <x v="10"/>
    <d v="1967-07-28T00:00:00"/>
    <s v="MA"/>
    <x v="1"/>
    <s v="Asian"/>
    <s v="Single"/>
    <x v="0"/>
    <x v="0"/>
    <x v="0"/>
    <d v="2022-11-02T00:00:00"/>
    <n v="1"/>
    <x v="0"/>
    <n v="5"/>
    <x v="1"/>
    <n v="3"/>
    <d v="2022-10-20T00:00:00"/>
    <x v="0"/>
    <x v="1"/>
    <x v="1"/>
    <n v="5"/>
    <x v="1741"/>
    <n v="52"/>
    <x v="0"/>
  </r>
  <r>
    <x v="1759"/>
    <d v="2018-10-03T00:00:00"/>
    <n v="7"/>
    <s v="Shared Services Manager"/>
    <x v="5"/>
    <s v="Terminated"/>
    <s v="Part-Time"/>
    <s v="Zone B"/>
    <s v="Temporary"/>
    <x v="5"/>
    <x v="4"/>
    <d v="1961-12-17T00:00:00"/>
    <s v="MA"/>
    <x v="1"/>
    <s v="White"/>
    <s v="Single"/>
    <x v="0"/>
    <x v="0"/>
    <x v="0"/>
    <d v="2022-10-20T00:00:00"/>
    <n v="4"/>
    <x v="1"/>
    <n v="2"/>
    <x v="0"/>
    <n v="1"/>
    <d v="2023-04-23T00:00:00"/>
    <x v="0"/>
    <x v="1"/>
    <x v="0"/>
    <n v="1"/>
    <x v="1742"/>
    <n v="57"/>
    <x v="0"/>
  </r>
  <r>
    <x v="1760"/>
    <d v="2022-06-14T00:00:00"/>
    <n v="3"/>
    <s v="CIO"/>
    <x v="1"/>
    <s v="Active"/>
    <s v="Part-Time"/>
    <s v="Zone C"/>
    <s v="Part-Time"/>
    <x v="2"/>
    <x v="13"/>
    <d v="1960-09-23T00:00:00"/>
    <s v="MA"/>
    <x v="0"/>
    <s v="Other"/>
    <s v="Widowed"/>
    <x v="0"/>
    <x v="2"/>
    <x v="2"/>
    <d v="2022-10-11T00:00:00"/>
    <n v="1"/>
    <x v="0"/>
    <n v="4"/>
    <x v="1"/>
    <n v="4"/>
    <d v="2023-07-09T00:00:00"/>
    <x v="3"/>
    <x v="1"/>
    <x v="3"/>
    <n v="3"/>
    <x v="1743"/>
    <n v="62"/>
    <x v="3"/>
  </r>
  <r>
    <x v="1761"/>
    <d v="2022-02-15T00:00:00"/>
    <n v="4"/>
    <s v="Production Manager"/>
    <x v="4"/>
    <s v="Active"/>
    <s v="Full-Time"/>
    <s v="Zone C"/>
    <s v="Temporary"/>
    <x v="0"/>
    <x v="9"/>
    <d v="1971-05-28T00:00:00"/>
    <s v="MA"/>
    <x v="1"/>
    <s v="Other"/>
    <s v="Single"/>
    <x v="0"/>
    <x v="0"/>
    <x v="3"/>
    <d v="2023-05-22T00:00:00"/>
    <n v="4"/>
    <x v="1"/>
    <n v="3"/>
    <x v="2"/>
    <n v="3"/>
    <d v="2022-12-02T00:00:00"/>
    <x v="1"/>
    <x v="0"/>
    <x v="2"/>
    <n v="4"/>
    <x v="1744"/>
    <n v="51"/>
    <x v="0"/>
  </r>
  <r>
    <x v="1762"/>
    <d v="2018-09-24T00:00:00"/>
    <n v="7"/>
    <s v="Production Manager"/>
    <x v="6"/>
    <s v="Active"/>
    <s v="Contract"/>
    <s v="Zone B"/>
    <s v="Temporary"/>
    <x v="0"/>
    <x v="5"/>
    <d v="1981-10-10T00:00:00"/>
    <s v="MA"/>
    <x v="1"/>
    <s v="Black"/>
    <s v="Divorced"/>
    <x v="0"/>
    <x v="2"/>
    <x v="2"/>
    <d v="2023-01-20T00:00:00"/>
    <n v="4"/>
    <x v="1"/>
    <n v="4"/>
    <x v="1"/>
    <n v="4"/>
    <d v="2022-09-27T00:00:00"/>
    <x v="2"/>
    <x v="1"/>
    <x v="0"/>
    <n v="5"/>
    <x v="1745"/>
    <n v="37"/>
    <x v="1"/>
  </r>
  <r>
    <x v="1763"/>
    <d v="2022-03-09T00:00:00"/>
    <n v="4"/>
    <s v="Production Manager"/>
    <x v="9"/>
    <s v="Active"/>
    <s v="Contract"/>
    <s v="Zone B"/>
    <s v="Part-Time"/>
    <x v="0"/>
    <x v="3"/>
    <d v="1961-03-20T00:00:00"/>
    <s v="MA"/>
    <x v="0"/>
    <s v="White"/>
    <s v="Single"/>
    <x v="0"/>
    <x v="2"/>
    <x v="2"/>
    <d v="2022-11-11T00:00:00"/>
    <n v="4"/>
    <x v="1"/>
    <n v="4"/>
    <x v="1"/>
    <n v="2"/>
    <d v="2023-03-29T00:00:00"/>
    <x v="4"/>
    <x v="0"/>
    <x v="3"/>
    <n v="4"/>
    <x v="1746"/>
    <n v="61"/>
    <x v="3"/>
  </r>
  <r>
    <x v="1764"/>
    <d v="2018-11-07T00:00:00"/>
    <n v="7"/>
    <s v="Production Manager"/>
    <x v="6"/>
    <s v="Active"/>
    <s v="Full-Time"/>
    <s v="Zone A"/>
    <s v="Temporary"/>
    <x v="0"/>
    <x v="10"/>
    <d v="1984-09-09T00:00:00"/>
    <s v="MA"/>
    <x v="0"/>
    <s v="Black"/>
    <s v="Divorced"/>
    <x v="0"/>
    <x v="0"/>
    <x v="3"/>
    <d v="2023-07-09T00:00:00"/>
    <n v="5"/>
    <x v="1"/>
    <n v="1"/>
    <x v="0"/>
    <n v="4"/>
    <d v="2022-09-25T00:00:00"/>
    <x v="4"/>
    <x v="0"/>
    <x v="0"/>
    <n v="2"/>
    <x v="1747"/>
    <n v="34"/>
    <x v="1"/>
  </r>
  <r>
    <x v="1765"/>
    <d v="2019-08-31T00:00:00"/>
    <n v="6"/>
    <s v="Shared Services Manager"/>
    <x v="4"/>
    <s v="Active"/>
    <s v="Full-Time"/>
    <s v="Zone A"/>
    <s v="Part-Time"/>
    <x v="5"/>
    <x v="4"/>
    <d v="1962-03-05T00:00:00"/>
    <s v="MA"/>
    <x v="1"/>
    <s v="White"/>
    <s v="Single"/>
    <x v="0"/>
    <x v="0"/>
    <x v="0"/>
    <d v="2023-03-12T00:00:00"/>
    <n v="2"/>
    <x v="0"/>
    <n v="5"/>
    <x v="1"/>
    <n v="3"/>
    <d v="2023-06-14T00:00:00"/>
    <x v="3"/>
    <x v="1"/>
    <x v="2"/>
    <n v="3"/>
    <x v="1748"/>
    <n v="57"/>
    <x v="0"/>
  </r>
  <r>
    <x v="1766"/>
    <d v="2020-11-27T00:00:00"/>
    <n v="5"/>
    <s v="Director of Sales"/>
    <x v="1"/>
    <s v="Active"/>
    <s v="Full-Time"/>
    <s v="Zone B"/>
    <s v="Temporary"/>
    <x v="1"/>
    <x v="13"/>
    <d v="1942-04-16T00:00:00"/>
    <s v="RI"/>
    <x v="0"/>
    <s v="Hispanic"/>
    <s v="Widowed"/>
    <x v="0"/>
    <x v="2"/>
    <x v="2"/>
    <d v="2023-04-14T00:00:00"/>
    <n v="4"/>
    <x v="1"/>
    <n v="1"/>
    <x v="0"/>
    <n v="3"/>
    <d v="2023-04-23T00:00:00"/>
    <x v="4"/>
    <x v="0"/>
    <x v="0"/>
    <n v="4"/>
    <x v="1749"/>
    <n v="78"/>
    <x v="3"/>
  </r>
  <r>
    <x v="1767"/>
    <d v="2020-07-07T00:00:00"/>
    <n v="5"/>
    <s v="Director of Operations"/>
    <x v="6"/>
    <s v="Active"/>
    <s v="Contract"/>
    <s v="Zone B"/>
    <s v="Part-Time"/>
    <x v="0"/>
    <x v="3"/>
    <d v="1985-02-17T00:00:00"/>
    <s v="MA"/>
    <x v="0"/>
    <s v="Black"/>
    <s v="Married"/>
    <x v="0"/>
    <x v="0"/>
    <x v="0"/>
    <d v="2022-08-20T00:00:00"/>
    <n v="3"/>
    <x v="2"/>
    <n v="4"/>
    <x v="1"/>
    <n v="1"/>
    <d v="2023-07-01T00:00:00"/>
    <x v="2"/>
    <x v="0"/>
    <x v="1"/>
    <n v="5"/>
    <x v="1750"/>
    <n v="35"/>
    <x v="1"/>
  </r>
  <r>
    <x v="1768"/>
    <d v="2020-01-11T00:00:00"/>
    <n v="6"/>
    <s v="Production Manager"/>
    <x v="3"/>
    <s v="Active"/>
    <s v="Contract"/>
    <s v="Zone C"/>
    <s v="Temporary"/>
    <x v="0"/>
    <x v="1"/>
    <d v="1963-04-07T00:00:00"/>
    <s v="MA"/>
    <x v="1"/>
    <s v="White"/>
    <s v="Widowed"/>
    <x v="0"/>
    <x v="2"/>
    <x v="2"/>
    <d v="2022-11-15T00:00:00"/>
    <n v="5"/>
    <x v="1"/>
    <n v="1"/>
    <x v="0"/>
    <n v="1"/>
    <d v="2023-03-11T00:00:00"/>
    <x v="4"/>
    <x v="1"/>
    <x v="2"/>
    <n v="3"/>
    <x v="1751"/>
    <n v="57"/>
    <x v="0"/>
  </r>
  <r>
    <x v="1769"/>
    <d v="2020-06-15T00:00:00"/>
    <n v="5"/>
    <s v="Production Manager"/>
    <x v="0"/>
    <s v="Active"/>
    <s v="Contract"/>
    <s v="Zone B"/>
    <s v="Full-Time"/>
    <x v="0"/>
    <x v="4"/>
    <d v="1998-04-01T00:00:00"/>
    <s v="MA"/>
    <x v="1"/>
    <s v="Other"/>
    <s v="Single"/>
    <x v="0"/>
    <x v="2"/>
    <x v="2"/>
    <d v="2023-06-19T00:00:00"/>
    <n v="5"/>
    <x v="1"/>
    <n v="3"/>
    <x v="2"/>
    <n v="1"/>
    <d v="2023-04-17T00:00:00"/>
    <x v="2"/>
    <x v="0"/>
    <x v="0"/>
    <n v="1"/>
    <x v="1752"/>
    <n v="22"/>
    <x v="2"/>
  </r>
  <r>
    <x v="1770"/>
    <d v="2020-10-10T00:00:00"/>
    <n v="5"/>
    <s v="Production Manager"/>
    <x v="9"/>
    <s v="Active"/>
    <s v="Contract"/>
    <s v="Zone A"/>
    <s v="Part-Time"/>
    <x v="0"/>
    <x v="4"/>
    <d v="1975-12-03T00:00:00"/>
    <s v="MA"/>
    <x v="1"/>
    <s v="Black"/>
    <s v="Single"/>
    <x v="0"/>
    <x v="0"/>
    <x v="0"/>
    <d v="2022-08-30T00:00:00"/>
    <n v="4"/>
    <x v="1"/>
    <n v="4"/>
    <x v="1"/>
    <n v="4"/>
    <d v="2023-04-09T00:00:00"/>
    <x v="4"/>
    <x v="1"/>
    <x v="0"/>
    <n v="1"/>
    <x v="1753"/>
    <n v="45"/>
    <x v="0"/>
  </r>
  <r>
    <x v="1771"/>
    <d v="2022-05-19T00:00:00"/>
    <n v="3"/>
    <s v="Production Manager"/>
    <x v="7"/>
    <s v="Active"/>
    <s v="Full-Time"/>
    <s v="Zone B"/>
    <s v="Temporary"/>
    <x v="0"/>
    <x v="4"/>
    <d v="1999-01-25T00:00:00"/>
    <s v="MA"/>
    <x v="0"/>
    <s v="Asian"/>
    <s v="Divorced"/>
    <x v="0"/>
    <x v="0"/>
    <x v="3"/>
    <d v="2022-11-26T00:00:00"/>
    <n v="3"/>
    <x v="2"/>
    <n v="5"/>
    <x v="1"/>
    <n v="4"/>
    <d v="2022-11-12T00:00:00"/>
    <x v="4"/>
    <x v="0"/>
    <x v="3"/>
    <n v="5"/>
    <x v="1754"/>
    <n v="23"/>
    <x v="2"/>
  </r>
  <r>
    <x v="1772"/>
    <d v="2021-08-25T00:00:00"/>
    <n v="4"/>
    <s v="Production Manager"/>
    <x v="3"/>
    <s v="Active"/>
    <s v="Full-Time"/>
    <s v="Zone B"/>
    <s v="Temporary"/>
    <x v="0"/>
    <x v="4"/>
    <d v="1973-04-18T00:00:00"/>
    <s v="MA"/>
    <x v="0"/>
    <s v="Hispanic"/>
    <s v="Divorced"/>
    <x v="0"/>
    <x v="2"/>
    <x v="4"/>
    <d v="2023-06-15T00:00:00"/>
    <n v="4"/>
    <x v="1"/>
    <n v="4"/>
    <x v="1"/>
    <n v="5"/>
    <d v="2022-11-09T00:00:00"/>
    <x v="3"/>
    <x v="0"/>
    <x v="3"/>
    <n v="4"/>
    <x v="1755"/>
    <n v="48"/>
    <x v="0"/>
  </r>
  <r>
    <x v="1773"/>
    <d v="2018-12-18T00:00:00"/>
    <n v="7"/>
    <s v="Production Manager"/>
    <x v="5"/>
    <s v="Terminated"/>
    <s v="Part-Time"/>
    <s v="Zone C"/>
    <s v="Full-Time"/>
    <x v="0"/>
    <x v="1"/>
    <d v="1958-09-23T00:00:00"/>
    <s v="MA"/>
    <x v="0"/>
    <s v="Black"/>
    <s v="Single"/>
    <x v="0"/>
    <x v="2"/>
    <x v="2"/>
    <d v="2022-09-14T00:00:00"/>
    <n v="5"/>
    <x v="1"/>
    <n v="4"/>
    <x v="1"/>
    <n v="1"/>
    <d v="2022-12-28T00:00:00"/>
    <x v="0"/>
    <x v="0"/>
    <x v="2"/>
    <n v="5"/>
    <x v="1756"/>
    <n v="60"/>
    <x v="3"/>
  </r>
  <r>
    <x v="1774"/>
    <d v="2023-08-05T00:00:00"/>
    <n v="2"/>
    <s v="Production Manager"/>
    <x v="5"/>
    <s v="Active"/>
    <s v="Full-Time"/>
    <s v="Zone B"/>
    <s v="Full-Time"/>
    <x v="0"/>
    <x v="4"/>
    <d v="1958-04-27T00:00:00"/>
    <s v="MA"/>
    <x v="0"/>
    <s v="Other"/>
    <s v="Married"/>
    <x v="0"/>
    <x v="0"/>
    <x v="0"/>
    <d v="2022-11-04T00:00:00"/>
    <n v="3"/>
    <x v="2"/>
    <n v="2"/>
    <x v="0"/>
    <n v="1"/>
    <d v="2023-03-02T00:00:00"/>
    <x v="4"/>
    <x v="1"/>
    <x v="0"/>
    <n v="1"/>
    <x v="1757"/>
    <n v="65"/>
    <x v="3"/>
  </r>
  <r>
    <x v="1775"/>
    <d v="2022-04-13T00:00:00"/>
    <n v="4"/>
    <s v="Production Manager"/>
    <x v="3"/>
    <s v="Active"/>
    <s v="Part-Time"/>
    <s v="Zone A"/>
    <s v="Temporary"/>
    <x v="0"/>
    <x v="4"/>
    <d v="1942-02-24T00:00:00"/>
    <s v="MA"/>
    <x v="0"/>
    <s v="Asian"/>
    <s v="Married"/>
    <x v="0"/>
    <x v="2"/>
    <x v="2"/>
    <d v="2022-08-18T00:00:00"/>
    <n v="2"/>
    <x v="0"/>
    <n v="1"/>
    <x v="0"/>
    <n v="2"/>
    <d v="2023-04-13T00:00:00"/>
    <x v="1"/>
    <x v="1"/>
    <x v="0"/>
    <n v="4"/>
    <x v="1758"/>
    <n v="80"/>
    <x v="3"/>
  </r>
  <r>
    <x v="1776"/>
    <d v="2020-09-26T00:00:00"/>
    <n v="5"/>
    <s v="Production Manager"/>
    <x v="7"/>
    <s v="Active"/>
    <s v="Full-Time"/>
    <s v="Zone A"/>
    <s v="Full-Time"/>
    <x v="0"/>
    <x v="20"/>
    <d v="1947-09-04T00:00:00"/>
    <s v="MA"/>
    <x v="0"/>
    <s v="Black"/>
    <s v="Single"/>
    <x v="0"/>
    <x v="0"/>
    <x v="3"/>
    <d v="2022-10-08T00:00:00"/>
    <n v="5"/>
    <x v="1"/>
    <n v="1"/>
    <x v="0"/>
    <n v="2"/>
    <d v="2022-09-27T00:00:00"/>
    <x v="1"/>
    <x v="1"/>
    <x v="2"/>
    <n v="2"/>
    <x v="1759"/>
    <n v="73"/>
    <x v="3"/>
  </r>
  <r>
    <x v="1777"/>
    <d v="2021-02-12T00:00:00"/>
    <n v="5"/>
    <s v="Production Manager"/>
    <x v="9"/>
    <s v="Active"/>
    <s v="Part-Time"/>
    <s v="Zone C"/>
    <s v="Temporary"/>
    <x v="0"/>
    <x v="20"/>
    <d v="1946-08-12T00:00:00"/>
    <s v="MA"/>
    <x v="0"/>
    <s v="Asian"/>
    <s v="Single"/>
    <x v="0"/>
    <x v="2"/>
    <x v="4"/>
    <d v="2023-07-26T00:00:00"/>
    <n v="3"/>
    <x v="2"/>
    <n v="1"/>
    <x v="0"/>
    <n v="4"/>
    <d v="2023-02-27T00:00:00"/>
    <x v="3"/>
    <x v="0"/>
    <x v="1"/>
    <n v="4"/>
    <x v="1760"/>
    <n v="75"/>
    <x v="3"/>
  </r>
  <r>
    <x v="1778"/>
    <d v="2019-01-02T00:00:00"/>
    <n v="7"/>
    <s v="Production Manager"/>
    <x v="2"/>
    <s v="Terminated"/>
    <s v="Contract"/>
    <s v="Zone C"/>
    <s v="Temporary"/>
    <x v="0"/>
    <x v="13"/>
    <d v="1988-11-28T00:00:00"/>
    <s v="MA"/>
    <x v="0"/>
    <s v="Hispanic"/>
    <s v="Married"/>
    <x v="0"/>
    <x v="0"/>
    <x v="0"/>
    <d v="2023-04-12T00:00:00"/>
    <n v="2"/>
    <x v="0"/>
    <n v="5"/>
    <x v="1"/>
    <n v="3"/>
    <d v="2023-03-11T00:00:00"/>
    <x v="2"/>
    <x v="0"/>
    <x v="3"/>
    <n v="2"/>
    <x v="1761"/>
    <n v="31"/>
    <x v="1"/>
  </r>
  <r>
    <x v="1779"/>
    <d v="2019-10-26T00:00:00"/>
    <n v="6"/>
    <s v="Production Manager"/>
    <x v="6"/>
    <s v="Terminated"/>
    <s v="Contract"/>
    <s v="Zone C"/>
    <s v="Temporary"/>
    <x v="0"/>
    <x v="4"/>
    <d v="1957-12-27T00:00:00"/>
    <s v="MA"/>
    <x v="0"/>
    <s v="Black"/>
    <s v="Divorced"/>
    <x v="0"/>
    <x v="0"/>
    <x v="3"/>
    <d v="2023-02-01T00:00:00"/>
    <n v="5"/>
    <x v="1"/>
    <n v="5"/>
    <x v="1"/>
    <n v="1"/>
    <d v="2023-01-13T00:00:00"/>
    <x v="1"/>
    <x v="1"/>
    <x v="3"/>
    <n v="2"/>
    <x v="1762"/>
    <n v="62"/>
    <x v="3"/>
  </r>
  <r>
    <x v="1780"/>
    <d v="2021-04-11T00:00:00"/>
    <n v="5"/>
    <s v="President &amp; CEO"/>
    <x v="8"/>
    <s v="Active"/>
    <s v="Full-Time"/>
    <s v="Zone B"/>
    <s v="Part-Time"/>
    <x v="0"/>
    <x v="3"/>
    <d v="1957-04-21T00:00:00"/>
    <s v="MA"/>
    <x v="0"/>
    <s v="White"/>
    <s v="Divorced"/>
    <x v="0"/>
    <x v="2"/>
    <x v="2"/>
    <d v="2023-06-29T00:00:00"/>
    <n v="5"/>
    <x v="1"/>
    <n v="1"/>
    <x v="0"/>
    <n v="2"/>
    <d v="2022-10-19T00:00:00"/>
    <x v="1"/>
    <x v="0"/>
    <x v="3"/>
    <n v="5"/>
    <x v="1763"/>
    <n v="64"/>
    <x v="3"/>
  </r>
  <r>
    <x v="1781"/>
    <d v="2019-12-11T00:00:00"/>
    <n v="6"/>
    <s v="Network Engineer"/>
    <x v="1"/>
    <s v="Active"/>
    <s v="Part-Time"/>
    <s v="Zone A"/>
    <s v="Full-Time"/>
    <x v="0"/>
    <x v="4"/>
    <d v="1970-10-03T00:00:00"/>
    <s v="MA"/>
    <x v="0"/>
    <s v="White"/>
    <s v="Divorced"/>
    <x v="0"/>
    <x v="2"/>
    <x v="2"/>
    <d v="2023-05-26T00:00:00"/>
    <n v="4"/>
    <x v="1"/>
    <n v="5"/>
    <x v="1"/>
    <n v="5"/>
    <d v="2023-04-24T00:00:00"/>
    <x v="4"/>
    <x v="1"/>
    <x v="1"/>
    <n v="2"/>
    <x v="1764"/>
    <n v="49"/>
    <x v="0"/>
  </r>
  <r>
    <x v="1782"/>
    <d v="2020-10-21T00:00:00"/>
    <n v="5"/>
    <s v="Network Engineer"/>
    <x v="0"/>
    <s v="Active"/>
    <s v="Part-Time"/>
    <s v="Zone B"/>
    <s v="Full-Time"/>
    <x v="0"/>
    <x v="9"/>
    <d v="1999-11-06T00:00:00"/>
    <s v="MA"/>
    <x v="1"/>
    <s v="Hispanic"/>
    <s v="Married"/>
    <x v="0"/>
    <x v="2"/>
    <x v="4"/>
    <d v="2023-04-25T00:00:00"/>
    <n v="3"/>
    <x v="2"/>
    <n v="4"/>
    <x v="1"/>
    <n v="3"/>
    <d v="2023-02-28T00:00:00"/>
    <x v="4"/>
    <x v="1"/>
    <x v="0"/>
    <n v="2"/>
    <x v="1765"/>
    <n v="21"/>
    <x v="2"/>
  </r>
  <r>
    <x v="1783"/>
    <d v="2020-05-08T00:00:00"/>
    <n v="6"/>
    <s v="Network Engineer"/>
    <x v="4"/>
    <s v="Active"/>
    <s v="Part-Time"/>
    <s v="Zone C"/>
    <s v="Part-Time"/>
    <x v="3"/>
    <x v="9"/>
    <d v="1988-05-05T00:00:00"/>
    <s v="MA"/>
    <x v="1"/>
    <s v="Asian"/>
    <s v="Single"/>
    <x v="0"/>
    <x v="2"/>
    <x v="2"/>
    <d v="2023-07-22T00:00:00"/>
    <n v="5"/>
    <x v="1"/>
    <n v="2"/>
    <x v="0"/>
    <n v="3"/>
    <d v="2023-05-21T00:00:00"/>
    <x v="1"/>
    <x v="0"/>
    <x v="3"/>
    <n v="2"/>
    <x v="1766"/>
    <n v="32"/>
    <x v="1"/>
  </r>
  <r>
    <x v="1784"/>
    <d v="2022-05-24T00:00:00"/>
    <n v="3"/>
    <s v="Data Analyst"/>
    <x v="1"/>
    <s v="Active"/>
    <s v="Full-Time"/>
    <s v="Zone A"/>
    <s v="Full-Time"/>
    <x v="0"/>
    <x v="4"/>
    <d v="1999-05-09T00:00:00"/>
    <s v="MA"/>
    <x v="1"/>
    <s v="Other"/>
    <s v="Divorced"/>
    <x v="0"/>
    <x v="0"/>
    <x v="3"/>
    <d v="2023-03-11T00:00:00"/>
    <n v="1"/>
    <x v="0"/>
    <n v="2"/>
    <x v="0"/>
    <n v="3"/>
    <d v="2022-09-08T00:00:00"/>
    <x v="4"/>
    <x v="0"/>
    <x v="2"/>
    <n v="4"/>
    <x v="1767"/>
    <n v="23"/>
    <x v="2"/>
  </r>
  <r>
    <x v="1785"/>
    <d v="2019-06-05T00:00:00"/>
    <n v="6"/>
    <s v="Data Analyst"/>
    <x v="0"/>
    <s v="Active"/>
    <s v="Part-Time"/>
    <s v="Zone A"/>
    <s v="Part-Time"/>
    <x v="0"/>
    <x v="3"/>
    <d v="1991-04-07T00:00:00"/>
    <s v="MA"/>
    <x v="1"/>
    <s v="Hispanic"/>
    <s v="Widowed"/>
    <x v="0"/>
    <x v="2"/>
    <x v="2"/>
    <d v="2023-01-03T00:00:00"/>
    <n v="2"/>
    <x v="0"/>
    <n v="5"/>
    <x v="1"/>
    <n v="5"/>
    <d v="2023-07-20T00:00:00"/>
    <x v="4"/>
    <x v="0"/>
    <x v="1"/>
    <n v="1"/>
    <x v="1768"/>
    <n v="28"/>
    <x v="1"/>
  </r>
  <r>
    <x v="1786"/>
    <d v="2022-04-21T00:00:00"/>
    <n v="4"/>
    <s v="Data Analyst "/>
    <x v="4"/>
    <s v="Active"/>
    <s v="Part-Time"/>
    <s v="Zone B"/>
    <s v="Part-Time"/>
    <x v="0"/>
    <x v="10"/>
    <d v="1983-11-21T00:00:00"/>
    <s v="MA"/>
    <x v="1"/>
    <s v="Hispanic"/>
    <s v="Single"/>
    <x v="0"/>
    <x v="0"/>
    <x v="3"/>
    <d v="2022-10-04T00:00:00"/>
    <n v="4"/>
    <x v="1"/>
    <n v="1"/>
    <x v="0"/>
    <n v="3"/>
    <d v="2022-12-27T00:00:00"/>
    <x v="0"/>
    <x v="0"/>
    <x v="1"/>
    <n v="4"/>
    <x v="1769"/>
    <n v="39"/>
    <x v="1"/>
  </r>
  <r>
    <x v="1787"/>
    <d v="2019-12-10T00:00:00"/>
    <n v="6"/>
    <s v="Data Analyst"/>
    <x v="9"/>
    <s v="Active"/>
    <s v="Part-Time"/>
    <s v="Zone A"/>
    <s v="Full-Time"/>
    <x v="0"/>
    <x v="4"/>
    <d v="1971-03-25T00:00:00"/>
    <s v="MA"/>
    <x v="0"/>
    <s v="Black"/>
    <s v="Divorced"/>
    <x v="0"/>
    <x v="2"/>
    <x v="2"/>
    <d v="2023-03-15T00:00:00"/>
    <n v="5"/>
    <x v="1"/>
    <n v="3"/>
    <x v="2"/>
    <n v="2"/>
    <d v="2023-04-04T00:00:00"/>
    <x v="0"/>
    <x v="1"/>
    <x v="3"/>
    <n v="5"/>
    <x v="1770"/>
    <n v="48"/>
    <x v="0"/>
  </r>
  <r>
    <x v="1788"/>
    <d v="2019-11-26T00:00:00"/>
    <n v="6"/>
    <s v="Data Analyst"/>
    <x v="5"/>
    <s v="Active"/>
    <s v="Full-Time"/>
    <s v="Zone C"/>
    <s v="Part-Time"/>
    <x v="2"/>
    <x v="4"/>
    <d v="1951-12-11T00:00:00"/>
    <s v="MA"/>
    <x v="1"/>
    <s v="Asian"/>
    <s v="Widowed"/>
    <x v="0"/>
    <x v="0"/>
    <x v="0"/>
    <d v="2023-04-02T00:00:00"/>
    <n v="1"/>
    <x v="0"/>
    <n v="4"/>
    <x v="1"/>
    <n v="3"/>
    <d v="2023-01-06T00:00:00"/>
    <x v="0"/>
    <x v="0"/>
    <x v="2"/>
    <n v="3"/>
    <x v="1771"/>
    <n v="68"/>
    <x v="3"/>
  </r>
  <r>
    <x v="1789"/>
    <d v="2021-09-13T00:00:00"/>
    <n v="4"/>
    <s v="Data Analyst"/>
    <x v="6"/>
    <s v="Active"/>
    <s v="Part-Time"/>
    <s v="Zone C"/>
    <s v="Full-Time"/>
    <x v="2"/>
    <x v="12"/>
    <d v="2000-10-30T00:00:00"/>
    <s v="MA"/>
    <x v="1"/>
    <s v="Asian"/>
    <s v="Divorced"/>
    <x v="0"/>
    <x v="2"/>
    <x v="2"/>
    <d v="2023-04-04T00:00:00"/>
    <n v="5"/>
    <x v="1"/>
    <n v="2"/>
    <x v="0"/>
    <n v="3"/>
    <d v="2023-02-04T00:00:00"/>
    <x v="2"/>
    <x v="1"/>
    <x v="3"/>
    <n v="1"/>
    <x v="1772"/>
    <n v="21"/>
    <x v="2"/>
  </r>
  <r>
    <x v="1790"/>
    <d v="2019-08-19T00:00:00"/>
    <n v="6"/>
    <s v="Data Analyst"/>
    <x v="2"/>
    <s v="Active"/>
    <s v="Part-Time"/>
    <s v="Zone C"/>
    <s v="Part-Time"/>
    <x v="2"/>
    <x v="4"/>
    <d v="1961-10-18T00:00:00"/>
    <s v="MA"/>
    <x v="0"/>
    <s v="Asian"/>
    <s v="Married"/>
    <x v="0"/>
    <x v="2"/>
    <x v="4"/>
    <d v="2023-06-23T00:00:00"/>
    <n v="4"/>
    <x v="1"/>
    <n v="1"/>
    <x v="0"/>
    <n v="3"/>
    <d v="2022-11-18T00:00:00"/>
    <x v="4"/>
    <x v="1"/>
    <x v="0"/>
    <n v="1"/>
    <x v="1773"/>
    <n v="58"/>
    <x v="0"/>
  </r>
  <r>
    <x v="1791"/>
    <d v="2022-06-12T00:00:00"/>
    <n v="3"/>
    <s v="Production Manager"/>
    <x v="0"/>
    <s v="Active"/>
    <s v="Full-Time"/>
    <s v="Zone A"/>
    <s v="Full-Time"/>
    <x v="0"/>
    <x v="9"/>
    <d v="1986-02-19T00:00:00"/>
    <s v="MA"/>
    <x v="0"/>
    <s v="Other"/>
    <s v="Married"/>
    <x v="0"/>
    <x v="0"/>
    <x v="0"/>
    <d v="2022-08-10T00:00:00"/>
    <n v="4"/>
    <x v="1"/>
    <n v="3"/>
    <x v="2"/>
    <n v="2"/>
    <d v="2022-12-05T00:00:00"/>
    <x v="1"/>
    <x v="1"/>
    <x v="1"/>
    <n v="1"/>
    <x v="1774"/>
    <n v="36"/>
    <x v="1"/>
  </r>
  <r>
    <x v="1792"/>
    <d v="2021-07-21T00:00:00"/>
    <n v="4"/>
    <s v="Production Manager"/>
    <x v="7"/>
    <s v="Active"/>
    <s v="Full-Time"/>
    <s v="Zone B"/>
    <s v="Full-Time"/>
    <x v="0"/>
    <x v="4"/>
    <d v="1973-09-29T00:00:00"/>
    <s v="MA"/>
    <x v="1"/>
    <s v="Asian"/>
    <s v="Divorced"/>
    <x v="0"/>
    <x v="2"/>
    <x v="2"/>
    <d v="2022-09-06T00:00:00"/>
    <n v="4"/>
    <x v="1"/>
    <n v="2"/>
    <x v="0"/>
    <n v="5"/>
    <d v="2023-05-23T00:00:00"/>
    <x v="4"/>
    <x v="0"/>
    <x v="0"/>
    <n v="1"/>
    <x v="1775"/>
    <n v="48"/>
    <x v="0"/>
  </r>
  <r>
    <x v="1793"/>
    <d v="2020-11-13T00:00:00"/>
    <n v="5"/>
    <s v="Production Manager"/>
    <x v="1"/>
    <s v="Active"/>
    <s v="Full-Time"/>
    <s v="Zone A"/>
    <s v="Temporary"/>
    <x v="0"/>
    <x v="17"/>
    <d v="1944-06-16T00:00:00"/>
    <s v="MA"/>
    <x v="0"/>
    <s v="Black"/>
    <s v="Single"/>
    <x v="0"/>
    <x v="2"/>
    <x v="4"/>
    <d v="2023-02-07T00:00:00"/>
    <n v="2"/>
    <x v="0"/>
    <n v="2"/>
    <x v="0"/>
    <n v="1"/>
    <d v="2023-02-09T00:00:00"/>
    <x v="1"/>
    <x v="1"/>
    <x v="0"/>
    <n v="1"/>
    <x v="1776"/>
    <n v="76"/>
    <x v="3"/>
  </r>
  <r>
    <x v="1794"/>
    <d v="2022-02-20T00:00:00"/>
    <n v="4"/>
    <s v="Production Manager"/>
    <x v="8"/>
    <s v="Active"/>
    <s v="Part-Time"/>
    <s v="Zone A"/>
    <s v="Temporary"/>
    <x v="0"/>
    <x v="4"/>
    <d v="1957-03-25T00:00:00"/>
    <s v="MA"/>
    <x v="0"/>
    <s v="White"/>
    <s v="Widowed"/>
    <x v="0"/>
    <x v="2"/>
    <x v="2"/>
    <d v="2022-12-20T00:00:00"/>
    <n v="2"/>
    <x v="0"/>
    <n v="1"/>
    <x v="0"/>
    <n v="5"/>
    <d v="2023-06-22T00:00:00"/>
    <x v="4"/>
    <x v="1"/>
    <x v="1"/>
    <n v="2"/>
    <x v="1777"/>
    <n v="65"/>
    <x v="3"/>
  </r>
  <r>
    <x v="1795"/>
    <d v="2019-03-28T00:00:00"/>
    <n v="7"/>
    <s v="Production Manager"/>
    <x v="3"/>
    <s v="Terminated"/>
    <s v="Contract"/>
    <s v="Zone A"/>
    <s v="Part-Time"/>
    <x v="0"/>
    <x v="2"/>
    <d v="1983-02-18T00:00:00"/>
    <s v="MA"/>
    <x v="0"/>
    <s v="White"/>
    <s v="Widowed"/>
    <x v="0"/>
    <x v="0"/>
    <x v="3"/>
    <d v="2023-03-29T00:00:00"/>
    <n v="5"/>
    <x v="1"/>
    <n v="4"/>
    <x v="1"/>
    <n v="3"/>
    <d v="2022-12-21T00:00:00"/>
    <x v="1"/>
    <x v="0"/>
    <x v="3"/>
    <n v="3"/>
    <x v="1778"/>
    <n v="36"/>
    <x v="1"/>
  </r>
  <r>
    <x v="1796"/>
    <d v="2022-10-26T00:00:00"/>
    <n v="3"/>
    <s v="Production Manager"/>
    <x v="9"/>
    <s v="Terminated"/>
    <s v="Part-Time"/>
    <s v="Zone A"/>
    <s v="Full-Time"/>
    <x v="0"/>
    <x v="10"/>
    <d v="1964-09-09T00:00:00"/>
    <s v="MA"/>
    <x v="0"/>
    <s v="White"/>
    <s v="Single"/>
    <x v="0"/>
    <x v="0"/>
    <x v="0"/>
    <d v="2023-02-12T00:00:00"/>
    <n v="5"/>
    <x v="1"/>
    <n v="1"/>
    <x v="0"/>
    <n v="3"/>
    <d v="2023-07-25T00:00:00"/>
    <x v="4"/>
    <x v="1"/>
    <x v="1"/>
    <n v="5"/>
    <x v="1779"/>
    <n v="58"/>
    <x v="0"/>
  </r>
  <r>
    <x v="1797"/>
    <d v="2023-05-10T00:00:00"/>
    <n v="3"/>
    <s v="Production Manager"/>
    <x v="5"/>
    <s v="Active"/>
    <s v="Full-Time"/>
    <s v="Zone C"/>
    <s v="Full-Time"/>
    <x v="0"/>
    <x v="4"/>
    <d v="1951-08-21T00:00:00"/>
    <s v="MA"/>
    <x v="0"/>
    <s v="Black"/>
    <s v="Divorced"/>
    <x v="0"/>
    <x v="2"/>
    <x v="2"/>
    <d v="2022-11-07T00:00:00"/>
    <n v="4"/>
    <x v="1"/>
    <n v="2"/>
    <x v="0"/>
    <n v="5"/>
    <d v="2022-09-06T00:00:00"/>
    <x v="4"/>
    <x v="0"/>
    <x v="1"/>
    <n v="3"/>
    <x v="1780"/>
    <n v="72"/>
    <x v="3"/>
  </r>
  <r>
    <x v="1798"/>
    <d v="2022-09-01T00:00:00"/>
    <n v="3"/>
    <s v="Production Manager"/>
    <x v="6"/>
    <s v="Active"/>
    <s v="Contract"/>
    <s v="Zone C"/>
    <s v="Part-Time"/>
    <x v="0"/>
    <x v="4"/>
    <d v="1963-04-27T00:00:00"/>
    <s v="MA"/>
    <x v="0"/>
    <s v="Asian"/>
    <s v="Divorced"/>
    <x v="0"/>
    <x v="0"/>
    <x v="3"/>
    <d v="2022-08-20T00:00:00"/>
    <n v="4"/>
    <x v="1"/>
    <n v="3"/>
    <x v="2"/>
    <n v="4"/>
    <d v="2023-03-04T00:00:00"/>
    <x v="4"/>
    <x v="0"/>
    <x v="2"/>
    <n v="3"/>
    <x v="1781"/>
    <n v="59"/>
    <x v="0"/>
  </r>
  <r>
    <x v="1799"/>
    <d v="2021-04-21T00:00:00"/>
    <n v="5"/>
    <s v="Production Manager"/>
    <x v="2"/>
    <s v="Active"/>
    <s v="Part-Time"/>
    <s v="Zone C"/>
    <s v="Temporary"/>
    <x v="0"/>
    <x v="9"/>
    <d v="1959-07-05T00:00:00"/>
    <s v="MA"/>
    <x v="0"/>
    <s v="Asian"/>
    <s v="Divorced"/>
    <x v="0"/>
    <x v="0"/>
    <x v="3"/>
    <d v="2022-11-21T00:00:00"/>
    <n v="2"/>
    <x v="0"/>
    <n v="1"/>
    <x v="0"/>
    <n v="3"/>
    <d v="2022-12-30T00:00:00"/>
    <x v="2"/>
    <x v="1"/>
    <x v="1"/>
    <n v="3"/>
    <x v="1315"/>
    <n v="62"/>
    <x v="3"/>
  </r>
  <r>
    <x v="1800"/>
    <d v="2021-07-23T00:00:00"/>
    <n v="4"/>
    <s v="Production Manager"/>
    <x v="4"/>
    <s v="Terminated"/>
    <s v="Part-Time"/>
    <s v="Zone A"/>
    <s v="Temporary"/>
    <x v="0"/>
    <x v="3"/>
    <d v="1996-07-17T00:00:00"/>
    <s v="MA"/>
    <x v="0"/>
    <s v="Black"/>
    <s v="Widowed"/>
    <x v="0"/>
    <x v="0"/>
    <x v="0"/>
    <d v="2023-06-24T00:00:00"/>
    <n v="1"/>
    <x v="0"/>
    <n v="2"/>
    <x v="0"/>
    <n v="4"/>
    <d v="2023-04-29T00:00:00"/>
    <x v="4"/>
    <x v="1"/>
    <x v="1"/>
    <n v="1"/>
    <x v="1782"/>
    <n v="25"/>
    <x v="1"/>
  </r>
  <r>
    <x v="1801"/>
    <d v="2020-12-29T00:00:00"/>
    <n v="5"/>
    <s v="Production Manager"/>
    <x v="0"/>
    <s v="Active"/>
    <s v="Part-Time"/>
    <s v="Zone A"/>
    <s v="Temporary"/>
    <x v="0"/>
    <x v="4"/>
    <d v="1999-10-20T00:00:00"/>
    <s v="MA"/>
    <x v="0"/>
    <s v="Asian"/>
    <s v="Divorced"/>
    <x v="0"/>
    <x v="2"/>
    <x v="4"/>
    <d v="2022-12-27T00:00:00"/>
    <n v="4"/>
    <x v="1"/>
    <n v="4"/>
    <x v="1"/>
    <n v="1"/>
    <d v="2023-01-04T00:00:00"/>
    <x v="2"/>
    <x v="0"/>
    <x v="2"/>
    <n v="2"/>
    <x v="1783"/>
    <n v="21"/>
    <x v="2"/>
  </r>
  <r>
    <x v="1802"/>
    <d v="2022-08-08T00:00:00"/>
    <n v="3"/>
    <s v="President &amp; CEO"/>
    <x v="7"/>
    <s v="Active"/>
    <s v="Contract"/>
    <s v="Zone A"/>
    <s v="Temporary"/>
    <x v="0"/>
    <x v="9"/>
    <d v="1947-11-19T00:00:00"/>
    <s v="MA"/>
    <x v="0"/>
    <s v="Black"/>
    <s v="Single"/>
    <x v="0"/>
    <x v="2"/>
    <x v="2"/>
    <d v="2023-04-19T00:00:00"/>
    <n v="3"/>
    <x v="2"/>
    <n v="1"/>
    <x v="0"/>
    <n v="4"/>
    <d v="2023-01-06T00:00:00"/>
    <x v="1"/>
    <x v="1"/>
    <x v="2"/>
    <n v="5"/>
    <x v="1784"/>
    <n v="75"/>
    <x v="3"/>
  </r>
  <r>
    <x v="1803"/>
    <d v="2020-07-30T00:00:00"/>
    <n v="5"/>
    <s v="Network Engineer"/>
    <x v="1"/>
    <s v="Active"/>
    <s v="Full-Time"/>
    <s v="Zone A"/>
    <s v="Part-Time"/>
    <x v="0"/>
    <x v="4"/>
    <d v="1971-11-27T00:00:00"/>
    <s v="MA"/>
    <x v="1"/>
    <s v="Black"/>
    <s v="Married"/>
    <x v="0"/>
    <x v="0"/>
    <x v="0"/>
    <d v="2023-03-29T00:00:00"/>
    <n v="4"/>
    <x v="1"/>
    <n v="1"/>
    <x v="0"/>
    <n v="2"/>
    <d v="2022-10-20T00:00:00"/>
    <x v="1"/>
    <x v="1"/>
    <x v="1"/>
    <n v="1"/>
    <x v="1785"/>
    <n v="49"/>
    <x v="0"/>
  </r>
  <r>
    <x v="1804"/>
    <d v="2019-03-18T00:00:00"/>
    <n v="7"/>
    <s v="Network Engineer"/>
    <x v="8"/>
    <s v="Active"/>
    <s v="Full-Time"/>
    <s v="Zone B"/>
    <s v="Part-Time"/>
    <x v="0"/>
    <x v="3"/>
    <d v="1980-05-26T00:00:00"/>
    <s v="MA"/>
    <x v="1"/>
    <s v="Asian"/>
    <s v="Divorced"/>
    <x v="0"/>
    <x v="0"/>
    <x v="0"/>
    <d v="2022-09-02T00:00:00"/>
    <n v="1"/>
    <x v="0"/>
    <n v="4"/>
    <x v="1"/>
    <n v="3"/>
    <d v="2023-03-01T00:00:00"/>
    <x v="4"/>
    <x v="0"/>
    <x v="3"/>
    <n v="3"/>
    <x v="1786"/>
    <n v="39"/>
    <x v="1"/>
  </r>
  <r>
    <x v="1805"/>
    <d v="2019-07-25T00:00:00"/>
    <n v="6"/>
    <s v="Network Engineer"/>
    <x v="3"/>
    <s v="Active"/>
    <s v="Full-Time"/>
    <s v="Zone A"/>
    <s v="Full-Time"/>
    <x v="3"/>
    <x v="1"/>
    <d v="1962-10-26T00:00:00"/>
    <s v="MA"/>
    <x v="1"/>
    <s v="Asian"/>
    <s v="Single"/>
    <x v="0"/>
    <x v="2"/>
    <x v="2"/>
    <d v="2022-09-02T00:00:00"/>
    <n v="2"/>
    <x v="0"/>
    <n v="3"/>
    <x v="2"/>
    <n v="1"/>
    <d v="2023-01-21T00:00:00"/>
    <x v="0"/>
    <x v="1"/>
    <x v="1"/>
    <n v="2"/>
    <x v="1787"/>
    <n v="57"/>
    <x v="0"/>
  </r>
  <r>
    <x v="1806"/>
    <d v="2021-10-16T00:00:00"/>
    <n v="4"/>
    <s v="Data Analyst"/>
    <x v="7"/>
    <s v="Active"/>
    <s v="Full-Time"/>
    <s v="Zone C"/>
    <s v="Part-Time"/>
    <x v="0"/>
    <x v="7"/>
    <d v="1957-12-13T00:00:00"/>
    <s v="MA"/>
    <x v="1"/>
    <s v="Other"/>
    <s v="Married"/>
    <x v="0"/>
    <x v="2"/>
    <x v="2"/>
    <d v="2022-09-11T00:00:00"/>
    <n v="3"/>
    <x v="2"/>
    <n v="4"/>
    <x v="1"/>
    <n v="5"/>
    <d v="2023-03-21T00:00:00"/>
    <x v="1"/>
    <x v="0"/>
    <x v="3"/>
    <n v="2"/>
    <x v="1788"/>
    <n v="64"/>
    <x v="3"/>
  </r>
  <r>
    <x v="1807"/>
    <d v="2019-12-06T00:00:00"/>
    <n v="6"/>
    <s v="Data Analyst"/>
    <x v="3"/>
    <s v="Active"/>
    <s v="Contract"/>
    <s v="Zone C"/>
    <s v="Part-Time"/>
    <x v="0"/>
    <x v="13"/>
    <d v="1952-02-14T00:00:00"/>
    <s v="MA"/>
    <x v="1"/>
    <s v="Black"/>
    <s v="Divorced"/>
    <x v="0"/>
    <x v="2"/>
    <x v="4"/>
    <d v="2022-12-11T00:00:00"/>
    <n v="2"/>
    <x v="0"/>
    <n v="5"/>
    <x v="1"/>
    <n v="3"/>
    <d v="2023-01-16T00:00:00"/>
    <x v="3"/>
    <x v="0"/>
    <x v="0"/>
    <n v="3"/>
    <x v="1789"/>
    <n v="67"/>
    <x v="3"/>
  </r>
  <r>
    <x v="1808"/>
    <d v="2019-06-29T00:00:00"/>
    <n v="6"/>
    <s v="Data Analyst "/>
    <x v="5"/>
    <s v="Active"/>
    <s v="Contract"/>
    <s v="Zone C"/>
    <s v="Full-Time"/>
    <x v="0"/>
    <x v="10"/>
    <d v="1971-08-21T00:00:00"/>
    <s v="MA"/>
    <x v="1"/>
    <s v="White"/>
    <s v="Widowed"/>
    <x v="0"/>
    <x v="0"/>
    <x v="0"/>
    <d v="2022-11-02T00:00:00"/>
    <n v="1"/>
    <x v="0"/>
    <n v="1"/>
    <x v="0"/>
    <n v="1"/>
    <d v="2022-11-29T00:00:00"/>
    <x v="4"/>
    <x v="0"/>
    <x v="2"/>
    <n v="3"/>
    <x v="1790"/>
    <n v="48"/>
    <x v="0"/>
  </r>
  <r>
    <x v="1809"/>
    <d v="2019-04-03T00:00:00"/>
    <n v="7"/>
    <s v="Data Analyst"/>
    <x v="4"/>
    <s v="Active"/>
    <s v="Full-Time"/>
    <s v="Zone C"/>
    <s v="Temporary"/>
    <x v="2"/>
    <x v="17"/>
    <d v="1951-07-19T00:00:00"/>
    <s v="MA"/>
    <x v="0"/>
    <s v="Asian"/>
    <s v="Divorced"/>
    <x v="0"/>
    <x v="2"/>
    <x v="4"/>
    <d v="2023-04-19T00:00:00"/>
    <n v="5"/>
    <x v="1"/>
    <n v="4"/>
    <x v="1"/>
    <n v="2"/>
    <d v="2023-04-01T00:00:00"/>
    <x v="3"/>
    <x v="0"/>
    <x v="0"/>
    <n v="4"/>
    <x v="1791"/>
    <n v="68"/>
    <x v="3"/>
  </r>
  <r>
    <x v="1810"/>
    <d v="2021-07-21T00:00:00"/>
    <n v="4"/>
    <s v="Data Analyst"/>
    <x v="0"/>
    <s v="Active"/>
    <s v="Contract"/>
    <s v="Zone A"/>
    <s v="Temporary"/>
    <x v="2"/>
    <x v="6"/>
    <d v="1983-02-19T00:00:00"/>
    <s v="MA"/>
    <x v="1"/>
    <s v="Asian"/>
    <s v="Single"/>
    <x v="0"/>
    <x v="0"/>
    <x v="0"/>
    <d v="2022-12-01T00:00:00"/>
    <n v="3"/>
    <x v="2"/>
    <n v="3"/>
    <x v="2"/>
    <n v="5"/>
    <d v="2023-03-21T00:00:00"/>
    <x v="2"/>
    <x v="0"/>
    <x v="0"/>
    <n v="5"/>
    <x v="1792"/>
    <n v="38"/>
    <x v="1"/>
  </r>
  <r>
    <x v="1811"/>
    <d v="2022-07-27T00:00:00"/>
    <n v="3"/>
    <s v="Data Analyst"/>
    <x v="1"/>
    <s v="Active"/>
    <s v="Full-Time"/>
    <s v="Zone C"/>
    <s v="Temporary"/>
    <x v="2"/>
    <x v="3"/>
    <d v="1944-11-19T00:00:00"/>
    <s v="MA"/>
    <x v="1"/>
    <s v="White"/>
    <s v="Divorced"/>
    <x v="0"/>
    <x v="0"/>
    <x v="0"/>
    <d v="2023-03-24T00:00:00"/>
    <n v="1"/>
    <x v="0"/>
    <n v="5"/>
    <x v="1"/>
    <n v="5"/>
    <d v="2022-09-01T00:00:00"/>
    <x v="4"/>
    <x v="0"/>
    <x v="2"/>
    <n v="4"/>
    <x v="1793"/>
    <n v="78"/>
    <x v="3"/>
  </r>
  <r>
    <x v="1812"/>
    <d v="2019-10-06T00:00:00"/>
    <n v="6"/>
    <s v="Production Manager"/>
    <x v="0"/>
    <s v="Active"/>
    <s v="Contract"/>
    <s v="Zone A"/>
    <s v="Full-Time"/>
    <x v="0"/>
    <x v="3"/>
    <d v="1984-05-06T00:00:00"/>
    <s v="MA"/>
    <x v="0"/>
    <s v="Other"/>
    <s v="Single"/>
    <x v="0"/>
    <x v="0"/>
    <x v="0"/>
    <d v="2022-08-10T00:00:00"/>
    <n v="5"/>
    <x v="1"/>
    <n v="1"/>
    <x v="0"/>
    <n v="5"/>
    <d v="2023-02-06T00:00:00"/>
    <x v="4"/>
    <x v="1"/>
    <x v="2"/>
    <n v="3"/>
    <x v="1794"/>
    <n v="35"/>
    <x v="1"/>
  </r>
  <r>
    <x v="1813"/>
    <d v="2021-04-16T00:00:00"/>
    <n v="5"/>
    <s v="Production Manager"/>
    <x v="7"/>
    <s v="Active"/>
    <s v="Full-Time"/>
    <s v="Zone C"/>
    <s v="Part-Time"/>
    <x v="0"/>
    <x v="6"/>
    <d v="1989-01-25T00:00:00"/>
    <s v="MA"/>
    <x v="1"/>
    <s v="Other"/>
    <s v="Single"/>
    <x v="0"/>
    <x v="0"/>
    <x v="0"/>
    <d v="2023-07-09T00:00:00"/>
    <n v="1"/>
    <x v="0"/>
    <n v="4"/>
    <x v="1"/>
    <n v="3"/>
    <d v="2023-07-15T00:00:00"/>
    <x v="2"/>
    <x v="0"/>
    <x v="1"/>
    <n v="2"/>
    <x v="1795"/>
    <n v="32"/>
    <x v="1"/>
  </r>
  <r>
    <x v="1814"/>
    <d v="2018-10-10T00:00:00"/>
    <n v="7"/>
    <s v="Production Manager"/>
    <x v="1"/>
    <s v="Active"/>
    <s v="Part-Time"/>
    <s v="Zone C"/>
    <s v="Temporary"/>
    <x v="0"/>
    <x v="9"/>
    <d v="1971-08-06T00:00:00"/>
    <s v="MA"/>
    <x v="0"/>
    <s v="Other"/>
    <s v="Married"/>
    <x v="0"/>
    <x v="0"/>
    <x v="0"/>
    <d v="2022-09-09T00:00:00"/>
    <n v="2"/>
    <x v="0"/>
    <n v="3"/>
    <x v="2"/>
    <n v="5"/>
    <d v="2023-06-18T00:00:00"/>
    <x v="1"/>
    <x v="1"/>
    <x v="2"/>
    <n v="2"/>
    <x v="1796"/>
    <n v="47"/>
    <x v="0"/>
  </r>
  <r>
    <x v="1815"/>
    <d v="2022-07-25T00:00:00"/>
    <n v="3"/>
    <s v="Production Manager"/>
    <x v="8"/>
    <s v="Terminated"/>
    <s v="Full-Time"/>
    <s v="Zone B"/>
    <s v="Part-Time"/>
    <x v="0"/>
    <x v="2"/>
    <d v="1972-08-06T00:00:00"/>
    <s v="MA"/>
    <x v="0"/>
    <s v="Black"/>
    <s v="Married"/>
    <x v="0"/>
    <x v="2"/>
    <x v="4"/>
    <d v="2023-03-22T00:00:00"/>
    <n v="3"/>
    <x v="2"/>
    <n v="1"/>
    <x v="0"/>
    <n v="5"/>
    <d v="2022-12-02T00:00:00"/>
    <x v="0"/>
    <x v="0"/>
    <x v="0"/>
    <n v="5"/>
    <x v="1797"/>
    <n v="50"/>
    <x v="0"/>
  </r>
  <r>
    <x v="1816"/>
    <d v="2021-03-17T00:00:00"/>
    <n v="5"/>
    <s v="Production Manager"/>
    <x v="3"/>
    <s v="Terminated"/>
    <s v="Contract"/>
    <s v="Zone A"/>
    <s v="Temporary"/>
    <x v="0"/>
    <x v="3"/>
    <d v="2001-02-27T00:00:00"/>
    <s v="MA"/>
    <x v="0"/>
    <s v="White"/>
    <s v="Single"/>
    <x v="0"/>
    <x v="0"/>
    <x v="3"/>
    <d v="2023-05-23T00:00:00"/>
    <n v="4"/>
    <x v="1"/>
    <n v="5"/>
    <x v="1"/>
    <n v="3"/>
    <d v="2023-05-05T00:00:00"/>
    <x v="2"/>
    <x v="1"/>
    <x v="0"/>
    <n v="1"/>
    <x v="1798"/>
    <n v="20"/>
    <x v="2"/>
  </r>
  <r>
    <x v="1817"/>
    <d v="2018-10-13T00:00:00"/>
    <n v="7"/>
    <s v="Production Manager"/>
    <x v="9"/>
    <s v="Active"/>
    <s v="Full-Time"/>
    <s v="Zone A"/>
    <s v="Full-Time"/>
    <x v="0"/>
    <x v="2"/>
    <d v="1984-11-02T00:00:00"/>
    <s v="MA"/>
    <x v="0"/>
    <s v="Hispanic"/>
    <s v="Divorced"/>
    <x v="0"/>
    <x v="2"/>
    <x v="2"/>
    <d v="2022-10-14T00:00:00"/>
    <n v="1"/>
    <x v="0"/>
    <n v="5"/>
    <x v="1"/>
    <n v="2"/>
    <d v="2023-04-06T00:00:00"/>
    <x v="4"/>
    <x v="0"/>
    <x v="0"/>
    <n v="2"/>
    <x v="1799"/>
    <n v="34"/>
    <x v="1"/>
  </r>
  <r>
    <x v="1818"/>
    <d v="2020-01-09T00:00:00"/>
    <n v="6"/>
    <s v="Production Manager"/>
    <x v="5"/>
    <s v="Active"/>
    <s v="Part-Time"/>
    <s v="Zone C"/>
    <s v="Temporary"/>
    <x v="0"/>
    <x v="4"/>
    <d v="1967-05-14T00:00:00"/>
    <s v="MA"/>
    <x v="0"/>
    <s v="Other"/>
    <s v="Single"/>
    <x v="0"/>
    <x v="0"/>
    <x v="3"/>
    <d v="2023-07-24T00:00:00"/>
    <n v="1"/>
    <x v="0"/>
    <n v="4"/>
    <x v="1"/>
    <n v="3"/>
    <d v="2023-05-30T00:00:00"/>
    <x v="4"/>
    <x v="0"/>
    <x v="2"/>
    <n v="1"/>
    <x v="1800"/>
    <n v="53"/>
    <x v="0"/>
  </r>
  <r>
    <x v="1819"/>
    <d v="2019-09-18T00:00:00"/>
    <n v="6"/>
    <s v="Production Manager"/>
    <x v="6"/>
    <s v="Active"/>
    <s v="Full-Time"/>
    <s v="Zone B"/>
    <s v="Temporary"/>
    <x v="0"/>
    <x v="15"/>
    <d v="1998-10-17T00:00:00"/>
    <s v="MA"/>
    <x v="0"/>
    <s v="Hispanic"/>
    <s v="Single"/>
    <x v="0"/>
    <x v="0"/>
    <x v="0"/>
    <d v="2022-11-22T00:00:00"/>
    <n v="1"/>
    <x v="0"/>
    <n v="3"/>
    <x v="2"/>
    <n v="4"/>
    <d v="2023-05-31T00:00:00"/>
    <x v="1"/>
    <x v="0"/>
    <x v="2"/>
    <n v="5"/>
    <x v="1801"/>
    <n v="21"/>
    <x v="2"/>
  </r>
  <r>
    <x v="1820"/>
    <d v="2019-10-26T00:00:00"/>
    <n v="6"/>
    <s v="Production Manager"/>
    <x v="2"/>
    <s v="Active"/>
    <s v="Contract"/>
    <s v="Zone C"/>
    <s v="Temporary"/>
    <x v="0"/>
    <x v="17"/>
    <d v="1991-08-23T00:00:00"/>
    <s v="MA"/>
    <x v="0"/>
    <s v="Other"/>
    <s v="Divorced"/>
    <x v="0"/>
    <x v="2"/>
    <x v="4"/>
    <d v="2023-02-08T00:00:00"/>
    <n v="2"/>
    <x v="0"/>
    <n v="5"/>
    <x v="1"/>
    <n v="5"/>
    <d v="2023-03-13T00:00:00"/>
    <x v="3"/>
    <x v="1"/>
    <x v="2"/>
    <n v="2"/>
    <x v="1802"/>
    <n v="28"/>
    <x v="1"/>
  </r>
  <r>
    <x v="1821"/>
    <d v="2020-09-14T00:00:00"/>
    <n v="5"/>
    <s v="Production Manager"/>
    <x v="4"/>
    <s v="Terminated"/>
    <s v="Full-Time"/>
    <s v="Zone B"/>
    <s v="Temporary"/>
    <x v="0"/>
    <x v="4"/>
    <d v="1971-01-10T00:00:00"/>
    <s v="MA"/>
    <x v="0"/>
    <s v="Hispanic"/>
    <s v="Married"/>
    <x v="0"/>
    <x v="2"/>
    <x v="2"/>
    <d v="2023-01-14T00:00:00"/>
    <n v="2"/>
    <x v="0"/>
    <n v="1"/>
    <x v="0"/>
    <n v="5"/>
    <d v="2022-10-09T00:00:00"/>
    <x v="2"/>
    <x v="1"/>
    <x v="1"/>
    <n v="3"/>
    <x v="1803"/>
    <n v="49"/>
    <x v="0"/>
  </r>
  <r>
    <x v="1822"/>
    <d v="2023-04-09T00:00:00"/>
    <n v="3"/>
    <s v="Production Manager"/>
    <x v="0"/>
    <s v="Active"/>
    <s v="Part-Time"/>
    <s v="Zone A"/>
    <s v="Full-Time"/>
    <x v="0"/>
    <x v="4"/>
    <d v="1984-02-28T00:00:00"/>
    <s v="MA"/>
    <x v="0"/>
    <s v="Hispanic"/>
    <s v="Widowed"/>
    <x v="0"/>
    <x v="0"/>
    <x v="0"/>
    <d v="2023-02-06T00:00:00"/>
    <n v="5"/>
    <x v="1"/>
    <n v="3"/>
    <x v="2"/>
    <n v="1"/>
    <d v="2022-10-02T00:00:00"/>
    <x v="1"/>
    <x v="1"/>
    <x v="2"/>
    <n v="3"/>
    <x v="1804"/>
    <n v="39"/>
    <x v="1"/>
  </r>
  <r>
    <x v="1823"/>
    <d v="2019-10-25T00:00:00"/>
    <n v="6"/>
    <s v="President &amp; CEO"/>
    <x v="7"/>
    <s v="Active"/>
    <s v="Full-Time"/>
    <s v="Zone A"/>
    <s v="Part-Time"/>
    <x v="0"/>
    <x v="4"/>
    <d v="1977-11-07T00:00:00"/>
    <s v="MA"/>
    <x v="0"/>
    <s v="White"/>
    <s v="Single"/>
    <x v="0"/>
    <x v="2"/>
    <x v="4"/>
    <d v="2023-01-09T00:00:00"/>
    <n v="2"/>
    <x v="0"/>
    <n v="3"/>
    <x v="2"/>
    <n v="2"/>
    <d v="2022-12-14T00:00:00"/>
    <x v="4"/>
    <x v="0"/>
    <x v="3"/>
    <n v="1"/>
    <x v="1805"/>
    <n v="42"/>
    <x v="0"/>
  </r>
  <r>
    <x v="1824"/>
    <d v="2022-06-25T00:00:00"/>
    <n v="3"/>
    <s v="Network Engineer"/>
    <x v="1"/>
    <s v="Active"/>
    <s v="Part-Time"/>
    <s v="Zone C"/>
    <s v="Full-Time"/>
    <x v="0"/>
    <x v="4"/>
    <d v="1976-02-21T00:00:00"/>
    <s v="MA"/>
    <x v="1"/>
    <s v="Asian"/>
    <s v="Single"/>
    <x v="0"/>
    <x v="2"/>
    <x v="4"/>
    <d v="2022-10-12T00:00:00"/>
    <n v="4"/>
    <x v="1"/>
    <n v="4"/>
    <x v="1"/>
    <n v="2"/>
    <d v="2023-04-13T00:00:00"/>
    <x v="3"/>
    <x v="0"/>
    <x v="3"/>
    <n v="1"/>
    <x v="1806"/>
    <n v="46"/>
    <x v="0"/>
  </r>
  <r>
    <x v="1825"/>
    <d v="2023-01-26T00:00:00"/>
    <n v="3"/>
    <s v="Network Engineer"/>
    <x v="8"/>
    <s v="Active"/>
    <s v="Part-Time"/>
    <s v="Zone C"/>
    <s v="Full-Time"/>
    <x v="0"/>
    <x v="3"/>
    <d v="1956-06-03T00:00:00"/>
    <s v="MA"/>
    <x v="1"/>
    <s v="Black"/>
    <s v="Widowed"/>
    <x v="0"/>
    <x v="0"/>
    <x v="0"/>
    <d v="2022-11-05T00:00:00"/>
    <n v="5"/>
    <x v="1"/>
    <n v="5"/>
    <x v="1"/>
    <n v="1"/>
    <d v="2023-04-22T00:00:00"/>
    <x v="4"/>
    <x v="0"/>
    <x v="2"/>
    <n v="2"/>
    <x v="1807"/>
    <n v="67"/>
    <x v="3"/>
  </r>
  <r>
    <x v="1826"/>
    <d v="2020-02-19T00:00:00"/>
    <n v="6"/>
    <s v="Network Engineer"/>
    <x v="3"/>
    <s v="Active"/>
    <s v="Part-Time"/>
    <s v="Zone A"/>
    <s v="Temporary"/>
    <x v="3"/>
    <x v="13"/>
    <d v="1973-04-24T00:00:00"/>
    <s v="MA"/>
    <x v="1"/>
    <s v="Black"/>
    <s v="Divorced"/>
    <x v="0"/>
    <x v="2"/>
    <x v="2"/>
    <d v="2022-08-24T00:00:00"/>
    <n v="1"/>
    <x v="0"/>
    <n v="4"/>
    <x v="1"/>
    <n v="5"/>
    <d v="2023-03-09T00:00:00"/>
    <x v="0"/>
    <x v="0"/>
    <x v="0"/>
    <n v="3"/>
    <x v="1808"/>
    <n v="47"/>
    <x v="0"/>
  </r>
  <r>
    <x v="1827"/>
    <d v="2019-12-24T00:00:00"/>
    <n v="6"/>
    <s v="Data Analyst"/>
    <x v="1"/>
    <s v="Active"/>
    <s v="Contract"/>
    <s v="Zone B"/>
    <s v="Temporary"/>
    <x v="0"/>
    <x v="6"/>
    <d v="1943-02-27T00:00:00"/>
    <s v="MA"/>
    <x v="1"/>
    <s v="Hispanic"/>
    <s v="Widowed"/>
    <x v="0"/>
    <x v="0"/>
    <x v="0"/>
    <d v="2023-02-21T00:00:00"/>
    <n v="3"/>
    <x v="2"/>
    <n v="3"/>
    <x v="2"/>
    <n v="5"/>
    <d v="2023-03-11T00:00:00"/>
    <x v="4"/>
    <x v="0"/>
    <x v="1"/>
    <n v="4"/>
    <x v="1809"/>
    <n v="76"/>
    <x v="3"/>
  </r>
  <r>
    <x v="1828"/>
    <d v="2020-10-16T00:00:00"/>
    <n v="5"/>
    <s v="Data Analyst"/>
    <x v="8"/>
    <s v="Active"/>
    <s v="Full-Time"/>
    <s v="Zone B"/>
    <s v="Temporary"/>
    <x v="0"/>
    <x v="3"/>
    <d v="1993-12-31T00:00:00"/>
    <s v="MA"/>
    <x v="1"/>
    <s v="White"/>
    <s v="Widowed"/>
    <x v="0"/>
    <x v="2"/>
    <x v="2"/>
    <d v="2023-07-11T00:00:00"/>
    <n v="2"/>
    <x v="0"/>
    <n v="3"/>
    <x v="2"/>
    <n v="3"/>
    <d v="2022-09-11T00:00:00"/>
    <x v="4"/>
    <x v="1"/>
    <x v="2"/>
    <n v="4"/>
    <x v="1810"/>
    <n v="27"/>
    <x v="1"/>
  </r>
  <r>
    <x v="1829"/>
    <d v="2018-09-07T00:00:00"/>
    <n v="7"/>
    <s v="Data Analyst "/>
    <x v="3"/>
    <s v="Active"/>
    <s v="Part-Time"/>
    <s v="Zone B"/>
    <s v="Full-Time"/>
    <x v="2"/>
    <x v="4"/>
    <d v="1997-07-26T00:00:00"/>
    <s v="MA"/>
    <x v="0"/>
    <s v="Hispanic"/>
    <s v="Married"/>
    <x v="0"/>
    <x v="2"/>
    <x v="2"/>
    <d v="2022-10-17T00:00:00"/>
    <n v="2"/>
    <x v="0"/>
    <n v="4"/>
    <x v="1"/>
    <n v="3"/>
    <d v="2023-07-18T00:00:00"/>
    <x v="3"/>
    <x v="0"/>
    <x v="0"/>
    <n v="3"/>
    <x v="1811"/>
    <n v="21"/>
    <x v="2"/>
  </r>
  <r>
    <x v="1830"/>
    <d v="2022-01-07T00:00:00"/>
    <n v="4"/>
    <s v="Data Analyst"/>
    <x v="9"/>
    <s v="Active"/>
    <s v="Part-Time"/>
    <s v="Zone C"/>
    <s v="Full-Time"/>
    <x v="2"/>
    <x v="13"/>
    <d v="1971-09-02T00:00:00"/>
    <s v="MA"/>
    <x v="0"/>
    <s v="White"/>
    <s v="Divorced"/>
    <x v="0"/>
    <x v="2"/>
    <x v="2"/>
    <d v="2023-06-10T00:00:00"/>
    <n v="5"/>
    <x v="1"/>
    <n v="1"/>
    <x v="0"/>
    <n v="1"/>
    <d v="2023-06-13T00:00:00"/>
    <x v="4"/>
    <x v="1"/>
    <x v="2"/>
    <n v="5"/>
    <x v="1812"/>
    <n v="51"/>
    <x v="0"/>
  </r>
  <r>
    <x v="1831"/>
    <d v="2019-03-25T00:00:00"/>
    <n v="7"/>
    <s v="Data Analyst"/>
    <x v="5"/>
    <s v="Active"/>
    <s v="Contract"/>
    <s v="Zone C"/>
    <s v="Temporary"/>
    <x v="2"/>
    <x v="4"/>
    <d v="1943-01-17T00:00:00"/>
    <s v="MA"/>
    <x v="1"/>
    <s v="Asian"/>
    <s v="Single"/>
    <x v="0"/>
    <x v="2"/>
    <x v="4"/>
    <d v="2022-11-15T00:00:00"/>
    <n v="1"/>
    <x v="0"/>
    <n v="1"/>
    <x v="0"/>
    <n v="4"/>
    <d v="2023-07-16T00:00:00"/>
    <x v="1"/>
    <x v="1"/>
    <x v="0"/>
    <n v="3"/>
    <x v="1813"/>
    <n v="76"/>
    <x v="3"/>
  </r>
  <r>
    <x v="1832"/>
    <d v="2021-11-18T00:00:00"/>
    <n v="4"/>
    <s v="Data Analyst"/>
    <x v="6"/>
    <s v="Active"/>
    <s v="Part-Time"/>
    <s v="Zone C"/>
    <s v="Temporary"/>
    <x v="2"/>
    <x v="14"/>
    <d v="1955-07-14T00:00:00"/>
    <s v="MA"/>
    <x v="1"/>
    <s v="Black"/>
    <s v="Single"/>
    <x v="0"/>
    <x v="0"/>
    <x v="0"/>
    <d v="2023-03-07T00:00:00"/>
    <n v="4"/>
    <x v="1"/>
    <n v="1"/>
    <x v="0"/>
    <n v="1"/>
    <d v="2023-05-25T00:00:00"/>
    <x v="3"/>
    <x v="1"/>
    <x v="3"/>
    <n v="4"/>
    <x v="1814"/>
    <n v="66"/>
    <x v="3"/>
  </r>
  <r>
    <x v="1833"/>
    <d v="2022-12-31T00:00:00"/>
    <n v="3"/>
    <s v="Production Manager"/>
    <x v="2"/>
    <s v="Active"/>
    <s v="Contract"/>
    <s v="Zone B"/>
    <s v="Temporary"/>
    <x v="0"/>
    <x v="3"/>
    <d v="1943-09-15T00:00:00"/>
    <s v="MA"/>
    <x v="0"/>
    <s v="Black"/>
    <s v="Married"/>
    <x v="0"/>
    <x v="2"/>
    <x v="4"/>
    <d v="2022-11-12T00:00:00"/>
    <n v="1"/>
    <x v="0"/>
    <n v="2"/>
    <x v="0"/>
    <n v="3"/>
    <d v="2023-05-17T00:00:00"/>
    <x v="0"/>
    <x v="0"/>
    <x v="0"/>
    <n v="3"/>
    <x v="1815"/>
    <n v="79"/>
    <x v="3"/>
  </r>
  <r>
    <x v="1834"/>
    <d v="2020-05-14T00:00:00"/>
    <n v="5"/>
    <s v="Production Manager"/>
    <x v="9"/>
    <s v="Active"/>
    <s v="Part-Time"/>
    <s v="Zone B"/>
    <s v="Temporary"/>
    <x v="0"/>
    <x v="7"/>
    <d v="1993-03-20T00:00:00"/>
    <s v="MA"/>
    <x v="1"/>
    <s v="Black"/>
    <s v="Married"/>
    <x v="0"/>
    <x v="0"/>
    <x v="0"/>
    <d v="2022-09-07T00:00:00"/>
    <n v="5"/>
    <x v="1"/>
    <n v="3"/>
    <x v="2"/>
    <n v="3"/>
    <d v="2023-04-14T00:00:00"/>
    <x v="2"/>
    <x v="1"/>
    <x v="1"/>
    <n v="3"/>
    <x v="1816"/>
    <n v="27"/>
    <x v="1"/>
  </r>
  <r>
    <x v="1835"/>
    <d v="2020-12-13T00:00:00"/>
    <n v="5"/>
    <s v="Production Manager"/>
    <x v="7"/>
    <s v="Active"/>
    <s v="Full-Time"/>
    <s v="Zone B"/>
    <s v="Part-Time"/>
    <x v="0"/>
    <x v="6"/>
    <d v="1996-07-01T00:00:00"/>
    <s v="MA"/>
    <x v="0"/>
    <s v="Other"/>
    <s v="Married"/>
    <x v="0"/>
    <x v="2"/>
    <x v="2"/>
    <d v="2023-07-08T00:00:00"/>
    <n v="4"/>
    <x v="1"/>
    <n v="4"/>
    <x v="1"/>
    <n v="3"/>
    <d v="2023-05-30T00:00:00"/>
    <x v="3"/>
    <x v="1"/>
    <x v="0"/>
    <n v="3"/>
    <x v="1817"/>
    <n v="24"/>
    <x v="2"/>
  </r>
  <r>
    <x v="1836"/>
    <d v="2021-11-16T00:00:00"/>
    <n v="4"/>
    <s v="Production Manager"/>
    <x v="3"/>
    <s v="Terminated"/>
    <s v="Part-Time"/>
    <s v="Zone B"/>
    <s v="Part-Time"/>
    <x v="0"/>
    <x v="10"/>
    <d v="1990-10-06T00:00:00"/>
    <s v="MA"/>
    <x v="0"/>
    <s v="Asian"/>
    <s v="Widowed"/>
    <x v="0"/>
    <x v="2"/>
    <x v="4"/>
    <d v="2023-02-07T00:00:00"/>
    <n v="4"/>
    <x v="1"/>
    <n v="4"/>
    <x v="1"/>
    <n v="3"/>
    <d v="2022-10-13T00:00:00"/>
    <x v="2"/>
    <x v="0"/>
    <x v="3"/>
    <n v="1"/>
    <x v="1818"/>
    <n v="31"/>
    <x v="1"/>
  </r>
  <r>
    <x v="1837"/>
    <d v="2022-12-01T00:00:00"/>
    <n v="3"/>
    <s v="Production Manager"/>
    <x v="5"/>
    <s v="Terminated"/>
    <s v="Full-Time"/>
    <s v="Zone C"/>
    <s v="Full-Time"/>
    <x v="0"/>
    <x v="9"/>
    <d v="1996-12-05T00:00:00"/>
    <s v="MA"/>
    <x v="0"/>
    <s v="Asian"/>
    <s v="Divorced"/>
    <x v="0"/>
    <x v="2"/>
    <x v="2"/>
    <d v="2023-02-12T00:00:00"/>
    <n v="4"/>
    <x v="1"/>
    <n v="4"/>
    <x v="1"/>
    <n v="2"/>
    <d v="2022-09-08T00:00:00"/>
    <x v="1"/>
    <x v="1"/>
    <x v="0"/>
    <n v="4"/>
    <x v="1819"/>
    <n v="26"/>
    <x v="1"/>
  </r>
  <r>
    <x v="1838"/>
    <d v="2020-10-30T00:00:00"/>
    <n v="5"/>
    <s v="Production Manager"/>
    <x v="4"/>
    <s v="Active"/>
    <s v="Full-Time"/>
    <s v="Zone C"/>
    <s v="Part-Time"/>
    <x v="0"/>
    <x v="4"/>
    <d v="1974-05-06T00:00:00"/>
    <s v="MA"/>
    <x v="0"/>
    <s v="Asian"/>
    <s v="Married"/>
    <x v="0"/>
    <x v="2"/>
    <x v="2"/>
    <d v="2023-01-21T00:00:00"/>
    <n v="5"/>
    <x v="1"/>
    <n v="4"/>
    <x v="1"/>
    <n v="5"/>
    <d v="2023-02-06T00:00:00"/>
    <x v="2"/>
    <x v="0"/>
    <x v="1"/>
    <n v="3"/>
    <x v="1820"/>
    <n v="46"/>
    <x v="0"/>
  </r>
  <r>
    <x v="1839"/>
    <d v="2021-02-08T00:00:00"/>
    <n v="5"/>
    <s v="Production Manager"/>
    <x v="0"/>
    <s v="Active"/>
    <s v="Full-Time"/>
    <s v="Zone C"/>
    <s v="Temporary"/>
    <x v="0"/>
    <x v="13"/>
    <d v="1983-02-17T00:00:00"/>
    <s v="MA"/>
    <x v="0"/>
    <s v="Hispanic"/>
    <s v="Widowed"/>
    <x v="0"/>
    <x v="2"/>
    <x v="2"/>
    <d v="2023-07-16T00:00:00"/>
    <n v="2"/>
    <x v="0"/>
    <n v="5"/>
    <x v="1"/>
    <n v="1"/>
    <d v="2023-02-04T00:00:00"/>
    <x v="4"/>
    <x v="1"/>
    <x v="1"/>
    <n v="3"/>
    <x v="1821"/>
    <n v="38"/>
    <x v="1"/>
  </r>
  <r>
    <x v="1840"/>
    <d v="2019-08-05T00:00:00"/>
    <n v="6"/>
    <s v="Production Manager"/>
    <x v="1"/>
    <s v="Active"/>
    <s v="Full-Time"/>
    <s v="Zone A"/>
    <s v="Temporary"/>
    <x v="0"/>
    <x v="4"/>
    <d v="1960-08-24T00:00:00"/>
    <s v="MA"/>
    <x v="1"/>
    <s v="Black"/>
    <s v="Widowed"/>
    <x v="0"/>
    <x v="0"/>
    <x v="3"/>
    <d v="2023-02-02T00:00:00"/>
    <n v="4"/>
    <x v="1"/>
    <n v="2"/>
    <x v="0"/>
    <n v="4"/>
    <d v="2022-12-04T00:00:00"/>
    <x v="2"/>
    <x v="1"/>
    <x v="2"/>
    <n v="3"/>
    <x v="1822"/>
    <n v="59"/>
    <x v="0"/>
  </r>
  <r>
    <x v="1841"/>
    <d v="2018-11-29T00:00:00"/>
    <n v="7"/>
    <s v="Production Manager"/>
    <x v="8"/>
    <s v="Terminated"/>
    <s v="Contract"/>
    <s v="Zone A"/>
    <s v="Temporary"/>
    <x v="0"/>
    <x v="6"/>
    <d v="1953-08-25T00:00:00"/>
    <s v="MA"/>
    <x v="0"/>
    <s v="Black"/>
    <s v="Married"/>
    <x v="0"/>
    <x v="2"/>
    <x v="4"/>
    <d v="2022-09-07T00:00:00"/>
    <n v="1"/>
    <x v="0"/>
    <n v="1"/>
    <x v="0"/>
    <n v="1"/>
    <d v="2022-08-11T00:00:00"/>
    <x v="4"/>
    <x v="1"/>
    <x v="3"/>
    <n v="5"/>
    <x v="1823"/>
    <n v="65"/>
    <x v="3"/>
  </r>
  <r>
    <x v="1842"/>
    <d v="2018-11-16T00:00:00"/>
    <n v="7"/>
    <s v="Production Manager"/>
    <x v="6"/>
    <s v="Terminated"/>
    <s v="Full-Time"/>
    <s v="Zone B"/>
    <s v="Part-Time"/>
    <x v="0"/>
    <x v="10"/>
    <d v="1944-07-22T00:00:00"/>
    <s v="MA"/>
    <x v="0"/>
    <s v="Asian"/>
    <s v="Divorced"/>
    <x v="0"/>
    <x v="2"/>
    <x v="2"/>
    <d v="2023-04-30T00:00:00"/>
    <n v="4"/>
    <x v="1"/>
    <n v="2"/>
    <x v="0"/>
    <n v="5"/>
    <d v="2022-08-16T00:00:00"/>
    <x v="2"/>
    <x v="0"/>
    <x v="1"/>
    <n v="3"/>
    <x v="1824"/>
    <n v="74"/>
    <x v="3"/>
  </r>
  <r>
    <x v="1843"/>
    <d v="2020-08-23T00:00:00"/>
    <n v="5"/>
    <s v="Production Manager"/>
    <x v="2"/>
    <s v="Active"/>
    <s v="Contract"/>
    <s v="Zone C"/>
    <s v="Part-Time"/>
    <x v="0"/>
    <x v="13"/>
    <d v="1959-07-29T00:00:00"/>
    <s v="MA"/>
    <x v="0"/>
    <s v="Hispanic"/>
    <s v="Widowed"/>
    <x v="0"/>
    <x v="0"/>
    <x v="3"/>
    <d v="2022-10-26T00:00:00"/>
    <n v="3"/>
    <x v="2"/>
    <n v="2"/>
    <x v="0"/>
    <n v="5"/>
    <d v="2023-04-27T00:00:00"/>
    <x v="2"/>
    <x v="0"/>
    <x v="2"/>
    <n v="3"/>
    <x v="1825"/>
    <n v="61"/>
    <x v="3"/>
  </r>
  <r>
    <x v="1844"/>
    <d v="2020-08-22T00:00:00"/>
    <n v="5"/>
    <s v="President &amp; CEO"/>
    <x v="9"/>
    <s v="Active"/>
    <s v="Full-Time"/>
    <s v="Zone B"/>
    <s v="Temporary"/>
    <x v="0"/>
    <x v="13"/>
    <d v="1950-03-31T00:00:00"/>
    <s v="MA"/>
    <x v="0"/>
    <s v="White"/>
    <s v="Single"/>
    <x v="0"/>
    <x v="2"/>
    <x v="4"/>
    <d v="2022-11-06T00:00:00"/>
    <n v="5"/>
    <x v="1"/>
    <n v="2"/>
    <x v="0"/>
    <n v="1"/>
    <d v="2023-03-30T00:00:00"/>
    <x v="3"/>
    <x v="1"/>
    <x v="2"/>
    <n v="4"/>
    <x v="1826"/>
    <n v="70"/>
    <x v="3"/>
  </r>
  <r>
    <x v="1845"/>
    <d v="2021-10-19T00:00:00"/>
    <n v="4"/>
    <s v="Network Engineer"/>
    <x v="7"/>
    <s v="Active"/>
    <s v="Part-Time"/>
    <s v="Zone B"/>
    <s v="Full-Time"/>
    <x v="0"/>
    <x v="4"/>
    <d v="1987-09-16T00:00:00"/>
    <s v="MA"/>
    <x v="1"/>
    <s v="Other"/>
    <s v="Divorced"/>
    <x v="0"/>
    <x v="0"/>
    <x v="3"/>
    <d v="2023-02-18T00:00:00"/>
    <n v="5"/>
    <x v="1"/>
    <n v="2"/>
    <x v="0"/>
    <n v="4"/>
    <d v="2023-07-26T00:00:00"/>
    <x v="0"/>
    <x v="1"/>
    <x v="0"/>
    <n v="5"/>
    <x v="1827"/>
    <n v="34"/>
    <x v="1"/>
  </r>
  <r>
    <x v="1846"/>
    <d v="2020-02-21T00:00:00"/>
    <n v="6"/>
    <s v="Network Engineer"/>
    <x v="3"/>
    <s v="Active"/>
    <s v="Contract"/>
    <s v="Zone B"/>
    <s v="Full-Time"/>
    <x v="0"/>
    <x v="4"/>
    <d v="1952-01-31T00:00:00"/>
    <s v="MA"/>
    <x v="1"/>
    <s v="Other"/>
    <s v="Widowed"/>
    <x v="0"/>
    <x v="0"/>
    <x v="3"/>
    <d v="2022-10-03T00:00:00"/>
    <n v="1"/>
    <x v="0"/>
    <n v="2"/>
    <x v="0"/>
    <n v="4"/>
    <d v="2023-06-07T00:00:00"/>
    <x v="0"/>
    <x v="1"/>
    <x v="1"/>
    <n v="3"/>
    <x v="1828"/>
    <n v="68"/>
    <x v="3"/>
  </r>
  <r>
    <x v="1847"/>
    <d v="2022-11-21T00:00:00"/>
    <n v="3"/>
    <s v="Data Analyst"/>
    <x v="1"/>
    <s v="Active"/>
    <s v="Contract"/>
    <s v="Zone B"/>
    <s v="Temporary"/>
    <x v="0"/>
    <x v="4"/>
    <d v="2000-05-30T00:00:00"/>
    <s v="MA"/>
    <x v="1"/>
    <s v="White"/>
    <s v="Married"/>
    <x v="0"/>
    <x v="2"/>
    <x v="4"/>
    <d v="2023-01-10T00:00:00"/>
    <n v="2"/>
    <x v="0"/>
    <n v="1"/>
    <x v="0"/>
    <n v="5"/>
    <d v="2023-04-19T00:00:00"/>
    <x v="1"/>
    <x v="0"/>
    <x v="3"/>
    <n v="4"/>
    <x v="1829"/>
    <n v="22"/>
    <x v="2"/>
  </r>
  <r>
    <x v="1848"/>
    <d v="2019-08-05T00:00:00"/>
    <n v="6"/>
    <s v="Data Analyst"/>
    <x v="0"/>
    <s v="Active"/>
    <s v="Full-Time"/>
    <s v="Zone A"/>
    <s v="Part-Time"/>
    <x v="0"/>
    <x v="4"/>
    <d v="1992-03-10T00:00:00"/>
    <s v="MA"/>
    <x v="0"/>
    <s v="Hispanic"/>
    <s v="Single"/>
    <x v="0"/>
    <x v="2"/>
    <x v="2"/>
    <d v="2023-08-02T00:00:00"/>
    <n v="3"/>
    <x v="2"/>
    <n v="4"/>
    <x v="1"/>
    <n v="5"/>
    <d v="2023-01-27T00:00:00"/>
    <x v="0"/>
    <x v="0"/>
    <x v="2"/>
    <n v="2"/>
    <x v="1830"/>
    <n v="27"/>
    <x v="1"/>
  </r>
  <r>
    <x v="1849"/>
    <d v="2020-11-05T00:00:00"/>
    <n v="5"/>
    <s v="Data Analyst "/>
    <x v="4"/>
    <s v="Active"/>
    <s v="Full-Time"/>
    <s v="Zone A"/>
    <s v="Full-Time"/>
    <x v="2"/>
    <x v="14"/>
    <d v="1982-10-22T00:00:00"/>
    <s v="MA"/>
    <x v="0"/>
    <s v="Other"/>
    <s v="Divorced"/>
    <x v="0"/>
    <x v="2"/>
    <x v="2"/>
    <d v="2023-07-21T00:00:00"/>
    <n v="3"/>
    <x v="2"/>
    <n v="5"/>
    <x v="1"/>
    <n v="5"/>
    <d v="2023-02-16T00:00:00"/>
    <x v="2"/>
    <x v="1"/>
    <x v="2"/>
    <n v="4"/>
    <x v="1831"/>
    <n v="38"/>
    <x v="1"/>
  </r>
  <r>
    <x v="1850"/>
    <d v="2021-06-12T00:00:00"/>
    <n v="4"/>
    <s v="Data Analyst"/>
    <x v="5"/>
    <s v="Active"/>
    <s v="Part-Time"/>
    <s v="Zone A"/>
    <s v="Part-Time"/>
    <x v="2"/>
    <x v="4"/>
    <d v="1962-08-09T00:00:00"/>
    <s v="MA"/>
    <x v="0"/>
    <s v="Asian"/>
    <s v="Divorced"/>
    <x v="0"/>
    <x v="2"/>
    <x v="2"/>
    <d v="2023-01-16T00:00:00"/>
    <n v="1"/>
    <x v="0"/>
    <n v="2"/>
    <x v="0"/>
    <n v="1"/>
    <d v="2023-05-01T00:00:00"/>
    <x v="1"/>
    <x v="1"/>
    <x v="1"/>
    <n v="2"/>
    <x v="1832"/>
    <n v="59"/>
    <x v="0"/>
  </r>
  <r>
    <x v="1851"/>
    <d v="2018-09-13T00:00:00"/>
    <n v="7"/>
    <s v="Data Analyst"/>
    <x v="3"/>
    <s v="Active"/>
    <s v="Contract"/>
    <s v="Zone B"/>
    <s v="Full-Time"/>
    <x v="2"/>
    <x v="3"/>
    <d v="1958-11-02T00:00:00"/>
    <s v="MA"/>
    <x v="1"/>
    <s v="Black"/>
    <s v="Single"/>
    <x v="0"/>
    <x v="2"/>
    <x v="4"/>
    <d v="2022-08-14T00:00:00"/>
    <n v="2"/>
    <x v="0"/>
    <n v="4"/>
    <x v="1"/>
    <n v="2"/>
    <d v="2022-11-20T00:00:00"/>
    <x v="2"/>
    <x v="1"/>
    <x v="0"/>
    <n v="5"/>
    <x v="1833"/>
    <n v="60"/>
    <x v="3"/>
  </r>
  <r>
    <x v="1852"/>
    <d v="2023-04-09T00:00:00"/>
    <n v="3"/>
    <s v="Production Manager"/>
    <x v="0"/>
    <s v="Active"/>
    <s v="Full-Time"/>
    <s v="Zone A"/>
    <s v="Temporary"/>
    <x v="0"/>
    <x v="4"/>
    <d v="1983-10-10T00:00:00"/>
    <s v="MA"/>
    <x v="0"/>
    <s v="Asian"/>
    <s v="Divorced"/>
    <x v="0"/>
    <x v="0"/>
    <x v="0"/>
    <d v="2022-12-07T00:00:00"/>
    <n v="5"/>
    <x v="1"/>
    <n v="2"/>
    <x v="0"/>
    <n v="4"/>
    <d v="2023-04-26T00:00:00"/>
    <x v="4"/>
    <x v="0"/>
    <x v="2"/>
    <n v="5"/>
    <x v="1834"/>
    <n v="40"/>
    <x v="0"/>
  </r>
  <r>
    <x v="1853"/>
    <d v="2021-01-09T00:00:00"/>
    <n v="5"/>
    <s v="Production Manager"/>
    <x v="7"/>
    <s v="Active"/>
    <s v="Contract"/>
    <s v="Zone B"/>
    <s v="Part-Time"/>
    <x v="0"/>
    <x v="7"/>
    <d v="1960-06-14T00:00:00"/>
    <s v="MA"/>
    <x v="1"/>
    <s v="White"/>
    <s v="Single"/>
    <x v="0"/>
    <x v="0"/>
    <x v="0"/>
    <d v="2022-12-31T00:00:00"/>
    <n v="1"/>
    <x v="0"/>
    <n v="2"/>
    <x v="0"/>
    <n v="1"/>
    <d v="2022-12-25T00:00:00"/>
    <x v="0"/>
    <x v="1"/>
    <x v="0"/>
    <n v="1"/>
    <x v="1835"/>
    <n v="61"/>
    <x v="3"/>
  </r>
  <r>
    <x v="1854"/>
    <d v="2020-03-23T00:00:00"/>
    <n v="6"/>
    <s v="Production Manager"/>
    <x v="1"/>
    <s v="Active"/>
    <s v="Part-Time"/>
    <s v="Zone A"/>
    <s v="Full-Time"/>
    <x v="0"/>
    <x v="11"/>
    <d v="1944-11-23T00:00:00"/>
    <s v="MA"/>
    <x v="0"/>
    <s v="Other"/>
    <s v="Married"/>
    <x v="0"/>
    <x v="2"/>
    <x v="2"/>
    <d v="2023-07-04T00:00:00"/>
    <n v="2"/>
    <x v="0"/>
    <n v="5"/>
    <x v="1"/>
    <n v="3"/>
    <d v="2023-04-07T00:00:00"/>
    <x v="0"/>
    <x v="0"/>
    <x v="3"/>
    <n v="3"/>
    <x v="1836"/>
    <n v="76"/>
    <x v="3"/>
  </r>
  <r>
    <x v="1855"/>
    <d v="2019-10-19T00:00:00"/>
    <n v="6"/>
    <s v="Production Manager"/>
    <x v="8"/>
    <s v="Terminated"/>
    <s v="Full-Time"/>
    <s v="Zone C"/>
    <s v="Part-Time"/>
    <x v="0"/>
    <x v="10"/>
    <d v="1991-12-22T00:00:00"/>
    <s v="MA"/>
    <x v="0"/>
    <s v="Asian"/>
    <s v="Divorced"/>
    <x v="0"/>
    <x v="2"/>
    <x v="2"/>
    <d v="2023-07-01T00:00:00"/>
    <n v="2"/>
    <x v="0"/>
    <n v="5"/>
    <x v="1"/>
    <n v="1"/>
    <d v="2022-08-24T00:00:00"/>
    <x v="4"/>
    <x v="1"/>
    <x v="2"/>
    <n v="4"/>
    <x v="1837"/>
    <n v="28"/>
    <x v="1"/>
  </r>
  <r>
    <x v="1856"/>
    <d v="2023-07-02T00:00:00"/>
    <n v="2"/>
    <s v="Production Manager"/>
    <x v="3"/>
    <s v="Active"/>
    <s v="Full-Time"/>
    <s v="Zone A"/>
    <s v="Temporary"/>
    <x v="0"/>
    <x v="3"/>
    <d v="1956-12-19T00:00:00"/>
    <s v="MA"/>
    <x v="0"/>
    <s v="Other"/>
    <s v="Married"/>
    <x v="0"/>
    <x v="2"/>
    <x v="2"/>
    <d v="2022-10-25T00:00:00"/>
    <n v="2"/>
    <x v="0"/>
    <n v="1"/>
    <x v="0"/>
    <n v="3"/>
    <d v="2022-11-03T00:00:00"/>
    <x v="1"/>
    <x v="0"/>
    <x v="2"/>
    <n v="5"/>
    <x v="1838"/>
    <n v="67"/>
    <x v="3"/>
  </r>
  <r>
    <x v="1857"/>
    <d v="2019-08-29T00:00:00"/>
    <n v="6"/>
    <s v="Production Manager"/>
    <x v="9"/>
    <s v="Active"/>
    <s v="Part-Time"/>
    <s v="Zone B"/>
    <s v="Part-Time"/>
    <x v="0"/>
    <x v="14"/>
    <d v="1988-04-08T00:00:00"/>
    <s v="MA"/>
    <x v="0"/>
    <s v="Other"/>
    <s v="Divorced"/>
    <x v="0"/>
    <x v="2"/>
    <x v="2"/>
    <d v="2023-02-15T00:00:00"/>
    <n v="2"/>
    <x v="0"/>
    <n v="3"/>
    <x v="2"/>
    <n v="3"/>
    <d v="2023-01-27T00:00:00"/>
    <x v="3"/>
    <x v="1"/>
    <x v="3"/>
    <n v="1"/>
    <x v="1839"/>
    <n v="31"/>
    <x v="1"/>
  </r>
  <r>
    <x v="1858"/>
    <d v="2023-07-17T00:00:00"/>
    <n v="2"/>
    <s v="Production Manager"/>
    <x v="5"/>
    <s v="Active"/>
    <s v="Part-Time"/>
    <s v="Zone C"/>
    <s v="Temporary"/>
    <x v="0"/>
    <x v="14"/>
    <d v="1943-12-10T00:00:00"/>
    <s v="MA"/>
    <x v="1"/>
    <s v="Asian"/>
    <s v="Single"/>
    <x v="0"/>
    <x v="2"/>
    <x v="4"/>
    <d v="2022-11-19T00:00:00"/>
    <n v="4"/>
    <x v="1"/>
    <n v="3"/>
    <x v="2"/>
    <n v="4"/>
    <d v="2023-08-01T00:00:00"/>
    <x v="2"/>
    <x v="0"/>
    <x v="2"/>
    <n v="1"/>
    <x v="1840"/>
    <n v="80"/>
    <x v="3"/>
  </r>
  <r>
    <x v="1859"/>
    <d v="2020-02-02T00:00:00"/>
    <n v="6"/>
    <s v="Production Manager"/>
    <x v="6"/>
    <s v="Active"/>
    <s v="Full-Time"/>
    <s v="Zone A"/>
    <s v="Full-Time"/>
    <x v="0"/>
    <x v="4"/>
    <d v="1973-04-08T00:00:00"/>
    <s v="MA"/>
    <x v="1"/>
    <s v="Asian"/>
    <s v="Widowed"/>
    <x v="0"/>
    <x v="0"/>
    <x v="0"/>
    <d v="2022-11-21T00:00:00"/>
    <n v="5"/>
    <x v="1"/>
    <n v="3"/>
    <x v="2"/>
    <n v="5"/>
    <d v="2022-08-09T00:00:00"/>
    <x v="1"/>
    <x v="1"/>
    <x v="1"/>
    <n v="1"/>
    <x v="1841"/>
    <n v="47"/>
    <x v="0"/>
  </r>
  <r>
    <x v="1860"/>
    <d v="2021-10-14T00:00:00"/>
    <n v="4"/>
    <s v="Production Manager"/>
    <x v="2"/>
    <s v="Terminated"/>
    <s v="Full-Time"/>
    <s v="Zone A"/>
    <s v="Temporary"/>
    <x v="0"/>
    <x v="4"/>
    <d v="1979-09-11T00:00:00"/>
    <s v="MA"/>
    <x v="0"/>
    <s v="Hispanic"/>
    <s v="Married"/>
    <x v="0"/>
    <x v="0"/>
    <x v="3"/>
    <d v="2022-09-03T00:00:00"/>
    <n v="2"/>
    <x v="0"/>
    <n v="2"/>
    <x v="0"/>
    <n v="2"/>
    <d v="2022-10-03T00:00:00"/>
    <x v="4"/>
    <x v="0"/>
    <x v="0"/>
    <n v="3"/>
    <x v="1842"/>
    <n v="42"/>
    <x v="0"/>
  </r>
  <r>
    <x v="1861"/>
    <d v="2020-04-10T00:00:00"/>
    <n v="6"/>
    <s v="Production Manager"/>
    <x v="4"/>
    <s v="Active"/>
    <s v="Contract"/>
    <s v="Zone A"/>
    <s v="Part-Time"/>
    <x v="0"/>
    <x v="17"/>
    <d v="1953-11-19T00:00:00"/>
    <s v="MA"/>
    <x v="0"/>
    <s v="Asian"/>
    <s v="Single"/>
    <x v="0"/>
    <x v="2"/>
    <x v="2"/>
    <d v="2023-01-15T00:00:00"/>
    <n v="2"/>
    <x v="0"/>
    <n v="1"/>
    <x v="0"/>
    <n v="3"/>
    <d v="2023-03-31T00:00:00"/>
    <x v="3"/>
    <x v="0"/>
    <x v="1"/>
    <n v="1"/>
    <x v="1843"/>
    <n v="67"/>
    <x v="3"/>
  </r>
  <r>
    <x v="1862"/>
    <d v="2018-12-14T00:00:00"/>
    <n v="7"/>
    <s v="Production Manager"/>
    <x v="0"/>
    <s v="Active"/>
    <s v="Part-Time"/>
    <s v="Zone B"/>
    <s v="Part-Time"/>
    <x v="0"/>
    <x v="0"/>
    <d v="1975-12-25T00:00:00"/>
    <s v="MA"/>
    <x v="0"/>
    <s v="Black"/>
    <s v="Widowed"/>
    <x v="0"/>
    <x v="2"/>
    <x v="4"/>
    <d v="2022-12-16T00:00:00"/>
    <n v="1"/>
    <x v="0"/>
    <n v="4"/>
    <x v="1"/>
    <n v="3"/>
    <d v="2022-09-28T00:00:00"/>
    <x v="1"/>
    <x v="1"/>
    <x v="0"/>
    <n v="3"/>
    <x v="1844"/>
    <n v="43"/>
    <x v="0"/>
  </r>
  <r>
    <x v="1863"/>
    <d v="2022-06-27T00:00:00"/>
    <n v="3"/>
    <s v="President &amp; CEO"/>
    <x v="7"/>
    <s v="Active"/>
    <s v="Contract"/>
    <s v="Zone C"/>
    <s v="Temporary"/>
    <x v="0"/>
    <x v="23"/>
    <d v="1994-05-28T00:00:00"/>
    <s v="MA"/>
    <x v="1"/>
    <s v="Hispanic"/>
    <s v="Widowed"/>
    <x v="0"/>
    <x v="2"/>
    <x v="4"/>
    <d v="2023-01-06T00:00:00"/>
    <n v="1"/>
    <x v="0"/>
    <n v="2"/>
    <x v="0"/>
    <n v="5"/>
    <d v="2023-03-05T00:00:00"/>
    <x v="4"/>
    <x v="0"/>
    <x v="0"/>
    <n v="2"/>
    <x v="1845"/>
    <n v="28"/>
    <x v="1"/>
  </r>
  <r>
    <x v="1864"/>
    <d v="2020-09-07T00:00:00"/>
    <n v="5"/>
    <s v="Network Engineer"/>
    <x v="1"/>
    <s v="Active"/>
    <s v="Contract"/>
    <s v="Zone C"/>
    <s v="Temporary"/>
    <x v="0"/>
    <x v="10"/>
    <d v="1953-05-15T00:00:00"/>
    <s v="MA"/>
    <x v="1"/>
    <s v="Other"/>
    <s v="Single"/>
    <x v="0"/>
    <x v="2"/>
    <x v="2"/>
    <d v="2023-06-06T00:00:00"/>
    <n v="5"/>
    <x v="1"/>
    <n v="2"/>
    <x v="0"/>
    <n v="4"/>
    <d v="2023-06-30T00:00:00"/>
    <x v="2"/>
    <x v="0"/>
    <x v="2"/>
    <n v="4"/>
    <x v="1846"/>
    <n v="67"/>
    <x v="3"/>
  </r>
  <r>
    <x v="1865"/>
    <d v="2019-11-03T00:00:00"/>
    <n v="6"/>
    <s v="Data Analyst"/>
    <x v="1"/>
    <s v="Active"/>
    <s v="Contract"/>
    <s v="Zone C"/>
    <s v="Part-Time"/>
    <x v="0"/>
    <x v="5"/>
    <d v="1976-05-22T00:00:00"/>
    <s v="MA"/>
    <x v="1"/>
    <s v="White"/>
    <s v="Widowed"/>
    <x v="0"/>
    <x v="2"/>
    <x v="2"/>
    <d v="2023-06-06T00:00:00"/>
    <n v="1"/>
    <x v="0"/>
    <n v="4"/>
    <x v="1"/>
    <n v="2"/>
    <d v="2023-07-28T00:00:00"/>
    <x v="3"/>
    <x v="0"/>
    <x v="2"/>
    <n v="1"/>
    <x v="1847"/>
    <n v="43"/>
    <x v="0"/>
  </r>
  <r>
    <x v="1866"/>
    <d v="2020-05-15T00:00:00"/>
    <n v="5"/>
    <s v="Data Analyst"/>
    <x v="8"/>
    <s v="Active"/>
    <s v="Part-Time"/>
    <s v="Zone C"/>
    <s v="Part-Time"/>
    <x v="0"/>
    <x v="6"/>
    <d v="1943-02-13T00:00:00"/>
    <s v="MA"/>
    <x v="0"/>
    <s v="Asian"/>
    <s v="Divorced"/>
    <x v="0"/>
    <x v="2"/>
    <x v="4"/>
    <d v="2022-10-18T00:00:00"/>
    <n v="1"/>
    <x v="0"/>
    <n v="5"/>
    <x v="1"/>
    <n v="4"/>
    <d v="2023-07-19T00:00:00"/>
    <x v="1"/>
    <x v="1"/>
    <x v="2"/>
    <n v="5"/>
    <x v="1848"/>
    <n v="77"/>
    <x v="3"/>
  </r>
  <r>
    <x v="1867"/>
    <d v="2023-04-28T00:00:00"/>
    <n v="3"/>
    <s v="Data Analyst "/>
    <x v="3"/>
    <s v="Active"/>
    <s v="Part-Time"/>
    <s v="Zone B"/>
    <s v="Full-Time"/>
    <x v="2"/>
    <x v="8"/>
    <d v="1964-02-11T00:00:00"/>
    <s v="MA"/>
    <x v="0"/>
    <s v="Asian"/>
    <s v="Widowed"/>
    <x v="0"/>
    <x v="2"/>
    <x v="4"/>
    <d v="2023-06-22T00:00:00"/>
    <n v="3"/>
    <x v="2"/>
    <n v="3"/>
    <x v="2"/>
    <n v="3"/>
    <d v="2022-12-10T00:00:00"/>
    <x v="3"/>
    <x v="1"/>
    <x v="0"/>
    <n v="3"/>
    <x v="1849"/>
    <n v="59"/>
    <x v="0"/>
  </r>
  <r>
    <x v="1868"/>
    <d v="2019-08-05T00:00:00"/>
    <n v="6"/>
    <s v="Data Analyst"/>
    <x v="4"/>
    <s v="Active"/>
    <s v="Full-Time"/>
    <s v="Zone A"/>
    <s v="Full-Time"/>
    <x v="2"/>
    <x v="16"/>
    <d v="1944-09-27T00:00:00"/>
    <s v="MA"/>
    <x v="1"/>
    <s v="Black"/>
    <s v="Single"/>
    <x v="0"/>
    <x v="2"/>
    <x v="4"/>
    <d v="2023-06-19T00:00:00"/>
    <n v="4"/>
    <x v="1"/>
    <n v="3"/>
    <x v="2"/>
    <n v="2"/>
    <d v="2022-12-17T00:00:00"/>
    <x v="1"/>
    <x v="1"/>
    <x v="0"/>
    <n v="5"/>
    <x v="1850"/>
    <n v="75"/>
    <x v="3"/>
  </r>
  <r>
    <x v="1869"/>
    <d v="2018-12-05T00:00:00"/>
    <n v="7"/>
    <s v="Production Manager"/>
    <x v="6"/>
    <s v="Active"/>
    <s v="Full-Time"/>
    <s v="Zone C"/>
    <s v="Part-Time"/>
    <x v="0"/>
    <x v="6"/>
    <d v="1993-09-04T00:00:00"/>
    <s v="MA"/>
    <x v="0"/>
    <s v="Other"/>
    <s v="Widowed"/>
    <x v="0"/>
    <x v="0"/>
    <x v="3"/>
    <d v="2023-05-12T00:00:00"/>
    <n v="3"/>
    <x v="2"/>
    <n v="2"/>
    <x v="0"/>
    <n v="2"/>
    <d v="2023-02-27T00:00:00"/>
    <x v="2"/>
    <x v="1"/>
    <x v="2"/>
    <n v="5"/>
    <x v="1851"/>
    <n v="25"/>
    <x v="1"/>
  </r>
  <r>
    <x v="1870"/>
    <d v="2022-04-25T00:00:00"/>
    <n v="4"/>
    <s v="Production Manager"/>
    <x v="2"/>
    <s v="Active"/>
    <s v="Full-Time"/>
    <s v="Zone C"/>
    <s v="Full-Time"/>
    <x v="0"/>
    <x v="4"/>
    <d v="1980-09-17T00:00:00"/>
    <s v="MA"/>
    <x v="1"/>
    <s v="White"/>
    <s v="Single"/>
    <x v="0"/>
    <x v="2"/>
    <x v="2"/>
    <d v="2022-11-18T00:00:00"/>
    <n v="4"/>
    <x v="1"/>
    <n v="1"/>
    <x v="0"/>
    <n v="1"/>
    <d v="2022-09-22T00:00:00"/>
    <x v="1"/>
    <x v="0"/>
    <x v="2"/>
    <n v="1"/>
    <x v="1852"/>
    <n v="42"/>
    <x v="0"/>
  </r>
  <r>
    <x v="1871"/>
    <d v="2019-12-10T00:00:00"/>
    <n v="6"/>
    <s v="Production Manager"/>
    <x v="9"/>
    <s v="Active"/>
    <s v="Part-Time"/>
    <s v="Zone C"/>
    <s v="Part-Time"/>
    <x v="0"/>
    <x v="5"/>
    <d v="1983-06-24T00:00:00"/>
    <s v="MA"/>
    <x v="1"/>
    <s v="Black"/>
    <s v="Divorced"/>
    <x v="0"/>
    <x v="2"/>
    <x v="4"/>
    <d v="2023-02-23T00:00:00"/>
    <n v="1"/>
    <x v="0"/>
    <n v="1"/>
    <x v="0"/>
    <n v="4"/>
    <d v="2023-03-29T00:00:00"/>
    <x v="1"/>
    <x v="1"/>
    <x v="2"/>
    <n v="5"/>
    <x v="1853"/>
    <n v="36"/>
    <x v="1"/>
  </r>
  <r>
    <x v="1872"/>
    <d v="2022-06-30T00:00:00"/>
    <n v="3"/>
    <s v="Production Manager"/>
    <x v="7"/>
    <s v="Terminated"/>
    <s v="Contract"/>
    <s v="Zone C"/>
    <s v="Part-Time"/>
    <x v="0"/>
    <x v="5"/>
    <d v="1960-07-18T00:00:00"/>
    <s v="MA"/>
    <x v="0"/>
    <s v="Other"/>
    <s v="Single"/>
    <x v="0"/>
    <x v="2"/>
    <x v="4"/>
    <d v="2022-12-14T00:00:00"/>
    <n v="3"/>
    <x v="2"/>
    <n v="4"/>
    <x v="1"/>
    <n v="2"/>
    <d v="2022-11-22T00:00:00"/>
    <x v="2"/>
    <x v="1"/>
    <x v="2"/>
    <n v="5"/>
    <x v="1854"/>
    <n v="62"/>
    <x v="3"/>
  </r>
  <r>
    <x v="1873"/>
    <d v="2018-09-19T00:00:00"/>
    <n v="7"/>
    <s v="Production Manager"/>
    <x v="3"/>
    <s v="Active"/>
    <s v="Part-Time"/>
    <s v="Zone B"/>
    <s v="Full-Time"/>
    <x v="0"/>
    <x v="4"/>
    <d v="1990-08-22T00:00:00"/>
    <s v="MA"/>
    <x v="0"/>
    <s v="Other"/>
    <s v="Widowed"/>
    <x v="0"/>
    <x v="2"/>
    <x v="2"/>
    <d v="2022-09-08T00:00:00"/>
    <n v="2"/>
    <x v="0"/>
    <n v="5"/>
    <x v="1"/>
    <n v="2"/>
    <d v="2022-11-10T00:00:00"/>
    <x v="2"/>
    <x v="1"/>
    <x v="2"/>
    <n v="5"/>
    <x v="1855"/>
    <n v="28"/>
    <x v="1"/>
  </r>
  <r>
    <x v="1874"/>
    <d v="2019-07-08T00:00:00"/>
    <n v="6"/>
    <s v="Production Manager"/>
    <x v="5"/>
    <s v="Active"/>
    <s v="Contract"/>
    <s v="Zone C"/>
    <s v="Temporary"/>
    <x v="0"/>
    <x v="3"/>
    <d v="1959-06-11T00:00:00"/>
    <s v="MA"/>
    <x v="0"/>
    <s v="White"/>
    <s v="Widowed"/>
    <x v="0"/>
    <x v="0"/>
    <x v="3"/>
    <d v="2023-01-07T00:00:00"/>
    <n v="4"/>
    <x v="1"/>
    <n v="3"/>
    <x v="2"/>
    <n v="3"/>
    <d v="2022-12-13T00:00:00"/>
    <x v="3"/>
    <x v="1"/>
    <x v="1"/>
    <n v="3"/>
    <x v="1856"/>
    <n v="60"/>
    <x v="3"/>
  </r>
  <r>
    <x v="1875"/>
    <d v="2023-05-25T00:00:00"/>
    <n v="2"/>
    <s v="Production Manager"/>
    <x v="9"/>
    <s v="Active"/>
    <s v="Full-Time"/>
    <s v="Zone B"/>
    <s v="Part-Time"/>
    <x v="0"/>
    <x v="13"/>
    <d v="1958-06-13T00:00:00"/>
    <s v="MA"/>
    <x v="1"/>
    <s v="White"/>
    <s v="Married"/>
    <x v="0"/>
    <x v="0"/>
    <x v="0"/>
    <d v="2022-11-29T00:00:00"/>
    <n v="1"/>
    <x v="0"/>
    <n v="4"/>
    <x v="1"/>
    <n v="2"/>
    <d v="2023-03-15T00:00:00"/>
    <x v="1"/>
    <x v="1"/>
    <x v="3"/>
    <n v="1"/>
    <x v="1857"/>
    <n v="65"/>
    <x v="3"/>
  </r>
  <r>
    <x v="1876"/>
    <d v="2018-11-03T00:00:00"/>
    <n v="7"/>
    <s v="Production Manager"/>
    <x v="5"/>
    <s v="Active"/>
    <s v="Contract"/>
    <s v="Zone A"/>
    <s v="Part-Time"/>
    <x v="0"/>
    <x v="2"/>
    <d v="1961-06-12T00:00:00"/>
    <s v="MA"/>
    <x v="1"/>
    <s v="Black"/>
    <s v="Married"/>
    <x v="0"/>
    <x v="2"/>
    <x v="2"/>
    <d v="2023-03-28T00:00:00"/>
    <n v="4"/>
    <x v="1"/>
    <n v="4"/>
    <x v="1"/>
    <n v="3"/>
    <d v="2023-07-23T00:00:00"/>
    <x v="4"/>
    <x v="1"/>
    <x v="2"/>
    <n v="4"/>
    <x v="1858"/>
    <n v="57"/>
    <x v="0"/>
  </r>
  <r>
    <x v="1877"/>
    <d v="2022-11-09T00:00:00"/>
    <n v="3"/>
    <s v="Production Manager"/>
    <x v="6"/>
    <s v="Terminated"/>
    <s v="Full-Time"/>
    <s v="Zone C"/>
    <s v="Part-Time"/>
    <x v="0"/>
    <x v="4"/>
    <d v="1945-09-23T00:00:00"/>
    <s v="MA"/>
    <x v="0"/>
    <s v="Asian"/>
    <s v="Divorced"/>
    <x v="0"/>
    <x v="0"/>
    <x v="3"/>
    <d v="2022-12-23T00:00:00"/>
    <n v="1"/>
    <x v="0"/>
    <n v="1"/>
    <x v="0"/>
    <n v="3"/>
    <d v="2022-11-01T00:00:00"/>
    <x v="1"/>
    <x v="0"/>
    <x v="0"/>
    <n v="4"/>
    <x v="1859"/>
    <n v="77"/>
    <x v="3"/>
  </r>
  <r>
    <x v="1878"/>
    <d v="2022-04-14T00:00:00"/>
    <n v="4"/>
    <s v="Production Manager"/>
    <x v="2"/>
    <s v="Terminated"/>
    <s v="Full-Time"/>
    <s v="Zone C"/>
    <s v="Full-Time"/>
    <x v="0"/>
    <x v="12"/>
    <d v="1985-09-19T00:00:00"/>
    <s v="MA"/>
    <x v="0"/>
    <s v="Black"/>
    <s v="Widowed"/>
    <x v="0"/>
    <x v="2"/>
    <x v="2"/>
    <d v="2022-10-29T00:00:00"/>
    <n v="3"/>
    <x v="2"/>
    <n v="2"/>
    <x v="0"/>
    <n v="2"/>
    <d v="2023-02-18T00:00:00"/>
    <x v="4"/>
    <x v="1"/>
    <x v="0"/>
    <n v="1"/>
    <x v="1860"/>
    <n v="37"/>
    <x v="1"/>
  </r>
  <r>
    <x v="1879"/>
    <d v="2020-08-06T00:00:00"/>
    <n v="5"/>
    <s v="Production Manager"/>
    <x v="4"/>
    <s v="Active"/>
    <s v="Full-Time"/>
    <s v="Zone C"/>
    <s v="Temporary"/>
    <x v="0"/>
    <x v="0"/>
    <d v="1958-03-22T00:00:00"/>
    <s v="MA"/>
    <x v="0"/>
    <s v="Hispanic"/>
    <s v="Married"/>
    <x v="0"/>
    <x v="0"/>
    <x v="0"/>
    <d v="2022-11-07T00:00:00"/>
    <n v="3"/>
    <x v="2"/>
    <n v="3"/>
    <x v="2"/>
    <n v="3"/>
    <d v="2022-08-25T00:00:00"/>
    <x v="3"/>
    <x v="1"/>
    <x v="0"/>
    <n v="5"/>
    <x v="1861"/>
    <n v="62"/>
    <x v="3"/>
  </r>
  <r>
    <x v="1880"/>
    <d v="2019-06-26T00:00:00"/>
    <n v="6"/>
    <s v="Production Manager"/>
    <x v="0"/>
    <s v="Active"/>
    <s v="Contract"/>
    <s v="Zone C"/>
    <s v="Temporary"/>
    <x v="0"/>
    <x v="3"/>
    <d v="1949-05-19T00:00:00"/>
    <s v="MA"/>
    <x v="0"/>
    <s v="White"/>
    <s v="Divorced"/>
    <x v="0"/>
    <x v="2"/>
    <x v="2"/>
    <d v="2023-05-01T00:00:00"/>
    <n v="3"/>
    <x v="2"/>
    <n v="3"/>
    <x v="2"/>
    <n v="1"/>
    <d v="2023-04-21T00:00:00"/>
    <x v="2"/>
    <x v="1"/>
    <x v="0"/>
    <n v="3"/>
    <x v="1862"/>
    <n v="70"/>
    <x v="3"/>
  </r>
  <r>
    <x v="1881"/>
    <d v="2020-09-13T00:00:00"/>
    <n v="5"/>
    <s v="President &amp; CEO"/>
    <x v="7"/>
    <s v="Terminated"/>
    <s v="Full-Time"/>
    <s v="Zone B"/>
    <s v="Part-Time"/>
    <x v="0"/>
    <x v="4"/>
    <d v="1950-04-06T00:00:00"/>
    <s v="MA"/>
    <x v="1"/>
    <s v="White"/>
    <s v="Divorced"/>
    <x v="0"/>
    <x v="0"/>
    <x v="0"/>
    <d v="2023-07-25T00:00:00"/>
    <n v="4"/>
    <x v="1"/>
    <n v="1"/>
    <x v="0"/>
    <n v="2"/>
    <d v="2023-03-19T00:00:00"/>
    <x v="3"/>
    <x v="1"/>
    <x v="2"/>
    <n v="1"/>
    <x v="1863"/>
    <n v="70"/>
    <x v="3"/>
  </r>
  <r>
    <x v="1882"/>
    <d v="2018-11-13T00:00:00"/>
    <n v="7"/>
    <s v="Network Engineer"/>
    <x v="1"/>
    <s v="Active"/>
    <s v="Part-Time"/>
    <s v="Zone B"/>
    <s v="Part-Time"/>
    <x v="0"/>
    <x v="6"/>
    <d v="1971-03-25T00:00:00"/>
    <s v="MA"/>
    <x v="1"/>
    <s v="Black"/>
    <s v="Widowed"/>
    <x v="0"/>
    <x v="2"/>
    <x v="4"/>
    <d v="2023-02-24T00:00:00"/>
    <n v="1"/>
    <x v="0"/>
    <n v="4"/>
    <x v="1"/>
    <n v="4"/>
    <d v="2023-05-19T00:00:00"/>
    <x v="4"/>
    <x v="0"/>
    <x v="0"/>
    <n v="1"/>
    <x v="1864"/>
    <n v="47"/>
    <x v="0"/>
  </r>
  <r>
    <x v="1883"/>
    <d v="2019-10-06T00:00:00"/>
    <n v="6"/>
    <s v="Data Analyst"/>
    <x v="1"/>
    <s v="Active"/>
    <s v="Full-Time"/>
    <s v="Zone C"/>
    <s v="Temporary"/>
    <x v="0"/>
    <x v="0"/>
    <d v="1953-04-17T00:00:00"/>
    <s v="MA"/>
    <x v="1"/>
    <s v="Other"/>
    <s v="Widowed"/>
    <x v="0"/>
    <x v="0"/>
    <x v="0"/>
    <d v="2022-09-23T00:00:00"/>
    <n v="3"/>
    <x v="2"/>
    <n v="5"/>
    <x v="1"/>
    <n v="5"/>
    <d v="2022-11-15T00:00:00"/>
    <x v="2"/>
    <x v="0"/>
    <x v="2"/>
    <n v="2"/>
    <x v="1865"/>
    <n v="66"/>
    <x v="3"/>
  </r>
  <r>
    <x v="1884"/>
    <d v="2021-09-15T00:00:00"/>
    <n v="4"/>
    <s v="Data Analyst"/>
    <x v="8"/>
    <s v="Active"/>
    <s v="Full-Time"/>
    <s v="Zone B"/>
    <s v="Part-Time"/>
    <x v="2"/>
    <x v="4"/>
    <d v="1962-01-10T00:00:00"/>
    <s v="MA"/>
    <x v="0"/>
    <s v="Black"/>
    <s v="Divorced"/>
    <x v="0"/>
    <x v="0"/>
    <x v="3"/>
    <d v="2022-08-26T00:00:00"/>
    <n v="2"/>
    <x v="0"/>
    <n v="5"/>
    <x v="1"/>
    <n v="5"/>
    <d v="2022-09-04T00:00:00"/>
    <x v="2"/>
    <x v="0"/>
    <x v="0"/>
    <n v="1"/>
    <x v="1866"/>
    <n v="59"/>
    <x v="0"/>
  </r>
  <r>
    <x v="1885"/>
    <d v="2020-02-06T00:00:00"/>
    <n v="6"/>
    <s v="Data Analyst "/>
    <x v="3"/>
    <s v="Active"/>
    <s v="Full-Time"/>
    <s v="Zone B"/>
    <s v="Full-Time"/>
    <x v="2"/>
    <x v="6"/>
    <d v="1996-10-30T00:00:00"/>
    <s v="MA"/>
    <x v="0"/>
    <s v="White"/>
    <s v="Single"/>
    <x v="0"/>
    <x v="0"/>
    <x v="0"/>
    <d v="2023-01-11T00:00:00"/>
    <n v="3"/>
    <x v="2"/>
    <n v="3"/>
    <x v="2"/>
    <n v="3"/>
    <d v="2023-04-07T00:00:00"/>
    <x v="1"/>
    <x v="1"/>
    <x v="3"/>
    <n v="1"/>
    <x v="1867"/>
    <n v="24"/>
    <x v="2"/>
  </r>
  <r>
    <x v="1886"/>
    <d v="2022-10-21T00:00:00"/>
    <n v="3"/>
    <s v="Data Analyst"/>
    <x v="9"/>
    <s v="Active"/>
    <s v="Full-Time"/>
    <s v="Zone B"/>
    <s v="Part-Time"/>
    <x v="2"/>
    <x v="6"/>
    <d v="1957-11-19T00:00:00"/>
    <s v="MA"/>
    <x v="1"/>
    <s v="White"/>
    <s v="Divorced"/>
    <x v="0"/>
    <x v="2"/>
    <x v="2"/>
    <d v="2023-05-03T00:00:00"/>
    <n v="4"/>
    <x v="1"/>
    <n v="4"/>
    <x v="1"/>
    <n v="1"/>
    <d v="2022-09-24T00:00:00"/>
    <x v="3"/>
    <x v="1"/>
    <x v="0"/>
    <n v="3"/>
    <x v="1868"/>
    <n v="65"/>
    <x v="3"/>
  </r>
  <r>
    <x v="1887"/>
    <d v="2022-10-11T00:00:00"/>
    <n v="3"/>
    <s v="Production Manager"/>
    <x v="6"/>
    <s v="Active"/>
    <s v="Part-Time"/>
    <s v="Zone B"/>
    <s v="Temporary"/>
    <x v="0"/>
    <x v="3"/>
    <d v="1994-07-16T00:00:00"/>
    <s v="MA"/>
    <x v="0"/>
    <s v="Black"/>
    <s v="Widowed"/>
    <x v="0"/>
    <x v="2"/>
    <x v="2"/>
    <d v="2023-01-23T00:00:00"/>
    <n v="2"/>
    <x v="0"/>
    <n v="3"/>
    <x v="2"/>
    <n v="3"/>
    <d v="2023-02-27T00:00:00"/>
    <x v="2"/>
    <x v="1"/>
    <x v="0"/>
    <n v="4"/>
    <x v="1869"/>
    <n v="28"/>
    <x v="1"/>
  </r>
  <r>
    <x v="1888"/>
    <d v="2022-01-30T00:00:00"/>
    <n v="4"/>
    <s v="Production Manager"/>
    <x v="2"/>
    <s v="Active"/>
    <s v="Full-Time"/>
    <s v="Zone B"/>
    <s v="Part-Time"/>
    <x v="0"/>
    <x v="6"/>
    <d v="1994-10-13T00:00:00"/>
    <s v="MA"/>
    <x v="1"/>
    <s v="White"/>
    <s v="Widowed"/>
    <x v="0"/>
    <x v="2"/>
    <x v="2"/>
    <d v="2023-04-10T00:00:00"/>
    <n v="5"/>
    <x v="1"/>
    <n v="4"/>
    <x v="1"/>
    <n v="5"/>
    <d v="2023-01-21T00:00:00"/>
    <x v="2"/>
    <x v="0"/>
    <x v="3"/>
    <n v="5"/>
    <x v="1870"/>
    <n v="28"/>
    <x v="1"/>
  </r>
  <r>
    <x v="1889"/>
    <d v="2022-07-27T00:00:00"/>
    <n v="3"/>
    <s v="Production Manager"/>
    <x v="9"/>
    <s v="Active"/>
    <s v="Full-Time"/>
    <s v="Zone B"/>
    <s v="Temporary"/>
    <x v="0"/>
    <x v="3"/>
    <d v="1942-04-10T00:00:00"/>
    <s v="MA"/>
    <x v="0"/>
    <s v="White"/>
    <s v="Single"/>
    <x v="0"/>
    <x v="0"/>
    <x v="0"/>
    <d v="2022-11-08T00:00:00"/>
    <n v="4"/>
    <x v="1"/>
    <n v="2"/>
    <x v="0"/>
    <n v="2"/>
    <d v="2022-09-01T00:00:00"/>
    <x v="4"/>
    <x v="1"/>
    <x v="0"/>
    <n v="1"/>
    <x v="1871"/>
    <n v="80"/>
    <x v="3"/>
  </r>
  <r>
    <x v="1890"/>
    <d v="2022-05-26T00:00:00"/>
    <n v="3"/>
    <s v="Production Manager"/>
    <x v="7"/>
    <s v="Active"/>
    <s v="Part-Time"/>
    <s v="Zone B"/>
    <s v="Part-Time"/>
    <x v="0"/>
    <x v="3"/>
    <d v="1952-07-16T00:00:00"/>
    <s v="MA"/>
    <x v="0"/>
    <s v="Asian"/>
    <s v="Single"/>
    <x v="0"/>
    <x v="2"/>
    <x v="2"/>
    <d v="2022-09-05T00:00:00"/>
    <n v="1"/>
    <x v="0"/>
    <n v="1"/>
    <x v="0"/>
    <n v="5"/>
    <d v="2022-09-01T00:00:00"/>
    <x v="3"/>
    <x v="1"/>
    <x v="0"/>
    <n v="5"/>
    <x v="1872"/>
    <n v="70"/>
    <x v="3"/>
  </r>
  <r>
    <x v="1891"/>
    <d v="2021-02-08T00:00:00"/>
    <n v="5"/>
    <s v="Production Manager"/>
    <x v="3"/>
    <s v="Active"/>
    <s v="Full-Time"/>
    <s v="Zone B"/>
    <s v="Full-Time"/>
    <x v="0"/>
    <x v="4"/>
    <d v="1952-09-10T00:00:00"/>
    <s v="MA"/>
    <x v="0"/>
    <s v="White"/>
    <s v="Married"/>
    <x v="0"/>
    <x v="0"/>
    <x v="0"/>
    <d v="2023-02-08T00:00:00"/>
    <n v="1"/>
    <x v="0"/>
    <n v="2"/>
    <x v="0"/>
    <n v="5"/>
    <d v="2022-08-18T00:00:00"/>
    <x v="1"/>
    <x v="0"/>
    <x v="0"/>
    <n v="4"/>
    <x v="1873"/>
    <n v="69"/>
    <x v="3"/>
  </r>
  <r>
    <x v="1892"/>
    <d v="2022-06-06T00:00:00"/>
    <n v="3"/>
    <s v="Production Manager"/>
    <x v="5"/>
    <s v="Active"/>
    <s v="Contract"/>
    <s v="Zone C"/>
    <s v="Full-Time"/>
    <x v="0"/>
    <x v="3"/>
    <d v="1994-06-08T00:00:00"/>
    <s v="MA"/>
    <x v="1"/>
    <s v="Asian"/>
    <s v="Single"/>
    <x v="0"/>
    <x v="2"/>
    <x v="2"/>
    <d v="2022-11-01T00:00:00"/>
    <n v="4"/>
    <x v="1"/>
    <n v="5"/>
    <x v="1"/>
    <n v="1"/>
    <d v="2023-05-06T00:00:00"/>
    <x v="4"/>
    <x v="0"/>
    <x v="0"/>
    <n v="2"/>
    <x v="1874"/>
    <n v="28"/>
    <x v="1"/>
  </r>
  <r>
    <x v="1893"/>
    <d v="2021-02-27T00:00:00"/>
    <n v="5"/>
    <s v="Production Manager"/>
    <x v="4"/>
    <s v="Active"/>
    <s v="Contract"/>
    <s v="Zone C"/>
    <s v="Full-Time"/>
    <x v="0"/>
    <x v="6"/>
    <d v="1986-11-10T00:00:00"/>
    <s v="MA"/>
    <x v="1"/>
    <s v="White"/>
    <s v="Single"/>
    <x v="0"/>
    <x v="0"/>
    <x v="0"/>
    <d v="2022-09-17T00:00:00"/>
    <n v="2"/>
    <x v="0"/>
    <n v="3"/>
    <x v="2"/>
    <n v="4"/>
    <d v="2022-10-31T00:00:00"/>
    <x v="4"/>
    <x v="1"/>
    <x v="3"/>
    <n v="4"/>
    <x v="1675"/>
    <n v="35"/>
    <x v="1"/>
  </r>
  <r>
    <x v="1894"/>
    <d v="2022-01-26T00:00:00"/>
    <n v="4"/>
    <s v="Production Manager"/>
    <x v="0"/>
    <s v="Terminated"/>
    <s v="Contract"/>
    <s v="Zone B"/>
    <s v="Temporary"/>
    <x v="0"/>
    <x v="9"/>
    <d v="1942-06-20T00:00:00"/>
    <s v="MA"/>
    <x v="1"/>
    <s v="Black"/>
    <s v="Married"/>
    <x v="0"/>
    <x v="2"/>
    <x v="4"/>
    <d v="2023-03-08T00:00:00"/>
    <n v="3"/>
    <x v="2"/>
    <n v="2"/>
    <x v="0"/>
    <n v="5"/>
    <d v="2023-01-27T00:00:00"/>
    <x v="3"/>
    <x v="1"/>
    <x v="0"/>
    <n v="5"/>
    <x v="1875"/>
    <n v="80"/>
    <x v="3"/>
  </r>
  <r>
    <x v="1895"/>
    <d v="2020-04-01T00:00:00"/>
    <n v="6"/>
    <s v="Production Manager"/>
    <x v="1"/>
    <s v="Active"/>
    <s v="Part-Time"/>
    <s v="Zone A"/>
    <s v="Temporary"/>
    <x v="0"/>
    <x v="13"/>
    <d v="2000-08-16T00:00:00"/>
    <s v="MA"/>
    <x v="0"/>
    <s v="White"/>
    <s v="Married"/>
    <x v="0"/>
    <x v="2"/>
    <x v="2"/>
    <d v="2022-12-22T00:00:00"/>
    <n v="2"/>
    <x v="0"/>
    <n v="2"/>
    <x v="0"/>
    <n v="1"/>
    <d v="2023-07-05T00:00:00"/>
    <x v="2"/>
    <x v="1"/>
    <x v="2"/>
    <n v="4"/>
    <x v="1876"/>
    <n v="20"/>
    <x v="2"/>
  </r>
  <r>
    <x v="1896"/>
    <d v="2020-06-03T00:00:00"/>
    <n v="5"/>
    <s v="Production Manager"/>
    <x v="8"/>
    <s v="Active"/>
    <s v="Contract"/>
    <s v="Zone B"/>
    <s v="Full-Time"/>
    <x v="0"/>
    <x v="9"/>
    <d v="1949-04-01T00:00:00"/>
    <s v="MA"/>
    <x v="0"/>
    <s v="White"/>
    <s v="Single"/>
    <x v="0"/>
    <x v="0"/>
    <x v="3"/>
    <d v="2023-05-07T00:00:00"/>
    <n v="4"/>
    <x v="1"/>
    <n v="3"/>
    <x v="2"/>
    <n v="1"/>
    <d v="2023-01-29T00:00:00"/>
    <x v="2"/>
    <x v="0"/>
    <x v="3"/>
    <n v="3"/>
    <x v="1877"/>
    <n v="71"/>
    <x v="3"/>
  </r>
  <r>
    <x v="1897"/>
    <d v="2021-11-20T00:00:00"/>
    <n v="4"/>
    <s v="Production Manager"/>
    <x v="6"/>
    <s v="Active"/>
    <s v="Full-Time"/>
    <s v="Zone C"/>
    <s v="Part-Time"/>
    <x v="0"/>
    <x v="6"/>
    <d v="1986-09-03T00:00:00"/>
    <s v="MA"/>
    <x v="0"/>
    <s v="Asian"/>
    <s v="Married"/>
    <x v="0"/>
    <x v="2"/>
    <x v="2"/>
    <d v="2023-04-03T00:00:00"/>
    <n v="1"/>
    <x v="0"/>
    <n v="3"/>
    <x v="2"/>
    <n v="5"/>
    <d v="2023-07-08T00:00:00"/>
    <x v="1"/>
    <x v="0"/>
    <x v="2"/>
    <n v="3"/>
    <x v="1878"/>
    <n v="35"/>
    <x v="1"/>
  </r>
  <r>
    <x v="1898"/>
    <d v="2021-12-21T00:00:00"/>
    <n v="4"/>
    <s v="Production Manager"/>
    <x v="2"/>
    <s v="Terminated"/>
    <s v="Part-Time"/>
    <s v="Zone A"/>
    <s v="Temporary"/>
    <x v="0"/>
    <x v="3"/>
    <d v="1949-03-16T00:00:00"/>
    <s v="MA"/>
    <x v="1"/>
    <s v="Hispanic"/>
    <s v="Widowed"/>
    <x v="0"/>
    <x v="2"/>
    <x v="2"/>
    <d v="2022-10-18T00:00:00"/>
    <n v="5"/>
    <x v="1"/>
    <n v="4"/>
    <x v="1"/>
    <n v="5"/>
    <d v="2022-08-29T00:00:00"/>
    <x v="0"/>
    <x v="1"/>
    <x v="0"/>
    <n v="1"/>
    <x v="1879"/>
    <n v="72"/>
    <x v="3"/>
  </r>
  <r>
    <x v="1899"/>
    <d v="2018-10-10T00:00:00"/>
    <n v="7"/>
    <s v="President &amp; CEO"/>
    <x v="9"/>
    <s v="Active"/>
    <s v="Contract"/>
    <s v="Zone A"/>
    <s v="Full-Time"/>
    <x v="0"/>
    <x v="3"/>
    <d v="1977-11-10T00:00:00"/>
    <s v="MA"/>
    <x v="1"/>
    <s v="Asian"/>
    <s v="Divorced"/>
    <x v="0"/>
    <x v="2"/>
    <x v="4"/>
    <d v="2023-04-06T00:00:00"/>
    <n v="3"/>
    <x v="2"/>
    <n v="3"/>
    <x v="2"/>
    <n v="5"/>
    <d v="2023-06-15T00:00:00"/>
    <x v="3"/>
    <x v="0"/>
    <x v="0"/>
    <n v="5"/>
    <x v="1880"/>
    <n v="41"/>
    <x v="0"/>
  </r>
  <r>
    <x v="1900"/>
    <d v="2019-02-26T00:00:00"/>
    <n v="7"/>
    <s v="Network Engineer"/>
    <x v="7"/>
    <s v="Active"/>
    <s v="Full-Time"/>
    <s v="Zone C"/>
    <s v="Full-Time"/>
    <x v="3"/>
    <x v="6"/>
    <d v="1974-08-18T00:00:00"/>
    <s v="MA"/>
    <x v="1"/>
    <s v="Hispanic"/>
    <s v="Divorced"/>
    <x v="0"/>
    <x v="2"/>
    <x v="2"/>
    <d v="2023-02-25T00:00:00"/>
    <n v="2"/>
    <x v="0"/>
    <n v="1"/>
    <x v="0"/>
    <n v="4"/>
    <d v="2022-10-18T00:00:00"/>
    <x v="1"/>
    <x v="0"/>
    <x v="0"/>
    <n v="1"/>
    <x v="1881"/>
    <n v="45"/>
    <x v="0"/>
  </r>
  <r>
    <x v="1901"/>
    <d v="2022-06-19T00:00:00"/>
    <n v="3"/>
    <s v="Director of Operations"/>
    <x v="8"/>
    <s v="Active"/>
    <s v="Contract"/>
    <s v="Zone C"/>
    <s v="Full-Time"/>
    <x v="0"/>
    <x v="13"/>
    <d v="1982-06-15T00:00:00"/>
    <s v="MA"/>
    <x v="1"/>
    <s v="Asian"/>
    <s v="Divorced"/>
    <x v="0"/>
    <x v="2"/>
    <x v="2"/>
    <d v="2023-03-28T00:00:00"/>
    <n v="2"/>
    <x v="0"/>
    <n v="2"/>
    <x v="0"/>
    <n v="2"/>
    <d v="2023-04-23T00:00:00"/>
    <x v="3"/>
    <x v="1"/>
    <x v="0"/>
    <n v="3"/>
    <x v="1882"/>
    <n v="40"/>
    <x v="0"/>
  </r>
  <r>
    <x v="1902"/>
    <d v="2020-07-20T00:00:00"/>
    <n v="5"/>
    <s v="Data Analyst"/>
    <x v="1"/>
    <s v="Active"/>
    <s v="Full-Time"/>
    <s v="Zone C"/>
    <s v="Part-Time"/>
    <x v="0"/>
    <x v="3"/>
    <d v="1959-03-03T00:00:00"/>
    <s v="MA"/>
    <x v="0"/>
    <s v="White"/>
    <s v="Widowed"/>
    <x v="0"/>
    <x v="2"/>
    <x v="2"/>
    <d v="2022-10-21T00:00:00"/>
    <n v="5"/>
    <x v="1"/>
    <n v="5"/>
    <x v="1"/>
    <n v="3"/>
    <d v="2022-11-21T00:00:00"/>
    <x v="0"/>
    <x v="1"/>
    <x v="1"/>
    <n v="4"/>
    <x v="136"/>
    <n v="61"/>
    <x v="3"/>
  </r>
  <r>
    <x v="1903"/>
    <d v="2020-01-17T00:00:00"/>
    <n v="6"/>
    <s v="Data Analyst"/>
    <x v="0"/>
    <s v="Active"/>
    <s v="Part-Time"/>
    <s v="Zone C"/>
    <s v="Full-Time"/>
    <x v="2"/>
    <x v="4"/>
    <d v="1956-11-22T00:00:00"/>
    <s v="MA"/>
    <x v="0"/>
    <s v="Asian"/>
    <s v="Divorced"/>
    <x v="0"/>
    <x v="0"/>
    <x v="3"/>
    <d v="2023-04-14T00:00:00"/>
    <n v="2"/>
    <x v="0"/>
    <n v="2"/>
    <x v="0"/>
    <n v="1"/>
    <d v="2023-01-27T00:00:00"/>
    <x v="4"/>
    <x v="0"/>
    <x v="3"/>
    <n v="2"/>
    <x v="1883"/>
    <n v="64"/>
    <x v="3"/>
  </r>
  <r>
    <x v="1904"/>
    <d v="2021-06-04T00:00:00"/>
    <n v="4"/>
    <s v="Data Analyst "/>
    <x v="4"/>
    <s v="Active"/>
    <s v="Part-Time"/>
    <s v="Zone B"/>
    <s v="Temporary"/>
    <x v="2"/>
    <x v="17"/>
    <d v="1963-01-22T00:00:00"/>
    <s v="MA"/>
    <x v="0"/>
    <s v="White"/>
    <s v="Divorced"/>
    <x v="0"/>
    <x v="0"/>
    <x v="0"/>
    <d v="2022-11-30T00:00:00"/>
    <n v="2"/>
    <x v="0"/>
    <n v="5"/>
    <x v="1"/>
    <n v="5"/>
    <d v="2023-07-13T00:00:00"/>
    <x v="1"/>
    <x v="1"/>
    <x v="3"/>
    <n v="4"/>
    <x v="1884"/>
    <n v="58"/>
    <x v="0"/>
  </r>
  <r>
    <x v="1905"/>
    <d v="2019-04-19T00:00:00"/>
    <n v="7"/>
    <s v="Production Manager"/>
    <x v="4"/>
    <s v="Active"/>
    <s v="Part-Time"/>
    <s v="Zone C"/>
    <s v="Temporary"/>
    <x v="0"/>
    <x v="4"/>
    <d v="1999-05-01T00:00:00"/>
    <s v="MA"/>
    <x v="1"/>
    <s v="Black"/>
    <s v="Widowed"/>
    <x v="0"/>
    <x v="0"/>
    <x v="0"/>
    <d v="2022-11-06T00:00:00"/>
    <n v="3"/>
    <x v="2"/>
    <n v="4"/>
    <x v="1"/>
    <n v="2"/>
    <d v="2022-12-09T00:00:00"/>
    <x v="4"/>
    <x v="1"/>
    <x v="2"/>
    <n v="5"/>
    <x v="1885"/>
    <n v="20"/>
    <x v="2"/>
  </r>
  <r>
    <x v="1906"/>
    <d v="2018-11-17T00:00:00"/>
    <n v="7"/>
    <s v="Production Manager"/>
    <x v="0"/>
    <s v="Active"/>
    <s v="Full-Time"/>
    <s v="Zone B"/>
    <s v="Part-Time"/>
    <x v="0"/>
    <x v="3"/>
    <d v="1948-04-25T00:00:00"/>
    <s v="MA"/>
    <x v="1"/>
    <s v="White"/>
    <s v="Single"/>
    <x v="0"/>
    <x v="2"/>
    <x v="2"/>
    <d v="2022-09-22T00:00:00"/>
    <n v="2"/>
    <x v="0"/>
    <n v="1"/>
    <x v="0"/>
    <n v="1"/>
    <d v="2023-05-26T00:00:00"/>
    <x v="3"/>
    <x v="1"/>
    <x v="3"/>
    <n v="2"/>
    <x v="1886"/>
    <n v="70"/>
    <x v="3"/>
  </r>
  <r>
    <x v="1907"/>
    <d v="2022-08-18T00:00:00"/>
    <n v="3"/>
    <s v="Production Manager"/>
    <x v="7"/>
    <s v="Active"/>
    <s v="Contract"/>
    <s v="Zone A"/>
    <s v="Full-Time"/>
    <x v="0"/>
    <x v="3"/>
    <d v="1942-03-12T00:00:00"/>
    <s v="MA"/>
    <x v="0"/>
    <s v="Asian"/>
    <s v="Widowed"/>
    <x v="0"/>
    <x v="0"/>
    <x v="0"/>
    <d v="2022-10-31T00:00:00"/>
    <n v="4"/>
    <x v="1"/>
    <n v="2"/>
    <x v="0"/>
    <n v="5"/>
    <d v="2023-03-17T00:00:00"/>
    <x v="1"/>
    <x v="1"/>
    <x v="1"/>
    <n v="3"/>
    <x v="1887"/>
    <n v="80"/>
    <x v="3"/>
  </r>
  <r>
    <x v="1908"/>
    <d v="2023-02-10T00:00:00"/>
    <n v="3"/>
    <s v="Production Manager"/>
    <x v="1"/>
    <s v="Terminated"/>
    <s v="Contract"/>
    <s v="Zone C"/>
    <s v="Full-Time"/>
    <x v="0"/>
    <x v="17"/>
    <d v="1963-04-18T00:00:00"/>
    <s v="MA"/>
    <x v="0"/>
    <s v="Asian"/>
    <s v="Married"/>
    <x v="0"/>
    <x v="2"/>
    <x v="2"/>
    <d v="2023-07-30T00:00:00"/>
    <n v="1"/>
    <x v="0"/>
    <n v="1"/>
    <x v="0"/>
    <n v="2"/>
    <d v="2022-08-17T00:00:00"/>
    <x v="1"/>
    <x v="1"/>
    <x v="0"/>
    <n v="1"/>
    <x v="1888"/>
    <n v="60"/>
    <x v="3"/>
  </r>
  <r>
    <x v="1909"/>
    <d v="2020-04-22T00:00:00"/>
    <n v="6"/>
    <s v="Production Manager"/>
    <x v="8"/>
    <s v="Active"/>
    <s v="Contract"/>
    <s v="Zone C"/>
    <s v="Temporary"/>
    <x v="0"/>
    <x v="6"/>
    <d v="1976-08-30T00:00:00"/>
    <s v="MA"/>
    <x v="1"/>
    <s v="White"/>
    <s v="Widowed"/>
    <x v="0"/>
    <x v="2"/>
    <x v="4"/>
    <d v="2022-08-05T00:00:00"/>
    <n v="1"/>
    <x v="0"/>
    <n v="5"/>
    <x v="1"/>
    <n v="3"/>
    <d v="2023-04-20T00:00:00"/>
    <x v="3"/>
    <x v="0"/>
    <x v="2"/>
    <n v="4"/>
    <x v="1889"/>
    <n v="44"/>
    <x v="0"/>
  </r>
  <r>
    <x v="1910"/>
    <d v="2023-01-14T00:00:00"/>
    <n v="3"/>
    <s v="Production Manager"/>
    <x v="3"/>
    <s v="Active"/>
    <s v="Part-Time"/>
    <s v="Zone A"/>
    <s v="Full-Time"/>
    <x v="0"/>
    <x v="3"/>
    <d v="1991-09-22T00:00:00"/>
    <s v="MA"/>
    <x v="1"/>
    <s v="Asian"/>
    <s v="Single"/>
    <x v="0"/>
    <x v="0"/>
    <x v="3"/>
    <d v="2022-08-14T00:00:00"/>
    <n v="5"/>
    <x v="1"/>
    <n v="2"/>
    <x v="0"/>
    <n v="5"/>
    <d v="2022-09-06T00:00:00"/>
    <x v="0"/>
    <x v="1"/>
    <x v="0"/>
    <n v="4"/>
    <x v="1890"/>
    <n v="32"/>
    <x v="1"/>
  </r>
  <r>
    <x v="1911"/>
    <d v="2023-03-13T00:00:00"/>
    <n v="3"/>
    <s v="Production Manager"/>
    <x v="9"/>
    <s v="Terminated"/>
    <s v="Full-Time"/>
    <s v="Zone C"/>
    <s v="Part-Time"/>
    <x v="0"/>
    <x v="6"/>
    <d v="1982-06-05T00:00:00"/>
    <s v="MA"/>
    <x v="1"/>
    <s v="Other"/>
    <s v="Widowed"/>
    <x v="0"/>
    <x v="2"/>
    <x v="2"/>
    <d v="2023-01-29T00:00:00"/>
    <n v="1"/>
    <x v="0"/>
    <n v="3"/>
    <x v="2"/>
    <n v="2"/>
    <d v="2023-03-26T00:00:00"/>
    <x v="4"/>
    <x v="0"/>
    <x v="1"/>
    <n v="5"/>
    <x v="1891"/>
    <n v="41"/>
    <x v="0"/>
  </r>
  <r>
    <x v="1912"/>
    <d v="2022-12-30T00:00:00"/>
    <n v="3"/>
    <s v="Production Manager"/>
    <x v="5"/>
    <s v="Terminated"/>
    <s v="Full-Time"/>
    <s v="Zone B"/>
    <s v="Part-Time"/>
    <x v="0"/>
    <x v="4"/>
    <d v="1958-04-23T00:00:00"/>
    <s v="MA"/>
    <x v="1"/>
    <s v="Asian"/>
    <s v="Widowed"/>
    <x v="0"/>
    <x v="0"/>
    <x v="0"/>
    <d v="2022-11-04T00:00:00"/>
    <n v="1"/>
    <x v="0"/>
    <n v="3"/>
    <x v="2"/>
    <n v="3"/>
    <d v="2023-05-09T00:00:00"/>
    <x v="2"/>
    <x v="1"/>
    <x v="0"/>
    <n v="5"/>
    <x v="1892"/>
    <n v="64"/>
    <x v="3"/>
  </r>
  <r>
    <x v="1913"/>
    <d v="2020-06-04T00:00:00"/>
    <n v="5"/>
    <s v="Production Manager"/>
    <x v="6"/>
    <s v="Terminated"/>
    <s v="Full-Time"/>
    <s v="Zone A"/>
    <s v="Full-Time"/>
    <x v="0"/>
    <x v="12"/>
    <d v="1977-05-30T00:00:00"/>
    <s v="MA"/>
    <x v="0"/>
    <s v="Other"/>
    <s v="Single"/>
    <x v="0"/>
    <x v="2"/>
    <x v="2"/>
    <d v="2022-10-17T00:00:00"/>
    <n v="3"/>
    <x v="2"/>
    <n v="5"/>
    <x v="1"/>
    <n v="2"/>
    <d v="2023-05-02T00:00:00"/>
    <x v="1"/>
    <x v="1"/>
    <x v="2"/>
    <n v="2"/>
    <x v="1893"/>
    <n v="43"/>
    <x v="0"/>
  </r>
  <r>
    <x v="1914"/>
    <d v="2022-03-13T00:00:00"/>
    <n v="4"/>
    <s v="Production Manager"/>
    <x v="2"/>
    <s v="Active"/>
    <s v="Contract"/>
    <s v="Zone A"/>
    <s v="Full-Time"/>
    <x v="0"/>
    <x v="15"/>
    <d v="1964-09-22T00:00:00"/>
    <s v="MA"/>
    <x v="0"/>
    <s v="Black"/>
    <s v="Divorced"/>
    <x v="0"/>
    <x v="0"/>
    <x v="3"/>
    <d v="2022-11-09T00:00:00"/>
    <n v="4"/>
    <x v="1"/>
    <n v="1"/>
    <x v="0"/>
    <n v="4"/>
    <d v="2022-11-14T00:00:00"/>
    <x v="1"/>
    <x v="1"/>
    <x v="0"/>
    <n v="1"/>
    <x v="1894"/>
    <n v="58"/>
    <x v="0"/>
  </r>
  <r>
    <x v="1915"/>
    <d v="2021-08-21T00:00:00"/>
    <n v="4"/>
    <s v="Production Manager"/>
    <x v="4"/>
    <s v="Active"/>
    <s v="Contract"/>
    <s v="Zone B"/>
    <s v="Part-Time"/>
    <x v="0"/>
    <x v="6"/>
    <d v="1944-05-10T00:00:00"/>
    <s v="MA"/>
    <x v="0"/>
    <s v="White"/>
    <s v="Single"/>
    <x v="0"/>
    <x v="0"/>
    <x v="3"/>
    <d v="2022-08-15T00:00:00"/>
    <n v="4"/>
    <x v="1"/>
    <n v="3"/>
    <x v="2"/>
    <n v="5"/>
    <d v="2022-10-29T00:00:00"/>
    <x v="2"/>
    <x v="1"/>
    <x v="0"/>
    <n v="4"/>
    <x v="1895"/>
    <n v="77"/>
    <x v="3"/>
  </r>
  <r>
    <x v="1916"/>
    <d v="2021-05-15T00:00:00"/>
    <n v="4"/>
    <s v="Production Manager"/>
    <x v="0"/>
    <s v="Active"/>
    <s v="Contract"/>
    <s v="Zone B"/>
    <s v="Temporary"/>
    <x v="0"/>
    <x v="3"/>
    <d v="1962-07-23T00:00:00"/>
    <s v="MA"/>
    <x v="1"/>
    <s v="Other"/>
    <s v="Divorced"/>
    <x v="0"/>
    <x v="2"/>
    <x v="4"/>
    <d v="2023-03-08T00:00:00"/>
    <n v="2"/>
    <x v="0"/>
    <n v="5"/>
    <x v="1"/>
    <n v="2"/>
    <d v="2022-11-24T00:00:00"/>
    <x v="4"/>
    <x v="0"/>
    <x v="0"/>
    <n v="4"/>
    <x v="1896"/>
    <n v="59"/>
    <x v="0"/>
  </r>
  <r>
    <x v="1917"/>
    <d v="2021-07-14T00:00:00"/>
    <n v="4"/>
    <s v="President &amp; CEO"/>
    <x v="7"/>
    <s v="Active"/>
    <s v="Contract"/>
    <s v="Zone B"/>
    <s v="Part-Time"/>
    <x v="0"/>
    <x v="2"/>
    <d v="1973-12-19T00:00:00"/>
    <s v="MA"/>
    <x v="1"/>
    <s v="Hispanic"/>
    <s v="Married"/>
    <x v="0"/>
    <x v="2"/>
    <x v="2"/>
    <d v="2022-10-17T00:00:00"/>
    <n v="2"/>
    <x v="0"/>
    <n v="4"/>
    <x v="1"/>
    <n v="2"/>
    <d v="2022-10-17T00:00:00"/>
    <x v="2"/>
    <x v="1"/>
    <x v="3"/>
    <n v="5"/>
    <x v="1897"/>
    <n v="48"/>
    <x v="0"/>
  </r>
  <r>
    <x v="1918"/>
    <d v="2023-01-31T00:00:00"/>
    <n v="3"/>
    <s v="Director of Operations"/>
    <x v="7"/>
    <s v="Active"/>
    <s v="Contract"/>
    <s v="Zone C"/>
    <s v="Full-Time"/>
    <x v="0"/>
    <x v="7"/>
    <d v="1973-04-16T00:00:00"/>
    <s v="MA"/>
    <x v="0"/>
    <s v="Black"/>
    <s v="Divorced"/>
    <x v="0"/>
    <x v="2"/>
    <x v="4"/>
    <d v="2023-01-26T00:00:00"/>
    <n v="2"/>
    <x v="0"/>
    <n v="1"/>
    <x v="0"/>
    <n v="5"/>
    <d v="2023-01-18T00:00:00"/>
    <x v="4"/>
    <x v="0"/>
    <x v="0"/>
    <n v="2"/>
    <x v="1898"/>
    <n v="50"/>
    <x v="0"/>
  </r>
  <r>
    <x v="1919"/>
    <d v="2020-07-27T00:00:00"/>
    <n v="5"/>
    <s v="Data Analyst"/>
    <x v="1"/>
    <s v="Active"/>
    <s v="Part-Time"/>
    <s v="Zone B"/>
    <s v="Full-Time"/>
    <x v="0"/>
    <x v="13"/>
    <d v="1976-03-28T00:00:00"/>
    <s v="MA"/>
    <x v="0"/>
    <s v="White"/>
    <s v="Widowed"/>
    <x v="0"/>
    <x v="2"/>
    <x v="4"/>
    <d v="2022-08-17T00:00:00"/>
    <n v="4"/>
    <x v="1"/>
    <n v="3"/>
    <x v="2"/>
    <n v="5"/>
    <d v="2022-12-30T00:00:00"/>
    <x v="2"/>
    <x v="1"/>
    <x v="2"/>
    <n v="5"/>
    <x v="1899"/>
    <n v="44"/>
    <x v="0"/>
  </r>
  <r>
    <x v="1920"/>
    <d v="2023-04-16T00:00:00"/>
    <n v="3"/>
    <s v="Data Analyst"/>
    <x v="8"/>
    <s v="Active"/>
    <s v="Part-Time"/>
    <s v="Zone C"/>
    <s v="Part-Time"/>
    <x v="2"/>
    <x v="13"/>
    <d v="1957-09-07T00:00:00"/>
    <s v="MA"/>
    <x v="0"/>
    <s v="Black"/>
    <s v="Single"/>
    <x v="0"/>
    <x v="0"/>
    <x v="0"/>
    <d v="2023-08-05T00:00:00"/>
    <n v="1"/>
    <x v="0"/>
    <n v="1"/>
    <x v="0"/>
    <n v="5"/>
    <d v="2022-11-03T00:00:00"/>
    <x v="2"/>
    <x v="1"/>
    <x v="2"/>
    <n v="1"/>
    <x v="1900"/>
    <n v="66"/>
    <x v="3"/>
  </r>
  <r>
    <x v="1921"/>
    <d v="2019-12-30T00:00:00"/>
    <n v="6"/>
    <s v="Production Manager"/>
    <x v="8"/>
    <s v="Active"/>
    <s v="Contract"/>
    <s v="Zone B"/>
    <s v="Temporary"/>
    <x v="0"/>
    <x v="3"/>
    <d v="1969-12-31T00:00:00"/>
    <s v="MA"/>
    <x v="0"/>
    <s v="Asian"/>
    <s v="Widowed"/>
    <x v="0"/>
    <x v="2"/>
    <x v="2"/>
    <d v="2022-11-20T00:00:00"/>
    <n v="3"/>
    <x v="2"/>
    <n v="4"/>
    <x v="1"/>
    <n v="5"/>
    <d v="2023-05-11T00:00:00"/>
    <x v="0"/>
    <x v="1"/>
    <x v="0"/>
    <n v="1"/>
    <x v="1901"/>
    <n v="50"/>
    <x v="0"/>
  </r>
  <r>
    <x v="1922"/>
    <d v="2021-12-06T00:00:00"/>
    <n v="4"/>
    <s v="Production Manager"/>
    <x v="6"/>
    <s v="Active"/>
    <s v="Contract"/>
    <s v="Zone C"/>
    <s v="Full-Time"/>
    <x v="0"/>
    <x v="7"/>
    <d v="1948-10-20T00:00:00"/>
    <s v="MA"/>
    <x v="1"/>
    <s v="Black"/>
    <s v="Divorced"/>
    <x v="0"/>
    <x v="0"/>
    <x v="3"/>
    <d v="2023-06-09T00:00:00"/>
    <n v="1"/>
    <x v="0"/>
    <n v="2"/>
    <x v="0"/>
    <n v="5"/>
    <d v="2023-06-19T00:00:00"/>
    <x v="4"/>
    <x v="1"/>
    <x v="3"/>
    <n v="1"/>
    <x v="1902"/>
    <n v="73"/>
    <x v="3"/>
  </r>
  <r>
    <x v="1923"/>
    <d v="2020-02-02T00:00:00"/>
    <n v="6"/>
    <s v="Production Manager"/>
    <x v="2"/>
    <s v="Active"/>
    <s v="Full-Time"/>
    <s v="Zone A"/>
    <s v="Full-Time"/>
    <x v="0"/>
    <x v="6"/>
    <d v="1992-04-13T00:00:00"/>
    <s v="MA"/>
    <x v="0"/>
    <s v="White"/>
    <s v="Widowed"/>
    <x v="0"/>
    <x v="0"/>
    <x v="0"/>
    <d v="2023-02-01T00:00:00"/>
    <n v="5"/>
    <x v="1"/>
    <n v="3"/>
    <x v="2"/>
    <n v="4"/>
    <d v="2022-08-21T00:00:00"/>
    <x v="3"/>
    <x v="0"/>
    <x v="2"/>
    <n v="1"/>
    <x v="1903"/>
    <n v="28"/>
    <x v="1"/>
  </r>
  <r>
    <x v="1924"/>
    <d v="2020-10-23T00:00:00"/>
    <n v="5"/>
    <s v="Production Manager"/>
    <x v="9"/>
    <s v="Terminated"/>
    <s v="Full-Time"/>
    <s v="Zone C"/>
    <s v="Part-Time"/>
    <x v="0"/>
    <x v="5"/>
    <d v="1989-01-17T00:00:00"/>
    <s v="MA"/>
    <x v="0"/>
    <s v="Asian"/>
    <s v="Single"/>
    <x v="0"/>
    <x v="0"/>
    <x v="0"/>
    <d v="2023-04-14T00:00:00"/>
    <n v="2"/>
    <x v="0"/>
    <n v="2"/>
    <x v="0"/>
    <n v="5"/>
    <d v="2022-09-29T00:00:00"/>
    <x v="1"/>
    <x v="0"/>
    <x v="3"/>
    <n v="5"/>
    <x v="1904"/>
    <n v="31"/>
    <x v="1"/>
  </r>
  <r>
    <x v="1925"/>
    <d v="2020-04-29T00:00:00"/>
    <n v="6"/>
    <s v="Production Manager"/>
    <x v="7"/>
    <s v="Terminated"/>
    <s v="Part-Time"/>
    <s v="Zone B"/>
    <s v="Temporary"/>
    <x v="0"/>
    <x v="1"/>
    <d v="1986-02-10T00:00:00"/>
    <s v="MA"/>
    <x v="0"/>
    <s v="Hispanic"/>
    <s v="Single"/>
    <x v="0"/>
    <x v="0"/>
    <x v="0"/>
    <d v="2023-01-28T00:00:00"/>
    <n v="4"/>
    <x v="1"/>
    <n v="5"/>
    <x v="1"/>
    <n v="3"/>
    <d v="2023-01-18T00:00:00"/>
    <x v="2"/>
    <x v="1"/>
    <x v="3"/>
    <n v="4"/>
    <x v="1905"/>
    <n v="34"/>
    <x v="1"/>
  </r>
  <r>
    <x v="1926"/>
    <d v="2022-08-18T00:00:00"/>
    <n v="3"/>
    <s v="Production Manager"/>
    <x v="3"/>
    <s v="Active"/>
    <s v="Full-Time"/>
    <s v="Zone A"/>
    <s v="Part-Time"/>
    <x v="0"/>
    <x v="1"/>
    <d v="1996-10-15T00:00:00"/>
    <s v="MA"/>
    <x v="1"/>
    <s v="Asian"/>
    <s v="Single"/>
    <x v="0"/>
    <x v="2"/>
    <x v="4"/>
    <d v="2023-01-21T00:00:00"/>
    <n v="5"/>
    <x v="1"/>
    <n v="3"/>
    <x v="2"/>
    <n v="2"/>
    <d v="2023-01-18T00:00:00"/>
    <x v="2"/>
    <x v="0"/>
    <x v="2"/>
    <n v="5"/>
    <x v="1906"/>
    <n v="26"/>
    <x v="1"/>
  </r>
  <r>
    <x v="1927"/>
    <d v="2020-09-08T00:00:00"/>
    <n v="5"/>
    <s v="Production Manager"/>
    <x v="5"/>
    <s v="Active"/>
    <s v="Contract"/>
    <s v="Zone A"/>
    <s v="Temporary"/>
    <x v="0"/>
    <x v="8"/>
    <d v="1943-11-14T00:00:00"/>
    <s v="MA"/>
    <x v="1"/>
    <s v="Black"/>
    <s v="Married"/>
    <x v="0"/>
    <x v="0"/>
    <x v="3"/>
    <d v="2023-03-17T00:00:00"/>
    <n v="5"/>
    <x v="1"/>
    <n v="3"/>
    <x v="2"/>
    <n v="1"/>
    <d v="2023-07-31T00:00:00"/>
    <x v="4"/>
    <x v="1"/>
    <x v="1"/>
    <n v="1"/>
    <x v="1907"/>
    <n v="77"/>
    <x v="3"/>
  </r>
  <r>
    <x v="1928"/>
    <d v="2022-10-14T00:00:00"/>
    <n v="3"/>
    <s v="Production Manager"/>
    <x v="4"/>
    <s v="Active"/>
    <s v="Full-Time"/>
    <s v="Zone C"/>
    <s v="Part-Time"/>
    <x v="0"/>
    <x v="9"/>
    <d v="1972-10-23T00:00:00"/>
    <s v="MA"/>
    <x v="1"/>
    <s v="Asian"/>
    <s v="Married"/>
    <x v="0"/>
    <x v="2"/>
    <x v="2"/>
    <d v="2022-09-02T00:00:00"/>
    <n v="3"/>
    <x v="2"/>
    <n v="3"/>
    <x v="2"/>
    <n v="1"/>
    <d v="2023-06-29T00:00:00"/>
    <x v="4"/>
    <x v="0"/>
    <x v="1"/>
    <n v="3"/>
    <x v="1908"/>
    <n v="50"/>
    <x v="0"/>
  </r>
  <r>
    <x v="1929"/>
    <d v="2023-05-13T00:00:00"/>
    <n v="2"/>
    <s v="Production Manager"/>
    <x v="0"/>
    <s v="Active"/>
    <s v="Full-Time"/>
    <s v="Zone C"/>
    <s v="Full-Time"/>
    <x v="0"/>
    <x v="20"/>
    <d v="1988-09-22T00:00:00"/>
    <s v="MA"/>
    <x v="1"/>
    <s v="Other"/>
    <s v="Widowed"/>
    <x v="0"/>
    <x v="2"/>
    <x v="4"/>
    <d v="2022-12-23T00:00:00"/>
    <n v="3"/>
    <x v="2"/>
    <n v="3"/>
    <x v="2"/>
    <n v="3"/>
    <d v="2022-11-28T00:00:00"/>
    <x v="3"/>
    <x v="1"/>
    <x v="1"/>
    <n v="3"/>
    <x v="1909"/>
    <n v="35"/>
    <x v="1"/>
  </r>
  <r>
    <x v="1930"/>
    <d v="2021-02-28T00:00:00"/>
    <n v="5"/>
    <s v="Production Manager"/>
    <x v="1"/>
    <s v="Active"/>
    <s v="Full-Time"/>
    <s v="Zone A"/>
    <s v="Part-Time"/>
    <x v="0"/>
    <x v="10"/>
    <d v="1989-03-12T00:00:00"/>
    <s v="MA"/>
    <x v="0"/>
    <s v="Asian"/>
    <s v="Married"/>
    <x v="0"/>
    <x v="0"/>
    <x v="3"/>
    <d v="2022-09-24T00:00:00"/>
    <n v="1"/>
    <x v="0"/>
    <n v="4"/>
    <x v="1"/>
    <n v="3"/>
    <d v="2022-10-06T00:00:00"/>
    <x v="0"/>
    <x v="0"/>
    <x v="2"/>
    <n v="1"/>
    <x v="1910"/>
    <n v="32"/>
    <x v="1"/>
  </r>
  <r>
    <x v="1931"/>
    <d v="2020-03-03T00:00:00"/>
    <n v="6"/>
    <s v="Production Manager"/>
    <x v="8"/>
    <s v="Active"/>
    <s v="Full-Time"/>
    <s v="Zone B"/>
    <s v="Full-Time"/>
    <x v="0"/>
    <x v="3"/>
    <d v="1991-12-06T00:00:00"/>
    <s v="MA"/>
    <x v="0"/>
    <s v="Hispanic"/>
    <s v="Single"/>
    <x v="0"/>
    <x v="2"/>
    <x v="2"/>
    <d v="2023-06-11T00:00:00"/>
    <n v="3"/>
    <x v="2"/>
    <n v="3"/>
    <x v="2"/>
    <n v="1"/>
    <d v="2023-06-08T00:00:00"/>
    <x v="1"/>
    <x v="1"/>
    <x v="2"/>
    <n v="4"/>
    <x v="1911"/>
    <n v="29"/>
    <x v="1"/>
  </r>
  <r>
    <x v="1932"/>
    <d v="2021-11-29T00:00:00"/>
    <n v="4"/>
    <s v="Production Manager"/>
    <x v="6"/>
    <s v="Active"/>
    <s v="Full-Time"/>
    <s v="Zone A"/>
    <s v="Full-Time"/>
    <x v="0"/>
    <x v="13"/>
    <d v="1970-08-27T00:00:00"/>
    <s v="MA"/>
    <x v="1"/>
    <s v="Asian"/>
    <s v="Single"/>
    <x v="0"/>
    <x v="0"/>
    <x v="3"/>
    <d v="2022-09-22T00:00:00"/>
    <n v="4"/>
    <x v="1"/>
    <n v="5"/>
    <x v="1"/>
    <n v="3"/>
    <d v="2022-08-22T00:00:00"/>
    <x v="1"/>
    <x v="1"/>
    <x v="0"/>
    <n v="2"/>
    <x v="1912"/>
    <n v="51"/>
    <x v="0"/>
  </r>
  <r>
    <x v="1933"/>
    <d v="2018-08-24T00:00:00"/>
    <n v="7"/>
    <s v="Production Manager"/>
    <x v="2"/>
    <s v="Active"/>
    <s v="Part-Time"/>
    <s v="Zone A"/>
    <s v="Part-Time"/>
    <x v="0"/>
    <x v="4"/>
    <d v="1961-04-14T00:00:00"/>
    <s v="MA"/>
    <x v="1"/>
    <s v="Hispanic"/>
    <s v="Single"/>
    <x v="0"/>
    <x v="2"/>
    <x v="2"/>
    <d v="2023-04-27T00:00:00"/>
    <n v="3"/>
    <x v="2"/>
    <n v="2"/>
    <x v="0"/>
    <n v="3"/>
    <d v="2023-05-19T00:00:00"/>
    <x v="3"/>
    <x v="0"/>
    <x v="1"/>
    <n v="5"/>
    <x v="1913"/>
    <n v="57"/>
    <x v="0"/>
  </r>
  <r>
    <x v="1934"/>
    <d v="2020-10-21T00:00:00"/>
    <n v="5"/>
    <s v="President &amp; CEO"/>
    <x v="9"/>
    <s v="Active"/>
    <s v="Part-Time"/>
    <s v="Zone B"/>
    <s v="Temporary"/>
    <x v="0"/>
    <x v="12"/>
    <d v="1979-03-10T00:00:00"/>
    <s v="MA"/>
    <x v="1"/>
    <s v="Other"/>
    <s v="Widowed"/>
    <x v="0"/>
    <x v="2"/>
    <x v="2"/>
    <d v="2022-09-19T00:00:00"/>
    <n v="5"/>
    <x v="1"/>
    <n v="3"/>
    <x v="2"/>
    <n v="1"/>
    <d v="2023-05-20T00:00:00"/>
    <x v="1"/>
    <x v="0"/>
    <x v="0"/>
    <n v="5"/>
    <x v="1914"/>
    <n v="41"/>
    <x v="0"/>
  </r>
  <r>
    <x v="1935"/>
    <d v="2020-12-15T00:00:00"/>
    <n v="5"/>
    <s v="Director of Operations"/>
    <x v="7"/>
    <s v="Active"/>
    <s v="Full-Time"/>
    <s v="Zone A"/>
    <s v="Temporary"/>
    <x v="0"/>
    <x v="4"/>
    <d v="1995-07-10T00:00:00"/>
    <s v="RI"/>
    <x v="0"/>
    <s v="Asian"/>
    <s v="Married"/>
    <x v="0"/>
    <x v="0"/>
    <x v="0"/>
    <d v="2022-10-14T00:00:00"/>
    <n v="5"/>
    <x v="1"/>
    <n v="5"/>
    <x v="1"/>
    <n v="5"/>
    <d v="2022-11-27T00:00:00"/>
    <x v="2"/>
    <x v="1"/>
    <x v="0"/>
    <n v="4"/>
    <x v="1915"/>
    <n v="25"/>
    <x v="1"/>
  </r>
  <r>
    <x v="1936"/>
    <d v="2018-09-05T00:00:00"/>
    <n v="7"/>
    <s v="Data Analyst"/>
    <x v="1"/>
    <s v="Active"/>
    <s v="Contract"/>
    <s v="Zone C"/>
    <s v="Full-Time"/>
    <x v="2"/>
    <x v="0"/>
    <d v="1959-10-21T00:00:00"/>
    <s v="MA"/>
    <x v="0"/>
    <s v="White"/>
    <s v="Widowed"/>
    <x v="0"/>
    <x v="2"/>
    <x v="2"/>
    <d v="2023-03-24T00:00:00"/>
    <n v="3"/>
    <x v="2"/>
    <n v="4"/>
    <x v="1"/>
    <n v="2"/>
    <d v="2022-11-25T00:00:00"/>
    <x v="4"/>
    <x v="1"/>
    <x v="3"/>
    <n v="5"/>
    <x v="1916"/>
    <n v="59"/>
    <x v="0"/>
  </r>
  <r>
    <x v="1937"/>
    <d v="2021-09-27T00:00:00"/>
    <n v="4"/>
    <s v="Shared Services Manager"/>
    <x v="1"/>
    <s v="Active"/>
    <s v="Part-Time"/>
    <s v="Zone A"/>
    <s v="Full-Time"/>
    <x v="5"/>
    <x v="8"/>
    <d v="1979-06-05T00:00:00"/>
    <s v="MA"/>
    <x v="1"/>
    <s v="Black"/>
    <s v="Divorced"/>
    <x v="0"/>
    <x v="0"/>
    <x v="3"/>
    <d v="2022-12-03T00:00:00"/>
    <n v="3"/>
    <x v="2"/>
    <n v="2"/>
    <x v="0"/>
    <n v="4"/>
    <d v="2023-07-13T00:00:00"/>
    <x v="4"/>
    <x v="1"/>
    <x v="2"/>
    <n v="2"/>
    <x v="1917"/>
    <n v="42"/>
    <x v="0"/>
  </r>
  <r>
    <x v="1938"/>
    <d v="2020-01-09T00:00:00"/>
    <n v="6"/>
    <s v="Production Manager"/>
    <x v="6"/>
    <s v="Active"/>
    <s v="Part-Time"/>
    <s v="Zone C"/>
    <s v="Full-Time"/>
    <x v="0"/>
    <x v="3"/>
    <d v="1948-11-03T00:00:00"/>
    <s v="MA"/>
    <x v="0"/>
    <s v="White"/>
    <s v="Married"/>
    <x v="0"/>
    <x v="2"/>
    <x v="2"/>
    <d v="2023-05-09T00:00:00"/>
    <n v="4"/>
    <x v="1"/>
    <n v="1"/>
    <x v="0"/>
    <n v="2"/>
    <d v="2023-02-05T00:00:00"/>
    <x v="1"/>
    <x v="1"/>
    <x v="2"/>
    <n v="3"/>
    <x v="1918"/>
    <n v="72"/>
    <x v="3"/>
  </r>
  <r>
    <x v="1939"/>
    <d v="2018-12-06T00:00:00"/>
    <n v="7"/>
    <s v="Production Manager"/>
    <x v="2"/>
    <s v="Active"/>
    <s v="Part-Time"/>
    <s v="Zone A"/>
    <s v="Part-Time"/>
    <x v="0"/>
    <x v="10"/>
    <d v="1986-04-03T00:00:00"/>
    <s v="MA"/>
    <x v="0"/>
    <s v="Hispanic"/>
    <s v="Widowed"/>
    <x v="0"/>
    <x v="0"/>
    <x v="0"/>
    <d v="2022-12-04T00:00:00"/>
    <n v="3"/>
    <x v="2"/>
    <n v="5"/>
    <x v="1"/>
    <n v="5"/>
    <d v="2023-06-02T00:00:00"/>
    <x v="0"/>
    <x v="0"/>
    <x v="3"/>
    <n v="3"/>
    <x v="1919"/>
    <n v="32"/>
    <x v="1"/>
  </r>
  <r>
    <x v="1940"/>
    <d v="2022-08-11T00:00:00"/>
    <n v="3"/>
    <s v="Production Manager"/>
    <x v="4"/>
    <s v="Active"/>
    <s v="Full-Time"/>
    <s v="Zone B"/>
    <s v="Temporary"/>
    <x v="0"/>
    <x v="4"/>
    <d v="1955-05-24T00:00:00"/>
    <s v="MA"/>
    <x v="1"/>
    <s v="White"/>
    <s v="Widowed"/>
    <x v="0"/>
    <x v="2"/>
    <x v="2"/>
    <d v="2023-02-18T00:00:00"/>
    <n v="2"/>
    <x v="0"/>
    <n v="3"/>
    <x v="2"/>
    <n v="2"/>
    <d v="2023-07-14T00:00:00"/>
    <x v="0"/>
    <x v="1"/>
    <x v="3"/>
    <n v="1"/>
    <x v="1920"/>
    <n v="67"/>
    <x v="3"/>
  </r>
  <r>
    <x v="1941"/>
    <d v="2020-04-13T00:00:00"/>
    <n v="6"/>
    <s v="Production Manager"/>
    <x v="0"/>
    <s v="Active"/>
    <s v="Contract"/>
    <s v="Zone A"/>
    <s v="Full-Time"/>
    <x v="0"/>
    <x v="4"/>
    <d v="1961-11-09T00:00:00"/>
    <s v="MA"/>
    <x v="0"/>
    <s v="White"/>
    <s v="Single"/>
    <x v="0"/>
    <x v="2"/>
    <x v="2"/>
    <d v="2023-01-06T00:00:00"/>
    <n v="3"/>
    <x v="2"/>
    <n v="3"/>
    <x v="2"/>
    <n v="1"/>
    <d v="2023-07-22T00:00:00"/>
    <x v="2"/>
    <x v="0"/>
    <x v="1"/>
    <n v="3"/>
    <x v="1921"/>
    <n v="59"/>
    <x v="0"/>
  </r>
  <r>
    <x v="1942"/>
    <d v="2021-11-14T00:00:00"/>
    <n v="4"/>
    <s v="Production Manager"/>
    <x v="7"/>
    <s v="Terminated"/>
    <s v="Contract"/>
    <s v="Zone A"/>
    <s v="Full-Time"/>
    <x v="0"/>
    <x v="10"/>
    <d v="1967-09-13T00:00:00"/>
    <s v="MA"/>
    <x v="0"/>
    <s v="White"/>
    <s v="Widowed"/>
    <x v="0"/>
    <x v="2"/>
    <x v="2"/>
    <d v="2022-09-14T00:00:00"/>
    <n v="2"/>
    <x v="0"/>
    <n v="4"/>
    <x v="1"/>
    <n v="1"/>
    <d v="2022-11-04T00:00:00"/>
    <x v="1"/>
    <x v="1"/>
    <x v="0"/>
    <n v="3"/>
    <x v="1922"/>
    <n v="54"/>
    <x v="0"/>
  </r>
  <r>
    <x v="1943"/>
    <d v="2022-03-17T00:00:00"/>
    <n v="4"/>
    <s v="Production Manager"/>
    <x v="1"/>
    <s v="Terminated"/>
    <s v="Full-Time"/>
    <s v="Zone B"/>
    <s v="Full-Time"/>
    <x v="0"/>
    <x v="6"/>
    <d v="1979-01-02T00:00:00"/>
    <s v="MA"/>
    <x v="0"/>
    <s v="Other"/>
    <s v="Married"/>
    <x v="0"/>
    <x v="0"/>
    <x v="3"/>
    <d v="2022-08-14T00:00:00"/>
    <n v="1"/>
    <x v="0"/>
    <n v="1"/>
    <x v="0"/>
    <n v="4"/>
    <d v="2023-03-08T00:00:00"/>
    <x v="1"/>
    <x v="1"/>
    <x v="3"/>
    <n v="1"/>
    <x v="1923"/>
    <n v="43"/>
    <x v="0"/>
  </r>
  <r>
    <x v="1944"/>
    <d v="2019-05-06T00:00:00"/>
    <n v="7"/>
    <s v="Production Manager"/>
    <x v="8"/>
    <s v="Active"/>
    <s v="Part-Time"/>
    <s v="Zone A"/>
    <s v="Part-Time"/>
    <x v="0"/>
    <x v="3"/>
    <d v="1957-11-15T00:00:00"/>
    <s v="MA"/>
    <x v="1"/>
    <s v="Hispanic"/>
    <s v="Married"/>
    <x v="0"/>
    <x v="0"/>
    <x v="3"/>
    <d v="2023-03-23T00:00:00"/>
    <n v="5"/>
    <x v="1"/>
    <n v="4"/>
    <x v="1"/>
    <n v="3"/>
    <d v="2023-02-24T00:00:00"/>
    <x v="4"/>
    <x v="0"/>
    <x v="3"/>
    <n v="3"/>
    <x v="1924"/>
    <n v="62"/>
    <x v="3"/>
  </r>
  <r>
    <x v="1945"/>
    <d v="2021-11-27T00:00:00"/>
    <n v="4"/>
    <s v="Production Manager"/>
    <x v="3"/>
    <s v="Active"/>
    <s v="Part-Time"/>
    <s v="Zone C"/>
    <s v="Part-Time"/>
    <x v="0"/>
    <x v="4"/>
    <d v="2001-02-04T00:00:00"/>
    <s v="MA"/>
    <x v="1"/>
    <s v="Hispanic"/>
    <s v="Divorced"/>
    <x v="0"/>
    <x v="0"/>
    <x v="0"/>
    <d v="2023-04-13T00:00:00"/>
    <n v="2"/>
    <x v="0"/>
    <n v="1"/>
    <x v="0"/>
    <n v="5"/>
    <d v="2022-09-15T00:00:00"/>
    <x v="2"/>
    <x v="1"/>
    <x v="2"/>
    <n v="5"/>
    <x v="1925"/>
    <n v="20"/>
    <x v="2"/>
  </r>
  <r>
    <x v="1946"/>
    <d v="2021-02-09T00:00:00"/>
    <n v="5"/>
    <s v="Production Manager"/>
    <x v="4"/>
    <s v="Active"/>
    <s v="Full-Time"/>
    <s v="Zone C"/>
    <s v="Temporary"/>
    <x v="0"/>
    <x v="3"/>
    <d v="1988-10-24T00:00:00"/>
    <s v="MA"/>
    <x v="1"/>
    <s v="Asian"/>
    <s v="Single"/>
    <x v="0"/>
    <x v="0"/>
    <x v="3"/>
    <d v="2022-10-21T00:00:00"/>
    <n v="5"/>
    <x v="1"/>
    <n v="5"/>
    <x v="1"/>
    <n v="2"/>
    <d v="2023-04-05T00:00:00"/>
    <x v="4"/>
    <x v="0"/>
    <x v="2"/>
    <n v="2"/>
    <x v="1926"/>
    <n v="33"/>
    <x v="1"/>
  </r>
  <r>
    <x v="1947"/>
    <d v="2022-01-06T00:00:00"/>
    <n v="4"/>
    <s v="Production Manager"/>
    <x v="0"/>
    <s v="Active"/>
    <s v="Part-Time"/>
    <s v="Zone C"/>
    <s v="Part-Time"/>
    <x v="0"/>
    <x v="10"/>
    <d v="1959-07-25T00:00:00"/>
    <s v="MA"/>
    <x v="1"/>
    <s v="Other"/>
    <s v="Divorced"/>
    <x v="0"/>
    <x v="2"/>
    <x v="2"/>
    <d v="2023-01-23T00:00:00"/>
    <n v="5"/>
    <x v="1"/>
    <n v="5"/>
    <x v="1"/>
    <n v="3"/>
    <d v="2022-08-06T00:00:00"/>
    <x v="0"/>
    <x v="1"/>
    <x v="3"/>
    <n v="3"/>
    <x v="1927"/>
    <n v="63"/>
    <x v="3"/>
  </r>
  <r>
    <x v="1948"/>
    <d v="2023-07-28T00:00:00"/>
    <n v="2"/>
    <s v="Production Manager"/>
    <x v="1"/>
    <s v="Active"/>
    <s v="Full-Time"/>
    <s v="Zone B"/>
    <s v="Temporary"/>
    <x v="0"/>
    <x v="1"/>
    <d v="1975-10-26T00:00:00"/>
    <s v="MA"/>
    <x v="0"/>
    <s v="Asian"/>
    <s v="Married"/>
    <x v="0"/>
    <x v="2"/>
    <x v="2"/>
    <d v="2023-06-22T00:00:00"/>
    <n v="5"/>
    <x v="1"/>
    <n v="2"/>
    <x v="0"/>
    <n v="3"/>
    <d v="2023-04-28T00:00:00"/>
    <x v="2"/>
    <x v="1"/>
    <x v="0"/>
    <n v="1"/>
    <x v="1928"/>
    <n v="48"/>
    <x v="0"/>
  </r>
  <r>
    <x v="1949"/>
    <d v="2021-03-27T00:00:00"/>
    <n v="5"/>
    <s v="Production Manager"/>
    <x v="8"/>
    <s v="Active"/>
    <s v="Contract"/>
    <s v="Zone B"/>
    <s v="Full-Time"/>
    <x v="0"/>
    <x v="24"/>
    <d v="1982-07-15T00:00:00"/>
    <s v="MA"/>
    <x v="1"/>
    <s v="Hispanic"/>
    <s v="Single"/>
    <x v="0"/>
    <x v="0"/>
    <x v="0"/>
    <d v="2022-09-16T00:00:00"/>
    <n v="4"/>
    <x v="1"/>
    <n v="4"/>
    <x v="1"/>
    <n v="3"/>
    <d v="2022-11-02T00:00:00"/>
    <x v="0"/>
    <x v="0"/>
    <x v="2"/>
    <n v="5"/>
    <x v="1929"/>
    <n v="39"/>
    <x v="1"/>
  </r>
  <r>
    <x v="1950"/>
    <d v="2023-03-12T00:00:00"/>
    <n v="3"/>
    <s v="Production Manager"/>
    <x v="6"/>
    <s v="Active"/>
    <s v="Contract"/>
    <s v="Zone A"/>
    <s v="Temporary"/>
    <x v="0"/>
    <x v="4"/>
    <d v="1959-01-13T00:00:00"/>
    <s v="MA"/>
    <x v="1"/>
    <s v="Black"/>
    <s v="Married"/>
    <x v="0"/>
    <x v="0"/>
    <x v="0"/>
    <d v="2023-06-12T00:00:00"/>
    <n v="4"/>
    <x v="1"/>
    <n v="5"/>
    <x v="1"/>
    <n v="2"/>
    <d v="2022-11-18T00:00:00"/>
    <x v="2"/>
    <x v="0"/>
    <x v="2"/>
    <n v="5"/>
    <x v="1930"/>
    <n v="64"/>
    <x v="3"/>
  </r>
  <r>
    <x v="1951"/>
    <d v="2022-10-05T00:00:00"/>
    <n v="3"/>
    <s v="Production Manager"/>
    <x v="2"/>
    <s v="Terminated"/>
    <s v="Part-Time"/>
    <s v="Zone C"/>
    <s v="Temporary"/>
    <x v="0"/>
    <x v="3"/>
    <d v="1942-02-26T00:00:00"/>
    <s v="MA"/>
    <x v="1"/>
    <s v="White"/>
    <s v="Single"/>
    <x v="0"/>
    <x v="0"/>
    <x v="0"/>
    <d v="2023-05-18T00:00:00"/>
    <n v="1"/>
    <x v="0"/>
    <n v="4"/>
    <x v="1"/>
    <n v="1"/>
    <d v="2022-11-30T00:00:00"/>
    <x v="0"/>
    <x v="0"/>
    <x v="0"/>
    <n v="2"/>
    <x v="1931"/>
    <n v="80"/>
    <x v="3"/>
  </r>
  <r>
    <x v="1952"/>
    <d v="2021-10-01T00:00:00"/>
    <n v="4"/>
    <s v="President &amp; CEO"/>
    <x v="9"/>
    <s v="Active"/>
    <s v="Part-Time"/>
    <s v="Zone B"/>
    <s v="Full-Time"/>
    <x v="3"/>
    <x v="17"/>
    <d v="1967-07-11T00:00:00"/>
    <s v="MA"/>
    <x v="1"/>
    <s v="Other"/>
    <s v="Single"/>
    <x v="0"/>
    <x v="2"/>
    <x v="2"/>
    <d v="2023-03-18T00:00:00"/>
    <n v="3"/>
    <x v="2"/>
    <n v="5"/>
    <x v="1"/>
    <n v="5"/>
    <d v="2023-06-29T00:00:00"/>
    <x v="3"/>
    <x v="1"/>
    <x v="2"/>
    <n v="3"/>
    <x v="1932"/>
    <n v="54"/>
    <x v="0"/>
  </r>
  <r>
    <x v="1953"/>
    <d v="2022-01-31T00:00:00"/>
    <n v="4"/>
    <s v="Director of Sales"/>
    <x v="2"/>
    <s v="Active"/>
    <s v="Contract"/>
    <s v="Zone A"/>
    <s v="Full-Time"/>
    <x v="1"/>
    <x v="4"/>
    <d v="1982-09-14T00:00:00"/>
    <s v="RI"/>
    <x v="0"/>
    <s v="Asian"/>
    <s v="Divorced"/>
    <x v="0"/>
    <x v="2"/>
    <x v="2"/>
    <d v="2023-01-09T00:00:00"/>
    <n v="4"/>
    <x v="1"/>
    <n v="4"/>
    <x v="1"/>
    <n v="3"/>
    <d v="2022-10-26T00:00:00"/>
    <x v="0"/>
    <x v="0"/>
    <x v="3"/>
    <n v="4"/>
    <x v="1933"/>
    <n v="40"/>
    <x v="0"/>
  </r>
  <r>
    <x v="1954"/>
    <d v="2020-06-01T00:00:00"/>
    <n v="5"/>
    <s v="Director of Operations"/>
    <x v="9"/>
    <s v="Active"/>
    <s v="Full-Time"/>
    <s v="Zone A"/>
    <s v="Temporary"/>
    <x v="0"/>
    <x v="3"/>
    <d v="1994-07-26T00:00:00"/>
    <s v="RI"/>
    <x v="0"/>
    <s v="White"/>
    <s v="Single"/>
    <x v="0"/>
    <x v="0"/>
    <x v="3"/>
    <d v="2023-01-30T00:00:00"/>
    <n v="4"/>
    <x v="1"/>
    <n v="4"/>
    <x v="1"/>
    <n v="1"/>
    <d v="2022-09-26T00:00:00"/>
    <x v="1"/>
    <x v="0"/>
    <x v="3"/>
    <n v="4"/>
    <x v="1934"/>
    <n v="26"/>
    <x v="1"/>
  </r>
  <r>
    <x v="1955"/>
    <d v="2023-04-18T00:00:00"/>
    <n v="3"/>
    <s v="Data Analyst"/>
    <x v="7"/>
    <s v="Active"/>
    <s v="Contract"/>
    <s v="Zone C"/>
    <s v="Part-Time"/>
    <x v="2"/>
    <x v="3"/>
    <d v="1946-12-17T00:00:00"/>
    <s v="MA"/>
    <x v="0"/>
    <s v="Hispanic"/>
    <s v="Divorced"/>
    <x v="0"/>
    <x v="0"/>
    <x v="0"/>
    <d v="2022-10-31T00:00:00"/>
    <n v="2"/>
    <x v="0"/>
    <n v="1"/>
    <x v="0"/>
    <n v="2"/>
    <d v="2023-06-18T00:00:00"/>
    <x v="3"/>
    <x v="0"/>
    <x v="3"/>
    <n v="2"/>
    <x v="1935"/>
    <n v="77"/>
    <x v="3"/>
  </r>
  <r>
    <x v="1956"/>
    <d v="2020-07-25T00:00:00"/>
    <n v="5"/>
    <s v="IT Director"/>
    <x v="0"/>
    <s v="Active"/>
    <s v="Part-Time"/>
    <s v="Zone C"/>
    <s v="Part-Time"/>
    <x v="2"/>
    <x v="8"/>
    <d v="1977-03-26T00:00:00"/>
    <s v="MA"/>
    <x v="1"/>
    <s v="White"/>
    <s v="Widowed"/>
    <x v="0"/>
    <x v="2"/>
    <x v="2"/>
    <d v="2023-02-12T00:00:00"/>
    <n v="3"/>
    <x v="2"/>
    <n v="2"/>
    <x v="0"/>
    <n v="3"/>
    <d v="2023-01-11T00:00:00"/>
    <x v="1"/>
    <x v="1"/>
    <x v="3"/>
    <n v="1"/>
    <x v="1936"/>
    <n v="43"/>
    <x v="0"/>
  </r>
  <r>
    <x v="1957"/>
    <d v="2018-12-12T00:00:00"/>
    <n v="7"/>
    <s v="IT Manager - DB"/>
    <x v="2"/>
    <s v="Active"/>
    <s v="Full-Time"/>
    <s v="Zone A"/>
    <s v="Part-Time"/>
    <x v="2"/>
    <x v="1"/>
    <d v="1997-07-03T00:00:00"/>
    <s v="MA"/>
    <x v="1"/>
    <s v="Black"/>
    <s v="Divorced"/>
    <x v="0"/>
    <x v="2"/>
    <x v="4"/>
    <d v="2022-08-07T00:00:00"/>
    <n v="2"/>
    <x v="0"/>
    <n v="5"/>
    <x v="1"/>
    <n v="1"/>
    <d v="2022-11-11T00:00:00"/>
    <x v="3"/>
    <x v="1"/>
    <x v="1"/>
    <n v="4"/>
    <x v="1937"/>
    <n v="21"/>
    <x v="2"/>
  </r>
  <r>
    <x v="1958"/>
    <d v="2018-09-01T00:00:00"/>
    <n v="7"/>
    <s v="IT Manager - Support"/>
    <x v="9"/>
    <s v="Active"/>
    <s v="Contract"/>
    <s v="Zone C"/>
    <s v="Full-Time"/>
    <x v="2"/>
    <x v="22"/>
    <d v="1950-04-17T00:00:00"/>
    <s v="MA"/>
    <x v="1"/>
    <s v="Black"/>
    <s v="Married"/>
    <x v="0"/>
    <x v="0"/>
    <x v="0"/>
    <d v="2023-01-19T00:00:00"/>
    <n v="4"/>
    <x v="1"/>
    <n v="2"/>
    <x v="0"/>
    <n v="5"/>
    <d v="2023-05-23T00:00:00"/>
    <x v="1"/>
    <x v="1"/>
    <x v="1"/>
    <n v="4"/>
    <x v="1938"/>
    <n v="68"/>
    <x v="3"/>
  </r>
  <r>
    <x v="1959"/>
    <d v="2019-11-24T00:00:00"/>
    <n v="6"/>
    <s v="IT Manager - Infra"/>
    <x v="5"/>
    <s v="Active"/>
    <s v="Part-Time"/>
    <s v="Zone A"/>
    <s v="Temporary"/>
    <x v="2"/>
    <x v="10"/>
    <d v="1944-05-22T00:00:00"/>
    <s v="MA"/>
    <x v="1"/>
    <s v="Black"/>
    <s v="Divorced"/>
    <x v="0"/>
    <x v="2"/>
    <x v="2"/>
    <d v="2023-03-08T00:00:00"/>
    <n v="5"/>
    <x v="1"/>
    <n v="1"/>
    <x v="0"/>
    <n v="3"/>
    <d v="2022-10-22T00:00:00"/>
    <x v="4"/>
    <x v="0"/>
    <x v="0"/>
    <n v="4"/>
    <x v="1939"/>
    <n v="75"/>
    <x v="3"/>
  </r>
  <r>
    <x v="1960"/>
    <d v="2021-12-26T00:00:00"/>
    <n v="4"/>
    <s v="BI Director"/>
    <x v="7"/>
    <s v="Active"/>
    <s v="Part-Time"/>
    <s v="Zone A"/>
    <s v="Part-Time"/>
    <x v="2"/>
    <x v="4"/>
    <d v="1947-11-27T00:00:00"/>
    <s v="MA"/>
    <x v="1"/>
    <s v="Black"/>
    <s v="Single"/>
    <x v="0"/>
    <x v="0"/>
    <x v="0"/>
    <d v="2023-06-01T00:00:00"/>
    <n v="1"/>
    <x v="0"/>
    <n v="2"/>
    <x v="0"/>
    <n v="2"/>
    <d v="2023-04-03T00:00:00"/>
    <x v="4"/>
    <x v="1"/>
    <x v="0"/>
    <n v="3"/>
    <x v="1940"/>
    <n v="74"/>
    <x v="3"/>
  </r>
  <r>
    <x v="1961"/>
    <d v="2020-03-04T00:00:00"/>
    <n v="6"/>
    <s v="Software Engineering Manager"/>
    <x v="6"/>
    <s v="Active"/>
    <s v="Part-Time"/>
    <s v="Zone B"/>
    <s v="Part-Time"/>
    <x v="4"/>
    <x v="15"/>
    <d v="1945-10-25T00:00:00"/>
    <s v="MA"/>
    <x v="1"/>
    <s v="White"/>
    <s v="Widowed"/>
    <x v="0"/>
    <x v="0"/>
    <x v="0"/>
    <d v="2023-05-14T00:00:00"/>
    <n v="3"/>
    <x v="2"/>
    <n v="5"/>
    <x v="1"/>
    <n v="5"/>
    <d v="2022-08-30T00:00:00"/>
    <x v="4"/>
    <x v="0"/>
    <x v="2"/>
    <n v="2"/>
    <x v="1941"/>
    <n v="75"/>
    <x v="3"/>
  </r>
  <r>
    <x v="1962"/>
    <d v="2020-05-03T00:00:00"/>
    <n v="6"/>
    <s v="IT Manager - DB"/>
    <x v="3"/>
    <s v="Active"/>
    <s v="Part-Time"/>
    <s v="Zone A"/>
    <s v="Temporary"/>
    <x v="2"/>
    <x v="3"/>
    <d v="1985-08-24T00:00:00"/>
    <s v="MA"/>
    <x v="1"/>
    <s v="Black"/>
    <s v="Married"/>
    <x v="0"/>
    <x v="0"/>
    <x v="3"/>
    <d v="2022-12-31T00:00:00"/>
    <n v="1"/>
    <x v="0"/>
    <n v="1"/>
    <x v="0"/>
    <n v="5"/>
    <d v="2023-05-11T00:00:00"/>
    <x v="3"/>
    <x v="0"/>
    <x v="3"/>
    <n v="4"/>
    <x v="1942"/>
    <n v="35"/>
    <x v="1"/>
  </r>
  <r>
    <x v="1963"/>
    <d v="2019-07-20T00:00:00"/>
    <n v="6"/>
    <s v="IT Manager - DB"/>
    <x v="9"/>
    <s v="Active"/>
    <s v="Part-Time"/>
    <s v="Zone A"/>
    <s v="Temporary"/>
    <x v="2"/>
    <x v="8"/>
    <d v="1978-12-09T00:00:00"/>
    <s v="MA"/>
    <x v="1"/>
    <s v="White"/>
    <s v="Single"/>
    <x v="0"/>
    <x v="0"/>
    <x v="0"/>
    <d v="2023-05-06T00:00:00"/>
    <n v="1"/>
    <x v="0"/>
    <n v="1"/>
    <x v="0"/>
    <n v="4"/>
    <d v="2022-11-26T00:00:00"/>
    <x v="3"/>
    <x v="0"/>
    <x v="0"/>
    <n v="4"/>
    <x v="1943"/>
    <n v="41"/>
    <x v="0"/>
  </r>
  <r>
    <x v="1964"/>
    <d v="2022-05-26T00:00:00"/>
    <n v="3"/>
    <s v="IT Director"/>
    <x v="2"/>
    <s v="Active"/>
    <s v="Contract"/>
    <s v="Zone A"/>
    <s v="Full-Time"/>
    <x v="2"/>
    <x v="4"/>
    <d v="1989-01-31T00:00:00"/>
    <s v="MA"/>
    <x v="1"/>
    <s v="Other"/>
    <s v="Married"/>
    <x v="0"/>
    <x v="2"/>
    <x v="4"/>
    <d v="2023-01-10T00:00:00"/>
    <n v="2"/>
    <x v="0"/>
    <n v="4"/>
    <x v="1"/>
    <n v="5"/>
    <d v="2022-12-03T00:00:00"/>
    <x v="1"/>
    <x v="1"/>
    <x v="2"/>
    <n v="5"/>
    <x v="1944"/>
    <n v="33"/>
    <x v="1"/>
  </r>
  <r>
    <x v="1965"/>
    <d v="2021-07-24T00:00:00"/>
    <n v="4"/>
    <s v="Director of Sales"/>
    <x v="6"/>
    <s v="Active"/>
    <s v="Contract"/>
    <s v="Zone A"/>
    <s v="Part-Time"/>
    <x v="2"/>
    <x v="4"/>
    <d v="1954-07-23T00:00:00"/>
    <s v="MA"/>
    <x v="1"/>
    <s v="Hispanic"/>
    <s v="Single"/>
    <x v="0"/>
    <x v="0"/>
    <x v="3"/>
    <d v="2022-09-22T00:00:00"/>
    <n v="1"/>
    <x v="0"/>
    <n v="3"/>
    <x v="2"/>
    <n v="2"/>
    <d v="2023-03-30T00:00:00"/>
    <x v="4"/>
    <x v="0"/>
    <x v="1"/>
    <n v="4"/>
    <x v="1945"/>
    <n v="67"/>
    <x v="3"/>
  </r>
  <r>
    <x v="1966"/>
    <d v="2021-09-27T00:00:00"/>
    <n v="4"/>
    <s v="Director of Operations"/>
    <x v="8"/>
    <s v="Active"/>
    <s v="Contract"/>
    <s v="Zone A"/>
    <s v="Part-Time"/>
    <x v="2"/>
    <x v="3"/>
    <d v="1954-07-21T00:00:00"/>
    <s v="MA"/>
    <x v="1"/>
    <s v="Other"/>
    <s v="Widowed"/>
    <x v="0"/>
    <x v="0"/>
    <x v="0"/>
    <d v="2023-01-25T00:00:00"/>
    <n v="2"/>
    <x v="0"/>
    <n v="2"/>
    <x v="0"/>
    <n v="4"/>
    <d v="2023-06-04T00:00:00"/>
    <x v="0"/>
    <x v="0"/>
    <x v="1"/>
    <n v="1"/>
    <x v="1946"/>
    <n v="67"/>
    <x v="3"/>
  </r>
  <r>
    <x v="1967"/>
    <d v="2019-04-07T00:00:00"/>
    <n v="7"/>
    <s v="Software Engineer"/>
    <x v="4"/>
    <s v="Active"/>
    <s v="Contract"/>
    <s v="Zone A"/>
    <s v="Full-Time"/>
    <x v="4"/>
    <x v="3"/>
    <d v="1944-05-28T00:00:00"/>
    <s v="MA"/>
    <x v="1"/>
    <s v="Black"/>
    <s v="Single"/>
    <x v="0"/>
    <x v="2"/>
    <x v="4"/>
    <d v="2023-02-23T00:00:00"/>
    <n v="4"/>
    <x v="1"/>
    <n v="5"/>
    <x v="1"/>
    <n v="2"/>
    <d v="2023-06-27T00:00:00"/>
    <x v="1"/>
    <x v="1"/>
    <x v="1"/>
    <n v="5"/>
    <x v="1947"/>
    <n v="75"/>
    <x v="3"/>
  </r>
  <r>
    <x v="1968"/>
    <d v="2019-07-20T00:00:00"/>
    <n v="6"/>
    <s v="Software Engineer"/>
    <x v="0"/>
    <s v="Active"/>
    <s v="Full-Time"/>
    <s v="Zone C"/>
    <s v="Temporary"/>
    <x v="4"/>
    <x v="3"/>
    <d v="1957-12-04T00:00:00"/>
    <s v="MA"/>
    <x v="1"/>
    <s v="White"/>
    <s v="Married"/>
    <x v="0"/>
    <x v="2"/>
    <x v="2"/>
    <d v="2023-01-02T00:00:00"/>
    <n v="3"/>
    <x v="2"/>
    <n v="2"/>
    <x v="0"/>
    <n v="5"/>
    <d v="2022-11-14T00:00:00"/>
    <x v="0"/>
    <x v="1"/>
    <x v="2"/>
    <n v="4"/>
    <x v="1948"/>
    <n v="62"/>
    <x v="3"/>
  </r>
  <r>
    <x v="1969"/>
    <d v="2022-12-03T00:00:00"/>
    <n v="3"/>
    <s v="Software Engineer"/>
    <x v="7"/>
    <s v="Active"/>
    <s v="Contract"/>
    <s v="Zone C"/>
    <s v="Full-Time"/>
    <x v="4"/>
    <x v="4"/>
    <d v="1981-05-16T00:00:00"/>
    <s v="MA"/>
    <x v="1"/>
    <s v="Black"/>
    <s v="Divorced"/>
    <x v="0"/>
    <x v="0"/>
    <x v="0"/>
    <d v="2023-01-23T00:00:00"/>
    <n v="1"/>
    <x v="0"/>
    <n v="3"/>
    <x v="2"/>
    <n v="1"/>
    <d v="2023-01-07T00:00:00"/>
    <x v="4"/>
    <x v="0"/>
    <x v="2"/>
    <n v="2"/>
    <x v="1949"/>
    <n v="41"/>
    <x v="0"/>
  </r>
  <r>
    <x v="1970"/>
    <d v="2020-04-04T00:00:00"/>
    <n v="6"/>
    <s v="IT Manager - DB"/>
    <x v="8"/>
    <s v="Active"/>
    <s v="Contract"/>
    <s v="Zone A"/>
    <s v="Temporary"/>
    <x v="2"/>
    <x v="4"/>
    <d v="1978-08-04T00:00:00"/>
    <s v="MA"/>
    <x v="1"/>
    <s v="Asian"/>
    <s v="Married"/>
    <x v="0"/>
    <x v="0"/>
    <x v="0"/>
    <d v="2022-11-06T00:00:00"/>
    <n v="1"/>
    <x v="0"/>
    <n v="1"/>
    <x v="0"/>
    <n v="1"/>
    <d v="2022-11-06T00:00:00"/>
    <x v="1"/>
    <x v="0"/>
    <x v="1"/>
    <n v="2"/>
    <x v="1950"/>
    <n v="42"/>
    <x v="0"/>
  </r>
  <r>
    <x v="1971"/>
    <d v="2020-03-08T00:00:00"/>
    <n v="6"/>
    <s v="IT Director"/>
    <x v="6"/>
    <s v="Active"/>
    <s v="Contract"/>
    <s v="Zone B"/>
    <s v="Part-Time"/>
    <x v="2"/>
    <x v="10"/>
    <d v="1970-01-26T00:00:00"/>
    <s v="MA"/>
    <x v="1"/>
    <s v="Black"/>
    <s v="Married"/>
    <x v="0"/>
    <x v="2"/>
    <x v="4"/>
    <d v="2023-01-10T00:00:00"/>
    <n v="5"/>
    <x v="1"/>
    <n v="1"/>
    <x v="0"/>
    <n v="2"/>
    <d v="2022-08-27T00:00:00"/>
    <x v="2"/>
    <x v="0"/>
    <x v="1"/>
    <n v="3"/>
    <x v="1951"/>
    <n v="50"/>
    <x v="0"/>
  </r>
  <r>
    <x v="1972"/>
    <d v="2020-09-28T00:00:00"/>
    <n v="5"/>
    <s v="Director of Sales"/>
    <x v="2"/>
    <s v="Active"/>
    <s v="Part-Time"/>
    <s v="Zone B"/>
    <s v="Temporary"/>
    <x v="2"/>
    <x v="20"/>
    <d v="1961-03-18T00:00:00"/>
    <s v="MA"/>
    <x v="1"/>
    <s v="Other"/>
    <s v="Single"/>
    <x v="0"/>
    <x v="2"/>
    <x v="2"/>
    <d v="2022-12-15T00:00:00"/>
    <n v="2"/>
    <x v="0"/>
    <n v="3"/>
    <x v="2"/>
    <n v="3"/>
    <d v="2023-02-12T00:00:00"/>
    <x v="3"/>
    <x v="0"/>
    <x v="3"/>
    <n v="3"/>
    <x v="1952"/>
    <n v="59"/>
    <x v="0"/>
  </r>
  <r>
    <x v="1973"/>
    <d v="2021-07-14T00:00:00"/>
    <n v="4"/>
    <s v="Director of Operations"/>
    <x v="9"/>
    <s v="Active"/>
    <s v="Full-Time"/>
    <s v="Zone C"/>
    <s v="Temporary"/>
    <x v="2"/>
    <x v="4"/>
    <d v="1955-09-05T00:00:00"/>
    <s v="MA"/>
    <x v="1"/>
    <s v="White"/>
    <s v="Single"/>
    <x v="0"/>
    <x v="0"/>
    <x v="0"/>
    <d v="2022-10-27T00:00:00"/>
    <n v="5"/>
    <x v="1"/>
    <n v="2"/>
    <x v="0"/>
    <n v="5"/>
    <d v="2022-09-07T00:00:00"/>
    <x v="1"/>
    <x v="0"/>
    <x v="3"/>
    <n v="4"/>
    <x v="1953"/>
    <n v="66"/>
    <x v="3"/>
  </r>
  <r>
    <x v="1974"/>
    <d v="2019-10-17T00:00:00"/>
    <n v="6"/>
    <s v="BI Developer"/>
    <x v="9"/>
    <s v="Terminated"/>
    <s v="Full-Time"/>
    <s v="Zone A"/>
    <s v="Temporary"/>
    <x v="2"/>
    <x v="4"/>
    <d v="1999-09-08T00:00:00"/>
    <s v="MA"/>
    <x v="0"/>
    <s v="Asian"/>
    <s v="Divorced"/>
    <x v="0"/>
    <x v="0"/>
    <x v="0"/>
    <d v="2023-07-05T00:00:00"/>
    <n v="5"/>
    <x v="1"/>
    <n v="3"/>
    <x v="2"/>
    <n v="5"/>
    <d v="2022-11-30T00:00:00"/>
    <x v="2"/>
    <x v="0"/>
    <x v="1"/>
    <n v="4"/>
    <x v="1954"/>
    <n v="20"/>
    <x v="2"/>
  </r>
  <r>
    <x v="1975"/>
    <d v="2023-04-08T00:00:00"/>
    <n v="3"/>
    <s v="Software Engineer"/>
    <x v="2"/>
    <s v="Active"/>
    <s v="Contract"/>
    <s v="Zone B"/>
    <s v="Full-Time"/>
    <x v="4"/>
    <x v="9"/>
    <d v="1989-09-04T00:00:00"/>
    <s v="MA"/>
    <x v="1"/>
    <s v="Asian"/>
    <s v="Married"/>
    <x v="0"/>
    <x v="0"/>
    <x v="0"/>
    <d v="2023-05-01T00:00:00"/>
    <n v="5"/>
    <x v="1"/>
    <n v="5"/>
    <x v="1"/>
    <n v="3"/>
    <d v="2022-10-12T00:00:00"/>
    <x v="2"/>
    <x v="0"/>
    <x v="0"/>
    <n v="2"/>
    <x v="1955"/>
    <n v="34"/>
    <x v="1"/>
  </r>
  <r>
    <x v="1976"/>
    <d v="2019-07-25T00:00:00"/>
    <n v="6"/>
    <s v="Software Engineer"/>
    <x v="4"/>
    <s v="Active"/>
    <s v="Full-Time"/>
    <s v="Zone C"/>
    <s v="Part-Time"/>
    <x v="4"/>
    <x v="4"/>
    <d v="1948-06-17T00:00:00"/>
    <s v="MA"/>
    <x v="1"/>
    <s v="Hispanic"/>
    <s v="Married"/>
    <x v="0"/>
    <x v="2"/>
    <x v="2"/>
    <d v="2023-07-01T00:00:00"/>
    <n v="1"/>
    <x v="0"/>
    <n v="3"/>
    <x v="2"/>
    <n v="5"/>
    <d v="2023-07-08T00:00:00"/>
    <x v="2"/>
    <x v="0"/>
    <x v="2"/>
    <n v="3"/>
    <x v="1956"/>
    <n v="71"/>
    <x v="3"/>
  </r>
  <r>
    <x v="1977"/>
    <d v="2022-12-25T00:00:00"/>
    <n v="3"/>
    <s v="Software Engineer"/>
    <x v="0"/>
    <s v="Active"/>
    <s v="Full-Time"/>
    <s v="Zone A"/>
    <s v="Temporary"/>
    <x v="4"/>
    <x v="0"/>
    <d v="1952-10-12T00:00:00"/>
    <s v="MA"/>
    <x v="1"/>
    <s v="Black"/>
    <s v="Divorced"/>
    <x v="0"/>
    <x v="2"/>
    <x v="2"/>
    <d v="2023-01-21T00:00:00"/>
    <n v="1"/>
    <x v="0"/>
    <n v="5"/>
    <x v="1"/>
    <n v="3"/>
    <d v="2022-09-20T00:00:00"/>
    <x v="4"/>
    <x v="0"/>
    <x v="2"/>
    <n v="2"/>
    <x v="1957"/>
    <n v="70"/>
    <x v="3"/>
  </r>
  <r>
    <x v="1978"/>
    <d v="2019-01-27T00:00:00"/>
    <n v="7"/>
    <s v="Software Engineer"/>
    <x v="7"/>
    <s v="Active"/>
    <s v="Part-Time"/>
    <s v="Zone C"/>
    <s v="Temporary"/>
    <x v="4"/>
    <x v="13"/>
    <d v="1999-06-06T00:00:00"/>
    <s v="MA"/>
    <x v="1"/>
    <s v="White"/>
    <s v="Divorced"/>
    <x v="0"/>
    <x v="2"/>
    <x v="2"/>
    <d v="2023-07-21T00:00:00"/>
    <n v="3"/>
    <x v="2"/>
    <n v="3"/>
    <x v="2"/>
    <n v="5"/>
    <d v="2022-08-08T00:00:00"/>
    <x v="3"/>
    <x v="0"/>
    <x v="3"/>
    <n v="3"/>
    <x v="1958"/>
    <n v="20"/>
    <x v="2"/>
  </r>
  <r>
    <x v="1979"/>
    <d v="2021-12-26T00:00:00"/>
    <n v="4"/>
    <s v="IT Manager - DB"/>
    <x v="2"/>
    <s v="Active"/>
    <s v="Contract"/>
    <s v="Zone C"/>
    <s v="Temporary"/>
    <x v="2"/>
    <x v="3"/>
    <d v="1949-12-23T00:00:00"/>
    <s v="MA"/>
    <x v="1"/>
    <s v="White"/>
    <s v="Married"/>
    <x v="0"/>
    <x v="0"/>
    <x v="3"/>
    <d v="2022-12-06T00:00:00"/>
    <n v="1"/>
    <x v="0"/>
    <n v="1"/>
    <x v="0"/>
    <n v="1"/>
    <d v="2023-05-14T00:00:00"/>
    <x v="3"/>
    <x v="1"/>
    <x v="1"/>
    <n v="3"/>
    <x v="1959"/>
    <n v="72"/>
    <x v="3"/>
  </r>
  <r>
    <x v="1980"/>
    <d v="2023-01-12T00:00:00"/>
    <n v="3"/>
    <s v="IT Director"/>
    <x v="4"/>
    <s v="Active"/>
    <s v="Full-Time"/>
    <s v="Zone A"/>
    <s v="Part-Time"/>
    <x v="2"/>
    <x v="6"/>
    <d v="1976-02-16T00:00:00"/>
    <s v="MA"/>
    <x v="1"/>
    <s v="Black"/>
    <s v="Single"/>
    <x v="0"/>
    <x v="0"/>
    <x v="0"/>
    <d v="2022-10-22T00:00:00"/>
    <n v="1"/>
    <x v="0"/>
    <n v="5"/>
    <x v="1"/>
    <n v="3"/>
    <d v="2022-09-02T00:00:00"/>
    <x v="4"/>
    <x v="0"/>
    <x v="0"/>
    <n v="5"/>
    <x v="1960"/>
    <n v="47"/>
    <x v="0"/>
  </r>
  <r>
    <x v="1981"/>
    <d v="2019-07-02T00:00:00"/>
    <n v="6"/>
    <s v="Director of Sales"/>
    <x v="0"/>
    <s v="Active"/>
    <s v="Contract"/>
    <s v="Zone B"/>
    <s v="Temporary"/>
    <x v="2"/>
    <x v="8"/>
    <d v="1988-05-01T00:00:00"/>
    <s v="MA"/>
    <x v="1"/>
    <s v="Asian"/>
    <s v="Single"/>
    <x v="0"/>
    <x v="2"/>
    <x v="4"/>
    <d v="2022-10-30T00:00:00"/>
    <n v="3"/>
    <x v="2"/>
    <n v="2"/>
    <x v="0"/>
    <n v="3"/>
    <d v="2022-11-23T00:00:00"/>
    <x v="4"/>
    <x v="1"/>
    <x v="2"/>
    <n v="5"/>
    <x v="1961"/>
    <n v="31"/>
    <x v="1"/>
  </r>
  <r>
    <x v="1982"/>
    <d v="2022-06-30T00:00:00"/>
    <n v="3"/>
    <s v="Director of Operations"/>
    <x v="7"/>
    <s v="Active"/>
    <s v="Full-Time"/>
    <s v="Zone C"/>
    <s v="Full-Time"/>
    <x v="2"/>
    <x v="4"/>
    <d v="1947-07-12T00:00:00"/>
    <s v="MA"/>
    <x v="1"/>
    <s v="White"/>
    <s v="Single"/>
    <x v="0"/>
    <x v="0"/>
    <x v="3"/>
    <d v="2022-09-04T00:00:00"/>
    <n v="3"/>
    <x v="2"/>
    <n v="3"/>
    <x v="2"/>
    <n v="2"/>
    <d v="2023-02-13T00:00:00"/>
    <x v="4"/>
    <x v="0"/>
    <x v="3"/>
    <n v="3"/>
    <x v="1962"/>
    <n v="75"/>
    <x v="3"/>
  </r>
  <r>
    <x v="1983"/>
    <d v="2023-01-05T00:00:00"/>
    <n v="3"/>
    <s v="BI Developer"/>
    <x v="0"/>
    <s v="Terminated"/>
    <s v="Part-Time"/>
    <s v="Zone B"/>
    <s v="Temporary"/>
    <x v="2"/>
    <x v="1"/>
    <d v="1985-09-06T00:00:00"/>
    <s v="MA"/>
    <x v="0"/>
    <s v="White"/>
    <s v="Single"/>
    <x v="0"/>
    <x v="0"/>
    <x v="3"/>
    <d v="2023-07-31T00:00:00"/>
    <n v="2"/>
    <x v="0"/>
    <n v="3"/>
    <x v="2"/>
    <n v="4"/>
    <d v="2022-12-06T00:00:00"/>
    <x v="3"/>
    <x v="1"/>
    <x v="1"/>
    <n v="2"/>
    <x v="1963"/>
    <n v="38"/>
    <x v="1"/>
  </r>
  <r>
    <x v="1984"/>
    <d v="2018-11-18T00:00:00"/>
    <n v="7"/>
    <s v="BI Developer"/>
    <x v="7"/>
    <s v="Active"/>
    <s v="Full-Time"/>
    <s v="Zone A"/>
    <s v="Part-Time"/>
    <x v="2"/>
    <x v="4"/>
    <d v="1972-06-20T00:00:00"/>
    <s v="MA"/>
    <x v="1"/>
    <s v="Other"/>
    <s v="Single"/>
    <x v="0"/>
    <x v="0"/>
    <x v="3"/>
    <d v="2023-07-01T00:00:00"/>
    <n v="1"/>
    <x v="0"/>
    <n v="4"/>
    <x v="1"/>
    <n v="1"/>
    <d v="2023-04-25T00:00:00"/>
    <x v="3"/>
    <x v="1"/>
    <x v="2"/>
    <n v="3"/>
    <x v="1964"/>
    <n v="46"/>
    <x v="0"/>
  </r>
  <r>
    <x v="1985"/>
    <d v="2020-09-21T00:00:00"/>
    <n v="5"/>
    <s v="Software Engineer"/>
    <x v="1"/>
    <s v="Active"/>
    <s v="Part-Time"/>
    <s v="Zone C"/>
    <s v="Full-Time"/>
    <x v="4"/>
    <x v="18"/>
    <d v="1998-03-19T00:00:00"/>
    <s v="MA"/>
    <x v="0"/>
    <s v="Hispanic"/>
    <s v="Married"/>
    <x v="0"/>
    <x v="2"/>
    <x v="2"/>
    <d v="2023-03-10T00:00:00"/>
    <n v="1"/>
    <x v="0"/>
    <n v="2"/>
    <x v="0"/>
    <n v="3"/>
    <d v="2023-02-08T00:00:00"/>
    <x v="4"/>
    <x v="0"/>
    <x v="2"/>
    <n v="1"/>
    <x v="1965"/>
    <n v="22"/>
    <x v="2"/>
  </r>
  <r>
    <x v="1986"/>
    <d v="2019-11-25T00:00:00"/>
    <n v="6"/>
    <s v="Software Engineer"/>
    <x v="8"/>
    <s v="Active"/>
    <s v="Contract"/>
    <s v="Zone C"/>
    <s v="Temporary"/>
    <x v="4"/>
    <x v="1"/>
    <d v="1988-03-24T00:00:00"/>
    <s v="MA"/>
    <x v="1"/>
    <s v="Asian"/>
    <s v="Single"/>
    <x v="0"/>
    <x v="2"/>
    <x v="4"/>
    <d v="2022-09-10T00:00:00"/>
    <n v="2"/>
    <x v="0"/>
    <n v="2"/>
    <x v="0"/>
    <n v="2"/>
    <d v="2022-08-22T00:00:00"/>
    <x v="1"/>
    <x v="0"/>
    <x v="2"/>
    <n v="2"/>
    <x v="1966"/>
    <n v="31"/>
    <x v="1"/>
  </r>
  <r>
    <x v="1987"/>
    <d v="2021-02-05T00:00:00"/>
    <n v="5"/>
    <s v="Software Engineer"/>
    <x v="6"/>
    <s v="Active"/>
    <s v="Full-Time"/>
    <s v="Zone C"/>
    <s v="Part-Time"/>
    <x v="4"/>
    <x v="6"/>
    <d v="1946-12-27T00:00:00"/>
    <s v="MA"/>
    <x v="1"/>
    <s v="Asian"/>
    <s v="Single"/>
    <x v="0"/>
    <x v="0"/>
    <x v="0"/>
    <d v="2023-06-24T00:00:00"/>
    <n v="4"/>
    <x v="1"/>
    <n v="3"/>
    <x v="2"/>
    <n v="1"/>
    <d v="2023-04-20T00:00:00"/>
    <x v="3"/>
    <x v="1"/>
    <x v="1"/>
    <n v="4"/>
    <x v="1967"/>
    <n v="75"/>
    <x v="3"/>
  </r>
  <r>
    <x v="1988"/>
    <d v="2023-04-16T00:00:00"/>
    <n v="3"/>
    <s v="Software Engineer"/>
    <x v="2"/>
    <s v="Active"/>
    <s v="Part-Time"/>
    <s v="Zone B"/>
    <s v="Temporary"/>
    <x v="4"/>
    <x v="4"/>
    <d v="1967-03-06T00:00:00"/>
    <s v="MA"/>
    <x v="1"/>
    <s v="Hispanic"/>
    <s v="Widowed"/>
    <x v="0"/>
    <x v="0"/>
    <x v="0"/>
    <d v="2022-09-02T00:00:00"/>
    <n v="1"/>
    <x v="0"/>
    <n v="4"/>
    <x v="1"/>
    <n v="2"/>
    <d v="2023-02-19T00:00:00"/>
    <x v="4"/>
    <x v="1"/>
    <x v="0"/>
    <n v="5"/>
    <x v="1968"/>
    <n v="56"/>
    <x v="0"/>
  </r>
  <r>
    <x v="1989"/>
    <d v="2021-08-19T00:00:00"/>
    <n v="4"/>
    <s v="IT Manager - DB"/>
    <x v="9"/>
    <s v="Active"/>
    <s v="Full-Time"/>
    <s v="Zone A"/>
    <s v="Full-Time"/>
    <x v="2"/>
    <x v="5"/>
    <d v="1941-10-18T00:00:00"/>
    <s v="MA"/>
    <x v="1"/>
    <s v="Asian"/>
    <s v="Divorced"/>
    <x v="0"/>
    <x v="2"/>
    <x v="2"/>
    <d v="2023-03-28T00:00:00"/>
    <n v="5"/>
    <x v="1"/>
    <n v="2"/>
    <x v="0"/>
    <n v="4"/>
    <d v="2022-12-05T00:00:00"/>
    <x v="4"/>
    <x v="0"/>
    <x v="0"/>
    <n v="4"/>
    <x v="1969"/>
    <n v="80"/>
    <x v="3"/>
  </r>
  <r>
    <x v="1990"/>
    <d v="2022-01-14T00:00:00"/>
    <n v="4"/>
    <s v="IT Director"/>
    <x v="2"/>
    <s v="Active"/>
    <s v="Part-Time"/>
    <s v="Zone A"/>
    <s v="Full-Time"/>
    <x v="2"/>
    <x v="6"/>
    <d v="1957-09-09T00:00:00"/>
    <s v="MA"/>
    <x v="1"/>
    <s v="White"/>
    <s v="Single"/>
    <x v="0"/>
    <x v="2"/>
    <x v="4"/>
    <d v="2023-06-10T00:00:00"/>
    <n v="5"/>
    <x v="1"/>
    <n v="2"/>
    <x v="0"/>
    <n v="2"/>
    <d v="2023-06-14T00:00:00"/>
    <x v="3"/>
    <x v="0"/>
    <x v="1"/>
    <n v="3"/>
    <x v="1970"/>
    <n v="65"/>
    <x v="3"/>
  </r>
  <r>
    <x v="1991"/>
    <d v="2018-09-11T00:00:00"/>
    <n v="7"/>
    <s v="Director of Sales"/>
    <x v="6"/>
    <s v="Active"/>
    <s v="Contract"/>
    <s v="Zone A"/>
    <s v="Full-Time"/>
    <x v="2"/>
    <x v="2"/>
    <d v="1996-06-10T00:00:00"/>
    <s v="MA"/>
    <x v="1"/>
    <s v="Hispanic"/>
    <s v="Single"/>
    <x v="0"/>
    <x v="0"/>
    <x v="0"/>
    <d v="2023-03-28T00:00:00"/>
    <n v="1"/>
    <x v="0"/>
    <n v="1"/>
    <x v="0"/>
    <n v="1"/>
    <d v="2023-07-19T00:00:00"/>
    <x v="3"/>
    <x v="0"/>
    <x v="3"/>
    <n v="1"/>
    <x v="1971"/>
    <n v="22"/>
    <x v="2"/>
  </r>
  <r>
    <x v="1992"/>
    <d v="2022-02-18T00:00:00"/>
    <n v="4"/>
    <s v="Director of Operations"/>
    <x v="8"/>
    <s v="Active"/>
    <s v="Full-Time"/>
    <s v="Zone C"/>
    <s v="Temporary"/>
    <x v="2"/>
    <x v="4"/>
    <d v="1989-07-25T00:00:00"/>
    <s v="MA"/>
    <x v="1"/>
    <s v="Hispanic"/>
    <s v="Widowed"/>
    <x v="0"/>
    <x v="0"/>
    <x v="3"/>
    <d v="2023-05-15T00:00:00"/>
    <n v="5"/>
    <x v="1"/>
    <n v="1"/>
    <x v="0"/>
    <n v="5"/>
    <d v="2023-01-31T00:00:00"/>
    <x v="1"/>
    <x v="0"/>
    <x v="2"/>
    <n v="1"/>
    <x v="1972"/>
    <n v="33"/>
    <x v="1"/>
  </r>
  <r>
    <x v="1993"/>
    <d v="2019-12-01T00:00:00"/>
    <n v="6"/>
    <s v="BI Developer"/>
    <x v="0"/>
    <s v="Active"/>
    <s v="Full-Time"/>
    <s v="Zone A"/>
    <s v="Full-Time"/>
    <x v="2"/>
    <x v="1"/>
    <d v="1963-02-10T00:00:00"/>
    <s v="MA"/>
    <x v="1"/>
    <s v="Asian"/>
    <s v="Single"/>
    <x v="0"/>
    <x v="2"/>
    <x v="2"/>
    <d v="2023-07-05T00:00:00"/>
    <n v="5"/>
    <x v="1"/>
    <n v="5"/>
    <x v="1"/>
    <n v="1"/>
    <d v="2023-04-01T00:00:00"/>
    <x v="3"/>
    <x v="0"/>
    <x v="1"/>
    <n v="5"/>
    <x v="1973"/>
    <n v="56"/>
    <x v="0"/>
  </r>
  <r>
    <x v="1994"/>
    <d v="2021-02-28T00:00:00"/>
    <n v="5"/>
    <s v="BI Developer"/>
    <x v="7"/>
    <s v="Active"/>
    <s v="Full-Time"/>
    <s v="Zone A"/>
    <s v="Full-Time"/>
    <x v="2"/>
    <x v="13"/>
    <d v="1963-12-26T00:00:00"/>
    <s v="MA"/>
    <x v="1"/>
    <s v="White"/>
    <s v="Widowed"/>
    <x v="0"/>
    <x v="0"/>
    <x v="0"/>
    <d v="2022-12-28T00:00:00"/>
    <n v="4"/>
    <x v="1"/>
    <n v="2"/>
    <x v="0"/>
    <n v="1"/>
    <d v="2022-10-29T00:00:00"/>
    <x v="1"/>
    <x v="0"/>
    <x v="2"/>
    <n v="4"/>
    <x v="1974"/>
    <n v="58"/>
    <x v="0"/>
  </r>
  <r>
    <x v="1995"/>
    <d v="2021-11-13T00:00:00"/>
    <n v="4"/>
    <s v="Software Engineer"/>
    <x v="6"/>
    <s v="Active"/>
    <s v="Part-Time"/>
    <s v="Zone A"/>
    <s v="Part-Time"/>
    <x v="4"/>
    <x v="8"/>
    <d v="1963-05-14T00:00:00"/>
    <s v="MA"/>
    <x v="0"/>
    <s v="White"/>
    <s v="Married"/>
    <x v="0"/>
    <x v="0"/>
    <x v="0"/>
    <d v="2022-09-03T00:00:00"/>
    <n v="3"/>
    <x v="2"/>
    <n v="5"/>
    <x v="1"/>
    <n v="5"/>
    <d v="2023-02-08T00:00:00"/>
    <x v="3"/>
    <x v="1"/>
    <x v="0"/>
    <n v="2"/>
    <x v="1975"/>
    <n v="58"/>
    <x v="0"/>
  </r>
  <r>
    <x v="1996"/>
    <d v="2020-09-27T00:00:00"/>
    <n v="5"/>
    <s v="Software Engineer"/>
    <x v="2"/>
    <s v="Active"/>
    <s v="Part-Time"/>
    <s v="Zone C"/>
    <s v="Part-Time"/>
    <x v="4"/>
    <x v="9"/>
    <d v="1948-06-17T00:00:00"/>
    <s v="MA"/>
    <x v="1"/>
    <s v="Asian"/>
    <s v="Divorced"/>
    <x v="0"/>
    <x v="2"/>
    <x v="4"/>
    <d v="2023-02-06T00:00:00"/>
    <n v="2"/>
    <x v="0"/>
    <n v="1"/>
    <x v="0"/>
    <n v="1"/>
    <d v="2023-02-07T00:00:00"/>
    <x v="1"/>
    <x v="0"/>
    <x v="1"/>
    <n v="2"/>
    <x v="1976"/>
    <n v="72"/>
    <x v="3"/>
  </r>
  <r>
    <x v="1997"/>
    <d v="2022-09-03T00:00:00"/>
    <n v="3"/>
    <s v="Software Engineer"/>
    <x v="4"/>
    <s v="Active"/>
    <s v="Contract"/>
    <s v="Zone C"/>
    <s v="Temporary"/>
    <x v="4"/>
    <x v="6"/>
    <d v="1954-08-24T00:00:00"/>
    <s v="MA"/>
    <x v="1"/>
    <s v="White"/>
    <s v="Divorced"/>
    <x v="0"/>
    <x v="2"/>
    <x v="4"/>
    <d v="2023-06-07T00:00:00"/>
    <n v="4"/>
    <x v="1"/>
    <n v="4"/>
    <x v="1"/>
    <n v="4"/>
    <d v="2022-11-18T00:00:00"/>
    <x v="2"/>
    <x v="0"/>
    <x v="2"/>
    <n v="1"/>
    <x v="1977"/>
    <n v="68"/>
    <x v="3"/>
  </r>
  <r>
    <x v="1998"/>
    <d v="2020-10-09T00:00:00"/>
    <n v="5"/>
    <s v="IT Manager - DB"/>
    <x v="2"/>
    <s v="Active"/>
    <s v="Full-Time"/>
    <s v="Zone C"/>
    <s v="Temporary"/>
    <x v="2"/>
    <x v="4"/>
    <d v="1949-01-21T00:00:00"/>
    <s v="MA"/>
    <x v="1"/>
    <s v="Other"/>
    <s v="Married"/>
    <x v="0"/>
    <x v="0"/>
    <x v="0"/>
    <d v="2022-08-13T00:00:00"/>
    <n v="3"/>
    <x v="2"/>
    <n v="3"/>
    <x v="2"/>
    <n v="2"/>
    <d v="2023-06-30T00:00:00"/>
    <x v="4"/>
    <x v="0"/>
    <x v="3"/>
    <n v="4"/>
    <x v="1978"/>
    <n v="71"/>
    <x v="3"/>
  </r>
  <r>
    <x v="1999"/>
    <d v="2021-11-06T00:00:00"/>
    <n v="4"/>
    <s v="IT Director"/>
    <x v="4"/>
    <s v="Active"/>
    <s v="Full-Time"/>
    <s v="Zone A"/>
    <s v="Temporary"/>
    <x v="2"/>
    <x v="3"/>
    <d v="1970-09-08T00:00:00"/>
    <s v="MA"/>
    <x v="1"/>
    <s v="Hispanic"/>
    <s v="Single"/>
    <x v="0"/>
    <x v="0"/>
    <x v="3"/>
    <d v="2023-02-17T00:00:00"/>
    <n v="1"/>
    <x v="0"/>
    <n v="1"/>
    <x v="0"/>
    <n v="3"/>
    <d v="2023-06-28T00:00:00"/>
    <x v="1"/>
    <x v="1"/>
    <x v="1"/>
    <n v="4"/>
    <x v="1979"/>
    <n v="51"/>
    <x v="0"/>
  </r>
  <r>
    <x v="2000"/>
    <d v="2023-06-24T00:00:00"/>
    <n v="2"/>
    <s v="Director of Sales"/>
    <x v="0"/>
    <s v="Active"/>
    <s v="Contract"/>
    <s v="Zone A"/>
    <s v="Part-Time"/>
    <x v="2"/>
    <x v="0"/>
    <d v="1969-03-17T00:00:00"/>
    <s v="MA"/>
    <x v="1"/>
    <s v="Black"/>
    <s v="Married"/>
    <x v="0"/>
    <x v="2"/>
    <x v="4"/>
    <d v="2023-07-10T00:00:00"/>
    <n v="3"/>
    <x v="2"/>
    <n v="3"/>
    <x v="2"/>
    <n v="4"/>
    <d v="2022-10-15T00:00:00"/>
    <x v="0"/>
    <x v="0"/>
    <x v="1"/>
    <n v="1"/>
    <x v="1980"/>
    <n v="54"/>
    <x v="0"/>
  </r>
  <r>
    <x v="2001"/>
    <d v="2021-09-15T00:00:00"/>
    <n v="4"/>
    <s v="Director of Operations"/>
    <x v="7"/>
    <s v="Active"/>
    <s v="Full-Time"/>
    <s v="Zone B"/>
    <s v="Full-Time"/>
    <x v="1"/>
    <x v="3"/>
    <d v="1952-02-07T00:00:00"/>
    <s v="MA"/>
    <x v="1"/>
    <s v="Other"/>
    <s v="Married"/>
    <x v="0"/>
    <x v="2"/>
    <x v="2"/>
    <d v="2023-07-23T00:00:00"/>
    <n v="2"/>
    <x v="0"/>
    <n v="5"/>
    <x v="1"/>
    <n v="1"/>
    <d v="2023-04-24T00:00:00"/>
    <x v="0"/>
    <x v="1"/>
    <x v="1"/>
    <n v="3"/>
    <x v="1981"/>
    <n v="69"/>
    <x v="3"/>
  </r>
  <r>
    <x v="2002"/>
    <d v="2022-10-14T00:00:00"/>
    <n v="3"/>
    <s v="BI Developer"/>
    <x v="6"/>
    <s v="Active"/>
    <s v="Contract"/>
    <s v="Zone C"/>
    <s v="Part-Time"/>
    <x v="2"/>
    <x v="6"/>
    <d v="1964-03-28T00:00:00"/>
    <s v="MA"/>
    <x v="0"/>
    <s v="Other"/>
    <s v="Single"/>
    <x v="0"/>
    <x v="2"/>
    <x v="4"/>
    <d v="2022-10-22T00:00:00"/>
    <n v="1"/>
    <x v="0"/>
    <n v="1"/>
    <x v="0"/>
    <n v="1"/>
    <d v="2023-06-23T00:00:00"/>
    <x v="3"/>
    <x v="0"/>
    <x v="3"/>
    <n v="2"/>
    <x v="1982"/>
    <n v="58"/>
    <x v="0"/>
  </r>
  <r>
    <x v="2003"/>
    <d v="2019-07-22T00:00:00"/>
    <n v="6"/>
    <s v="BI Developer"/>
    <x v="2"/>
    <s v="Active"/>
    <s v="Full-Time"/>
    <s v="Zone A"/>
    <s v="Temporary"/>
    <x v="2"/>
    <x v="6"/>
    <d v="1991-06-14T00:00:00"/>
    <s v="MA"/>
    <x v="1"/>
    <s v="Asian"/>
    <s v="Married"/>
    <x v="0"/>
    <x v="2"/>
    <x v="2"/>
    <d v="2022-10-28T00:00:00"/>
    <n v="3"/>
    <x v="2"/>
    <n v="4"/>
    <x v="1"/>
    <n v="5"/>
    <d v="2022-11-24T00:00:00"/>
    <x v="3"/>
    <x v="0"/>
    <x v="3"/>
    <n v="2"/>
    <x v="1983"/>
    <n v="28"/>
    <x v="1"/>
  </r>
  <r>
    <x v="2004"/>
    <d v="2023-03-20T00:00:00"/>
    <n v="3"/>
    <s v="BI Developer"/>
    <x v="9"/>
    <s v="Active"/>
    <s v="Part-Time"/>
    <s v="Zone C"/>
    <s v="Part-Time"/>
    <x v="2"/>
    <x v="9"/>
    <d v="1985-06-09T00:00:00"/>
    <s v="MA"/>
    <x v="1"/>
    <s v="White"/>
    <s v="Married"/>
    <x v="0"/>
    <x v="2"/>
    <x v="4"/>
    <d v="2023-07-10T00:00:00"/>
    <n v="2"/>
    <x v="0"/>
    <n v="4"/>
    <x v="1"/>
    <n v="2"/>
    <d v="2023-07-25T00:00:00"/>
    <x v="4"/>
    <x v="0"/>
    <x v="3"/>
    <n v="3"/>
    <x v="1984"/>
    <n v="38"/>
    <x v="1"/>
  </r>
  <r>
    <x v="2005"/>
    <d v="2022-05-02T00:00:00"/>
    <n v="4"/>
    <s v="Software Engineer"/>
    <x v="6"/>
    <s v="Active"/>
    <s v="Full-Time"/>
    <s v="Zone B"/>
    <s v="Part-Time"/>
    <x v="4"/>
    <x v="20"/>
    <d v="1953-05-17T00:00:00"/>
    <s v="MA"/>
    <x v="0"/>
    <s v="Other"/>
    <s v="Single"/>
    <x v="0"/>
    <x v="2"/>
    <x v="2"/>
    <d v="2022-12-08T00:00:00"/>
    <n v="4"/>
    <x v="1"/>
    <n v="5"/>
    <x v="1"/>
    <n v="1"/>
    <d v="2022-10-16T00:00:00"/>
    <x v="4"/>
    <x v="1"/>
    <x v="0"/>
    <n v="1"/>
    <x v="1985"/>
    <n v="69"/>
    <x v="3"/>
  </r>
  <r>
    <x v="2006"/>
    <d v="2022-10-20T00:00:00"/>
    <n v="3"/>
    <s v="Software Engineer"/>
    <x v="2"/>
    <s v="Active"/>
    <s v="Part-Time"/>
    <s v="Zone C"/>
    <s v="Temporary"/>
    <x v="4"/>
    <x v="17"/>
    <d v="1980-04-11T00:00:00"/>
    <s v="MA"/>
    <x v="1"/>
    <s v="White"/>
    <s v="Divorced"/>
    <x v="0"/>
    <x v="2"/>
    <x v="2"/>
    <d v="2023-07-18T00:00:00"/>
    <n v="4"/>
    <x v="1"/>
    <n v="1"/>
    <x v="0"/>
    <n v="1"/>
    <d v="2022-12-11T00:00:00"/>
    <x v="3"/>
    <x v="1"/>
    <x v="0"/>
    <n v="4"/>
    <x v="1986"/>
    <n v="42"/>
    <x v="0"/>
  </r>
  <r>
    <x v="2007"/>
    <d v="2023-07-24T00:00:00"/>
    <n v="2"/>
    <s v="Software Engineer"/>
    <x v="4"/>
    <s v="Active"/>
    <s v="Part-Time"/>
    <s v="Zone B"/>
    <s v="Full-Time"/>
    <x v="4"/>
    <x v="7"/>
    <d v="1951-05-21T00:00:00"/>
    <s v="MA"/>
    <x v="1"/>
    <s v="Black"/>
    <s v="Widowed"/>
    <x v="0"/>
    <x v="2"/>
    <x v="2"/>
    <d v="2022-08-28T00:00:00"/>
    <n v="2"/>
    <x v="0"/>
    <n v="5"/>
    <x v="1"/>
    <n v="4"/>
    <d v="2022-11-01T00:00:00"/>
    <x v="4"/>
    <x v="0"/>
    <x v="1"/>
    <n v="1"/>
    <x v="1987"/>
    <n v="72"/>
    <x v="3"/>
  </r>
  <r>
    <x v="2008"/>
    <d v="2020-07-18T00:00:00"/>
    <n v="5"/>
    <s v="IT Manager - DB"/>
    <x v="6"/>
    <s v="Active"/>
    <s v="Contract"/>
    <s v="Zone A"/>
    <s v="Part-Time"/>
    <x v="2"/>
    <x v="3"/>
    <d v="1972-09-04T00:00:00"/>
    <s v="MA"/>
    <x v="1"/>
    <s v="Other"/>
    <s v="Widowed"/>
    <x v="0"/>
    <x v="0"/>
    <x v="0"/>
    <d v="2023-03-26T00:00:00"/>
    <n v="1"/>
    <x v="0"/>
    <n v="1"/>
    <x v="0"/>
    <n v="4"/>
    <d v="2023-05-18T00:00:00"/>
    <x v="0"/>
    <x v="0"/>
    <x v="1"/>
    <n v="2"/>
    <x v="1988"/>
    <n v="48"/>
    <x v="0"/>
  </r>
  <r>
    <x v="2009"/>
    <d v="2021-05-05T00:00:00"/>
    <n v="5"/>
    <s v="IT Manager - DB"/>
    <x v="2"/>
    <s v="Active"/>
    <s v="Full-Time"/>
    <s v="Zone A"/>
    <s v="Temporary"/>
    <x v="2"/>
    <x v="4"/>
    <d v="1966-06-13T00:00:00"/>
    <s v="MA"/>
    <x v="1"/>
    <s v="White"/>
    <s v="Divorced"/>
    <x v="0"/>
    <x v="2"/>
    <x v="4"/>
    <d v="2022-08-20T00:00:00"/>
    <n v="1"/>
    <x v="0"/>
    <n v="1"/>
    <x v="0"/>
    <n v="3"/>
    <d v="2023-07-22T00:00:00"/>
    <x v="4"/>
    <x v="1"/>
    <x v="2"/>
    <n v="1"/>
    <x v="1989"/>
    <n v="55"/>
    <x v="0"/>
  </r>
  <r>
    <x v="2010"/>
    <d v="2019-04-15T00:00:00"/>
    <n v="7"/>
    <s v="IT Director"/>
    <x v="4"/>
    <s v="Active"/>
    <s v="Part-Time"/>
    <s v="Zone B"/>
    <s v="Temporary"/>
    <x v="2"/>
    <x v="9"/>
    <d v="1960-07-05T00:00:00"/>
    <s v="MA"/>
    <x v="1"/>
    <s v="Other"/>
    <s v="Divorced"/>
    <x v="0"/>
    <x v="2"/>
    <x v="4"/>
    <d v="2022-10-15T00:00:00"/>
    <n v="2"/>
    <x v="0"/>
    <n v="2"/>
    <x v="0"/>
    <n v="5"/>
    <d v="2022-08-22T00:00:00"/>
    <x v="0"/>
    <x v="0"/>
    <x v="3"/>
    <n v="3"/>
    <x v="1990"/>
    <n v="59"/>
    <x v="0"/>
  </r>
  <r>
    <x v="2011"/>
    <d v="2020-08-24T00:00:00"/>
    <n v="5"/>
    <s v="Director of Sales"/>
    <x v="0"/>
    <s v="Active"/>
    <s v="Contract"/>
    <s v="Zone B"/>
    <s v="Part-Time"/>
    <x v="1"/>
    <x v="4"/>
    <d v="1978-09-22T00:00:00"/>
    <s v="MA"/>
    <x v="1"/>
    <s v="Other"/>
    <s v="Single"/>
    <x v="0"/>
    <x v="2"/>
    <x v="2"/>
    <d v="2022-08-06T00:00:00"/>
    <n v="2"/>
    <x v="0"/>
    <n v="5"/>
    <x v="1"/>
    <n v="2"/>
    <d v="2022-10-02T00:00:00"/>
    <x v="2"/>
    <x v="0"/>
    <x v="1"/>
    <n v="2"/>
    <x v="1991"/>
    <n v="42"/>
    <x v="0"/>
  </r>
  <r>
    <x v="2012"/>
    <d v="2022-12-31T00:00:00"/>
    <n v="3"/>
    <s v="Director of Operations"/>
    <x v="7"/>
    <s v="Active"/>
    <s v="Contract"/>
    <s v="Zone C"/>
    <s v="Temporary"/>
    <x v="1"/>
    <x v="4"/>
    <d v="1951-02-03T00:00:00"/>
    <s v="MA"/>
    <x v="1"/>
    <s v="Hispanic"/>
    <s v="Married"/>
    <x v="0"/>
    <x v="2"/>
    <x v="2"/>
    <d v="2022-12-16T00:00:00"/>
    <n v="2"/>
    <x v="0"/>
    <n v="1"/>
    <x v="0"/>
    <n v="2"/>
    <d v="2022-08-26T00:00:00"/>
    <x v="0"/>
    <x v="1"/>
    <x v="2"/>
    <n v="1"/>
    <x v="1992"/>
    <n v="71"/>
    <x v="3"/>
  </r>
  <r>
    <x v="2013"/>
    <d v="2022-09-18T00:00:00"/>
    <n v="3"/>
    <s v="BI Developer"/>
    <x v="2"/>
    <s v="Active"/>
    <s v="Full-Time"/>
    <s v="Zone A"/>
    <s v="Full-Time"/>
    <x v="2"/>
    <x v="4"/>
    <d v="1951-07-24T00:00:00"/>
    <s v="MA"/>
    <x v="0"/>
    <s v="White"/>
    <s v="Single"/>
    <x v="0"/>
    <x v="2"/>
    <x v="2"/>
    <d v="2023-07-26T00:00:00"/>
    <n v="4"/>
    <x v="1"/>
    <n v="5"/>
    <x v="1"/>
    <n v="4"/>
    <d v="2023-03-19T00:00:00"/>
    <x v="2"/>
    <x v="1"/>
    <x v="0"/>
    <n v="5"/>
    <x v="1993"/>
    <n v="71"/>
    <x v="3"/>
  </r>
  <r>
    <x v="2014"/>
    <d v="2019-09-14T00:00:00"/>
    <n v="6"/>
    <s v="BI Developer"/>
    <x v="4"/>
    <s v="Active"/>
    <s v="Full-Time"/>
    <s v="Zone C"/>
    <s v="Part-Time"/>
    <x v="2"/>
    <x v="13"/>
    <d v="1986-02-19T00:00:00"/>
    <s v="MA"/>
    <x v="0"/>
    <s v="Hispanic"/>
    <s v="Single"/>
    <x v="0"/>
    <x v="0"/>
    <x v="3"/>
    <d v="2022-10-02T00:00:00"/>
    <n v="5"/>
    <x v="1"/>
    <n v="4"/>
    <x v="1"/>
    <n v="5"/>
    <d v="2023-04-06T00:00:00"/>
    <x v="0"/>
    <x v="1"/>
    <x v="3"/>
    <n v="3"/>
    <x v="1994"/>
    <n v="33"/>
    <x v="1"/>
  </r>
  <r>
    <x v="2015"/>
    <d v="2019-03-19T00:00:00"/>
    <n v="7"/>
    <s v="BI Developer"/>
    <x v="0"/>
    <s v="Active"/>
    <s v="Part-Time"/>
    <s v="Zone B"/>
    <s v="Temporary"/>
    <x v="2"/>
    <x v="13"/>
    <d v="1953-10-04T00:00:00"/>
    <s v="MA"/>
    <x v="1"/>
    <s v="Black"/>
    <s v="Married"/>
    <x v="0"/>
    <x v="2"/>
    <x v="2"/>
    <d v="2022-12-08T00:00:00"/>
    <n v="4"/>
    <x v="1"/>
    <n v="2"/>
    <x v="0"/>
    <n v="3"/>
    <d v="2022-11-10T00:00:00"/>
    <x v="4"/>
    <x v="0"/>
    <x v="3"/>
    <n v="4"/>
    <x v="1995"/>
    <n v="66"/>
    <x v="3"/>
  </r>
  <r>
    <x v="2016"/>
    <d v="2022-10-18T00:00:00"/>
    <n v="3"/>
    <s v="Software Engineering Manager"/>
    <x v="0"/>
    <s v="Active"/>
    <s v="Contract"/>
    <s v="Zone B"/>
    <s v="Part-Time"/>
    <x v="4"/>
    <x v="0"/>
    <d v="1994-08-26T00:00:00"/>
    <s v="MA"/>
    <x v="0"/>
    <s v="Black"/>
    <s v="Divorced"/>
    <x v="0"/>
    <x v="0"/>
    <x v="0"/>
    <d v="2023-04-16T00:00:00"/>
    <n v="3"/>
    <x v="2"/>
    <n v="4"/>
    <x v="1"/>
    <n v="4"/>
    <d v="2022-10-12T00:00:00"/>
    <x v="2"/>
    <x v="0"/>
    <x v="0"/>
    <n v="2"/>
    <x v="1996"/>
    <n v="28"/>
    <x v="1"/>
  </r>
  <r>
    <x v="2017"/>
    <d v="2022-07-31T00:00:00"/>
    <n v="3"/>
    <s v="Software Engineer"/>
    <x v="1"/>
    <s v="Active"/>
    <s v="Full-Time"/>
    <s v="Zone B"/>
    <s v="Temporary"/>
    <x v="4"/>
    <x v="6"/>
    <d v="1973-01-09T00:00:00"/>
    <s v="MA"/>
    <x v="0"/>
    <s v="Other"/>
    <s v="Married"/>
    <x v="0"/>
    <x v="2"/>
    <x v="4"/>
    <d v="2023-07-22T00:00:00"/>
    <n v="3"/>
    <x v="2"/>
    <n v="4"/>
    <x v="1"/>
    <n v="3"/>
    <d v="2022-08-11T00:00:00"/>
    <x v="4"/>
    <x v="0"/>
    <x v="3"/>
    <n v="2"/>
    <x v="1997"/>
    <n v="49"/>
    <x v="0"/>
  </r>
  <r>
    <x v="2018"/>
    <d v="2023-03-06T00:00:00"/>
    <n v="3"/>
    <s v="Software Engineer"/>
    <x v="8"/>
    <s v="Active"/>
    <s v="Part-Time"/>
    <s v="Zone A"/>
    <s v="Part-Time"/>
    <x v="4"/>
    <x v="6"/>
    <d v="1959-09-01T00:00:00"/>
    <s v="MA"/>
    <x v="1"/>
    <s v="Black"/>
    <s v="Single"/>
    <x v="0"/>
    <x v="0"/>
    <x v="0"/>
    <d v="2022-09-21T00:00:00"/>
    <n v="2"/>
    <x v="0"/>
    <n v="1"/>
    <x v="0"/>
    <n v="3"/>
    <d v="2022-08-21T00:00:00"/>
    <x v="4"/>
    <x v="1"/>
    <x v="2"/>
    <n v="5"/>
    <x v="1998"/>
    <n v="64"/>
    <x v="3"/>
  </r>
  <r>
    <x v="2019"/>
    <d v="2019-01-30T00:00:00"/>
    <n v="7"/>
    <s v="Software Engineer"/>
    <x v="6"/>
    <s v="Terminated"/>
    <s v="Full-Time"/>
    <s v="Zone A"/>
    <s v="Full-Time"/>
    <x v="4"/>
    <x v="3"/>
    <d v="1991-12-25T00:00:00"/>
    <s v="MA"/>
    <x v="1"/>
    <s v="White"/>
    <s v="Divorced"/>
    <x v="0"/>
    <x v="2"/>
    <x v="2"/>
    <d v="2023-07-06T00:00:00"/>
    <n v="3"/>
    <x v="2"/>
    <n v="4"/>
    <x v="1"/>
    <n v="3"/>
    <d v="2022-09-04T00:00:00"/>
    <x v="4"/>
    <x v="0"/>
    <x v="3"/>
    <n v="1"/>
    <x v="1999"/>
    <n v="28"/>
    <x v="1"/>
  </r>
  <r>
    <x v="2020"/>
    <d v="2023-05-22T00:00:00"/>
    <n v="2"/>
    <s v="IT Manager - DB"/>
    <x v="7"/>
    <s v="Active"/>
    <s v="Full-Time"/>
    <s v="Zone C"/>
    <s v="Temporary"/>
    <x v="2"/>
    <x v="8"/>
    <d v="1946-04-14T00:00:00"/>
    <s v="MA"/>
    <x v="1"/>
    <s v="White"/>
    <s v="Married"/>
    <x v="0"/>
    <x v="2"/>
    <x v="4"/>
    <d v="2023-07-07T00:00:00"/>
    <n v="2"/>
    <x v="0"/>
    <n v="3"/>
    <x v="2"/>
    <n v="2"/>
    <d v="2023-01-27T00:00:00"/>
    <x v="4"/>
    <x v="0"/>
    <x v="2"/>
    <n v="2"/>
    <x v="2000"/>
    <n v="77"/>
    <x v="3"/>
  </r>
  <r>
    <x v="2021"/>
    <d v="2018-12-22T00:00:00"/>
    <n v="7"/>
    <s v="IT Manager - DB"/>
    <x v="9"/>
    <s v="Active"/>
    <s v="Contract"/>
    <s v="Zone B"/>
    <s v="Full-Time"/>
    <x v="2"/>
    <x v="9"/>
    <d v="1951-10-08T00:00:00"/>
    <s v="MA"/>
    <x v="1"/>
    <s v="Hispanic"/>
    <s v="Widowed"/>
    <x v="0"/>
    <x v="0"/>
    <x v="0"/>
    <d v="2023-02-12T00:00:00"/>
    <n v="3"/>
    <x v="2"/>
    <n v="2"/>
    <x v="0"/>
    <n v="3"/>
    <d v="2023-06-27T00:00:00"/>
    <x v="0"/>
    <x v="0"/>
    <x v="2"/>
    <n v="1"/>
    <x v="2001"/>
    <n v="67"/>
    <x v="3"/>
  </r>
  <r>
    <x v="2022"/>
    <d v="2022-11-08T00:00:00"/>
    <n v="3"/>
    <s v="IT Director"/>
    <x v="2"/>
    <s v="Active"/>
    <s v="Part-Time"/>
    <s v="Zone A"/>
    <s v="Part-Time"/>
    <x v="2"/>
    <x v="0"/>
    <d v="1990-02-14T00:00:00"/>
    <s v="MA"/>
    <x v="1"/>
    <s v="Other"/>
    <s v="Married"/>
    <x v="0"/>
    <x v="0"/>
    <x v="0"/>
    <d v="2022-11-06T00:00:00"/>
    <n v="4"/>
    <x v="1"/>
    <n v="4"/>
    <x v="1"/>
    <n v="5"/>
    <d v="2023-05-22T00:00:00"/>
    <x v="1"/>
    <x v="0"/>
    <x v="2"/>
    <n v="3"/>
    <x v="2002"/>
    <n v="32"/>
    <x v="1"/>
  </r>
  <r>
    <x v="2023"/>
    <d v="2021-07-03T00:00:00"/>
    <n v="4"/>
    <s v="Director of Sales"/>
    <x v="6"/>
    <s v="Active"/>
    <s v="Full-Time"/>
    <s v="Zone A"/>
    <s v="Temporary"/>
    <x v="1"/>
    <x v="3"/>
    <d v="1970-07-15T00:00:00"/>
    <s v="MA"/>
    <x v="1"/>
    <s v="Hispanic"/>
    <s v="Widowed"/>
    <x v="0"/>
    <x v="0"/>
    <x v="0"/>
    <d v="2023-05-26T00:00:00"/>
    <n v="2"/>
    <x v="0"/>
    <n v="5"/>
    <x v="1"/>
    <n v="1"/>
    <d v="2022-09-07T00:00:00"/>
    <x v="0"/>
    <x v="0"/>
    <x v="2"/>
    <n v="4"/>
    <x v="2003"/>
    <n v="51"/>
    <x v="0"/>
  </r>
  <r>
    <x v="2024"/>
    <d v="2018-11-14T00:00:00"/>
    <n v="7"/>
    <s v="BI Developer"/>
    <x v="9"/>
    <s v="Active"/>
    <s v="Contract"/>
    <s v="Zone A"/>
    <s v="Temporary"/>
    <x v="2"/>
    <x v="2"/>
    <d v="1954-02-16T00:00:00"/>
    <s v="MA"/>
    <x v="0"/>
    <s v="Other"/>
    <s v="Divorced"/>
    <x v="0"/>
    <x v="2"/>
    <x v="4"/>
    <d v="2022-08-07T00:00:00"/>
    <n v="2"/>
    <x v="0"/>
    <n v="5"/>
    <x v="1"/>
    <n v="3"/>
    <d v="2023-01-14T00:00:00"/>
    <x v="2"/>
    <x v="1"/>
    <x v="0"/>
    <n v="3"/>
    <x v="2004"/>
    <n v="64"/>
    <x v="3"/>
  </r>
  <r>
    <x v="2025"/>
    <d v="2021-09-18T00:00:00"/>
    <n v="4"/>
    <s v="BI Developer"/>
    <x v="2"/>
    <s v="Active"/>
    <s v="Contract"/>
    <s v="Zone A"/>
    <s v="Part-Time"/>
    <x v="2"/>
    <x v="4"/>
    <d v="1963-07-04T00:00:00"/>
    <s v="MA"/>
    <x v="0"/>
    <s v="White"/>
    <s v="Divorced"/>
    <x v="0"/>
    <x v="0"/>
    <x v="3"/>
    <d v="2023-01-18T00:00:00"/>
    <n v="4"/>
    <x v="1"/>
    <n v="3"/>
    <x v="2"/>
    <n v="5"/>
    <d v="2022-12-18T00:00:00"/>
    <x v="2"/>
    <x v="0"/>
    <x v="3"/>
    <n v="2"/>
    <x v="2005"/>
    <n v="58"/>
    <x v="0"/>
  </r>
  <r>
    <x v="2026"/>
    <d v="2020-11-19T00:00:00"/>
    <n v="5"/>
    <s v="Software Engineering Manager"/>
    <x v="5"/>
    <s v="Active"/>
    <s v="Contract"/>
    <s v="Zone A"/>
    <s v="Part-Time"/>
    <x v="4"/>
    <x v="3"/>
    <d v="1952-04-25T00:00:00"/>
    <s v="MA"/>
    <x v="0"/>
    <s v="White"/>
    <s v="Widowed"/>
    <x v="0"/>
    <x v="0"/>
    <x v="3"/>
    <d v="2023-01-01T00:00:00"/>
    <n v="3"/>
    <x v="2"/>
    <n v="1"/>
    <x v="0"/>
    <n v="1"/>
    <d v="2022-10-09T00:00:00"/>
    <x v="2"/>
    <x v="0"/>
    <x v="1"/>
    <n v="5"/>
    <x v="2006"/>
    <n v="68"/>
    <x v="3"/>
  </r>
  <r>
    <x v="2027"/>
    <d v="2023-05-04T00:00:00"/>
    <n v="3"/>
    <s v="Software Engineer"/>
    <x v="6"/>
    <s v="Active"/>
    <s v="Full-Time"/>
    <s v="Zone B"/>
    <s v="Temporary"/>
    <x v="4"/>
    <x v="3"/>
    <d v="1988-05-12T00:00:00"/>
    <s v="MA"/>
    <x v="0"/>
    <s v="Other"/>
    <s v="Widowed"/>
    <x v="0"/>
    <x v="2"/>
    <x v="4"/>
    <d v="2022-09-03T00:00:00"/>
    <n v="4"/>
    <x v="1"/>
    <n v="2"/>
    <x v="0"/>
    <n v="2"/>
    <d v="2023-08-02T00:00:00"/>
    <x v="4"/>
    <x v="0"/>
    <x v="2"/>
    <n v="2"/>
    <x v="2007"/>
    <n v="35"/>
    <x v="1"/>
  </r>
  <r>
    <x v="2028"/>
    <d v="2023-01-21T00:00:00"/>
    <n v="3"/>
    <s v="Software Engineer"/>
    <x v="2"/>
    <s v="Active"/>
    <s v="Full-Time"/>
    <s v="Zone B"/>
    <s v="Temporary"/>
    <x v="4"/>
    <x v="9"/>
    <d v="1954-11-03T00:00:00"/>
    <s v="MA"/>
    <x v="1"/>
    <s v="White"/>
    <s v="Single"/>
    <x v="0"/>
    <x v="0"/>
    <x v="3"/>
    <d v="2022-10-19T00:00:00"/>
    <n v="3"/>
    <x v="2"/>
    <n v="2"/>
    <x v="0"/>
    <n v="3"/>
    <d v="2022-09-21T00:00:00"/>
    <x v="1"/>
    <x v="0"/>
    <x v="2"/>
    <n v="5"/>
    <x v="2008"/>
    <n v="69"/>
    <x v="3"/>
  </r>
  <r>
    <x v="2029"/>
    <d v="2022-08-19T00:00:00"/>
    <n v="3"/>
    <s v="IT Manager - DB"/>
    <x v="6"/>
    <s v="Active"/>
    <s v="Contract"/>
    <s v="Zone B"/>
    <s v="Part-Time"/>
    <x v="2"/>
    <x v="1"/>
    <d v="1973-10-09T00:00:00"/>
    <s v="MA"/>
    <x v="1"/>
    <s v="Other"/>
    <s v="Divorced"/>
    <x v="0"/>
    <x v="2"/>
    <x v="2"/>
    <d v="2022-10-16T00:00:00"/>
    <n v="2"/>
    <x v="0"/>
    <n v="2"/>
    <x v="0"/>
    <n v="2"/>
    <d v="2022-10-03T00:00:00"/>
    <x v="2"/>
    <x v="1"/>
    <x v="0"/>
    <n v="2"/>
    <x v="2009"/>
    <n v="49"/>
    <x v="0"/>
  </r>
  <r>
    <x v="2030"/>
    <d v="2022-07-18T00:00:00"/>
    <n v="3"/>
    <s v="IT Manager - DB"/>
    <x v="2"/>
    <s v="Active"/>
    <s v="Part-Time"/>
    <s v="Zone A"/>
    <s v="Full-Time"/>
    <x v="2"/>
    <x v="5"/>
    <d v="1991-10-03T00:00:00"/>
    <s v="MA"/>
    <x v="1"/>
    <s v="Hispanic"/>
    <s v="Widowed"/>
    <x v="0"/>
    <x v="2"/>
    <x v="4"/>
    <d v="2022-12-29T00:00:00"/>
    <n v="5"/>
    <x v="1"/>
    <n v="1"/>
    <x v="0"/>
    <n v="4"/>
    <d v="2023-07-29T00:00:00"/>
    <x v="4"/>
    <x v="1"/>
    <x v="2"/>
    <n v="5"/>
    <x v="2010"/>
    <n v="31"/>
    <x v="1"/>
  </r>
  <r>
    <x v="2031"/>
    <d v="2019-08-14T00:00:00"/>
    <n v="6"/>
    <s v="IT Director"/>
    <x v="4"/>
    <s v="Active"/>
    <s v="Full-Time"/>
    <s v="Zone A"/>
    <s v="Temporary"/>
    <x v="2"/>
    <x v="15"/>
    <d v="1956-10-26T00:00:00"/>
    <s v="MA"/>
    <x v="1"/>
    <s v="Other"/>
    <s v="Widowed"/>
    <x v="0"/>
    <x v="2"/>
    <x v="2"/>
    <d v="2023-05-14T00:00:00"/>
    <n v="5"/>
    <x v="1"/>
    <n v="1"/>
    <x v="0"/>
    <n v="4"/>
    <d v="2023-01-18T00:00:00"/>
    <x v="3"/>
    <x v="0"/>
    <x v="3"/>
    <n v="3"/>
    <x v="2011"/>
    <n v="63"/>
    <x v="3"/>
  </r>
  <r>
    <x v="2032"/>
    <d v="2020-12-10T00:00:00"/>
    <n v="5"/>
    <s v="Director of Sales"/>
    <x v="0"/>
    <s v="Active"/>
    <s v="Part-Time"/>
    <s v="Zone A"/>
    <s v="Full-Time"/>
    <x v="1"/>
    <x v="11"/>
    <d v="1996-04-25T00:00:00"/>
    <s v="MA"/>
    <x v="1"/>
    <s v="White"/>
    <s v="Married"/>
    <x v="0"/>
    <x v="2"/>
    <x v="2"/>
    <d v="2023-02-01T00:00:00"/>
    <n v="4"/>
    <x v="1"/>
    <n v="1"/>
    <x v="0"/>
    <n v="3"/>
    <d v="2022-08-19T00:00:00"/>
    <x v="1"/>
    <x v="0"/>
    <x v="3"/>
    <n v="5"/>
    <x v="2012"/>
    <n v="24"/>
    <x v="2"/>
  </r>
  <r>
    <x v="2033"/>
    <d v="2019-09-20T00:00:00"/>
    <n v="6"/>
    <s v="BI Developer"/>
    <x v="8"/>
    <s v="Active"/>
    <s v="Full-Time"/>
    <s v="Zone B"/>
    <s v="Temporary"/>
    <x v="2"/>
    <x v="6"/>
    <d v="1964-06-17T00:00:00"/>
    <s v="MA"/>
    <x v="0"/>
    <s v="Black"/>
    <s v="Married"/>
    <x v="0"/>
    <x v="2"/>
    <x v="2"/>
    <d v="2022-09-04T00:00:00"/>
    <n v="1"/>
    <x v="0"/>
    <n v="3"/>
    <x v="2"/>
    <n v="1"/>
    <d v="2022-08-20T00:00:00"/>
    <x v="3"/>
    <x v="0"/>
    <x v="2"/>
    <n v="1"/>
    <x v="2013"/>
    <n v="55"/>
    <x v="0"/>
  </r>
  <r>
    <x v="2034"/>
    <d v="2021-11-19T00:00:00"/>
    <n v="4"/>
    <s v="Software Engineering Manager"/>
    <x v="5"/>
    <s v="Active"/>
    <s v="Full-Time"/>
    <s v="Zone B"/>
    <s v="Full-Time"/>
    <x v="4"/>
    <x v="4"/>
    <d v="1965-11-25T00:00:00"/>
    <s v="MA"/>
    <x v="0"/>
    <s v="Asian"/>
    <s v="Widowed"/>
    <x v="0"/>
    <x v="0"/>
    <x v="0"/>
    <d v="2022-12-15T00:00:00"/>
    <n v="2"/>
    <x v="0"/>
    <n v="4"/>
    <x v="1"/>
    <n v="5"/>
    <d v="2022-11-07T00:00:00"/>
    <x v="3"/>
    <x v="0"/>
    <x v="0"/>
    <n v="2"/>
    <x v="2014"/>
    <n v="56"/>
    <x v="0"/>
  </r>
  <r>
    <x v="2035"/>
    <d v="2022-04-29T00:00:00"/>
    <n v="4"/>
    <s v="Software Engineer"/>
    <x v="6"/>
    <s v="Active"/>
    <s v="Part-Time"/>
    <s v="Zone B"/>
    <s v="Full-Time"/>
    <x v="4"/>
    <x v="4"/>
    <d v="1957-11-23T00:00:00"/>
    <s v="MA"/>
    <x v="1"/>
    <s v="White"/>
    <s v="Widowed"/>
    <x v="0"/>
    <x v="2"/>
    <x v="4"/>
    <d v="2023-07-10T00:00:00"/>
    <n v="3"/>
    <x v="2"/>
    <n v="5"/>
    <x v="1"/>
    <n v="3"/>
    <d v="2022-09-19T00:00:00"/>
    <x v="4"/>
    <x v="1"/>
    <x v="3"/>
    <n v="3"/>
    <x v="2015"/>
    <n v="65"/>
    <x v="3"/>
  </r>
  <r>
    <x v="2036"/>
    <d v="2021-06-30T00:00:00"/>
    <n v="4"/>
    <s v="IT Manager - Infra"/>
    <x v="5"/>
    <s v="Active"/>
    <s v="Part-Time"/>
    <s v="Zone A"/>
    <s v="Part-Time"/>
    <x v="2"/>
    <x v="4"/>
    <d v="1977-01-05T00:00:00"/>
    <s v="MA"/>
    <x v="1"/>
    <s v="Black"/>
    <s v="Widowed"/>
    <x v="0"/>
    <x v="0"/>
    <x v="0"/>
    <d v="2022-10-19T00:00:00"/>
    <n v="5"/>
    <x v="1"/>
    <n v="1"/>
    <x v="0"/>
    <n v="5"/>
    <d v="2023-08-03T00:00:00"/>
    <x v="4"/>
    <x v="1"/>
    <x v="0"/>
    <n v="5"/>
    <x v="2016"/>
    <n v="44"/>
    <x v="0"/>
  </r>
  <r>
    <x v="2037"/>
    <d v="2021-07-15T00:00:00"/>
    <n v="4"/>
    <s v="IT Manager - DB"/>
    <x v="6"/>
    <s v="Active"/>
    <s v="Contract"/>
    <s v="Zone B"/>
    <s v="Temporary"/>
    <x v="2"/>
    <x v="3"/>
    <d v="1956-06-11T00:00:00"/>
    <s v="MA"/>
    <x v="1"/>
    <s v="Hispanic"/>
    <s v="Married"/>
    <x v="0"/>
    <x v="2"/>
    <x v="2"/>
    <d v="2023-04-15T00:00:00"/>
    <n v="3"/>
    <x v="2"/>
    <n v="5"/>
    <x v="1"/>
    <n v="4"/>
    <d v="2022-12-19T00:00:00"/>
    <x v="3"/>
    <x v="1"/>
    <x v="0"/>
    <n v="4"/>
    <x v="2017"/>
    <n v="65"/>
    <x v="3"/>
  </r>
  <r>
    <x v="2038"/>
    <d v="2021-04-12T00:00:00"/>
    <n v="5"/>
    <s v="IT Manager - DB"/>
    <x v="2"/>
    <s v="Active"/>
    <s v="Contract"/>
    <s v="Zone B"/>
    <s v="Full-Time"/>
    <x v="2"/>
    <x v="4"/>
    <d v="1967-11-18T00:00:00"/>
    <s v="MA"/>
    <x v="1"/>
    <s v="Other"/>
    <s v="Married"/>
    <x v="0"/>
    <x v="0"/>
    <x v="0"/>
    <d v="2023-04-17T00:00:00"/>
    <n v="1"/>
    <x v="0"/>
    <n v="4"/>
    <x v="1"/>
    <n v="3"/>
    <d v="2023-07-09T00:00:00"/>
    <x v="1"/>
    <x v="0"/>
    <x v="0"/>
    <n v="1"/>
    <x v="2018"/>
    <n v="54"/>
    <x v="0"/>
  </r>
  <r>
    <x v="2039"/>
    <d v="2020-12-08T00:00:00"/>
    <n v="5"/>
    <s v="IT Director"/>
    <x v="4"/>
    <s v="Active"/>
    <s v="Contract"/>
    <s v="Zone B"/>
    <s v="Temporary"/>
    <x v="2"/>
    <x v="10"/>
    <d v="1953-11-17T00:00:00"/>
    <s v="MA"/>
    <x v="1"/>
    <s v="Other"/>
    <s v="Widowed"/>
    <x v="0"/>
    <x v="2"/>
    <x v="2"/>
    <d v="2022-09-24T00:00:00"/>
    <n v="2"/>
    <x v="0"/>
    <n v="2"/>
    <x v="0"/>
    <n v="4"/>
    <d v="2023-08-03T00:00:00"/>
    <x v="1"/>
    <x v="1"/>
    <x v="3"/>
    <n v="5"/>
    <x v="2019"/>
    <n v="67"/>
    <x v="3"/>
  </r>
  <r>
    <x v="2040"/>
    <d v="2019-10-31T00:00:00"/>
    <n v="6"/>
    <s v="Director of Sales"/>
    <x v="0"/>
    <s v="Active"/>
    <s v="Contract"/>
    <s v="Zone B"/>
    <s v="Full-Time"/>
    <x v="1"/>
    <x v="3"/>
    <d v="1995-07-11T00:00:00"/>
    <s v="MA"/>
    <x v="1"/>
    <s v="Hispanic"/>
    <s v="Married"/>
    <x v="0"/>
    <x v="2"/>
    <x v="4"/>
    <d v="2022-12-11T00:00:00"/>
    <n v="1"/>
    <x v="0"/>
    <n v="4"/>
    <x v="1"/>
    <n v="4"/>
    <d v="2023-07-18T00:00:00"/>
    <x v="0"/>
    <x v="0"/>
    <x v="2"/>
    <n v="4"/>
    <x v="2020"/>
    <n v="24"/>
    <x v="2"/>
  </r>
  <r>
    <x v="2041"/>
    <d v="2020-01-22T00:00:00"/>
    <n v="6"/>
    <s v="BI Developer"/>
    <x v="2"/>
    <s v="Active"/>
    <s v="Contract"/>
    <s v="Zone C"/>
    <s v="Temporary"/>
    <x v="2"/>
    <x v="4"/>
    <d v="1985-11-14T00:00:00"/>
    <s v="MA"/>
    <x v="0"/>
    <s v="White"/>
    <s v="Married"/>
    <x v="0"/>
    <x v="2"/>
    <x v="2"/>
    <d v="2022-08-17T00:00:00"/>
    <n v="2"/>
    <x v="0"/>
    <n v="5"/>
    <x v="1"/>
    <n v="4"/>
    <d v="2022-09-11T00:00:00"/>
    <x v="4"/>
    <x v="0"/>
    <x v="3"/>
    <n v="2"/>
    <x v="2021"/>
    <n v="35"/>
    <x v="1"/>
  </r>
  <r>
    <x v="2042"/>
    <d v="2022-09-20T00:00:00"/>
    <n v="3"/>
    <s v="Software Engineering Manager"/>
    <x v="0"/>
    <s v="Active"/>
    <s v="Full-Time"/>
    <s v="Zone B"/>
    <s v="Full-Time"/>
    <x v="4"/>
    <x v="3"/>
    <d v="1966-09-30T00:00:00"/>
    <s v="MA"/>
    <x v="1"/>
    <s v="Other"/>
    <s v="Married"/>
    <x v="0"/>
    <x v="2"/>
    <x v="2"/>
    <d v="2023-05-19T00:00:00"/>
    <n v="3"/>
    <x v="2"/>
    <n v="2"/>
    <x v="0"/>
    <n v="2"/>
    <d v="2023-07-29T00:00:00"/>
    <x v="2"/>
    <x v="1"/>
    <x v="1"/>
    <n v="5"/>
    <x v="2022"/>
    <n v="56"/>
    <x v="0"/>
  </r>
  <r>
    <x v="2043"/>
    <d v="2022-12-22T00:00:00"/>
    <n v="3"/>
    <s v="IT Manager - Infra"/>
    <x v="0"/>
    <s v="Active"/>
    <s v="Full-Time"/>
    <s v="Zone B"/>
    <s v="Part-Time"/>
    <x v="2"/>
    <x v="4"/>
    <d v="1959-10-15T00:00:00"/>
    <s v="MA"/>
    <x v="1"/>
    <s v="Black"/>
    <s v="Widowed"/>
    <x v="0"/>
    <x v="0"/>
    <x v="3"/>
    <d v="2022-08-17T00:00:00"/>
    <n v="4"/>
    <x v="1"/>
    <n v="3"/>
    <x v="2"/>
    <n v="5"/>
    <d v="2022-10-24T00:00:00"/>
    <x v="4"/>
    <x v="0"/>
    <x v="0"/>
    <n v="2"/>
    <x v="1013"/>
    <n v="63"/>
    <x v="3"/>
  </r>
  <r>
    <x v="2044"/>
    <d v="2019-03-12T00:00:00"/>
    <n v="7"/>
    <s v="IT Manager - DB"/>
    <x v="1"/>
    <s v="Active"/>
    <s v="Full-Time"/>
    <s v="Zone C"/>
    <s v="Full-Time"/>
    <x v="2"/>
    <x v="1"/>
    <d v="1990-04-27T00:00:00"/>
    <s v="MA"/>
    <x v="1"/>
    <s v="Asian"/>
    <s v="Widowed"/>
    <x v="0"/>
    <x v="0"/>
    <x v="0"/>
    <d v="2023-06-22T00:00:00"/>
    <n v="3"/>
    <x v="2"/>
    <n v="5"/>
    <x v="1"/>
    <n v="2"/>
    <d v="2022-12-15T00:00:00"/>
    <x v="0"/>
    <x v="1"/>
    <x v="3"/>
    <n v="5"/>
    <x v="2023"/>
    <n v="29"/>
    <x v="1"/>
  </r>
  <r>
    <x v="2045"/>
    <d v="2021-10-07T00:00:00"/>
    <n v="4"/>
    <s v="IT Manager - DB"/>
    <x v="8"/>
    <s v="Active"/>
    <s v="Full-Time"/>
    <s v="Zone C"/>
    <s v="Temporary"/>
    <x v="2"/>
    <x v="3"/>
    <d v="1995-03-28T00:00:00"/>
    <s v="MA"/>
    <x v="1"/>
    <s v="Black"/>
    <s v="Single"/>
    <x v="0"/>
    <x v="2"/>
    <x v="2"/>
    <d v="2023-05-28T00:00:00"/>
    <n v="3"/>
    <x v="2"/>
    <n v="4"/>
    <x v="1"/>
    <n v="3"/>
    <d v="2023-01-15T00:00:00"/>
    <x v="2"/>
    <x v="0"/>
    <x v="2"/>
    <n v="2"/>
    <x v="2024"/>
    <n v="26"/>
    <x v="1"/>
  </r>
  <r>
    <x v="2046"/>
    <d v="2019-06-16T00:00:00"/>
    <n v="6"/>
    <s v="IT Director"/>
    <x v="6"/>
    <s v="Active"/>
    <s v="Contract"/>
    <s v="Zone A"/>
    <s v="Full-Time"/>
    <x v="2"/>
    <x v="4"/>
    <d v="1991-11-18T00:00:00"/>
    <s v="MA"/>
    <x v="1"/>
    <s v="Black"/>
    <s v="Single"/>
    <x v="0"/>
    <x v="0"/>
    <x v="0"/>
    <d v="2023-04-15T00:00:00"/>
    <n v="3"/>
    <x v="2"/>
    <n v="3"/>
    <x v="2"/>
    <n v="1"/>
    <d v="2023-05-23T00:00:00"/>
    <x v="1"/>
    <x v="0"/>
    <x v="1"/>
    <n v="2"/>
    <x v="2025"/>
    <n v="28"/>
    <x v="1"/>
  </r>
  <r>
    <x v="2047"/>
    <d v="2021-03-17T00:00:00"/>
    <n v="5"/>
    <s v="BI Director"/>
    <x v="7"/>
    <s v="Active"/>
    <s v="Part-Time"/>
    <s v="Zone A"/>
    <s v="Full-Time"/>
    <x v="2"/>
    <x v="4"/>
    <d v="1989-02-11T00:00:00"/>
    <s v="MA"/>
    <x v="0"/>
    <s v="Asian"/>
    <s v="Divorced"/>
    <x v="0"/>
    <x v="2"/>
    <x v="2"/>
    <d v="2023-06-19T00:00:00"/>
    <n v="3"/>
    <x v="2"/>
    <n v="3"/>
    <x v="2"/>
    <n v="5"/>
    <d v="2022-08-15T00:00:00"/>
    <x v="3"/>
    <x v="0"/>
    <x v="0"/>
    <n v="2"/>
    <x v="2026"/>
    <n v="32"/>
    <x v="1"/>
  </r>
  <r>
    <x v="2048"/>
    <d v="2022-08-07T00:00:00"/>
    <n v="3"/>
    <s v="BI Developer"/>
    <x v="9"/>
    <s v="Active"/>
    <s v="Contract"/>
    <s v="Zone A"/>
    <s v="Temporary"/>
    <x v="2"/>
    <x v="6"/>
    <d v="1994-05-20T00:00:00"/>
    <s v="MA"/>
    <x v="1"/>
    <s v="Asian"/>
    <s v="Widowed"/>
    <x v="0"/>
    <x v="0"/>
    <x v="0"/>
    <d v="2022-10-19T00:00:00"/>
    <n v="1"/>
    <x v="0"/>
    <n v="1"/>
    <x v="0"/>
    <n v="2"/>
    <d v="2022-09-02T00:00:00"/>
    <x v="3"/>
    <x v="0"/>
    <x v="2"/>
    <n v="5"/>
    <x v="2027"/>
    <n v="28"/>
    <x v="1"/>
  </r>
  <r>
    <x v="2049"/>
    <d v="2020-01-17T00:00:00"/>
    <n v="6"/>
    <s v="Area Sales Manager"/>
    <x v="6"/>
    <s v="Terminated"/>
    <s v="Contract"/>
    <s v="Zone A"/>
    <s v="Temporary"/>
    <x v="1"/>
    <x v="4"/>
    <d v="1987-01-02T00:00:00"/>
    <s v="VA"/>
    <x v="0"/>
    <s v="Black"/>
    <s v="Divorced"/>
    <x v="0"/>
    <x v="0"/>
    <x v="0"/>
    <d v="2023-04-24T00:00:00"/>
    <n v="1"/>
    <x v="0"/>
    <n v="4"/>
    <x v="1"/>
    <n v="3"/>
    <d v="2022-09-27T00:00:00"/>
    <x v="1"/>
    <x v="0"/>
    <x v="3"/>
    <n v="2"/>
    <x v="2028"/>
    <n v="33"/>
    <x v="1"/>
  </r>
  <r>
    <x v="2050"/>
    <d v="2022-06-11T00:00:00"/>
    <n v="3"/>
    <s v="Area Sales Manager"/>
    <x v="1"/>
    <s v="Active"/>
    <s v="Full-Time"/>
    <s v="Zone C"/>
    <s v="Full-Time"/>
    <x v="1"/>
    <x v="18"/>
    <d v="1971-11-18T00:00:00"/>
    <s v="UT"/>
    <x v="1"/>
    <s v="Hispanic"/>
    <s v="Widowed"/>
    <x v="0"/>
    <x v="2"/>
    <x v="2"/>
    <d v="2023-03-20T00:00:00"/>
    <n v="3"/>
    <x v="2"/>
    <n v="1"/>
    <x v="0"/>
    <n v="4"/>
    <d v="2023-07-18T00:00:00"/>
    <x v="3"/>
    <x v="1"/>
    <x v="0"/>
    <n v="1"/>
    <x v="2029"/>
    <n v="51"/>
    <x v="0"/>
  </r>
  <r>
    <x v="2051"/>
    <d v="2021-03-03T00:00:00"/>
    <n v="5"/>
    <s v="Area Sales Manager"/>
    <x v="9"/>
    <s v="Active"/>
    <s v="Contract"/>
    <s v="Zone C"/>
    <s v="Temporary"/>
    <x v="1"/>
    <x v="8"/>
    <d v="1951-06-21T00:00:00"/>
    <s v="ID"/>
    <x v="1"/>
    <s v="Other"/>
    <s v="Widowed"/>
    <x v="0"/>
    <x v="0"/>
    <x v="0"/>
    <d v="2023-05-26T00:00:00"/>
    <n v="4"/>
    <x v="1"/>
    <n v="3"/>
    <x v="2"/>
    <n v="4"/>
    <d v="2023-02-26T00:00:00"/>
    <x v="4"/>
    <x v="0"/>
    <x v="1"/>
    <n v="2"/>
    <x v="2030"/>
    <n v="70"/>
    <x v="3"/>
  </r>
  <r>
    <x v="2052"/>
    <d v="2020-04-16T00:00:00"/>
    <n v="6"/>
    <s v="Area Sales Manager"/>
    <x v="0"/>
    <s v="Active"/>
    <s v="Contract"/>
    <s v="Zone B"/>
    <s v="Part-Time"/>
    <x v="1"/>
    <x v="2"/>
    <d v="1969-12-27T00:00:00"/>
    <s v="MT"/>
    <x v="0"/>
    <s v="Asian"/>
    <s v="Widowed"/>
    <x v="0"/>
    <x v="2"/>
    <x v="4"/>
    <d v="2022-11-19T00:00:00"/>
    <n v="2"/>
    <x v="0"/>
    <n v="4"/>
    <x v="1"/>
    <n v="1"/>
    <d v="2023-02-23T00:00:00"/>
    <x v="0"/>
    <x v="1"/>
    <x v="1"/>
    <n v="2"/>
    <x v="2031"/>
    <n v="51"/>
    <x v="0"/>
  </r>
  <r>
    <x v="2053"/>
    <d v="2022-09-22T00:00:00"/>
    <n v="3"/>
    <s v="Area Sales Manager"/>
    <x v="9"/>
    <s v="Active"/>
    <s v="Full-Time"/>
    <s v="Zone A"/>
    <s v="Temporary"/>
    <x v="1"/>
    <x v="13"/>
    <d v="1963-07-28T00:00:00"/>
    <s v="WA"/>
    <x v="0"/>
    <s v="Other"/>
    <s v="Married"/>
    <x v="0"/>
    <x v="2"/>
    <x v="2"/>
    <d v="2022-09-18T00:00:00"/>
    <n v="5"/>
    <x v="1"/>
    <n v="2"/>
    <x v="0"/>
    <n v="4"/>
    <d v="2023-07-04T00:00:00"/>
    <x v="4"/>
    <x v="0"/>
    <x v="0"/>
    <n v="5"/>
    <x v="2032"/>
    <n v="59"/>
    <x v="0"/>
  </r>
  <r>
    <x v="2054"/>
    <d v="2023-05-30T00:00:00"/>
    <n v="2"/>
    <s v="Area Sales Manager"/>
    <x v="8"/>
    <s v="Active"/>
    <s v="Part-Time"/>
    <s v="Zone A"/>
    <s v="Full-Time"/>
    <x v="1"/>
    <x v="12"/>
    <d v="1996-01-28T00:00:00"/>
    <s v="VT"/>
    <x v="0"/>
    <s v="Black"/>
    <s v="Single"/>
    <x v="0"/>
    <x v="0"/>
    <x v="3"/>
    <d v="2023-06-17T00:00:00"/>
    <n v="4"/>
    <x v="1"/>
    <n v="5"/>
    <x v="1"/>
    <n v="3"/>
    <d v="2022-10-10T00:00:00"/>
    <x v="1"/>
    <x v="1"/>
    <x v="1"/>
    <n v="1"/>
    <x v="2033"/>
    <n v="27"/>
    <x v="1"/>
  </r>
  <r>
    <x v="2055"/>
    <d v="2021-01-14T00:00:00"/>
    <n v="5"/>
    <s v="Area Sales Manager"/>
    <x v="8"/>
    <s v="Active"/>
    <s v="Full-Time"/>
    <s v="Zone C"/>
    <s v="Full-Time"/>
    <x v="1"/>
    <x v="5"/>
    <d v="1977-06-29T00:00:00"/>
    <s v="AZ"/>
    <x v="0"/>
    <s v="White"/>
    <s v="Married"/>
    <x v="0"/>
    <x v="2"/>
    <x v="2"/>
    <d v="2023-08-05T00:00:00"/>
    <n v="3"/>
    <x v="2"/>
    <n v="4"/>
    <x v="1"/>
    <n v="4"/>
    <d v="2022-10-02T00:00:00"/>
    <x v="2"/>
    <x v="1"/>
    <x v="1"/>
    <n v="4"/>
    <x v="2034"/>
    <n v="44"/>
    <x v="0"/>
  </r>
  <r>
    <x v="2056"/>
    <d v="2020-04-29T00:00:00"/>
    <n v="6"/>
    <s v="Area Sales Manager"/>
    <x v="4"/>
    <s v="Active"/>
    <s v="Full-Time"/>
    <s v="Zone A"/>
    <s v="Part-Time"/>
    <x v="1"/>
    <x v="0"/>
    <d v="1954-04-07T00:00:00"/>
    <s v="NH"/>
    <x v="1"/>
    <s v="White"/>
    <s v="Single"/>
    <x v="0"/>
    <x v="2"/>
    <x v="2"/>
    <d v="2022-10-28T00:00:00"/>
    <n v="1"/>
    <x v="0"/>
    <n v="2"/>
    <x v="0"/>
    <n v="4"/>
    <d v="2023-03-07T00:00:00"/>
    <x v="4"/>
    <x v="0"/>
    <x v="1"/>
    <n v="1"/>
    <x v="2035"/>
    <n v="66"/>
    <x v="3"/>
  </r>
  <r>
    <x v="2057"/>
    <d v="2021-07-07T00:00:00"/>
    <n v="4"/>
    <s v="Area Sales Manager"/>
    <x v="8"/>
    <s v="Active"/>
    <s v="Full-Time"/>
    <s v="Zone A"/>
    <s v="Full-Time"/>
    <x v="1"/>
    <x v="4"/>
    <d v="1970-11-12T00:00:00"/>
    <s v="AL"/>
    <x v="1"/>
    <s v="Other"/>
    <s v="Divorced"/>
    <x v="0"/>
    <x v="2"/>
    <x v="4"/>
    <d v="2023-02-20T00:00:00"/>
    <n v="2"/>
    <x v="0"/>
    <n v="3"/>
    <x v="2"/>
    <n v="4"/>
    <d v="2023-05-13T00:00:00"/>
    <x v="2"/>
    <x v="1"/>
    <x v="3"/>
    <n v="1"/>
    <x v="2036"/>
    <n v="51"/>
    <x v="0"/>
  </r>
  <r>
    <x v="2058"/>
    <d v="2020-07-28T00:00:00"/>
    <n v="5"/>
    <s v="Area Sales Manager"/>
    <x v="8"/>
    <s v="Active"/>
    <s v="Part-Time"/>
    <s v="Zone C"/>
    <s v="Temporary"/>
    <x v="1"/>
    <x v="13"/>
    <d v="1992-08-31T00:00:00"/>
    <s v="OH"/>
    <x v="0"/>
    <s v="Hispanic"/>
    <s v="Single"/>
    <x v="0"/>
    <x v="2"/>
    <x v="4"/>
    <d v="2022-09-20T00:00:00"/>
    <n v="3"/>
    <x v="2"/>
    <n v="2"/>
    <x v="0"/>
    <n v="5"/>
    <d v="2023-03-17T00:00:00"/>
    <x v="0"/>
    <x v="0"/>
    <x v="1"/>
    <n v="2"/>
    <x v="2037"/>
    <n v="28"/>
    <x v="1"/>
  </r>
  <r>
    <x v="2059"/>
    <d v="2020-09-16T00:00:00"/>
    <n v="5"/>
    <s v="Area Sales Manager"/>
    <x v="9"/>
    <s v="Active"/>
    <s v="Contract"/>
    <s v="Zone B"/>
    <s v="Temporary"/>
    <x v="1"/>
    <x v="6"/>
    <d v="1996-02-29T00:00:00"/>
    <s v="NY"/>
    <x v="1"/>
    <s v="Black"/>
    <s v="Married"/>
    <x v="0"/>
    <x v="0"/>
    <x v="3"/>
    <d v="2023-05-20T00:00:00"/>
    <n v="5"/>
    <x v="1"/>
    <n v="5"/>
    <x v="1"/>
    <n v="3"/>
    <d v="2023-05-25T00:00:00"/>
    <x v="1"/>
    <x v="1"/>
    <x v="2"/>
    <n v="5"/>
    <x v="2038"/>
    <n v="24"/>
    <x v="2"/>
  </r>
  <r>
    <x v="2060"/>
    <d v="2023-04-23T00:00:00"/>
    <n v="3"/>
    <s v="Area Sales Manager"/>
    <x v="3"/>
    <s v="Active"/>
    <s v="Part-Time"/>
    <s v="Zone C"/>
    <s v="Part-Time"/>
    <x v="1"/>
    <x v="6"/>
    <d v="1956-09-27T00:00:00"/>
    <s v="ME"/>
    <x v="1"/>
    <s v="White"/>
    <s v="Single"/>
    <x v="0"/>
    <x v="0"/>
    <x v="0"/>
    <d v="2023-07-20T00:00:00"/>
    <n v="4"/>
    <x v="1"/>
    <n v="4"/>
    <x v="1"/>
    <n v="5"/>
    <d v="2023-03-16T00:00:00"/>
    <x v="3"/>
    <x v="0"/>
    <x v="1"/>
    <n v="4"/>
    <x v="2039"/>
    <n v="67"/>
    <x v="3"/>
  </r>
  <r>
    <x v="2061"/>
    <d v="2021-06-04T00:00:00"/>
    <n v="4"/>
    <s v="Area Sales Manager"/>
    <x v="9"/>
    <s v="Active"/>
    <s v="Contract"/>
    <s v="Zone A"/>
    <s v="Temporary"/>
    <x v="1"/>
    <x v="3"/>
    <d v="2001-05-21T00:00:00"/>
    <s v="TN"/>
    <x v="1"/>
    <s v="Asian"/>
    <s v="Divorced"/>
    <x v="0"/>
    <x v="2"/>
    <x v="2"/>
    <d v="2023-05-03T00:00:00"/>
    <n v="5"/>
    <x v="1"/>
    <n v="1"/>
    <x v="0"/>
    <n v="4"/>
    <d v="2023-02-18T00:00:00"/>
    <x v="1"/>
    <x v="1"/>
    <x v="1"/>
    <n v="1"/>
    <x v="2040"/>
    <n v="20"/>
    <x v="2"/>
  </r>
  <r>
    <x v="2062"/>
    <d v="2020-04-15T00:00:00"/>
    <n v="6"/>
    <s v="Area Sales Manager"/>
    <x v="0"/>
    <s v="Active"/>
    <s v="Full-Time"/>
    <s v="Zone B"/>
    <s v="Temporary"/>
    <x v="1"/>
    <x v="4"/>
    <d v="1980-04-25T00:00:00"/>
    <s v="NC"/>
    <x v="1"/>
    <s v="Asian"/>
    <s v="Divorced"/>
    <x v="0"/>
    <x v="0"/>
    <x v="0"/>
    <d v="2022-11-04T00:00:00"/>
    <n v="2"/>
    <x v="0"/>
    <n v="4"/>
    <x v="1"/>
    <n v="2"/>
    <d v="2022-08-05T00:00:00"/>
    <x v="1"/>
    <x v="0"/>
    <x v="2"/>
    <n v="5"/>
    <x v="2041"/>
    <n v="40"/>
    <x v="0"/>
  </r>
  <r>
    <x v="2063"/>
    <d v="2019-09-04T00:00:00"/>
    <n v="6"/>
    <s v="Area Sales Manager"/>
    <x v="6"/>
    <s v="Active"/>
    <s v="Full-Time"/>
    <s v="Zone A"/>
    <s v="Part-Time"/>
    <x v="1"/>
    <x v="4"/>
    <d v="2000-07-31T00:00:00"/>
    <s v="MA"/>
    <x v="1"/>
    <s v="Other"/>
    <s v="Widowed"/>
    <x v="0"/>
    <x v="0"/>
    <x v="3"/>
    <d v="2022-11-24T00:00:00"/>
    <n v="4"/>
    <x v="1"/>
    <n v="4"/>
    <x v="1"/>
    <n v="4"/>
    <d v="2023-01-27T00:00:00"/>
    <x v="2"/>
    <x v="0"/>
    <x v="0"/>
    <n v="3"/>
    <x v="2042"/>
    <n v="19"/>
    <x v="2"/>
  </r>
  <r>
    <x v="2064"/>
    <d v="2020-08-18T00:00:00"/>
    <n v="5"/>
    <s v="Area Sales Manager"/>
    <x v="2"/>
    <s v="Active"/>
    <s v="Full-Time"/>
    <s v="Zone C"/>
    <s v="Full-Time"/>
    <x v="1"/>
    <x v="4"/>
    <d v="1988-07-24T00:00:00"/>
    <s v="MA"/>
    <x v="1"/>
    <s v="Other"/>
    <s v="Single"/>
    <x v="0"/>
    <x v="0"/>
    <x v="3"/>
    <d v="2022-12-12T00:00:00"/>
    <n v="5"/>
    <x v="1"/>
    <n v="1"/>
    <x v="0"/>
    <n v="5"/>
    <d v="2023-07-09T00:00:00"/>
    <x v="4"/>
    <x v="0"/>
    <x v="3"/>
    <n v="3"/>
    <x v="2043"/>
    <n v="32"/>
    <x v="1"/>
  </r>
  <r>
    <x v="2065"/>
    <d v="2020-12-05T00:00:00"/>
    <n v="5"/>
    <s v="Area Sales Manager"/>
    <x v="4"/>
    <s v="Active"/>
    <s v="Contract"/>
    <s v="Zone A"/>
    <s v="Temporary"/>
    <x v="1"/>
    <x v="10"/>
    <d v="1950-12-26T00:00:00"/>
    <s v="AZ"/>
    <x v="1"/>
    <s v="Asian"/>
    <s v="Single"/>
    <x v="0"/>
    <x v="0"/>
    <x v="3"/>
    <d v="2022-11-25T00:00:00"/>
    <n v="2"/>
    <x v="0"/>
    <n v="5"/>
    <x v="1"/>
    <n v="1"/>
    <d v="2023-04-03T00:00:00"/>
    <x v="4"/>
    <x v="1"/>
    <x v="2"/>
    <n v="4"/>
    <x v="2044"/>
    <n v="70"/>
    <x v="3"/>
  </r>
  <r>
    <x v="2066"/>
    <d v="2023-01-13T00:00:00"/>
    <n v="3"/>
    <s v="Area Sales Manager"/>
    <x v="0"/>
    <s v="Active"/>
    <s v="Part-Time"/>
    <s v="Zone A"/>
    <s v="Full-Time"/>
    <x v="1"/>
    <x v="6"/>
    <d v="1998-02-07T00:00:00"/>
    <s v="AZ"/>
    <x v="1"/>
    <s v="Asian"/>
    <s v="Married"/>
    <x v="0"/>
    <x v="0"/>
    <x v="3"/>
    <d v="2022-08-28T00:00:00"/>
    <n v="1"/>
    <x v="0"/>
    <n v="1"/>
    <x v="0"/>
    <n v="4"/>
    <d v="2023-06-14T00:00:00"/>
    <x v="0"/>
    <x v="1"/>
    <x v="1"/>
    <n v="3"/>
    <x v="2045"/>
    <n v="25"/>
    <x v="1"/>
  </r>
  <r>
    <x v="2067"/>
    <d v="2019-09-17T00:00:00"/>
    <n v="6"/>
    <s v="Area Sales Manager"/>
    <x v="7"/>
    <s v="Active"/>
    <s v="Full-Time"/>
    <s v="Zone B"/>
    <s v="Full-Time"/>
    <x v="1"/>
    <x v="3"/>
    <d v="1993-08-08T00:00:00"/>
    <s v="AZ"/>
    <x v="1"/>
    <s v="Asian"/>
    <s v="Single"/>
    <x v="0"/>
    <x v="0"/>
    <x v="0"/>
    <d v="2023-07-28T00:00:00"/>
    <n v="4"/>
    <x v="1"/>
    <n v="5"/>
    <x v="1"/>
    <n v="5"/>
    <d v="2022-10-06T00:00:00"/>
    <x v="1"/>
    <x v="0"/>
    <x v="2"/>
    <n v="2"/>
    <x v="2046"/>
    <n v="26"/>
    <x v="1"/>
  </r>
  <r>
    <x v="2068"/>
    <d v="2020-10-15T00:00:00"/>
    <n v="5"/>
    <s v="Area Sales Manager"/>
    <x v="1"/>
    <s v="Active"/>
    <s v="Contract"/>
    <s v="Zone B"/>
    <s v="Part-Time"/>
    <x v="1"/>
    <x v="4"/>
    <d v="1949-06-12T00:00:00"/>
    <s v="TN"/>
    <x v="1"/>
    <s v="Asian"/>
    <s v="Single"/>
    <x v="0"/>
    <x v="2"/>
    <x v="2"/>
    <d v="2023-06-27T00:00:00"/>
    <n v="5"/>
    <x v="1"/>
    <n v="1"/>
    <x v="0"/>
    <n v="2"/>
    <d v="2023-02-10T00:00:00"/>
    <x v="3"/>
    <x v="0"/>
    <x v="1"/>
    <n v="3"/>
    <x v="2047"/>
    <n v="71"/>
    <x v="3"/>
  </r>
  <r>
    <x v="2069"/>
    <d v="2018-12-01T00:00:00"/>
    <n v="7"/>
    <s v="Area Sales Manager"/>
    <x v="8"/>
    <s v="Active"/>
    <s v="Contract"/>
    <s v="Zone A"/>
    <s v="Temporary"/>
    <x v="1"/>
    <x v="3"/>
    <d v="1972-02-08T00:00:00"/>
    <s v="TN"/>
    <x v="1"/>
    <s v="Other"/>
    <s v="Widowed"/>
    <x v="0"/>
    <x v="2"/>
    <x v="4"/>
    <d v="2023-04-04T00:00:00"/>
    <n v="3"/>
    <x v="2"/>
    <n v="1"/>
    <x v="0"/>
    <n v="2"/>
    <d v="2022-08-16T00:00:00"/>
    <x v="4"/>
    <x v="0"/>
    <x v="0"/>
    <n v="3"/>
    <x v="2048"/>
    <n v="46"/>
    <x v="0"/>
  </r>
  <r>
    <x v="2070"/>
    <d v="2023-07-24T00:00:00"/>
    <n v="2"/>
    <s v="Area Sales Manager"/>
    <x v="3"/>
    <s v="Active"/>
    <s v="Part-Time"/>
    <s v="Zone C"/>
    <s v="Temporary"/>
    <x v="1"/>
    <x v="10"/>
    <d v="1956-03-27T00:00:00"/>
    <s v="TN"/>
    <x v="1"/>
    <s v="Other"/>
    <s v="Divorced"/>
    <x v="0"/>
    <x v="2"/>
    <x v="4"/>
    <d v="2022-12-04T00:00:00"/>
    <n v="1"/>
    <x v="0"/>
    <n v="5"/>
    <x v="1"/>
    <n v="3"/>
    <d v="2022-12-01T00:00:00"/>
    <x v="4"/>
    <x v="0"/>
    <x v="0"/>
    <n v="3"/>
    <x v="2049"/>
    <n v="67"/>
    <x v="3"/>
  </r>
  <r>
    <x v="2071"/>
    <d v="2019-10-08T00:00:00"/>
    <n v="6"/>
    <s v="Area Sales Manager"/>
    <x v="9"/>
    <s v="Active"/>
    <s v="Part-Time"/>
    <s v="Zone A"/>
    <s v="Full-Time"/>
    <x v="1"/>
    <x v="1"/>
    <d v="1998-03-25T00:00:00"/>
    <s v="TN"/>
    <x v="1"/>
    <s v="Asian"/>
    <s v="Divorced"/>
    <x v="0"/>
    <x v="0"/>
    <x v="0"/>
    <d v="2022-12-18T00:00:00"/>
    <n v="3"/>
    <x v="2"/>
    <n v="5"/>
    <x v="1"/>
    <n v="4"/>
    <d v="2022-08-12T00:00:00"/>
    <x v="1"/>
    <x v="1"/>
    <x v="0"/>
    <n v="4"/>
    <x v="2050"/>
    <n v="21"/>
    <x v="2"/>
  </r>
  <r>
    <x v="2072"/>
    <d v="2021-10-16T00:00:00"/>
    <n v="4"/>
    <s v="Area Sales Manager"/>
    <x v="5"/>
    <s v="Active"/>
    <s v="Contract"/>
    <s v="Zone A"/>
    <s v="Full-Time"/>
    <x v="1"/>
    <x v="24"/>
    <d v="1977-05-20T00:00:00"/>
    <s v="ID"/>
    <x v="1"/>
    <s v="Black"/>
    <s v="Divorced"/>
    <x v="0"/>
    <x v="2"/>
    <x v="2"/>
    <d v="2023-06-06T00:00:00"/>
    <n v="4"/>
    <x v="1"/>
    <n v="1"/>
    <x v="0"/>
    <n v="2"/>
    <d v="2023-02-22T00:00:00"/>
    <x v="4"/>
    <x v="1"/>
    <x v="1"/>
    <n v="2"/>
    <x v="2051"/>
    <n v="44"/>
    <x v="0"/>
  </r>
  <r>
    <x v="2073"/>
    <d v="2020-04-03T00:00:00"/>
    <n v="6"/>
    <s v="Area Sales Manager"/>
    <x v="6"/>
    <s v="Active"/>
    <s v="Contract"/>
    <s v="Zone A"/>
    <s v="Full-Time"/>
    <x v="1"/>
    <x v="4"/>
    <d v="1944-09-25T00:00:00"/>
    <s v="ID"/>
    <x v="1"/>
    <s v="Asian"/>
    <s v="Divorced"/>
    <x v="0"/>
    <x v="2"/>
    <x v="2"/>
    <d v="2023-05-08T00:00:00"/>
    <n v="4"/>
    <x v="1"/>
    <n v="5"/>
    <x v="1"/>
    <n v="4"/>
    <d v="2022-10-22T00:00:00"/>
    <x v="4"/>
    <x v="1"/>
    <x v="3"/>
    <n v="3"/>
    <x v="2052"/>
    <n v="76"/>
    <x v="3"/>
  </r>
  <r>
    <x v="2074"/>
    <d v="2020-01-08T00:00:00"/>
    <n v="6"/>
    <s v="Area Sales Manager"/>
    <x v="2"/>
    <s v="Active"/>
    <s v="Part-Time"/>
    <s v="Zone A"/>
    <s v="Temporary"/>
    <x v="1"/>
    <x v="3"/>
    <d v="1964-09-05T00:00:00"/>
    <s v="ID"/>
    <x v="1"/>
    <s v="Asian"/>
    <s v="Divorced"/>
    <x v="0"/>
    <x v="0"/>
    <x v="0"/>
    <d v="2023-05-21T00:00:00"/>
    <n v="5"/>
    <x v="1"/>
    <n v="3"/>
    <x v="2"/>
    <n v="2"/>
    <d v="2022-12-14T00:00:00"/>
    <x v="1"/>
    <x v="1"/>
    <x v="2"/>
    <n v="3"/>
    <x v="2053"/>
    <n v="56"/>
    <x v="0"/>
  </r>
  <r>
    <x v="2075"/>
    <d v="2022-03-27T00:00:00"/>
    <n v="4"/>
    <s v="Administrative Assistant"/>
    <x v="4"/>
    <s v="Active"/>
    <s v="Contract"/>
    <s v="Zone A"/>
    <s v="Temporary"/>
    <x v="1"/>
    <x v="17"/>
    <d v="1942-07-11T00:00:00"/>
    <s v="ID"/>
    <x v="0"/>
    <s v="Black"/>
    <s v="Widowed"/>
    <x v="0"/>
    <x v="2"/>
    <x v="2"/>
    <d v="2023-03-31T00:00:00"/>
    <n v="1"/>
    <x v="0"/>
    <n v="4"/>
    <x v="1"/>
    <n v="2"/>
    <d v="2023-02-13T00:00:00"/>
    <x v="1"/>
    <x v="1"/>
    <x v="0"/>
    <n v="2"/>
    <x v="2054"/>
    <n v="80"/>
    <x v="3"/>
  </r>
  <r>
    <x v="2076"/>
    <d v="2018-09-18T00:00:00"/>
    <n v="7"/>
    <s v="Administrative Assistant"/>
    <x v="0"/>
    <s v="Active"/>
    <s v="Full-Time"/>
    <s v="Zone C"/>
    <s v="Temporary"/>
    <x v="1"/>
    <x v="1"/>
    <d v="1965-01-16T00:00:00"/>
    <s v="WA"/>
    <x v="0"/>
    <s v="Asian"/>
    <s v="Widowed"/>
    <x v="0"/>
    <x v="2"/>
    <x v="2"/>
    <d v="2022-09-28T00:00:00"/>
    <n v="5"/>
    <x v="1"/>
    <n v="2"/>
    <x v="0"/>
    <n v="4"/>
    <d v="2023-05-14T00:00:00"/>
    <x v="2"/>
    <x v="0"/>
    <x v="2"/>
    <n v="3"/>
    <x v="2055"/>
    <n v="53"/>
    <x v="0"/>
  </r>
  <r>
    <x v="2077"/>
    <d v="2019-11-29T00:00:00"/>
    <n v="6"/>
    <s v="Administrative Assistant"/>
    <x v="7"/>
    <s v="Active"/>
    <s v="Full-Time"/>
    <s v="Zone C"/>
    <s v="Part-Time"/>
    <x v="1"/>
    <x v="3"/>
    <d v="2001-03-02T00:00:00"/>
    <s v="WA"/>
    <x v="0"/>
    <s v="Hispanic"/>
    <s v="Widowed"/>
    <x v="0"/>
    <x v="2"/>
    <x v="4"/>
    <d v="2022-10-06T00:00:00"/>
    <n v="3"/>
    <x v="2"/>
    <n v="5"/>
    <x v="1"/>
    <n v="5"/>
    <d v="2023-06-29T00:00:00"/>
    <x v="4"/>
    <x v="1"/>
    <x v="0"/>
    <n v="5"/>
    <x v="2056"/>
    <n v="18"/>
    <x v="2"/>
  </r>
  <r>
    <x v="2078"/>
    <d v="2019-04-16T00:00:00"/>
    <n v="7"/>
    <s v="Accountant I"/>
    <x v="1"/>
    <s v="Active"/>
    <s v="Full-Time"/>
    <s v="Zone C"/>
    <s v="Full-Time"/>
    <x v="5"/>
    <x v="13"/>
    <d v="1982-08-07T00:00:00"/>
    <s v="MA"/>
    <x v="0"/>
    <s v="Other"/>
    <s v="Widowed"/>
    <x v="0"/>
    <x v="2"/>
    <x v="2"/>
    <d v="2023-02-10T00:00:00"/>
    <n v="5"/>
    <x v="1"/>
    <n v="5"/>
    <x v="1"/>
    <n v="2"/>
    <d v="2022-12-25T00:00:00"/>
    <x v="0"/>
    <x v="0"/>
    <x v="0"/>
    <n v="4"/>
    <x v="2057"/>
    <n v="37"/>
    <x v="1"/>
  </r>
  <r>
    <x v="2079"/>
    <d v="2019-03-05T00:00:00"/>
    <n v="7"/>
    <s v="Area Sales Manager"/>
    <x v="6"/>
    <s v="Active"/>
    <s v="Part-Time"/>
    <s v="Zone A"/>
    <s v="Full-Time"/>
    <x v="1"/>
    <x v="8"/>
    <d v="1999-06-08T00:00:00"/>
    <s v="MA"/>
    <x v="1"/>
    <s v="Other"/>
    <s v="Divorced"/>
    <x v="0"/>
    <x v="2"/>
    <x v="2"/>
    <d v="2022-12-04T00:00:00"/>
    <n v="4"/>
    <x v="1"/>
    <n v="1"/>
    <x v="0"/>
    <n v="4"/>
    <d v="2022-10-20T00:00:00"/>
    <x v="4"/>
    <x v="0"/>
    <x v="3"/>
    <n v="5"/>
    <x v="2058"/>
    <n v="20"/>
    <x v="2"/>
  </r>
  <r>
    <x v="2080"/>
    <d v="2018-12-20T00:00:00"/>
    <n v="7"/>
    <s v="Area Sales Manager"/>
    <x v="2"/>
    <s v="Active"/>
    <s v="Contract"/>
    <s v="Zone C"/>
    <s v="Full-Time"/>
    <x v="1"/>
    <x v="1"/>
    <d v="1987-03-10T00:00:00"/>
    <s v="MA"/>
    <x v="1"/>
    <s v="Other"/>
    <s v="Divorced"/>
    <x v="0"/>
    <x v="0"/>
    <x v="3"/>
    <d v="2023-01-23T00:00:00"/>
    <n v="1"/>
    <x v="0"/>
    <n v="1"/>
    <x v="0"/>
    <n v="2"/>
    <d v="2022-11-01T00:00:00"/>
    <x v="0"/>
    <x v="0"/>
    <x v="0"/>
    <n v="5"/>
    <x v="2059"/>
    <n v="31"/>
    <x v="1"/>
  </r>
  <r>
    <x v="2081"/>
    <d v="2021-03-08T00:00:00"/>
    <n v="5"/>
    <s v="Area Sales Manager"/>
    <x v="4"/>
    <s v="Active"/>
    <s v="Full-Time"/>
    <s v="Zone C"/>
    <s v="Part-Time"/>
    <x v="1"/>
    <x v="13"/>
    <d v="1968-08-11T00:00:00"/>
    <s v="AZ"/>
    <x v="1"/>
    <s v="Black"/>
    <s v="Married"/>
    <x v="0"/>
    <x v="0"/>
    <x v="0"/>
    <d v="2023-02-25T00:00:00"/>
    <n v="3"/>
    <x v="2"/>
    <n v="4"/>
    <x v="1"/>
    <n v="3"/>
    <d v="2022-11-14T00:00:00"/>
    <x v="2"/>
    <x v="1"/>
    <x v="2"/>
    <n v="4"/>
    <x v="2060"/>
    <n v="53"/>
    <x v="0"/>
  </r>
  <r>
    <x v="2082"/>
    <d v="2020-10-23T00:00:00"/>
    <n v="5"/>
    <s v="Area Sales Manager"/>
    <x v="0"/>
    <s v="Active"/>
    <s v="Full-Time"/>
    <s v="Zone C"/>
    <s v="Part-Time"/>
    <x v="1"/>
    <x v="9"/>
    <d v="1951-08-02T00:00:00"/>
    <s v="AZ"/>
    <x v="1"/>
    <s v="White"/>
    <s v="Single"/>
    <x v="0"/>
    <x v="2"/>
    <x v="2"/>
    <d v="2022-12-23T00:00:00"/>
    <n v="1"/>
    <x v="0"/>
    <n v="5"/>
    <x v="1"/>
    <n v="1"/>
    <d v="2022-11-15T00:00:00"/>
    <x v="0"/>
    <x v="1"/>
    <x v="1"/>
    <n v="1"/>
    <x v="2061"/>
    <n v="69"/>
    <x v="3"/>
  </r>
  <r>
    <x v="2083"/>
    <d v="2019-03-29T00:00:00"/>
    <n v="7"/>
    <s v="Area Sales Manager"/>
    <x v="7"/>
    <s v="Active"/>
    <s v="Contract"/>
    <s v="Zone B"/>
    <s v="Part-Time"/>
    <x v="1"/>
    <x v="10"/>
    <d v="1976-10-14T00:00:00"/>
    <s v="AL"/>
    <x v="1"/>
    <s v="White"/>
    <s v="Married"/>
    <x v="0"/>
    <x v="2"/>
    <x v="2"/>
    <d v="2023-02-26T00:00:00"/>
    <n v="3"/>
    <x v="2"/>
    <n v="1"/>
    <x v="0"/>
    <n v="2"/>
    <d v="2022-12-26T00:00:00"/>
    <x v="3"/>
    <x v="1"/>
    <x v="2"/>
    <n v="3"/>
    <x v="2062"/>
    <n v="43"/>
    <x v="0"/>
  </r>
  <r>
    <x v="2084"/>
    <d v="2020-10-25T00:00:00"/>
    <n v="5"/>
    <s v="Area Sales Manager"/>
    <x v="1"/>
    <s v="Active"/>
    <s v="Contract"/>
    <s v="Zone A"/>
    <s v="Full-Time"/>
    <x v="1"/>
    <x v="4"/>
    <d v="1977-12-01T00:00:00"/>
    <s v="TN"/>
    <x v="1"/>
    <s v="Asian"/>
    <s v="Married"/>
    <x v="0"/>
    <x v="0"/>
    <x v="0"/>
    <d v="2022-08-07T00:00:00"/>
    <n v="1"/>
    <x v="0"/>
    <n v="4"/>
    <x v="1"/>
    <n v="5"/>
    <d v="2023-01-21T00:00:00"/>
    <x v="2"/>
    <x v="0"/>
    <x v="1"/>
    <n v="2"/>
    <x v="2063"/>
    <n v="43"/>
    <x v="0"/>
  </r>
  <r>
    <x v="2085"/>
    <d v="2019-12-06T00:00:00"/>
    <n v="6"/>
    <s v="Area Sales Manager"/>
    <x v="8"/>
    <s v="Active"/>
    <s v="Part-Time"/>
    <s v="Zone B"/>
    <s v="Temporary"/>
    <x v="1"/>
    <x v="2"/>
    <d v="1971-08-13T00:00:00"/>
    <s v="TN"/>
    <x v="1"/>
    <s v="Asian"/>
    <s v="Widowed"/>
    <x v="0"/>
    <x v="2"/>
    <x v="2"/>
    <d v="2023-04-29T00:00:00"/>
    <n v="3"/>
    <x v="2"/>
    <n v="3"/>
    <x v="2"/>
    <n v="4"/>
    <d v="2022-09-04T00:00:00"/>
    <x v="4"/>
    <x v="1"/>
    <x v="3"/>
    <n v="1"/>
    <x v="2064"/>
    <n v="48"/>
    <x v="0"/>
  </r>
  <r>
    <x v="2086"/>
    <d v="2022-09-23T00:00:00"/>
    <n v="3"/>
    <s v="Area Sales Manager"/>
    <x v="3"/>
    <s v="Active"/>
    <s v="Full-Time"/>
    <s v="Zone B"/>
    <s v="Full-Time"/>
    <x v="1"/>
    <x v="3"/>
    <d v="1947-12-30T00:00:00"/>
    <s v="TN"/>
    <x v="1"/>
    <s v="White"/>
    <s v="Widowed"/>
    <x v="0"/>
    <x v="2"/>
    <x v="2"/>
    <d v="2022-11-04T00:00:00"/>
    <n v="5"/>
    <x v="1"/>
    <n v="1"/>
    <x v="0"/>
    <n v="2"/>
    <d v="2023-06-25T00:00:00"/>
    <x v="1"/>
    <x v="1"/>
    <x v="3"/>
    <n v="5"/>
    <x v="2065"/>
    <n v="75"/>
    <x v="3"/>
  </r>
  <r>
    <x v="2087"/>
    <d v="2019-12-26T00:00:00"/>
    <n v="6"/>
    <s v="Area Sales Manager"/>
    <x v="9"/>
    <s v="Active"/>
    <s v="Part-Time"/>
    <s v="Zone A"/>
    <s v="Temporary"/>
    <x v="1"/>
    <x v="13"/>
    <d v="1956-09-22T00:00:00"/>
    <s v="TN"/>
    <x v="1"/>
    <s v="Black"/>
    <s v="Widowed"/>
    <x v="0"/>
    <x v="2"/>
    <x v="2"/>
    <d v="2023-06-25T00:00:00"/>
    <n v="5"/>
    <x v="1"/>
    <n v="3"/>
    <x v="2"/>
    <n v="1"/>
    <d v="2022-10-29T00:00:00"/>
    <x v="1"/>
    <x v="0"/>
    <x v="0"/>
    <n v="3"/>
    <x v="2066"/>
    <n v="63"/>
    <x v="3"/>
  </r>
  <r>
    <x v="2088"/>
    <d v="2018-08-27T00:00:00"/>
    <n v="7"/>
    <s v="Area Sales Manager"/>
    <x v="5"/>
    <s v="Active"/>
    <s v="Part-Time"/>
    <s v="Zone B"/>
    <s v="Part-Time"/>
    <x v="1"/>
    <x v="4"/>
    <d v="1963-07-01T00:00:00"/>
    <s v="ID"/>
    <x v="1"/>
    <s v="White"/>
    <s v="Married"/>
    <x v="0"/>
    <x v="0"/>
    <x v="0"/>
    <d v="2023-03-26T00:00:00"/>
    <n v="2"/>
    <x v="0"/>
    <n v="2"/>
    <x v="0"/>
    <n v="5"/>
    <d v="2023-04-23T00:00:00"/>
    <x v="1"/>
    <x v="0"/>
    <x v="2"/>
    <n v="3"/>
    <x v="2067"/>
    <n v="55"/>
    <x v="0"/>
  </r>
  <r>
    <x v="2089"/>
    <d v="2022-12-12T00:00:00"/>
    <n v="3"/>
    <s v="Area Sales Manager"/>
    <x v="6"/>
    <s v="Active"/>
    <s v="Part-Time"/>
    <s v="Zone B"/>
    <s v="Full-Time"/>
    <x v="1"/>
    <x v="11"/>
    <d v="1944-07-16T00:00:00"/>
    <s v="ID"/>
    <x v="1"/>
    <s v="Black"/>
    <s v="Single"/>
    <x v="0"/>
    <x v="0"/>
    <x v="3"/>
    <d v="2023-03-04T00:00:00"/>
    <n v="2"/>
    <x v="0"/>
    <n v="1"/>
    <x v="0"/>
    <n v="2"/>
    <d v="2022-10-28T00:00:00"/>
    <x v="0"/>
    <x v="0"/>
    <x v="0"/>
    <n v="3"/>
    <x v="2068"/>
    <n v="78"/>
    <x v="3"/>
  </r>
  <r>
    <x v="2090"/>
    <d v="2021-05-13T00:00:00"/>
    <n v="4"/>
    <s v="Area Sales Manager"/>
    <x v="2"/>
    <s v="Active"/>
    <s v="Part-Time"/>
    <s v="Zone A"/>
    <s v="Full-Time"/>
    <x v="1"/>
    <x v="4"/>
    <d v="1987-03-14T00:00:00"/>
    <s v="ID"/>
    <x v="1"/>
    <s v="Black"/>
    <s v="Divorced"/>
    <x v="0"/>
    <x v="0"/>
    <x v="3"/>
    <d v="2022-11-19T00:00:00"/>
    <n v="5"/>
    <x v="1"/>
    <n v="1"/>
    <x v="0"/>
    <n v="1"/>
    <d v="2022-11-09T00:00:00"/>
    <x v="2"/>
    <x v="1"/>
    <x v="2"/>
    <n v="2"/>
    <x v="2069"/>
    <n v="34"/>
    <x v="1"/>
  </r>
  <r>
    <x v="2091"/>
    <d v="2021-03-31T00:00:00"/>
    <n v="5"/>
    <s v="Administrative Assistant"/>
    <x v="4"/>
    <s v="Active"/>
    <s v="Contract"/>
    <s v="Zone B"/>
    <s v="Part-Time"/>
    <x v="1"/>
    <x v="0"/>
    <d v="1962-05-25T00:00:00"/>
    <s v="WA"/>
    <x v="0"/>
    <s v="Black"/>
    <s v="Single"/>
    <x v="0"/>
    <x v="0"/>
    <x v="0"/>
    <d v="2022-12-05T00:00:00"/>
    <n v="5"/>
    <x v="1"/>
    <n v="1"/>
    <x v="0"/>
    <n v="3"/>
    <d v="2023-03-10T00:00:00"/>
    <x v="0"/>
    <x v="0"/>
    <x v="2"/>
    <n v="5"/>
    <x v="2070"/>
    <n v="59"/>
    <x v="0"/>
  </r>
  <r>
    <x v="2092"/>
    <d v="2019-08-14T00:00:00"/>
    <n v="6"/>
    <s v="Administrative Assistant"/>
    <x v="0"/>
    <s v="Active"/>
    <s v="Full-Time"/>
    <s v="Zone A"/>
    <s v="Part-Time"/>
    <x v="1"/>
    <x v="6"/>
    <d v="1972-12-18T00:00:00"/>
    <s v="WA"/>
    <x v="0"/>
    <s v="Black"/>
    <s v="Married"/>
    <x v="0"/>
    <x v="2"/>
    <x v="4"/>
    <d v="2022-09-12T00:00:00"/>
    <n v="3"/>
    <x v="2"/>
    <n v="1"/>
    <x v="0"/>
    <n v="3"/>
    <d v="2023-04-16T00:00:00"/>
    <x v="1"/>
    <x v="1"/>
    <x v="0"/>
    <n v="5"/>
    <x v="2071"/>
    <n v="47"/>
    <x v="0"/>
  </r>
  <r>
    <x v="2093"/>
    <d v="2020-08-02T00:00:00"/>
    <n v="5"/>
    <s v="Administrative Assistant"/>
    <x v="7"/>
    <s v="Active"/>
    <s v="Full-Time"/>
    <s v="Zone C"/>
    <s v="Full-Time"/>
    <x v="1"/>
    <x v="14"/>
    <d v="1995-04-26T00:00:00"/>
    <s v="WA"/>
    <x v="0"/>
    <s v="Hispanic"/>
    <s v="Single"/>
    <x v="0"/>
    <x v="0"/>
    <x v="0"/>
    <d v="2022-12-23T00:00:00"/>
    <n v="4"/>
    <x v="1"/>
    <n v="4"/>
    <x v="1"/>
    <n v="2"/>
    <d v="2023-07-24T00:00:00"/>
    <x v="2"/>
    <x v="1"/>
    <x v="2"/>
    <n v="2"/>
    <x v="2028"/>
    <n v="25"/>
    <x v="1"/>
  </r>
  <r>
    <x v="2094"/>
    <d v="2019-06-04T00:00:00"/>
    <n v="6"/>
    <s v="Accountant I"/>
    <x v="1"/>
    <s v="Active"/>
    <s v="Part-Time"/>
    <s v="Zone A"/>
    <s v="Full-Time"/>
    <x v="5"/>
    <x v="13"/>
    <d v="1994-11-20T00:00:00"/>
    <s v="MA"/>
    <x v="0"/>
    <s v="White"/>
    <s v="Married"/>
    <x v="0"/>
    <x v="0"/>
    <x v="0"/>
    <d v="2023-08-01T00:00:00"/>
    <n v="5"/>
    <x v="1"/>
    <n v="3"/>
    <x v="2"/>
    <n v="3"/>
    <d v="2023-01-23T00:00:00"/>
    <x v="4"/>
    <x v="0"/>
    <x v="3"/>
    <n v="3"/>
    <x v="2072"/>
    <n v="25"/>
    <x v="1"/>
  </r>
  <r>
    <x v="2095"/>
    <d v="2020-06-17T00:00:00"/>
    <n v="5"/>
    <s v="Area Sales Manager"/>
    <x v="5"/>
    <s v="Active"/>
    <s v="Contract"/>
    <s v="Zone A"/>
    <s v="Temporary"/>
    <x v="1"/>
    <x v="4"/>
    <d v="1946-04-06T00:00:00"/>
    <s v="MA"/>
    <x v="1"/>
    <s v="Hispanic"/>
    <s v="Divorced"/>
    <x v="0"/>
    <x v="0"/>
    <x v="3"/>
    <d v="2023-03-21T00:00:00"/>
    <n v="1"/>
    <x v="0"/>
    <n v="2"/>
    <x v="0"/>
    <n v="1"/>
    <d v="2022-12-30T00:00:00"/>
    <x v="3"/>
    <x v="0"/>
    <x v="2"/>
    <n v="3"/>
    <x v="2073"/>
    <n v="74"/>
    <x v="3"/>
  </r>
  <r>
    <x v="2096"/>
    <d v="2021-03-04T00:00:00"/>
    <n v="5"/>
    <s v="Area Sales Manager"/>
    <x v="6"/>
    <s v="Active"/>
    <s v="Full-Time"/>
    <s v="Zone B"/>
    <s v="Full-Time"/>
    <x v="1"/>
    <x v="3"/>
    <d v="1973-10-02T00:00:00"/>
    <s v="MA"/>
    <x v="1"/>
    <s v="Asian"/>
    <s v="Married"/>
    <x v="0"/>
    <x v="2"/>
    <x v="4"/>
    <d v="2023-02-04T00:00:00"/>
    <n v="4"/>
    <x v="1"/>
    <n v="3"/>
    <x v="2"/>
    <n v="4"/>
    <d v="2023-01-24T00:00:00"/>
    <x v="4"/>
    <x v="1"/>
    <x v="3"/>
    <n v="1"/>
    <x v="2074"/>
    <n v="48"/>
    <x v="0"/>
  </r>
  <r>
    <x v="2097"/>
    <d v="2018-09-14T00:00:00"/>
    <n v="7"/>
    <s v="Area Sales Manager"/>
    <x v="2"/>
    <s v="Active"/>
    <s v="Part-Time"/>
    <s v="Zone B"/>
    <s v="Temporary"/>
    <x v="1"/>
    <x v="19"/>
    <d v="1942-08-06T00:00:00"/>
    <s v="AZ"/>
    <x v="1"/>
    <s v="White"/>
    <s v="Single"/>
    <x v="0"/>
    <x v="2"/>
    <x v="2"/>
    <d v="2023-01-02T00:00:00"/>
    <n v="3"/>
    <x v="2"/>
    <n v="5"/>
    <x v="1"/>
    <n v="4"/>
    <d v="2023-03-03T00:00:00"/>
    <x v="2"/>
    <x v="0"/>
    <x v="1"/>
    <n v="2"/>
    <x v="2075"/>
    <n v="76"/>
    <x v="3"/>
  </r>
  <r>
    <x v="2098"/>
    <d v="2020-07-20T00:00:00"/>
    <n v="5"/>
    <s v="Area Sales Manager"/>
    <x v="4"/>
    <s v="Active"/>
    <s v="Contract"/>
    <s v="Zone B"/>
    <s v="Full-Time"/>
    <x v="1"/>
    <x v="7"/>
    <d v="1991-09-30T00:00:00"/>
    <s v="AZ"/>
    <x v="1"/>
    <s v="Asian"/>
    <s v="Widowed"/>
    <x v="0"/>
    <x v="0"/>
    <x v="0"/>
    <d v="2022-10-06T00:00:00"/>
    <n v="3"/>
    <x v="2"/>
    <n v="5"/>
    <x v="1"/>
    <n v="1"/>
    <d v="2022-12-08T00:00:00"/>
    <x v="0"/>
    <x v="1"/>
    <x v="3"/>
    <n v="5"/>
    <x v="2076"/>
    <n v="29"/>
    <x v="1"/>
  </r>
  <r>
    <x v="2099"/>
    <d v="2020-05-21T00:00:00"/>
    <n v="5"/>
    <s v="Area Sales Manager"/>
    <x v="0"/>
    <s v="Active"/>
    <s v="Contract"/>
    <s v="Zone C"/>
    <s v="Full-Time"/>
    <x v="1"/>
    <x v="4"/>
    <d v="1953-07-13T00:00:00"/>
    <s v="AZ"/>
    <x v="1"/>
    <s v="Asian"/>
    <s v="Divorced"/>
    <x v="0"/>
    <x v="2"/>
    <x v="2"/>
    <d v="2022-11-10T00:00:00"/>
    <n v="2"/>
    <x v="0"/>
    <n v="5"/>
    <x v="1"/>
    <n v="3"/>
    <d v="2022-08-28T00:00:00"/>
    <x v="0"/>
    <x v="0"/>
    <x v="1"/>
    <n v="4"/>
    <x v="2077"/>
    <n v="67"/>
    <x v="3"/>
  </r>
  <r>
    <x v="2100"/>
    <d v="2023-06-11T00:00:00"/>
    <n v="2"/>
    <s v="Area Sales Manager"/>
    <x v="7"/>
    <s v="Active"/>
    <s v="Part-Time"/>
    <s v="Zone C"/>
    <s v="Temporary"/>
    <x v="1"/>
    <x v="13"/>
    <d v="1984-07-22T00:00:00"/>
    <s v="AL"/>
    <x v="1"/>
    <s v="Other"/>
    <s v="Single"/>
    <x v="0"/>
    <x v="2"/>
    <x v="2"/>
    <d v="2023-01-24T00:00:00"/>
    <n v="1"/>
    <x v="0"/>
    <n v="4"/>
    <x v="1"/>
    <n v="3"/>
    <d v="2022-11-04T00:00:00"/>
    <x v="1"/>
    <x v="0"/>
    <x v="1"/>
    <n v="2"/>
    <x v="2078"/>
    <n v="39"/>
    <x v="1"/>
  </r>
  <r>
    <x v="2101"/>
    <d v="2022-11-27T00:00:00"/>
    <n v="3"/>
    <s v="Area Sales Manager"/>
    <x v="1"/>
    <s v="Active"/>
    <s v="Full-Time"/>
    <s v="Zone B"/>
    <s v="Full-Time"/>
    <x v="1"/>
    <x v="8"/>
    <d v="1943-11-09T00:00:00"/>
    <s v="TN"/>
    <x v="1"/>
    <s v="Asian"/>
    <s v="Divorced"/>
    <x v="0"/>
    <x v="2"/>
    <x v="2"/>
    <d v="2022-10-11T00:00:00"/>
    <n v="5"/>
    <x v="1"/>
    <n v="5"/>
    <x v="1"/>
    <n v="3"/>
    <d v="2022-10-01T00:00:00"/>
    <x v="3"/>
    <x v="0"/>
    <x v="0"/>
    <n v="3"/>
    <x v="2079"/>
    <n v="79"/>
    <x v="3"/>
  </r>
  <r>
    <x v="2102"/>
    <d v="2020-03-02T00:00:00"/>
    <n v="6"/>
    <s v="Area Sales Manager"/>
    <x v="8"/>
    <s v="Active"/>
    <s v="Full-Time"/>
    <s v="Zone C"/>
    <s v="Temporary"/>
    <x v="1"/>
    <x v="9"/>
    <d v="1976-09-04T00:00:00"/>
    <s v="TN"/>
    <x v="1"/>
    <s v="Asian"/>
    <s v="Widowed"/>
    <x v="0"/>
    <x v="0"/>
    <x v="0"/>
    <d v="2022-10-23T00:00:00"/>
    <n v="1"/>
    <x v="0"/>
    <n v="4"/>
    <x v="1"/>
    <n v="2"/>
    <d v="2023-01-05T00:00:00"/>
    <x v="3"/>
    <x v="0"/>
    <x v="1"/>
    <n v="3"/>
    <x v="2080"/>
    <n v="44"/>
    <x v="0"/>
  </r>
  <r>
    <x v="2103"/>
    <d v="2023-01-29T00:00:00"/>
    <n v="3"/>
    <s v="Area Sales Manager"/>
    <x v="3"/>
    <s v="Active"/>
    <s v="Full-Time"/>
    <s v="Zone C"/>
    <s v="Part-Time"/>
    <x v="1"/>
    <x v="13"/>
    <d v="1990-05-26T00:00:00"/>
    <s v="TN"/>
    <x v="1"/>
    <s v="Other"/>
    <s v="Divorced"/>
    <x v="0"/>
    <x v="0"/>
    <x v="0"/>
    <d v="2022-08-15T00:00:00"/>
    <n v="5"/>
    <x v="1"/>
    <n v="3"/>
    <x v="2"/>
    <n v="3"/>
    <d v="2022-08-18T00:00:00"/>
    <x v="1"/>
    <x v="0"/>
    <x v="2"/>
    <n v="4"/>
    <x v="2081"/>
    <n v="33"/>
    <x v="1"/>
  </r>
  <r>
    <x v="2104"/>
    <d v="2021-12-07T00:00:00"/>
    <n v="4"/>
    <s v="Area Sales Manager"/>
    <x v="4"/>
    <s v="Active"/>
    <s v="Part-Time"/>
    <s v="Zone A"/>
    <s v="Temporary"/>
    <x v="1"/>
    <x v="21"/>
    <d v="1991-11-19T00:00:00"/>
    <s v="TN"/>
    <x v="1"/>
    <s v="Hispanic"/>
    <s v="Divorced"/>
    <x v="0"/>
    <x v="2"/>
    <x v="2"/>
    <d v="2022-12-06T00:00:00"/>
    <n v="5"/>
    <x v="1"/>
    <n v="4"/>
    <x v="1"/>
    <n v="2"/>
    <d v="2022-09-05T00:00:00"/>
    <x v="3"/>
    <x v="0"/>
    <x v="3"/>
    <n v="1"/>
    <x v="2082"/>
    <n v="30"/>
    <x v="1"/>
  </r>
  <r>
    <x v="2105"/>
    <d v="2023-03-19T00:00:00"/>
    <n v="3"/>
    <s v="Area Sales Manager"/>
    <x v="0"/>
    <s v="Active"/>
    <s v="Contract"/>
    <s v="Zone B"/>
    <s v="Temporary"/>
    <x v="1"/>
    <x v="20"/>
    <d v="1975-02-04T00:00:00"/>
    <s v="ID"/>
    <x v="1"/>
    <s v="White"/>
    <s v="Single"/>
    <x v="0"/>
    <x v="2"/>
    <x v="4"/>
    <d v="2022-10-24T00:00:00"/>
    <n v="1"/>
    <x v="0"/>
    <n v="5"/>
    <x v="1"/>
    <n v="4"/>
    <d v="2023-01-05T00:00:00"/>
    <x v="4"/>
    <x v="1"/>
    <x v="2"/>
    <n v="4"/>
    <x v="2083"/>
    <n v="48"/>
    <x v="0"/>
  </r>
  <r>
    <x v="2106"/>
    <d v="2022-06-10T00:00:00"/>
    <n v="3"/>
    <s v="Area Sales Manager"/>
    <x v="1"/>
    <s v="Active"/>
    <s v="Part-Time"/>
    <s v="Zone B"/>
    <s v="Full-Time"/>
    <x v="1"/>
    <x v="4"/>
    <d v="1994-11-04T00:00:00"/>
    <s v="ID"/>
    <x v="1"/>
    <s v="Asian"/>
    <s v="Widowed"/>
    <x v="0"/>
    <x v="0"/>
    <x v="3"/>
    <d v="2022-09-04T00:00:00"/>
    <n v="1"/>
    <x v="0"/>
    <n v="5"/>
    <x v="1"/>
    <n v="4"/>
    <d v="2022-09-07T00:00:00"/>
    <x v="3"/>
    <x v="1"/>
    <x v="1"/>
    <n v="4"/>
    <x v="2084"/>
    <n v="28"/>
    <x v="1"/>
  </r>
  <r>
    <x v="2107"/>
    <d v="2021-03-03T00:00:00"/>
    <n v="5"/>
    <s v="Area Sales Manager"/>
    <x v="8"/>
    <s v="Active"/>
    <s v="Full-Time"/>
    <s v="Zone C"/>
    <s v="Full-Time"/>
    <x v="1"/>
    <x v="14"/>
    <d v="1998-04-09T00:00:00"/>
    <s v="ID"/>
    <x v="0"/>
    <s v="Black"/>
    <s v="Widowed"/>
    <x v="0"/>
    <x v="2"/>
    <x v="2"/>
    <d v="2023-01-08T00:00:00"/>
    <n v="5"/>
    <x v="1"/>
    <n v="1"/>
    <x v="0"/>
    <n v="4"/>
    <d v="2022-10-11T00:00:00"/>
    <x v="1"/>
    <x v="1"/>
    <x v="1"/>
    <n v="4"/>
    <x v="2085"/>
    <n v="23"/>
    <x v="2"/>
  </r>
  <r>
    <x v="2108"/>
    <d v="2022-03-06T00:00:00"/>
    <n v="4"/>
    <s v="Administrative Assistant"/>
    <x v="6"/>
    <s v="Active"/>
    <s v="Contract"/>
    <s v="Zone C"/>
    <s v="Part-Time"/>
    <x v="1"/>
    <x v="4"/>
    <d v="1975-10-20T00:00:00"/>
    <s v="WA"/>
    <x v="0"/>
    <s v="Hispanic"/>
    <s v="Divorced"/>
    <x v="0"/>
    <x v="0"/>
    <x v="0"/>
    <d v="2023-07-07T00:00:00"/>
    <n v="1"/>
    <x v="0"/>
    <n v="4"/>
    <x v="1"/>
    <n v="2"/>
    <d v="2023-04-19T00:00:00"/>
    <x v="1"/>
    <x v="1"/>
    <x v="1"/>
    <n v="2"/>
    <x v="2086"/>
    <n v="47"/>
    <x v="0"/>
  </r>
  <r>
    <x v="2109"/>
    <d v="2022-08-08T00:00:00"/>
    <n v="3"/>
    <s v="Administrative Assistant"/>
    <x v="2"/>
    <s v="Active"/>
    <s v="Part-Time"/>
    <s v="Zone C"/>
    <s v="Full-Time"/>
    <x v="1"/>
    <x v="9"/>
    <d v="1985-09-09T00:00:00"/>
    <s v="WA"/>
    <x v="0"/>
    <s v="White"/>
    <s v="Single"/>
    <x v="0"/>
    <x v="0"/>
    <x v="3"/>
    <d v="2023-07-01T00:00:00"/>
    <n v="5"/>
    <x v="1"/>
    <n v="2"/>
    <x v="0"/>
    <n v="3"/>
    <d v="2023-02-09T00:00:00"/>
    <x v="2"/>
    <x v="0"/>
    <x v="2"/>
    <n v="2"/>
    <x v="2087"/>
    <n v="37"/>
    <x v="1"/>
  </r>
  <r>
    <x v="2110"/>
    <d v="2023-03-12T00:00:00"/>
    <n v="3"/>
    <s v="Administrative Assistant"/>
    <x v="9"/>
    <s v="Active"/>
    <s v="Part-Time"/>
    <s v="Zone B"/>
    <s v="Temporary"/>
    <x v="1"/>
    <x v="4"/>
    <d v="1943-02-16T00:00:00"/>
    <s v="WA"/>
    <x v="0"/>
    <s v="Asian"/>
    <s v="Single"/>
    <x v="0"/>
    <x v="0"/>
    <x v="0"/>
    <d v="2022-12-12T00:00:00"/>
    <n v="3"/>
    <x v="2"/>
    <n v="5"/>
    <x v="1"/>
    <n v="3"/>
    <d v="2023-05-26T00:00:00"/>
    <x v="2"/>
    <x v="1"/>
    <x v="2"/>
    <n v="1"/>
    <x v="2088"/>
    <n v="80"/>
    <x v="3"/>
  </r>
  <r>
    <x v="2111"/>
    <d v="2019-05-01T00:00:00"/>
    <n v="7"/>
    <s v="Accountant I"/>
    <x v="7"/>
    <s v="Active"/>
    <s v="Full-Time"/>
    <s v="Zone B"/>
    <s v="Temporary"/>
    <x v="5"/>
    <x v="3"/>
    <d v="1957-07-26T00:00:00"/>
    <s v="MA"/>
    <x v="0"/>
    <s v="Asian"/>
    <s v="Divorced"/>
    <x v="0"/>
    <x v="2"/>
    <x v="4"/>
    <d v="2023-06-21T00:00:00"/>
    <n v="3"/>
    <x v="2"/>
    <n v="1"/>
    <x v="0"/>
    <n v="3"/>
    <d v="2023-02-03T00:00:00"/>
    <x v="4"/>
    <x v="1"/>
    <x v="3"/>
    <n v="2"/>
    <x v="2089"/>
    <n v="62"/>
    <x v="3"/>
  </r>
  <r>
    <x v="2112"/>
    <d v="2018-09-13T00:00:00"/>
    <n v="7"/>
    <s v="Area Sales Manager"/>
    <x v="9"/>
    <s v="Active"/>
    <s v="Full-Time"/>
    <s v="Zone B"/>
    <s v="Temporary"/>
    <x v="1"/>
    <x v="5"/>
    <d v="1970-11-20T00:00:00"/>
    <s v="MA"/>
    <x v="1"/>
    <s v="Asian"/>
    <s v="Married"/>
    <x v="0"/>
    <x v="0"/>
    <x v="3"/>
    <d v="2022-12-20T00:00:00"/>
    <n v="5"/>
    <x v="1"/>
    <n v="3"/>
    <x v="2"/>
    <n v="3"/>
    <d v="2023-07-14T00:00:00"/>
    <x v="4"/>
    <x v="0"/>
    <x v="3"/>
    <n v="4"/>
    <x v="2090"/>
    <n v="48"/>
    <x v="0"/>
  </r>
  <r>
    <x v="2113"/>
    <d v="2022-11-16T00:00:00"/>
    <n v="3"/>
    <s v="Area Sales Manager"/>
    <x v="5"/>
    <s v="Active"/>
    <s v="Contract"/>
    <s v="Zone A"/>
    <s v="Temporary"/>
    <x v="1"/>
    <x v="9"/>
    <d v="1967-10-04T00:00:00"/>
    <s v="MA"/>
    <x v="1"/>
    <s v="Asian"/>
    <s v="Divorced"/>
    <x v="0"/>
    <x v="0"/>
    <x v="3"/>
    <d v="2023-06-27T00:00:00"/>
    <n v="2"/>
    <x v="0"/>
    <n v="2"/>
    <x v="0"/>
    <n v="2"/>
    <d v="2023-04-24T00:00:00"/>
    <x v="4"/>
    <x v="0"/>
    <x v="2"/>
    <n v="1"/>
    <x v="2091"/>
    <n v="55"/>
    <x v="0"/>
  </r>
  <r>
    <x v="2114"/>
    <d v="2021-11-20T00:00:00"/>
    <n v="4"/>
    <s v="Area Sales Manager"/>
    <x v="6"/>
    <s v="Active"/>
    <s v="Contract"/>
    <s v="Zone B"/>
    <s v="Full-Time"/>
    <x v="1"/>
    <x v="14"/>
    <d v="1957-01-10T00:00:00"/>
    <s v="AZ"/>
    <x v="1"/>
    <s v="Asian"/>
    <s v="Divorced"/>
    <x v="0"/>
    <x v="2"/>
    <x v="2"/>
    <d v="2023-04-28T00:00:00"/>
    <n v="1"/>
    <x v="0"/>
    <n v="2"/>
    <x v="0"/>
    <n v="2"/>
    <d v="2023-05-28T00:00:00"/>
    <x v="3"/>
    <x v="1"/>
    <x v="3"/>
    <n v="2"/>
    <x v="2092"/>
    <n v="64"/>
    <x v="3"/>
  </r>
  <r>
    <x v="2115"/>
    <d v="2020-09-29T00:00:00"/>
    <n v="5"/>
    <s v="Area Sales Manager"/>
    <x v="2"/>
    <s v="Active"/>
    <s v="Part-Time"/>
    <s v="Zone C"/>
    <s v="Temporary"/>
    <x v="1"/>
    <x v="9"/>
    <d v="1975-09-22T00:00:00"/>
    <s v="AZ"/>
    <x v="1"/>
    <s v="Asian"/>
    <s v="Married"/>
    <x v="0"/>
    <x v="2"/>
    <x v="2"/>
    <d v="2023-01-31T00:00:00"/>
    <n v="1"/>
    <x v="0"/>
    <n v="3"/>
    <x v="2"/>
    <n v="3"/>
    <d v="2023-02-19T00:00:00"/>
    <x v="2"/>
    <x v="0"/>
    <x v="2"/>
    <n v="4"/>
    <x v="2093"/>
    <n v="45"/>
    <x v="0"/>
  </r>
  <r>
    <x v="2116"/>
    <d v="2021-08-28T00:00:00"/>
    <n v="4"/>
    <s v="Area Sales Manager"/>
    <x v="4"/>
    <s v="Active"/>
    <s v="Contract"/>
    <s v="Zone B"/>
    <s v="Full-Time"/>
    <x v="1"/>
    <x v="13"/>
    <d v="1962-11-06T00:00:00"/>
    <s v="AZ"/>
    <x v="1"/>
    <s v="Black"/>
    <s v="Single"/>
    <x v="0"/>
    <x v="0"/>
    <x v="0"/>
    <d v="2023-07-17T00:00:00"/>
    <n v="1"/>
    <x v="0"/>
    <n v="5"/>
    <x v="1"/>
    <n v="2"/>
    <d v="2023-02-20T00:00:00"/>
    <x v="2"/>
    <x v="0"/>
    <x v="0"/>
    <n v="4"/>
    <x v="2094"/>
    <n v="59"/>
    <x v="0"/>
  </r>
  <r>
    <x v="2117"/>
    <d v="2021-04-28T00:00:00"/>
    <n v="5"/>
    <s v="Area Sales Manager"/>
    <x v="0"/>
    <s v="Active"/>
    <s v="Full-Time"/>
    <s v="Zone A"/>
    <s v="Full-Time"/>
    <x v="1"/>
    <x v="1"/>
    <d v="1975-07-20T00:00:00"/>
    <s v="AZ"/>
    <x v="1"/>
    <s v="Asian"/>
    <s v="Married"/>
    <x v="0"/>
    <x v="2"/>
    <x v="2"/>
    <d v="2022-11-25T00:00:00"/>
    <n v="2"/>
    <x v="0"/>
    <n v="3"/>
    <x v="2"/>
    <n v="5"/>
    <d v="2022-08-25T00:00:00"/>
    <x v="3"/>
    <x v="0"/>
    <x v="3"/>
    <n v="5"/>
    <x v="2095"/>
    <n v="46"/>
    <x v="0"/>
  </r>
  <r>
    <x v="2118"/>
    <d v="2022-06-15T00:00:00"/>
    <n v="3"/>
    <s v="Area Sales Manager"/>
    <x v="7"/>
    <s v="Active"/>
    <s v="Full-Time"/>
    <s v="Zone C"/>
    <s v="Full-Time"/>
    <x v="1"/>
    <x v="4"/>
    <d v="1951-06-13T00:00:00"/>
    <s v="AL"/>
    <x v="1"/>
    <s v="Asian"/>
    <s v="Divorced"/>
    <x v="0"/>
    <x v="0"/>
    <x v="0"/>
    <d v="2022-12-09T00:00:00"/>
    <n v="2"/>
    <x v="0"/>
    <n v="3"/>
    <x v="2"/>
    <n v="1"/>
    <d v="2023-07-01T00:00:00"/>
    <x v="2"/>
    <x v="0"/>
    <x v="2"/>
    <n v="1"/>
    <x v="2096"/>
    <n v="71"/>
    <x v="3"/>
  </r>
  <r>
    <x v="2119"/>
    <d v="2022-04-15T00:00:00"/>
    <n v="4"/>
    <s v="Area Sales Manager"/>
    <x v="1"/>
    <s v="Active"/>
    <s v="Full-Time"/>
    <s v="Zone A"/>
    <s v="Temporary"/>
    <x v="1"/>
    <x v="13"/>
    <d v="1966-12-24T00:00:00"/>
    <s v="TN"/>
    <x v="1"/>
    <s v="Black"/>
    <s v="Divorced"/>
    <x v="0"/>
    <x v="0"/>
    <x v="3"/>
    <d v="2023-05-01T00:00:00"/>
    <n v="4"/>
    <x v="1"/>
    <n v="3"/>
    <x v="2"/>
    <n v="5"/>
    <d v="2023-06-15T00:00:00"/>
    <x v="2"/>
    <x v="0"/>
    <x v="0"/>
    <n v="2"/>
    <x v="2097"/>
    <n v="56"/>
    <x v="0"/>
  </r>
  <r>
    <x v="2120"/>
    <d v="2020-07-19T00:00:00"/>
    <n v="5"/>
    <s v="Area Sales Manager"/>
    <x v="8"/>
    <s v="Active"/>
    <s v="Full-Time"/>
    <s v="Zone C"/>
    <s v="Part-Time"/>
    <x v="1"/>
    <x v="1"/>
    <d v="1999-01-23T00:00:00"/>
    <s v="TN"/>
    <x v="1"/>
    <s v="Other"/>
    <s v="Single"/>
    <x v="0"/>
    <x v="0"/>
    <x v="3"/>
    <d v="2022-11-22T00:00:00"/>
    <n v="4"/>
    <x v="1"/>
    <n v="1"/>
    <x v="0"/>
    <n v="2"/>
    <d v="2023-04-01T00:00:00"/>
    <x v="1"/>
    <x v="0"/>
    <x v="1"/>
    <n v="1"/>
    <x v="2098"/>
    <n v="21"/>
    <x v="2"/>
  </r>
  <r>
    <x v="2121"/>
    <d v="2020-07-02T00:00:00"/>
    <n v="5"/>
    <s v="Area Sales Manager"/>
    <x v="3"/>
    <s v="Active"/>
    <s v="Contract"/>
    <s v="Zone C"/>
    <s v="Temporary"/>
    <x v="1"/>
    <x v="13"/>
    <d v="1947-06-27T00:00:00"/>
    <s v="TN"/>
    <x v="1"/>
    <s v="Asian"/>
    <s v="Married"/>
    <x v="0"/>
    <x v="0"/>
    <x v="0"/>
    <d v="2022-10-25T00:00:00"/>
    <n v="4"/>
    <x v="1"/>
    <n v="3"/>
    <x v="2"/>
    <n v="5"/>
    <d v="2022-11-02T00:00:00"/>
    <x v="3"/>
    <x v="0"/>
    <x v="2"/>
    <n v="2"/>
    <x v="2099"/>
    <n v="73"/>
    <x v="3"/>
  </r>
  <r>
    <x v="2122"/>
    <d v="2019-08-04T00:00:00"/>
    <n v="6"/>
    <s v="Area Sales Manager"/>
    <x v="9"/>
    <s v="Active"/>
    <s v="Contract"/>
    <s v="Zone A"/>
    <s v="Part-Time"/>
    <x v="1"/>
    <x v="9"/>
    <d v="2001-06-17T00:00:00"/>
    <s v="ID"/>
    <x v="1"/>
    <s v="Black"/>
    <s v="Widowed"/>
    <x v="0"/>
    <x v="2"/>
    <x v="4"/>
    <d v="2022-12-14T00:00:00"/>
    <n v="4"/>
    <x v="1"/>
    <n v="2"/>
    <x v="0"/>
    <n v="2"/>
    <d v="2023-07-15T00:00:00"/>
    <x v="2"/>
    <x v="1"/>
    <x v="0"/>
    <n v="3"/>
    <x v="2100"/>
    <n v="18"/>
    <x v="2"/>
  </r>
  <r>
    <x v="2123"/>
    <d v="2019-01-09T00:00:00"/>
    <n v="7"/>
    <s v="Area Sales Manager"/>
    <x v="5"/>
    <s v="Active"/>
    <s v="Contract"/>
    <s v="Zone A"/>
    <s v="Temporary"/>
    <x v="1"/>
    <x v="9"/>
    <d v="1950-11-03T00:00:00"/>
    <s v="ID"/>
    <x v="1"/>
    <s v="Hispanic"/>
    <s v="Single"/>
    <x v="0"/>
    <x v="0"/>
    <x v="3"/>
    <d v="2022-08-23T00:00:00"/>
    <n v="5"/>
    <x v="1"/>
    <n v="5"/>
    <x v="1"/>
    <n v="3"/>
    <d v="2023-01-28T00:00:00"/>
    <x v="2"/>
    <x v="0"/>
    <x v="2"/>
    <n v="5"/>
    <x v="2101"/>
    <n v="69"/>
    <x v="3"/>
  </r>
  <r>
    <x v="2124"/>
    <d v="2022-10-01T00:00:00"/>
    <n v="3"/>
    <s v="Area Sales Manager"/>
    <x v="6"/>
    <s v="Active"/>
    <s v="Part-Time"/>
    <s v="Zone A"/>
    <s v="Part-Time"/>
    <x v="1"/>
    <x v="10"/>
    <d v="1994-07-05T00:00:00"/>
    <s v="ID"/>
    <x v="1"/>
    <s v="Other"/>
    <s v="Married"/>
    <x v="0"/>
    <x v="2"/>
    <x v="2"/>
    <d v="2023-04-22T00:00:00"/>
    <n v="4"/>
    <x v="1"/>
    <n v="2"/>
    <x v="0"/>
    <n v="1"/>
    <d v="2023-03-07T00:00:00"/>
    <x v="2"/>
    <x v="1"/>
    <x v="1"/>
    <n v="3"/>
    <x v="2102"/>
    <n v="28"/>
    <x v="1"/>
  </r>
  <r>
    <x v="2125"/>
    <d v="2020-09-28T00:00:00"/>
    <n v="5"/>
    <s v="Area Sales Manager"/>
    <x v="2"/>
    <s v="Active"/>
    <s v="Part-Time"/>
    <s v="Zone A"/>
    <s v="Full-Time"/>
    <x v="1"/>
    <x v="9"/>
    <d v="1973-03-21T00:00:00"/>
    <s v="NY"/>
    <x v="0"/>
    <s v="White"/>
    <s v="Widowed"/>
    <x v="0"/>
    <x v="0"/>
    <x v="0"/>
    <d v="2022-12-26T00:00:00"/>
    <n v="4"/>
    <x v="1"/>
    <n v="4"/>
    <x v="1"/>
    <n v="1"/>
    <d v="2022-09-25T00:00:00"/>
    <x v="4"/>
    <x v="0"/>
    <x v="3"/>
    <n v="1"/>
    <x v="2103"/>
    <n v="47"/>
    <x v="0"/>
  </r>
  <r>
    <x v="2126"/>
    <d v="2018-11-15T00:00:00"/>
    <n v="7"/>
    <s v="Administrative Assistant"/>
    <x v="4"/>
    <s v="Active"/>
    <s v="Part-Time"/>
    <s v="Zone B"/>
    <s v="Full-Time"/>
    <x v="1"/>
    <x v="9"/>
    <d v="1964-08-15T00:00:00"/>
    <s v="WA"/>
    <x v="0"/>
    <s v="Black"/>
    <s v="Single"/>
    <x v="0"/>
    <x v="2"/>
    <x v="4"/>
    <d v="2023-03-24T00:00:00"/>
    <n v="1"/>
    <x v="0"/>
    <n v="1"/>
    <x v="0"/>
    <n v="1"/>
    <d v="2022-08-29T00:00:00"/>
    <x v="4"/>
    <x v="0"/>
    <x v="3"/>
    <n v="1"/>
    <x v="2104"/>
    <n v="54"/>
    <x v="0"/>
  </r>
  <r>
    <x v="2127"/>
    <d v="2020-11-24T00:00:00"/>
    <n v="5"/>
    <s v="Administrative Assistant"/>
    <x v="0"/>
    <s v="Active"/>
    <s v="Contract"/>
    <s v="Zone C"/>
    <s v="Full-Time"/>
    <x v="1"/>
    <x v="9"/>
    <d v="1992-03-02T00:00:00"/>
    <s v="WA"/>
    <x v="0"/>
    <s v="Hispanic"/>
    <s v="Divorced"/>
    <x v="0"/>
    <x v="2"/>
    <x v="2"/>
    <d v="2023-05-31T00:00:00"/>
    <n v="1"/>
    <x v="0"/>
    <n v="3"/>
    <x v="2"/>
    <n v="2"/>
    <d v="2023-06-12T00:00:00"/>
    <x v="1"/>
    <x v="1"/>
    <x v="2"/>
    <n v="3"/>
    <x v="2105"/>
    <n v="28"/>
    <x v="1"/>
  </r>
  <r>
    <x v="2128"/>
    <d v="2023-07-09T00:00:00"/>
    <n v="2"/>
    <s v="Administrative Assistant"/>
    <x v="7"/>
    <s v="Active"/>
    <s v="Contract"/>
    <s v="Zone C"/>
    <s v="Temporary"/>
    <x v="1"/>
    <x v="2"/>
    <d v="1954-03-08T00:00:00"/>
    <s v="MA"/>
    <x v="0"/>
    <s v="Other"/>
    <s v="Widowed"/>
    <x v="0"/>
    <x v="0"/>
    <x v="0"/>
    <d v="2022-11-11T00:00:00"/>
    <n v="1"/>
    <x v="0"/>
    <n v="4"/>
    <x v="1"/>
    <n v="2"/>
    <d v="2022-10-23T00:00:00"/>
    <x v="1"/>
    <x v="1"/>
    <x v="1"/>
    <n v="1"/>
    <x v="2106"/>
    <n v="69"/>
    <x v="3"/>
  </r>
  <r>
    <x v="2129"/>
    <d v="2023-04-20T00:00:00"/>
    <n v="3"/>
    <s v="Area Sales Manager"/>
    <x v="9"/>
    <s v="Active"/>
    <s v="Full-Time"/>
    <s v="Zone C"/>
    <s v="Part-Time"/>
    <x v="1"/>
    <x v="13"/>
    <d v="1944-04-21T00:00:00"/>
    <s v="MA"/>
    <x v="1"/>
    <s v="White"/>
    <s v="Widowed"/>
    <x v="0"/>
    <x v="2"/>
    <x v="4"/>
    <d v="2023-02-23T00:00:00"/>
    <n v="4"/>
    <x v="1"/>
    <n v="5"/>
    <x v="1"/>
    <n v="3"/>
    <d v="2023-01-24T00:00:00"/>
    <x v="3"/>
    <x v="0"/>
    <x v="1"/>
    <n v="3"/>
    <x v="2107"/>
    <n v="79"/>
    <x v="3"/>
  </r>
  <r>
    <x v="2130"/>
    <d v="2019-08-22T00:00:00"/>
    <n v="6"/>
    <s v="Area Sales Manager"/>
    <x v="5"/>
    <s v="Active"/>
    <s v="Full-Time"/>
    <s v="Zone C"/>
    <s v="Temporary"/>
    <x v="1"/>
    <x v="3"/>
    <d v="1955-07-09T00:00:00"/>
    <s v="MA"/>
    <x v="1"/>
    <s v="Black"/>
    <s v="Divorced"/>
    <x v="0"/>
    <x v="0"/>
    <x v="0"/>
    <d v="2023-03-07T00:00:00"/>
    <n v="4"/>
    <x v="1"/>
    <n v="1"/>
    <x v="0"/>
    <n v="3"/>
    <d v="2023-03-18T00:00:00"/>
    <x v="4"/>
    <x v="1"/>
    <x v="3"/>
    <n v="3"/>
    <x v="2108"/>
    <n v="64"/>
    <x v="3"/>
  </r>
  <r>
    <x v="2131"/>
    <d v="2022-08-02T00:00:00"/>
    <n v="3"/>
    <s v="Area Sales Manager"/>
    <x v="6"/>
    <s v="Active"/>
    <s v="Contract"/>
    <s v="Zone A"/>
    <s v="Part-Time"/>
    <x v="1"/>
    <x v="3"/>
    <d v="1964-11-08T00:00:00"/>
    <s v="AZ"/>
    <x v="1"/>
    <s v="Black"/>
    <s v="Divorced"/>
    <x v="0"/>
    <x v="2"/>
    <x v="2"/>
    <d v="2022-08-29T00:00:00"/>
    <n v="2"/>
    <x v="0"/>
    <n v="5"/>
    <x v="1"/>
    <n v="5"/>
    <d v="2023-05-31T00:00:00"/>
    <x v="2"/>
    <x v="1"/>
    <x v="1"/>
    <n v="3"/>
    <x v="2109"/>
    <n v="58"/>
    <x v="0"/>
  </r>
  <r>
    <x v="2132"/>
    <d v="2018-10-31T00:00:00"/>
    <n v="7"/>
    <s v="Area Sales Manager"/>
    <x v="2"/>
    <s v="Active"/>
    <s v="Part-Time"/>
    <s v="Zone B"/>
    <s v="Part-Time"/>
    <x v="1"/>
    <x v="1"/>
    <d v="1957-02-10T00:00:00"/>
    <s v="AZ"/>
    <x v="1"/>
    <s v="Hispanic"/>
    <s v="Single"/>
    <x v="0"/>
    <x v="0"/>
    <x v="0"/>
    <d v="2023-03-15T00:00:00"/>
    <n v="5"/>
    <x v="1"/>
    <n v="4"/>
    <x v="1"/>
    <n v="3"/>
    <d v="2023-02-25T00:00:00"/>
    <x v="4"/>
    <x v="1"/>
    <x v="0"/>
    <n v="1"/>
    <x v="2110"/>
    <n v="61"/>
    <x v="3"/>
  </r>
  <r>
    <x v="2133"/>
    <d v="2021-11-23T00:00:00"/>
    <n v="4"/>
    <s v="Area Sales Manager"/>
    <x v="4"/>
    <s v="Active"/>
    <s v="Contract"/>
    <s v="Zone B"/>
    <s v="Temporary"/>
    <x v="1"/>
    <x v="22"/>
    <d v="1995-06-06T00:00:00"/>
    <s v="AZ"/>
    <x v="1"/>
    <s v="White"/>
    <s v="Widowed"/>
    <x v="0"/>
    <x v="2"/>
    <x v="2"/>
    <d v="2023-03-04T00:00:00"/>
    <n v="4"/>
    <x v="1"/>
    <n v="3"/>
    <x v="2"/>
    <n v="3"/>
    <d v="2023-05-08T00:00:00"/>
    <x v="2"/>
    <x v="1"/>
    <x v="0"/>
    <n v="3"/>
    <x v="2111"/>
    <n v="26"/>
    <x v="1"/>
  </r>
  <r>
    <x v="2134"/>
    <d v="2023-07-01T00:00:00"/>
    <n v="2"/>
    <s v="Area Sales Manager"/>
    <x v="0"/>
    <s v="Active"/>
    <s v="Full-Time"/>
    <s v="Zone A"/>
    <s v="Temporary"/>
    <x v="1"/>
    <x v="6"/>
    <d v="1960-03-28T00:00:00"/>
    <s v="AZ"/>
    <x v="1"/>
    <s v="Black"/>
    <s v="Married"/>
    <x v="0"/>
    <x v="2"/>
    <x v="2"/>
    <d v="2022-10-22T00:00:00"/>
    <n v="3"/>
    <x v="2"/>
    <n v="1"/>
    <x v="0"/>
    <n v="1"/>
    <d v="2023-06-29T00:00:00"/>
    <x v="3"/>
    <x v="1"/>
    <x v="3"/>
    <n v="1"/>
    <x v="2112"/>
    <n v="63"/>
    <x v="3"/>
  </r>
  <r>
    <x v="2135"/>
    <d v="2022-07-18T00:00:00"/>
    <n v="3"/>
    <s v="Area Sales Manager"/>
    <x v="7"/>
    <s v="Active"/>
    <s v="Part-Time"/>
    <s v="Zone B"/>
    <s v="Temporary"/>
    <x v="1"/>
    <x v="3"/>
    <d v="1990-07-13T00:00:00"/>
    <s v="AL"/>
    <x v="1"/>
    <s v="Black"/>
    <s v="Single"/>
    <x v="0"/>
    <x v="2"/>
    <x v="2"/>
    <d v="2023-05-22T00:00:00"/>
    <n v="5"/>
    <x v="1"/>
    <n v="3"/>
    <x v="2"/>
    <n v="2"/>
    <d v="2022-08-30T00:00:00"/>
    <x v="1"/>
    <x v="1"/>
    <x v="0"/>
    <n v="3"/>
    <x v="2113"/>
    <n v="32"/>
    <x v="1"/>
  </r>
  <r>
    <x v="2136"/>
    <d v="2019-08-09T00:00:00"/>
    <n v="6"/>
    <s v="Area Sales Manager"/>
    <x v="1"/>
    <s v="Active"/>
    <s v="Part-Time"/>
    <s v="Zone C"/>
    <s v="Part-Time"/>
    <x v="1"/>
    <x v="12"/>
    <d v="1959-10-27T00:00:00"/>
    <s v="TN"/>
    <x v="1"/>
    <s v="Asian"/>
    <s v="Divorced"/>
    <x v="0"/>
    <x v="0"/>
    <x v="0"/>
    <d v="2022-08-23T00:00:00"/>
    <n v="5"/>
    <x v="1"/>
    <n v="1"/>
    <x v="0"/>
    <n v="1"/>
    <d v="2022-09-07T00:00:00"/>
    <x v="2"/>
    <x v="1"/>
    <x v="3"/>
    <n v="1"/>
    <x v="2114"/>
    <n v="60"/>
    <x v="3"/>
  </r>
  <r>
    <x v="2137"/>
    <d v="2021-07-06T00:00:00"/>
    <n v="4"/>
    <s v="Area Sales Manager"/>
    <x v="8"/>
    <s v="Active"/>
    <s v="Part-Time"/>
    <s v="Zone A"/>
    <s v="Temporary"/>
    <x v="1"/>
    <x v="6"/>
    <d v="1970-08-11T00:00:00"/>
    <s v="TN"/>
    <x v="1"/>
    <s v="Black"/>
    <s v="Married"/>
    <x v="0"/>
    <x v="2"/>
    <x v="2"/>
    <d v="2023-02-25T00:00:00"/>
    <n v="3"/>
    <x v="2"/>
    <n v="3"/>
    <x v="2"/>
    <n v="2"/>
    <d v="2023-01-12T00:00:00"/>
    <x v="4"/>
    <x v="0"/>
    <x v="2"/>
    <n v="4"/>
    <x v="2115"/>
    <n v="51"/>
    <x v="0"/>
  </r>
  <r>
    <x v="2138"/>
    <d v="2021-02-02T00:00:00"/>
    <n v="5"/>
    <s v="Area Sales Manager"/>
    <x v="3"/>
    <s v="Active"/>
    <s v="Contract"/>
    <s v="Zone A"/>
    <s v="Part-Time"/>
    <x v="1"/>
    <x v="3"/>
    <d v="1945-09-12T00:00:00"/>
    <s v="ID"/>
    <x v="1"/>
    <s v="Asian"/>
    <s v="Single"/>
    <x v="0"/>
    <x v="2"/>
    <x v="2"/>
    <d v="2023-07-08T00:00:00"/>
    <n v="4"/>
    <x v="1"/>
    <n v="1"/>
    <x v="0"/>
    <n v="1"/>
    <d v="2023-03-10T00:00:00"/>
    <x v="2"/>
    <x v="1"/>
    <x v="2"/>
    <n v="5"/>
    <x v="2116"/>
    <n v="76"/>
    <x v="3"/>
  </r>
  <r>
    <x v="2139"/>
    <d v="2023-01-06T00:00:00"/>
    <n v="3"/>
    <s v="Area Sales Manager"/>
    <x v="9"/>
    <s v="Active"/>
    <s v="Part-Time"/>
    <s v="Zone B"/>
    <s v="Part-Time"/>
    <x v="1"/>
    <x v="8"/>
    <d v="1971-07-21T00:00:00"/>
    <s v="ID"/>
    <x v="1"/>
    <s v="Hispanic"/>
    <s v="Divorced"/>
    <x v="0"/>
    <x v="0"/>
    <x v="3"/>
    <d v="2022-08-07T00:00:00"/>
    <n v="3"/>
    <x v="2"/>
    <n v="4"/>
    <x v="1"/>
    <n v="1"/>
    <d v="2022-12-17T00:00:00"/>
    <x v="1"/>
    <x v="1"/>
    <x v="3"/>
    <n v="4"/>
    <x v="2117"/>
    <n v="52"/>
    <x v="0"/>
  </r>
  <r>
    <x v="2140"/>
    <d v="2021-11-13T00:00:00"/>
    <n v="4"/>
    <s v="Area Sales Manager"/>
    <x v="5"/>
    <s v="Active"/>
    <s v="Full-Time"/>
    <s v="Zone C"/>
    <s v="Full-Time"/>
    <x v="1"/>
    <x v="9"/>
    <d v="1961-06-25T00:00:00"/>
    <s v="ID"/>
    <x v="1"/>
    <s v="Hispanic"/>
    <s v="Divorced"/>
    <x v="0"/>
    <x v="2"/>
    <x v="4"/>
    <d v="2023-06-13T00:00:00"/>
    <n v="5"/>
    <x v="1"/>
    <n v="2"/>
    <x v="0"/>
    <n v="2"/>
    <d v="2022-09-13T00:00:00"/>
    <x v="2"/>
    <x v="1"/>
    <x v="1"/>
    <n v="3"/>
    <x v="2118"/>
    <n v="60"/>
    <x v="3"/>
  </r>
  <r>
    <x v="2141"/>
    <d v="2020-03-15T00:00:00"/>
    <n v="6"/>
    <s v="Area Sales Manager"/>
    <x v="6"/>
    <s v="Active"/>
    <s v="Contract"/>
    <s v="Zone A"/>
    <s v="Part-Time"/>
    <x v="1"/>
    <x v="8"/>
    <d v="1991-07-14T00:00:00"/>
    <s v="NY"/>
    <x v="1"/>
    <s v="Hispanic"/>
    <s v="Married"/>
    <x v="0"/>
    <x v="0"/>
    <x v="0"/>
    <d v="2022-10-05T00:00:00"/>
    <n v="1"/>
    <x v="0"/>
    <n v="5"/>
    <x v="1"/>
    <n v="5"/>
    <d v="2022-09-03T00:00:00"/>
    <x v="4"/>
    <x v="0"/>
    <x v="2"/>
    <n v="4"/>
    <x v="2119"/>
    <n v="29"/>
    <x v="1"/>
  </r>
  <r>
    <x v="2142"/>
    <d v="2018-11-07T00:00:00"/>
    <n v="7"/>
    <s v="Area Sales Manager"/>
    <x v="2"/>
    <s v="Active"/>
    <s v="Part-Time"/>
    <s v="Zone C"/>
    <s v="Full-Time"/>
    <x v="1"/>
    <x v="17"/>
    <d v="1946-01-19T00:00:00"/>
    <s v="WA"/>
    <x v="0"/>
    <s v="Other"/>
    <s v="Single"/>
    <x v="0"/>
    <x v="0"/>
    <x v="0"/>
    <d v="2023-05-24T00:00:00"/>
    <n v="5"/>
    <x v="1"/>
    <n v="5"/>
    <x v="1"/>
    <n v="3"/>
    <d v="2023-02-02T00:00:00"/>
    <x v="2"/>
    <x v="0"/>
    <x v="0"/>
    <n v="2"/>
    <x v="2120"/>
    <n v="72"/>
    <x v="3"/>
  </r>
  <r>
    <x v="2143"/>
    <d v="2019-10-03T00:00:00"/>
    <n v="6"/>
    <s v="Administrative Assistant"/>
    <x v="4"/>
    <s v="Active"/>
    <s v="Full-Time"/>
    <s v="Zone B"/>
    <s v="Part-Time"/>
    <x v="1"/>
    <x v="18"/>
    <d v="1965-10-08T00:00:00"/>
    <s v="WA"/>
    <x v="0"/>
    <s v="Other"/>
    <s v="Widowed"/>
    <x v="0"/>
    <x v="2"/>
    <x v="2"/>
    <d v="2022-12-28T00:00:00"/>
    <n v="3"/>
    <x v="2"/>
    <n v="2"/>
    <x v="0"/>
    <n v="3"/>
    <d v="2023-02-05T00:00:00"/>
    <x v="0"/>
    <x v="1"/>
    <x v="3"/>
    <n v="4"/>
    <x v="2121"/>
    <n v="54"/>
    <x v="0"/>
  </r>
  <r>
    <x v="2144"/>
    <d v="2022-08-12T00:00:00"/>
    <n v="3"/>
    <s v="Administrative Assistant"/>
    <x v="0"/>
    <s v="Active"/>
    <s v="Contract"/>
    <s v="Zone C"/>
    <s v="Part-Time"/>
    <x v="1"/>
    <x v="3"/>
    <d v="1978-11-12T00:00:00"/>
    <s v="MA"/>
    <x v="0"/>
    <s v="Asian"/>
    <s v="Married"/>
    <x v="0"/>
    <x v="2"/>
    <x v="2"/>
    <d v="2023-04-28T00:00:00"/>
    <n v="4"/>
    <x v="1"/>
    <n v="4"/>
    <x v="1"/>
    <n v="1"/>
    <d v="2023-01-19T00:00:00"/>
    <x v="2"/>
    <x v="0"/>
    <x v="3"/>
    <n v="3"/>
    <x v="2122"/>
    <n v="44"/>
    <x v="0"/>
  </r>
  <r>
    <x v="2145"/>
    <d v="2018-12-22T00:00:00"/>
    <n v="7"/>
    <s v="Administrative Assistant"/>
    <x v="7"/>
    <s v="Active"/>
    <s v="Part-Time"/>
    <s v="Zone C"/>
    <s v="Full-Time"/>
    <x v="1"/>
    <x v="4"/>
    <d v="1952-01-19T00:00:00"/>
    <s v="MA"/>
    <x v="0"/>
    <s v="Black"/>
    <s v="Single"/>
    <x v="0"/>
    <x v="2"/>
    <x v="4"/>
    <d v="2023-04-27T00:00:00"/>
    <n v="4"/>
    <x v="1"/>
    <n v="2"/>
    <x v="0"/>
    <n v="1"/>
    <d v="2023-03-17T00:00:00"/>
    <x v="2"/>
    <x v="0"/>
    <x v="2"/>
    <n v="3"/>
    <x v="2123"/>
    <n v="66"/>
    <x v="3"/>
  </r>
  <r>
    <x v="2146"/>
    <d v="2021-03-27T00:00:00"/>
    <n v="5"/>
    <s v="Area Sales Manager"/>
    <x v="9"/>
    <s v="Active"/>
    <s v="Part-Time"/>
    <s v="Zone A"/>
    <s v="Full-Time"/>
    <x v="1"/>
    <x v="6"/>
    <d v="1994-03-06T00:00:00"/>
    <s v="MA"/>
    <x v="1"/>
    <s v="Other"/>
    <s v="Widowed"/>
    <x v="0"/>
    <x v="2"/>
    <x v="4"/>
    <d v="2023-06-26T00:00:00"/>
    <n v="4"/>
    <x v="1"/>
    <n v="2"/>
    <x v="0"/>
    <n v="1"/>
    <d v="2023-06-28T00:00:00"/>
    <x v="2"/>
    <x v="1"/>
    <x v="2"/>
    <n v="4"/>
    <x v="2124"/>
    <n v="27"/>
    <x v="1"/>
  </r>
  <r>
    <x v="2147"/>
    <d v="2022-07-18T00:00:00"/>
    <n v="3"/>
    <s v="Area Sales Manager"/>
    <x v="5"/>
    <s v="Active"/>
    <s v="Part-Time"/>
    <s v="Zone C"/>
    <s v="Temporary"/>
    <x v="1"/>
    <x v="4"/>
    <d v="1944-06-23T00:00:00"/>
    <s v="MA"/>
    <x v="1"/>
    <s v="Asian"/>
    <s v="Widowed"/>
    <x v="0"/>
    <x v="0"/>
    <x v="3"/>
    <d v="2023-02-12T00:00:00"/>
    <n v="1"/>
    <x v="0"/>
    <n v="2"/>
    <x v="0"/>
    <n v="5"/>
    <d v="2023-01-14T00:00:00"/>
    <x v="2"/>
    <x v="0"/>
    <x v="3"/>
    <n v="4"/>
    <x v="2125"/>
    <n v="78"/>
    <x v="3"/>
  </r>
  <r>
    <x v="2148"/>
    <d v="2020-04-09T00:00:00"/>
    <n v="6"/>
    <s v="Area Sales Manager"/>
    <x v="6"/>
    <s v="Active"/>
    <s v="Contract"/>
    <s v="Zone A"/>
    <s v="Full-Time"/>
    <x v="1"/>
    <x v="10"/>
    <d v="1999-07-23T00:00:00"/>
    <s v="AZ"/>
    <x v="1"/>
    <s v="Asian"/>
    <s v="Married"/>
    <x v="0"/>
    <x v="2"/>
    <x v="4"/>
    <d v="2023-06-04T00:00:00"/>
    <n v="5"/>
    <x v="1"/>
    <n v="2"/>
    <x v="0"/>
    <n v="2"/>
    <d v="2023-07-18T00:00:00"/>
    <x v="2"/>
    <x v="0"/>
    <x v="1"/>
    <n v="2"/>
    <x v="2126"/>
    <n v="21"/>
    <x v="2"/>
  </r>
  <r>
    <x v="2149"/>
    <d v="2022-01-07T00:00:00"/>
    <n v="4"/>
    <s v="Area Sales Manager"/>
    <x v="2"/>
    <s v="Active"/>
    <s v="Full-Time"/>
    <s v="Zone B"/>
    <s v="Full-Time"/>
    <x v="1"/>
    <x v="8"/>
    <d v="1999-07-19T00:00:00"/>
    <s v="AZ"/>
    <x v="1"/>
    <s v="Other"/>
    <s v="Single"/>
    <x v="0"/>
    <x v="0"/>
    <x v="0"/>
    <d v="2022-10-13T00:00:00"/>
    <n v="5"/>
    <x v="1"/>
    <n v="1"/>
    <x v="0"/>
    <n v="1"/>
    <d v="2023-05-11T00:00:00"/>
    <x v="1"/>
    <x v="0"/>
    <x v="1"/>
    <n v="2"/>
    <x v="2127"/>
    <n v="23"/>
    <x v="2"/>
  </r>
  <r>
    <x v="2150"/>
    <d v="2022-07-15T00:00:00"/>
    <n v="3"/>
    <s v="Area Sales Manager"/>
    <x v="4"/>
    <s v="Active"/>
    <s v="Part-Time"/>
    <s v="Zone A"/>
    <s v="Part-Time"/>
    <x v="1"/>
    <x v="10"/>
    <d v="1968-12-16T00:00:00"/>
    <s v="AZ"/>
    <x v="1"/>
    <s v="White"/>
    <s v="Widowed"/>
    <x v="0"/>
    <x v="2"/>
    <x v="4"/>
    <d v="2022-11-06T00:00:00"/>
    <n v="1"/>
    <x v="0"/>
    <n v="1"/>
    <x v="0"/>
    <n v="4"/>
    <d v="2023-04-05T00:00:00"/>
    <x v="1"/>
    <x v="1"/>
    <x v="1"/>
    <n v="5"/>
    <x v="2128"/>
    <n v="54"/>
    <x v="0"/>
  </r>
  <r>
    <x v="2151"/>
    <d v="2020-11-29T00:00:00"/>
    <n v="5"/>
    <s v="Area Sales Manager"/>
    <x v="0"/>
    <s v="Active"/>
    <s v="Part-Time"/>
    <s v="Zone C"/>
    <s v="Part-Time"/>
    <x v="1"/>
    <x v="6"/>
    <d v="1946-06-07T00:00:00"/>
    <s v="AL"/>
    <x v="1"/>
    <s v="Hispanic"/>
    <s v="Divorced"/>
    <x v="0"/>
    <x v="0"/>
    <x v="3"/>
    <d v="2023-01-30T00:00:00"/>
    <n v="2"/>
    <x v="0"/>
    <n v="4"/>
    <x v="1"/>
    <n v="4"/>
    <d v="2022-10-07T00:00:00"/>
    <x v="1"/>
    <x v="0"/>
    <x v="2"/>
    <n v="3"/>
    <x v="2129"/>
    <n v="74"/>
    <x v="3"/>
  </r>
  <r>
    <x v="2152"/>
    <d v="2019-03-20T00:00:00"/>
    <n v="7"/>
    <s v="Area Sales Manager"/>
    <x v="7"/>
    <s v="Active"/>
    <s v="Part-Time"/>
    <s v="Zone C"/>
    <s v="Part-Time"/>
    <x v="1"/>
    <x v="6"/>
    <d v="1972-08-01T00:00:00"/>
    <s v="AL"/>
    <x v="1"/>
    <s v="Asian"/>
    <s v="Single"/>
    <x v="0"/>
    <x v="2"/>
    <x v="2"/>
    <d v="2022-10-16T00:00:00"/>
    <n v="4"/>
    <x v="1"/>
    <n v="3"/>
    <x v="2"/>
    <n v="4"/>
    <d v="2022-10-11T00:00:00"/>
    <x v="0"/>
    <x v="1"/>
    <x v="0"/>
    <n v="3"/>
    <x v="2130"/>
    <n v="47"/>
    <x v="0"/>
  </r>
  <r>
    <x v="2153"/>
    <d v="2019-03-16T00:00:00"/>
    <n v="7"/>
    <s v="Area Sales Manager"/>
    <x v="1"/>
    <s v="Active"/>
    <s v="Contract"/>
    <s v="Zone B"/>
    <s v="Full-Time"/>
    <x v="1"/>
    <x v="8"/>
    <d v="1990-10-13T00:00:00"/>
    <s v="TN"/>
    <x v="1"/>
    <s v="Hispanic"/>
    <s v="Divorced"/>
    <x v="0"/>
    <x v="2"/>
    <x v="4"/>
    <d v="2022-11-29T00:00:00"/>
    <n v="2"/>
    <x v="0"/>
    <n v="1"/>
    <x v="0"/>
    <n v="5"/>
    <d v="2022-12-30T00:00:00"/>
    <x v="3"/>
    <x v="1"/>
    <x v="1"/>
    <n v="4"/>
    <x v="2131"/>
    <n v="29"/>
    <x v="1"/>
  </r>
  <r>
    <x v="2154"/>
    <d v="2021-05-30T00:00:00"/>
    <n v="4"/>
    <s v="Area Sales Manager"/>
    <x v="8"/>
    <s v="Active"/>
    <s v="Full-Time"/>
    <s v="Zone C"/>
    <s v="Part-Time"/>
    <x v="1"/>
    <x v="4"/>
    <d v="1966-05-01T00:00:00"/>
    <s v="ID"/>
    <x v="1"/>
    <s v="White"/>
    <s v="Single"/>
    <x v="0"/>
    <x v="0"/>
    <x v="3"/>
    <d v="2023-07-18T00:00:00"/>
    <n v="5"/>
    <x v="1"/>
    <n v="3"/>
    <x v="2"/>
    <n v="3"/>
    <d v="2023-04-06T00:00:00"/>
    <x v="2"/>
    <x v="1"/>
    <x v="0"/>
    <n v="3"/>
    <x v="2132"/>
    <n v="55"/>
    <x v="0"/>
  </r>
  <r>
    <x v="2155"/>
    <d v="2022-11-17T00:00:00"/>
    <n v="3"/>
    <s v="Area Sales Manager"/>
    <x v="3"/>
    <s v="Active"/>
    <s v="Contract"/>
    <s v="Zone A"/>
    <s v="Part-Time"/>
    <x v="1"/>
    <x v="3"/>
    <d v="1951-10-20T00:00:00"/>
    <s v="ID"/>
    <x v="1"/>
    <s v="Hispanic"/>
    <s v="Divorced"/>
    <x v="0"/>
    <x v="0"/>
    <x v="3"/>
    <d v="2023-02-02T00:00:00"/>
    <n v="4"/>
    <x v="1"/>
    <n v="4"/>
    <x v="1"/>
    <n v="1"/>
    <d v="2022-08-17T00:00:00"/>
    <x v="4"/>
    <x v="1"/>
    <x v="2"/>
    <n v="2"/>
    <x v="2133"/>
    <n v="71"/>
    <x v="3"/>
  </r>
  <r>
    <x v="2156"/>
    <d v="2020-12-25T00:00:00"/>
    <n v="5"/>
    <s v="Area Sales Manager"/>
    <x v="9"/>
    <s v="Active"/>
    <s v="Contract"/>
    <s v="Zone A"/>
    <s v="Full-Time"/>
    <x v="1"/>
    <x v="18"/>
    <d v="1948-01-24T00:00:00"/>
    <s v="ID"/>
    <x v="1"/>
    <s v="Black"/>
    <s v="Single"/>
    <x v="0"/>
    <x v="2"/>
    <x v="2"/>
    <d v="2022-08-31T00:00:00"/>
    <n v="1"/>
    <x v="0"/>
    <n v="4"/>
    <x v="1"/>
    <n v="4"/>
    <d v="2023-05-11T00:00:00"/>
    <x v="1"/>
    <x v="0"/>
    <x v="0"/>
    <n v="2"/>
    <x v="2134"/>
    <n v="72"/>
    <x v="3"/>
  </r>
  <r>
    <x v="2157"/>
    <d v="2020-06-16T00:00:00"/>
    <n v="5"/>
    <s v="Area Sales Manager"/>
    <x v="5"/>
    <s v="Active"/>
    <s v="Part-Time"/>
    <s v="Zone C"/>
    <s v="Full-Time"/>
    <x v="1"/>
    <x v="4"/>
    <d v="1984-02-04T00:00:00"/>
    <s v="ID"/>
    <x v="1"/>
    <s v="Black"/>
    <s v="Married"/>
    <x v="0"/>
    <x v="2"/>
    <x v="4"/>
    <d v="2023-07-22T00:00:00"/>
    <n v="3"/>
    <x v="2"/>
    <n v="3"/>
    <x v="2"/>
    <n v="3"/>
    <d v="2023-01-26T00:00:00"/>
    <x v="0"/>
    <x v="0"/>
    <x v="2"/>
    <n v="1"/>
    <x v="2135"/>
    <n v="36"/>
    <x v="1"/>
  </r>
  <r>
    <x v="2158"/>
    <d v="2020-07-28T00:00:00"/>
    <n v="5"/>
    <s v="Area Sales Manager"/>
    <x v="6"/>
    <s v="Active"/>
    <s v="Contract"/>
    <s v="Zone A"/>
    <s v="Temporary"/>
    <x v="1"/>
    <x v="4"/>
    <d v="1976-06-05T00:00:00"/>
    <s v="NY"/>
    <x v="1"/>
    <s v="Asian"/>
    <s v="Widowed"/>
    <x v="0"/>
    <x v="2"/>
    <x v="2"/>
    <d v="2022-11-02T00:00:00"/>
    <n v="1"/>
    <x v="0"/>
    <n v="2"/>
    <x v="0"/>
    <n v="2"/>
    <d v="2023-05-05T00:00:00"/>
    <x v="4"/>
    <x v="1"/>
    <x v="0"/>
    <n v="3"/>
    <x v="2136"/>
    <n v="44"/>
    <x v="0"/>
  </r>
  <r>
    <x v="2159"/>
    <d v="2021-12-31T00:00:00"/>
    <n v="4"/>
    <s v="Area Sales Manager"/>
    <x v="2"/>
    <s v="Active"/>
    <s v="Contract"/>
    <s v="Zone A"/>
    <s v="Temporary"/>
    <x v="1"/>
    <x v="3"/>
    <d v="1952-10-14T00:00:00"/>
    <s v="WA"/>
    <x v="0"/>
    <s v="Other"/>
    <s v="Divorced"/>
    <x v="0"/>
    <x v="0"/>
    <x v="0"/>
    <d v="2022-12-23T00:00:00"/>
    <n v="3"/>
    <x v="2"/>
    <n v="4"/>
    <x v="1"/>
    <n v="2"/>
    <d v="2022-08-26T00:00:00"/>
    <x v="3"/>
    <x v="1"/>
    <x v="3"/>
    <n v="2"/>
    <x v="2137"/>
    <n v="69"/>
    <x v="3"/>
  </r>
  <r>
    <x v="2160"/>
    <d v="2022-02-07T00:00:00"/>
    <n v="4"/>
    <s v="Administrative Assistant"/>
    <x v="4"/>
    <s v="Active"/>
    <s v="Full-Time"/>
    <s v="Zone C"/>
    <s v="Part-Time"/>
    <x v="1"/>
    <x v="2"/>
    <d v="1983-10-07T00:00:00"/>
    <s v="MA"/>
    <x v="0"/>
    <s v="White"/>
    <s v="Widowed"/>
    <x v="0"/>
    <x v="0"/>
    <x v="3"/>
    <d v="2022-09-14T00:00:00"/>
    <n v="3"/>
    <x v="2"/>
    <n v="4"/>
    <x v="1"/>
    <n v="2"/>
    <d v="2023-01-23T00:00:00"/>
    <x v="4"/>
    <x v="0"/>
    <x v="3"/>
    <n v="5"/>
    <x v="2138"/>
    <n v="39"/>
    <x v="1"/>
  </r>
  <r>
    <x v="2161"/>
    <d v="2021-11-23T00:00:00"/>
    <n v="4"/>
    <s v="Administrative Assistant"/>
    <x v="0"/>
    <s v="Active"/>
    <s v="Full-Time"/>
    <s v="Zone B"/>
    <s v="Temporary"/>
    <x v="1"/>
    <x v="2"/>
    <d v="1964-08-08T00:00:00"/>
    <s v="MA"/>
    <x v="0"/>
    <s v="Black"/>
    <s v="Divorced"/>
    <x v="0"/>
    <x v="2"/>
    <x v="2"/>
    <d v="2023-07-09T00:00:00"/>
    <n v="3"/>
    <x v="2"/>
    <n v="1"/>
    <x v="0"/>
    <n v="1"/>
    <d v="2023-02-07T00:00:00"/>
    <x v="2"/>
    <x v="1"/>
    <x v="3"/>
    <n v="4"/>
    <x v="2139"/>
    <n v="57"/>
    <x v="0"/>
  </r>
  <r>
    <x v="2162"/>
    <d v="2021-08-15T00:00:00"/>
    <n v="4"/>
    <s v="Area Sales Manager"/>
    <x v="9"/>
    <s v="Active"/>
    <s v="Contract"/>
    <s v="Zone C"/>
    <s v="Part-Time"/>
    <x v="1"/>
    <x v="9"/>
    <d v="1955-05-09T00:00:00"/>
    <s v="MA"/>
    <x v="1"/>
    <s v="Other"/>
    <s v="Single"/>
    <x v="0"/>
    <x v="0"/>
    <x v="0"/>
    <d v="2023-01-23T00:00:00"/>
    <n v="5"/>
    <x v="1"/>
    <n v="3"/>
    <x v="2"/>
    <n v="4"/>
    <d v="2022-11-12T00:00:00"/>
    <x v="2"/>
    <x v="1"/>
    <x v="2"/>
    <n v="1"/>
    <x v="2140"/>
    <n v="66"/>
    <x v="3"/>
  </r>
  <r>
    <x v="2163"/>
    <d v="2021-06-21T00:00:00"/>
    <n v="4"/>
    <s v="Area Sales Manager"/>
    <x v="5"/>
    <s v="Active"/>
    <s v="Part-Time"/>
    <s v="Zone A"/>
    <s v="Full-Time"/>
    <x v="1"/>
    <x v="6"/>
    <d v="1945-03-16T00:00:00"/>
    <s v="AZ"/>
    <x v="1"/>
    <s v="White"/>
    <s v="Single"/>
    <x v="0"/>
    <x v="2"/>
    <x v="2"/>
    <d v="2023-02-20T00:00:00"/>
    <n v="4"/>
    <x v="1"/>
    <n v="5"/>
    <x v="1"/>
    <n v="5"/>
    <d v="2023-07-20T00:00:00"/>
    <x v="3"/>
    <x v="1"/>
    <x v="1"/>
    <n v="1"/>
    <x v="2141"/>
    <n v="76"/>
    <x v="3"/>
  </r>
  <r>
    <x v="2164"/>
    <d v="2021-02-13T00:00:00"/>
    <n v="5"/>
    <s v="Area Sales Manager"/>
    <x v="6"/>
    <s v="Active"/>
    <s v="Contract"/>
    <s v="Zone B"/>
    <s v="Full-Time"/>
    <x v="1"/>
    <x v="6"/>
    <d v="1967-02-09T00:00:00"/>
    <s v="AZ"/>
    <x v="1"/>
    <s v="Black"/>
    <s v="Married"/>
    <x v="0"/>
    <x v="2"/>
    <x v="4"/>
    <d v="2022-11-21T00:00:00"/>
    <n v="2"/>
    <x v="0"/>
    <n v="3"/>
    <x v="2"/>
    <n v="3"/>
    <d v="2022-11-18T00:00:00"/>
    <x v="1"/>
    <x v="1"/>
    <x v="2"/>
    <n v="2"/>
    <x v="2142"/>
    <n v="54"/>
    <x v="0"/>
  </r>
  <r>
    <x v="2165"/>
    <d v="2020-12-28T00:00:00"/>
    <n v="5"/>
    <s v="Area Sales Manager"/>
    <x v="2"/>
    <s v="Active"/>
    <s v="Part-Time"/>
    <s v="Zone C"/>
    <s v="Part-Time"/>
    <x v="1"/>
    <x v="13"/>
    <d v="1954-05-09T00:00:00"/>
    <s v="AZ"/>
    <x v="1"/>
    <s v="Other"/>
    <s v="Single"/>
    <x v="0"/>
    <x v="2"/>
    <x v="4"/>
    <d v="2022-10-06T00:00:00"/>
    <n v="2"/>
    <x v="0"/>
    <n v="1"/>
    <x v="0"/>
    <n v="1"/>
    <d v="2023-07-12T00:00:00"/>
    <x v="2"/>
    <x v="1"/>
    <x v="3"/>
    <n v="1"/>
    <x v="2143"/>
    <n v="66"/>
    <x v="3"/>
  </r>
  <r>
    <x v="2166"/>
    <d v="2022-04-12T00:00:00"/>
    <n v="4"/>
    <s v="Area Sales Manager"/>
    <x v="4"/>
    <s v="Active"/>
    <s v="Part-Time"/>
    <s v="Zone B"/>
    <s v="Part-Time"/>
    <x v="1"/>
    <x v="9"/>
    <d v="1997-04-14T00:00:00"/>
    <s v="AZ"/>
    <x v="1"/>
    <s v="Black"/>
    <s v="Married"/>
    <x v="0"/>
    <x v="0"/>
    <x v="0"/>
    <d v="2022-10-29T00:00:00"/>
    <n v="1"/>
    <x v="0"/>
    <n v="3"/>
    <x v="2"/>
    <n v="2"/>
    <d v="2023-02-23T00:00:00"/>
    <x v="3"/>
    <x v="1"/>
    <x v="2"/>
    <n v="1"/>
    <x v="2144"/>
    <n v="25"/>
    <x v="1"/>
  </r>
  <r>
    <x v="2167"/>
    <d v="2019-01-02T00:00:00"/>
    <n v="7"/>
    <s v="Area Sales Manager"/>
    <x v="0"/>
    <s v="Active"/>
    <s v="Part-Time"/>
    <s v="Zone C"/>
    <s v="Full-Time"/>
    <x v="1"/>
    <x v="2"/>
    <d v="1972-11-29T00:00:00"/>
    <s v="AL"/>
    <x v="1"/>
    <s v="Black"/>
    <s v="Widowed"/>
    <x v="0"/>
    <x v="2"/>
    <x v="4"/>
    <d v="2022-12-21T00:00:00"/>
    <n v="4"/>
    <x v="1"/>
    <n v="1"/>
    <x v="0"/>
    <n v="1"/>
    <d v="2022-12-29T00:00:00"/>
    <x v="2"/>
    <x v="1"/>
    <x v="0"/>
    <n v="3"/>
    <x v="2145"/>
    <n v="47"/>
    <x v="0"/>
  </r>
  <r>
    <x v="2168"/>
    <d v="2020-08-01T00:00:00"/>
    <n v="5"/>
    <s v="Area Sales Manager"/>
    <x v="7"/>
    <s v="Active"/>
    <s v="Full-Time"/>
    <s v="Zone A"/>
    <s v="Full-Time"/>
    <x v="1"/>
    <x v="20"/>
    <d v="1997-11-22T00:00:00"/>
    <s v="TN"/>
    <x v="1"/>
    <s v="White"/>
    <s v="Widowed"/>
    <x v="0"/>
    <x v="0"/>
    <x v="0"/>
    <d v="2023-05-04T00:00:00"/>
    <n v="4"/>
    <x v="1"/>
    <n v="5"/>
    <x v="1"/>
    <n v="2"/>
    <d v="2023-05-30T00:00:00"/>
    <x v="4"/>
    <x v="1"/>
    <x v="2"/>
    <n v="1"/>
    <x v="159"/>
    <n v="23"/>
    <x v="2"/>
  </r>
  <r>
    <x v="2169"/>
    <d v="2020-10-14T00:00:00"/>
    <n v="5"/>
    <s v="Area Sales Manager"/>
    <x v="1"/>
    <s v="Active"/>
    <s v="Part-Time"/>
    <s v="Zone C"/>
    <s v="Temporary"/>
    <x v="1"/>
    <x v="2"/>
    <d v="1987-09-26T00:00:00"/>
    <s v="TN"/>
    <x v="1"/>
    <s v="White"/>
    <s v="Married"/>
    <x v="0"/>
    <x v="0"/>
    <x v="0"/>
    <d v="2022-11-06T00:00:00"/>
    <n v="2"/>
    <x v="0"/>
    <n v="5"/>
    <x v="1"/>
    <n v="2"/>
    <d v="2023-05-16T00:00:00"/>
    <x v="2"/>
    <x v="1"/>
    <x v="0"/>
    <n v="2"/>
    <x v="2146"/>
    <n v="33"/>
    <x v="1"/>
  </r>
  <r>
    <x v="2170"/>
    <d v="2023-05-26T00:00:00"/>
    <n v="2"/>
    <s v="Area Sales Manager"/>
    <x v="8"/>
    <s v="Active"/>
    <s v="Full-Time"/>
    <s v="Zone C"/>
    <s v="Full-Time"/>
    <x v="1"/>
    <x v="6"/>
    <d v="1980-12-15T00:00:00"/>
    <s v="ID"/>
    <x v="1"/>
    <s v="Black"/>
    <s v="Widowed"/>
    <x v="0"/>
    <x v="0"/>
    <x v="0"/>
    <d v="2022-12-29T00:00:00"/>
    <n v="3"/>
    <x v="2"/>
    <n v="4"/>
    <x v="1"/>
    <n v="4"/>
    <d v="2022-08-08T00:00:00"/>
    <x v="1"/>
    <x v="1"/>
    <x v="0"/>
    <n v="2"/>
    <x v="2147"/>
    <n v="43"/>
    <x v="0"/>
  </r>
  <r>
    <x v="2171"/>
    <d v="2021-08-26T00:00:00"/>
    <n v="4"/>
    <s v="Area Sales Manager"/>
    <x v="3"/>
    <s v="Active"/>
    <s v="Full-Time"/>
    <s v="Zone A"/>
    <s v="Temporary"/>
    <x v="1"/>
    <x v="20"/>
    <d v="1960-10-24T00:00:00"/>
    <s v="ID"/>
    <x v="1"/>
    <s v="Other"/>
    <s v="Married"/>
    <x v="0"/>
    <x v="2"/>
    <x v="2"/>
    <d v="2022-12-04T00:00:00"/>
    <n v="5"/>
    <x v="1"/>
    <n v="2"/>
    <x v="0"/>
    <n v="3"/>
    <d v="2023-01-25T00:00:00"/>
    <x v="1"/>
    <x v="1"/>
    <x v="3"/>
    <n v="2"/>
    <x v="2148"/>
    <n v="61"/>
    <x v="3"/>
  </r>
  <r>
    <x v="2172"/>
    <d v="2022-11-20T00:00:00"/>
    <n v="3"/>
    <s v="Area Sales Manager"/>
    <x v="9"/>
    <s v="Active"/>
    <s v="Contract"/>
    <s v="Zone A"/>
    <s v="Temporary"/>
    <x v="1"/>
    <x v="9"/>
    <d v="1953-03-09T00:00:00"/>
    <s v="ID"/>
    <x v="1"/>
    <s v="Other"/>
    <s v="Married"/>
    <x v="0"/>
    <x v="0"/>
    <x v="0"/>
    <d v="2023-05-13T00:00:00"/>
    <n v="3"/>
    <x v="2"/>
    <n v="1"/>
    <x v="0"/>
    <n v="3"/>
    <d v="2023-03-29T00:00:00"/>
    <x v="3"/>
    <x v="1"/>
    <x v="1"/>
    <n v="2"/>
    <x v="2149"/>
    <n v="69"/>
    <x v="3"/>
  </r>
  <r>
    <x v="2173"/>
    <d v="2020-02-22T00:00:00"/>
    <n v="6"/>
    <s v="Area Sales Manager"/>
    <x v="5"/>
    <s v="Active"/>
    <s v="Full-Time"/>
    <s v="Zone A"/>
    <s v="Full-Time"/>
    <x v="1"/>
    <x v="8"/>
    <d v="1964-02-08T00:00:00"/>
    <s v="NY"/>
    <x v="1"/>
    <s v="White"/>
    <s v="Married"/>
    <x v="0"/>
    <x v="2"/>
    <x v="4"/>
    <d v="2023-05-30T00:00:00"/>
    <n v="1"/>
    <x v="0"/>
    <n v="5"/>
    <x v="1"/>
    <n v="3"/>
    <d v="2023-02-19T00:00:00"/>
    <x v="2"/>
    <x v="0"/>
    <x v="2"/>
    <n v="4"/>
    <x v="2150"/>
    <n v="56"/>
    <x v="0"/>
  </r>
  <r>
    <x v="2174"/>
    <d v="2021-04-04T00:00:00"/>
    <n v="5"/>
    <s v="Area Sales Manager"/>
    <x v="6"/>
    <s v="Active"/>
    <s v="Contract"/>
    <s v="Zone B"/>
    <s v="Full-Time"/>
    <x v="1"/>
    <x v="4"/>
    <d v="1969-02-01T00:00:00"/>
    <s v="NY"/>
    <x v="1"/>
    <s v="Hispanic"/>
    <s v="Single"/>
    <x v="0"/>
    <x v="0"/>
    <x v="0"/>
    <d v="2023-05-24T00:00:00"/>
    <n v="5"/>
    <x v="1"/>
    <n v="4"/>
    <x v="1"/>
    <n v="5"/>
    <d v="2022-12-12T00:00:00"/>
    <x v="2"/>
    <x v="0"/>
    <x v="1"/>
    <n v="3"/>
    <x v="2151"/>
    <n v="52"/>
    <x v="0"/>
  </r>
  <r>
    <x v="2175"/>
    <d v="2023-08-05T00:00:00"/>
    <n v="2"/>
    <s v="Area Sales Manager"/>
    <x v="2"/>
    <s v="Active"/>
    <s v="Contract"/>
    <s v="Zone C"/>
    <s v="Temporary"/>
    <x v="1"/>
    <x v="6"/>
    <d v="1985-08-24T00:00:00"/>
    <s v="WA"/>
    <x v="0"/>
    <s v="Other"/>
    <s v="Married"/>
    <x v="0"/>
    <x v="0"/>
    <x v="3"/>
    <d v="2022-12-07T00:00:00"/>
    <n v="1"/>
    <x v="0"/>
    <n v="1"/>
    <x v="0"/>
    <n v="5"/>
    <d v="2023-01-31T00:00:00"/>
    <x v="3"/>
    <x v="1"/>
    <x v="1"/>
    <n v="2"/>
    <x v="2152"/>
    <n v="38"/>
    <x v="1"/>
  </r>
  <r>
    <x v="2176"/>
    <d v="2023-01-10T00:00:00"/>
    <n v="3"/>
    <s v="Administrative Assistant"/>
    <x v="4"/>
    <s v="Active"/>
    <s v="Full-Time"/>
    <s v="Zone B"/>
    <s v="Temporary"/>
    <x v="1"/>
    <x v="9"/>
    <d v="1992-09-01T00:00:00"/>
    <s v="MA"/>
    <x v="0"/>
    <s v="Other"/>
    <s v="Single"/>
    <x v="0"/>
    <x v="0"/>
    <x v="0"/>
    <d v="2023-01-17T00:00:00"/>
    <n v="3"/>
    <x v="2"/>
    <n v="5"/>
    <x v="1"/>
    <n v="1"/>
    <d v="2023-06-29T00:00:00"/>
    <x v="3"/>
    <x v="1"/>
    <x v="0"/>
    <n v="1"/>
    <x v="2153"/>
    <n v="31"/>
    <x v="1"/>
  </r>
  <r>
    <x v="2177"/>
    <d v="2019-04-19T00:00:00"/>
    <n v="7"/>
    <s v="Administrative Assistant"/>
    <x v="0"/>
    <s v="Active"/>
    <s v="Contract"/>
    <s v="Zone A"/>
    <s v="Full-Time"/>
    <x v="1"/>
    <x v="4"/>
    <d v="1959-09-06T00:00:00"/>
    <s v="MA"/>
    <x v="0"/>
    <s v="Black"/>
    <s v="Married"/>
    <x v="0"/>
    <x v="0"/>
    <x v="3"/>
    <d v="2023-07-20T00:00:00"/>
    <n v="5"/>
    <x v="1"/>
    <n v="5"/>
    <x v="1"/>
    <n v="3"/>
    <d v="2023-04-20T00:00:00"/>
    <x v="0"/>
    <x v="1"/>
    <x v="1"/>
    <n v="5"/>
    <x v="644"/>
    <n v="60"/>
    <x v="3"/>
  </r>
  <r>
    <x v="2178"/>
    <d v="2019-10-02T00:00:00"/>
    <n v="6"/>
    <s v="Area Sales Manager"/>
    <x v="4"/>
    <s v="Active"/>
    <s v="Contract"/>
    <s v="Zone B"/>
    <s v="Full-Time"/>
    <x v="1"/>
    <x v="1"/>
    <d v="1962-09-18T00:00:00"/>
    <s v="MA"/>
    <x v="1"/>
    <s v="Asian"/>
    <s v="Married"/>
    <x v="0"/>
    <x v="2"/>
    <x v="2"/>
    <d v="2023-04-12T00:00:00"/>
    <n v="5"/>
    <x v="1"/>
    <n v="1"/>
    <x v="0"/>
    <n v="2"/>
    <d v="2022-09-05T00:00:00"/>
    <x v="4"/>
    <x v="0"/>
    <x v="2"/>
    <n v="1"/>
    <x v="2154"/>
    <n v="57"/>
    <x v="0"/>
  </r>
  <r>
    <x v="2179"/>
    <d v="2018-11-14T00:00:00"/>
    <n v="7"/>
    <s v="Area Sales Manager"/>
    <x v="0"/>
    <s v="Active"/>
    <s v="Full-Time"/>
    <s v="Zone A"/>
    <s v="Part-Time"/>
    <x v="1"/>
    <x v="3"/>
    <d v="1986-04-07T00:00:00"/>
    <s v="AZ"/>
    <x v="1"/>
    <s v="Other"/>
    <s v="Single"/>
    <x v="0"/>
    <x v="0"/>
    <x v="3"/>
    <d v="2023-05-27T00:00:00"/>
    <n v="1"/>
    <x v="0"/>
    <n v="5"/>
    <x v="1"/>
    <n v="4"/>
    <d v="2023-03-31T00:00:00"/>
    <x v="0"/>
    <x v="0"/>
    <x v="3"/>
    <n v="2"/>
    <x v="2155"/>
    <n v="32"/>
    <x v="1"/>
  </r>
  <r>
    <x v="2180"/>
    <d v="2020-01-27T00:00:00"/>
    <n v="6"/>
    <s v="Area Sales Manager"/>
    <x v="1"/>
    <s v="Active"/>
    <s v="Part-Time"/>
    <s v="Zone A"/>
    <s v="Full-Time"/>
    <x v="1"/>
    <x v="4"/>
    <d v="1998-07-30T00:00:00"/>
    <s v="AZ"/>
    <x v="1"/>
    <s v="Black"/>
    <s v="Widowed"/>
    <x v="0"/>
    <x v="0"/>
    <x v="0"/>
    <d v="2022-09-14T00:00:00"/>
    <n v="2"/>
    <x v="0"/>
    <n v="4"/>
    <x v="1"/>
    <n v="4"/>
    <d v="2022-12-10T00:00:00"/>
    <x v="0"/>
    <x v="0"/>
    <x v="1"/>
    <n v="2"/>
    <x v="2156"/>
    <n v="22"/>
    <x v="2"/>
  </r>
  <r>
    <x v="2181"/>
    <d v="2018-11-04T00:00:00"/>
    <n v="7"/>
    <s v="Area Sales Manager"/>
    <x v="8"/>
    <s v="Active"/>
    <s v="Full-Time"/>
    <s v="Zone B"/>
    <s v="Temporary"/>
    <x v="1"/>
    <x v="3"/>
    <d v="2000-10-24T00:00:00"/>
    <s v="AZ"/>
    <x v="0"/>
    <s v="Hispanic"/>
    <s v="Divorced"/>
    <x v="0"/>
    <x v="2"/>
    <x v="2"/>
    <d v="2023-07-08T00:00:00"/>
    <n v="3"/>
    <x v="2"/>
    <n v="2"/>
    <x v="0"/>
    <n v="2"/>
    <d v="2023-05-24T00:00:00"/>
    <x v="4"/>
    <x v="1"/>
    <x v="1"/>
    <n v="1"/>
    <x v="2157"/>
    <n v="18"/>
    <x v="2"/>
  </r>
  <r>
    <x v="2182"/>
    <d v="2018-12-13T00:00:00"/>
    <n v="7"/>
    <s v="Area Sales Manager"/>
    <x v="6"/>
    <s v="Active"/>
    <s v="Part-Time"/>
    <s v="Zone A"/>
    <s v="Part-Time"/>
    <x v="1"/>
    <x v="4"/>
    <d v="1975-09-24T00:00:00"/>
    <s v="NC"/>
    <x v="1"/>
    <s v="Asian"/>
    <s v="Widowed"/>
    <x v="0"/>
    <x v="2"/>
    <x v="2"/>
    <d v="2022-12-18T00:00:00"/>
    <n v="3"/>
    <x v="2"/>
    <n v="2"/>
    <x v="0"/>
    <n v="5"/>
    <d v="2023-03-28T00:00:00"/>
    <x v="0"/>
    <x v="0"/>
    <x v="0"/>
    <n v="5"/>
    <x v="2158"/>
    <n v="43"/>
    <x v="0"/>
  </r>
  <r>
    <x v="2183"/>
    <d v="2022-11-28T00:00:00"/>
    <n v="3"/>
    <s v="Area Sales Manager"/>
    <x v="2"/>
    <s v="Active"/>
    <s v="Full-Time"/>
    <s v="Zone B"/>
    <s v="Part-Time"/>
    <x v="1"/>
    <x v="3"/>
    <d v="1992-08-20T00:00:00"/>
    <s v="AL"/>
    <x v="1"/>
    <s v="White"/>
    <s v="Married"/>
    <x v="0"/>
    <x v="0"/>
    <x v="0"/>
    <d v="2023-01-28T00:00:00"/>
    <n v="1"/>
    <x v="0"/>
    <n v="2"/>
    <x v="0"/>
    <n v="1"/>
    <d v="2022-11-16T00:00:00"/>
    <x v="1"/>
    <x v="1"/>
    <x v="1"/>
    <n v="3"/>
    <x v="2159"/>
    <n v="30"/>
    <x v="1"/>
  </r>
  <r>
    <x v="2184"/>
    <d v="2022-06-08T00:00:00"/>
    <n v="3"/>
    <s v="Area Sales Manager"/>
    <x v="9"/>
    <s v="Active"/>
    <s v="Full-Time"/>
    <s v="Zone C"/>
    <s v="Part-Time"/>
    <x v="1"/>
    <x v="3"/>
    <d v="1965-07-31T00:00:00"/>
    <s v="TN"/>
    <x v="1"/>
    <s v="Asian"/>
    <s v="Married"/>
    <x v="0"/>
    <x v="2"/>
    <x v="2"/>
    <d v="2023-01-15T00:00:00"/>
    <n v="1"/>
    <x v="0"/>
    <n v="3"/>
    <x v="2"/>
    <n v="5"/>
    <d v="2022-12-04T00:00:00"/>
    <x v="0"/>
    <x v="0"/>
    <x v="0"/>
    <n v="5"/>
    <x v="2160"/>
    <n v="57"/>
    <x v="0"/>
  </r>
  <r>
    <x v="2185"/>
    <d v="2022-04-03T00:00:00"/>
    <n v="4"/>
    <s v="Area Sales Manager"/>
    <x v="7"/>
    <s v="Active"/>
    <s v="Full-Time"/>
    <s v="Zone A"/>
    <s v="Full-Time"/>
    <x v="1"/>
    <x v="4"/>
    <d v="1985-01-28T00:00:00"/>
    <s v="ID"/>
    <x v="1"/>
    <s v="Asian"/>
    <s v="Married"/>
    <x v="0"/>
    <x v="2"/>
    <x v="2"/>
    <d v="2022-08-28T00:00:00"/>
    <n v="1"/>
    <x v="0"/>
    <n v="2"/>
    <x v="0"/>
    <n v="2"/>
    <d v="2022-10-15T00:00:00"/>
    <x v="3"/>
    <x v="0"/>
    <x v="0"/>
    <n v="2"/>
    <x v="2161"/>
    <n v="37"/>
    <x v="1"/>
  </r>
  <r>
    <x v="2186"/>
    <d v="2022-02-28T00:00:00"/>
    <n v="4"/>
    <s v="Area Sales Manager"/>
    <x v="3"/>
    <s v="Active"/>
    <s v="Part-Time"/>
    <s v="Zone C"/>
    <s v="Full-Time"/>
    <x v="1"/>
    <x v="4"/>
    <d v="1994-04-14T00:00:00"/>
    <s v="ID"/>
    <x v="1"/>
    <s v="Black"/>
    <s v="Single"/>
    <x v="0"/>
    <x v="0"/>
    <x v="3"/>
    <d v="2022-08-12T00:00:00"/>
    <n v="4"/>
    <x v="1"/>
    <n v="2"/>
    <x v="0"/>
    <n v="3"/>
    <d v="2023-07-20T00:00:00"/>
    <x v="1"/>
    <x v="0"/>
    <x v="0"/>
    <n v="5"/>
    <x v="2162"/>
    <n v="28"/>
    <x v="1"/>
  </r>
  <r>
    <x v="2187"/>
    <d v="2021-08-19T00:00:00"/>
    <n v="4"/>
    <s v="Area Sales Manager"/>
    <x v="5"/>
    <s v="Active"/>
    <s v="Contract"/>
    <s v="Zone C"/>
    <s v="Temporary"/>
    <x v="1"/>
    <x v="4"/>
    <d v="1973-06-09T00:00:00"/>
    <s v="ID"/>
    <x v="1"/>
    <s v="Black"/>
    <s v="Divorced"/>
    <x v="0"/>
    <x v="2"/>
    <x v="2"/>
    <d v="2023-02-07T00:00:00"/>
    <n v="4"/>
    <x v="1"/>
    <n v="2"/>
    <x v="0"/>
    <n v="5"/>
    <d v="2022-09-13T00:00:00"/>
    <x v="0"/>
    <x v="0"/>
    <x v="2"/>
    <n v="1"/>
    <x v="2163"/>
    <n v="48"/>
    <x v="0"/>
  </r>
  <r>
    <x v="2188"/>
    <d v="2018-08-19T00:00:00"/>
    <n v="7"/>
    <s v="Area Sales Manager"/>
    <x v="9"/>
    <s v="Active"/>
    <s v="Full-Time"/>
    <s v="Zone A"/>
    <s v="Full-Time"/>
    <x v="1"/>
    <x v="3"/>
    <d v="1992-07-08T00:00:00"/>
    <s v="NY"/>
    <x v="1"/>
    <s v="Other"/>
    <s v="Married"/>
    <x v="0"/>
    <x v="2"/>
    <x v="4"/>
    <d v="2023-06-24T00:00:00"/>
    <n v="3"/>
    <x v="2"/>
    <n v="2"/>
    <x v="0"/>
    <n v="5"/>
    <d v="2023-01-30T00:00:00"/>
    <x v="4"/>
    <x v="1"/>
    <x v="3"/>
    <n v="1"/>
    <x v="2164"/>
    <n v="26"/>
    <x v="1"/>
  </r>
  <r>
    <x v="2189"/>
    <d v="2019-10-15T00:00:00"/>
    <n v="6"/>
    <s v="Area Sales Manager"/>
    <x v="5"/>
    <s v="Active"/>
    <s v="Full-Time"/>
    <s v="Zone A"/>
    <s v="Full-Time"/>
    <x v="1"/>
    <x v="1"/>
    <d v="1997-02-09T00:00:00"/>
    <s v="NY"/>
    <x v="1"/>
    <s v="Black"/>
    <s v="Married"/>
    <x v="0"/>
    <x v="0"/>
    <x v="3"/>
    <d v="2022-12-22T00:00:00"/>
    <n v="5"/>
    <x v="1"/>
    <n v="2"/>
    <x v="0"/>
    <n v="4"/>
    <d v="2023-04-09T00:00:00"/>
    <x v="3"/>
    <x v="1"/>
    <x v="2"/>
    <n v="3"/>
    <x v="2165"/>
    <n v="22"/>
    <x v="2"/>
  </r>
  <r>
    <x v="2190"/>
    <d v="2023-02-23T00:00:00"/>
    <n v="3"/>
    <s v="Area Sales Manager"/>
    <x v="6"/>
    <s v="Active"/>
    <s v="Part-Time"/>
    <s v="Zone C"/>
    <s v="Temporary"/>
    <x v="1"/>
    <x v="4"/>
    <d v="1972-07-11T00:00:00"/>
    <s v="WA"/>
    <x v="1"/>
    <s v="Asian"/>
    <s v="Widowed"/>
    <x v="0"/>
    <x v="2"/>
    <x v="4"/>
    <d v="2022-10-20T00:00:00"/>
    <n v="3"/>
    <x v="2"/>
    <n v="1"/>
    <x v="0"/>
    <n v="3"/>
    <d v="2023-01-08T00:00:00"/>
    <x v="3"/>
    <x v="0"/>
    <x v="1"/>
    <n v="5"/>
    <x v="2166"/>
    <n v="51"/>
    <x v="0"/>
  </r>
  <r>
    <x v="2191"/>
    <d v="2023-02-01T00:00:00"/>
    <n v="3"/>
    <s v="Area Sales Manager"/>
    <x v="2"/>
    <s v="Active"/>
    <s v="Full-Time"/>
    <s v="Zone B"/>
    <s v="Temporary"/>
    <x v="1"/>
    <x v="4"/>
    <d v="1995-08-18T00:00:00"/>
    <s v="WA"/>
    <x v="0"/>
    <s v="Asian"/>
    <s v="Divorced"/>
    <x v="0"/>
    <x v="0"/>
    <x v="0"/>
    <d v="2023-01-11T00:00:00"/>
    <n v="3"/>
    <x v="2"/>
    <n v="5"/>
    <x v="1"/>
    <n v="1"/>
    <d v="2022-10-14T00:00:00"/>
    <x v="1"/>
    <x v="1"/>
    <x v="2"/>
    <n v="5"/>
    <x v="2167"/>
    <n v="28"/>
    <x v="1"/>
  </r>
  <r>
    <x v="2192"/>
    <d v="2023-05-07T00:00:00"/>
    <n v="3"/>
    <s v="Administrative Assistant"/>
    <x v="4"/>
    <s v="Active"/>
    <s v="Contract"/>
    <s v="Zone A"/>
    <s v="Temporary"/>
    <x v="1"/>
    <x v="7"/>
    <d v="1969-12-21T00:00:00"/>
    <s v="MA"/>
    <x v="0"/>
    <s v="Asian"/>
    <s v="Widowed"/>
    <x v="0"/>
    <x v="2"/>
    <x v="2"/>
    <d v="2022-09-28T00:00:00"/>
    <n v="3"/>
    <x v="2"/>
    <n v="2"/>
    <x v="0"/>
    <n v="2"/>
    <d v="2023-01-16T00:00:00"/>
    <x v="0"/>
    <x v="0"/>
    <x v="2"/>
    <n v="4"/>
    <x v="2168"/>
    <n v="54"/>
    <x v="0"/>
  </r>
  <r>
    <x v="2193"/>
    <d v="2020-05-26T00:00:00"/>
    <n v="5"/>
    <s v="Area Sales Manager"/>
    <x v="9"/>
    <s v="Active"/>
    <s v="Full-Time"/>
    <s v="Zone A"/>
    <s v="Temporary"/>
    <x v="1"/>
    <x v="4"/>
    <d v="1995-11-05T00:00:00"/>
    <s v="MA"/>
    <x v="1"/>
    <s v="Black"/>
    <s v="Divorced"/>
    <x v="0"/>
    <x v="2"/>
    <x v="4"/>
    <d v="2023-07-25T00:00:00"/>
    <n v="1"/>
    <x v="0"/>
    <n v="1"/>
    <x v="0"/>
    <n v="2"/>
    <d v="2023-03-25T00:00:00"/>
    <x v="4"/>
    <x v="0"/>
    <x v="3"/>
    <n v="5"/>
    <x v="2169"/>
    <n v="25"/>
    <x v="1"/>
  </r>
  <r>
    <x v="2194"/>
    <d v="2022-02-09T00:00:00"/>
    <n v="4"/>
    <s v="Area Sales Manager"/>
    <x v="5"/>
    <s v="Active"/>
    <s v="Part-Time"/>
    <s v="Zone A"/>
    <s v="Part-Time"/>
    <x v="1"/>
    <x v="1"/>
    <d v="1999-01-26T00:00:00"/>
    <s v="AZ"/>
    <x v="1"/>
    <s v="Other"/>
    <s v="Married"/>
    <x v="0"/>
    <x v="0"/>
    <x v="3"/>
    <d v="2023-06-01T00:00:00"/>
    <n v="3"/>
    <x v="2"/>
    <n v="5"/>
    <x v="1"/>
    <n v="5"/>
    <d v="2022-11-13T00:00:00"/>
    <x v="2"/>
    <x v="0"/>
    <x v="1"/>
    <n v="5"/>
    <x v="2170"/>
    <n v="23"/>
    <x v="2"/>
  </r>
  <r>
    <x v="2195"/>
    <d v="2022-06-20T00:00:00"/>
    <n v="3"/>
    <s v="Area Sales Manager"/>
    <x v="6"/>
    <s v="Active"/>
    <s v="Contract"/>
    <s v="Zone C"/>
    <s v="Temporary"/>
    <x v="1"/>
    <x v="0"/>
    <d v="1996-02-11T00:00:00"/>
    <s v="AZ"/>
    <x v="1"/>
    <s v="Hispanic"/>
    <s v="Divorced"/>
    <x v="0"/>
    <x v="0"/>
    <x v="0"/>
    <d v="2022-11-09T00:00:00"/>
    <n v="5"/>
    <x v="1"/>
    <n v="5"/>
    <x v="1"/>
    <n v="5"/>
    <d v="2023-07-25T00:00:00"/>
    <x v="0"/>
    <x v="0"/>
    <x v="3"/>
    <n v="5"/>
    <x v="2171"/>
    <n v="26"/>
    <x v="1"/>
  </r>
  <r>
    <x v="2196"/>
    <d v="2022-01-08T00:00:00"/>
    <n v="4"/>
    <s v="Area Sales Manager"/>
    <x v="2"/>
    <s v="Active"/>
    <s v="Contract"/>
    <s v="Zone A"/>
    <s v="Temporary"/>
    <x v="1"/>
    <x v="4"/>
    <d v="1994-08-13T00:00:00"/>
    <s v="NC"/>
    <x v="0"/>
    <s v="Asian"/>
    <s v="Widowed"/>
    <x v="0"/>
    <x v="0"/>
    <x v="0"/>
    <d v="2022-12-12T00:00:00"/>
    <n v="3"/>
    <x v="2"/>
    <n v="3"/>
    <x v="2"/>
    <n v="2"/>
    <d v="2023-05-09T00:00:00"/>
    <x v="1"/>
    <x v="1"/>
    <x v="0"/>
    <n v="2"/>
    <x v="2172"/>
    <n v="28"/>
    <x v="1"/>
  </r>
  <r>
    <x v="2197"/>
    <d v="2020-03-01T00:00:00"/>
    <n v="6"/>
    <s v="Area Sales Manager"/>
    <x v="4"/>
    <s v="Active"/>
    <s v="Full-Time"/>
    <s v="Zone A"/>
    <s v="Full-Time"/>
    <x v="1"/>
    <x v="12"/>
    <d v="1981-11-15T00:00:00"/>
    <s v="NC"/>
    <x v="1"/>
    <s v="Hispanic"/>
    <s v="Married"/>
    <x v="0"/>
    <x v="0"/>
    <x v="0"/>
    <d v="2023-03-26T00:00:00"/>
    <n v="1"/>
    <x v="0"/>
    <n v="4"/>
    <x v="1"/>
    <n v="3"/>
    <d v="2022-10-19T00:00:00"/>
    <x v="2"/>
    <x v="0"/>
    <x v="1"/>
    <n v="4"/>
    <x v="2173"/>
    <n v="39"/>
    <x v="1"/>
  </r>
  <r>
    <x v="2198"/>
    <d v="2020-10-05T00:00:00"/>
    <n v="5"/>
    <s v="Area Sales Manager"/>
    <x v="0"/>
    <s v="Active"/>
    <s v="Contract"/>
    <s v="Zone C"/>
    <s v="Temporary"/>
    <x v="1"/>
    <x v="3"/>
    <d v="1979-12-02T00:00:00"/>
    <s v="AL"/>
    <x v="1"/>
    <s v="White"/>
    <s v="Single"/>
    <x v="0"/>
    <x v="2"/>
    <x v="2"/>
    <d v="2022-12-18T00:00:00"/>
    <n v="3"/>
    <x v="2"/>
    <n v="4"/>
    <x v="1"/>
    <n v="2"/>
    <d v="2023-07-17T00:00:00"/>
    <x v="0"/>
    <x v="1"/>
    <x v="3"/>
    <n v="1"/>
    <x v="2174"/>
    <n v="41"/>
    <x v="0"/>
  </r>
  <r>
    <x v="2199"/>
    <d v="2021-05-12T00:00:00"/>
    <n v="4"/>
    <s v="Area Sales Manager"/>
    <x v="7"/>
    <s v="Active"/>
    <s v="Part-Time"/>
    <s v="Zone C"/>
    <s v="Temporary"/>
    <x v="1"/>
    <x v="4"/>
    <d v="1975-03-17T00:00:00"/>
    <s v="TN"/>
    <x v="1"/>
    <s v="White"/>
    <s v="Widowed"/>
    <x v="0"/>
    <x v="2"/>
    <x v="2"/>
    <d v="2023-01-31T00:00:00"/>
    <n v="3"/>
    <x v="2"/>
    <n v="1"/>
    <x v="0"/>
    <n v="5"/>
    <d v="2023-07-22T00:00:00"/>
    <x v="0"/>
    <x v="1"/>
    <x v="1"/>
    <n v="3"/>
    <x v="2175"/>
    <n v="46"/>
    <x v="0"/>
  </r>
  <r>
    <x v="2200"/>
    <d v="2023-01-01T00:00:00"/>
    <n v="3"/>
    <s v="Area Sales Manager"/>
    <x v="1"/>
    <s v="Active"/>
    <s v="Part-Time"/>
    <s v="Zone B"/>
    <s v="Temporary"/>
    <x v="1"/>
    <x v="14"/>
    <d v="1943-01-15T00:00:00"/>
    <s v="ID"/>
    <x v="1"/>
    <s v="Other"/>
    <s v="Divorced"/>
    <x v="0"/>
    <x v="2"/>
    <x v="4"/>
    <d v="2023-01-01T00:00:00"/>
    <n v="5"/>
    <x v="1"/>
    <n v="3"/>
    <x v="2"/>
    <n v="4"/>
    <d v="2023-06-03T00:00:00"/>
    <x v="0"/>
    <x v="1"/>
    <x v="2"/>
    <n v="2"/>
    <x v="2176"/>
    <n v="80"/>
    <x v="3"/>
  </r>
  <r>
    <x v="2201"/>
    <d v="2019-11-18T00:00:00"/>
    <n v="6"/>
    <s v="Area Sales Manager"/>
    <x v="8"/>
    <s v="Active"/>
    <s v="Contract"/>
    <s v="Zone B"/>
    <s v="Full-Time"/>
    <x v="1"/>
    <x v="4"/>
    <d v="1969-07-21T00:00:00"/>
    <s v="ID"/>
    <x v="1"/>
    <s v="White"/>
    <s v="Single"/>
    <x v="0"/>
    <x v="0"/>
    <x v="0"/>
    <d v="2023-01-30T00:00:00"/>
    <n v="4"/>
    <x v="1"/>
    <n v="1"/>
    <x v="0"/>
    <n v="5"/>
    <d v="2022-12-29T00:00:00"/>
    <x v="3"/>
    <x v="0"/>
    <x v="1"/>
    <n v="2"/>
    <x v="2177"/>
    <n v="50"/>
    <x v="0"/>
  </r>
  <r>
    <x v="2202"/>
    <d v="2021-05-12T00:00:00"/>
    <n v="4"/>
    <s v="Area Sales Manager"/>
    <x v="3"/>
    <s v="Active"/>
    <s v="Contract"/>
    <s v="Zone B"/>
    <s v="Full-Time"/>
    <x v="1"/>
    <x v="13"/>
    <d v="1971-02-23T00:00:00"/>
    <s v="NY"/>
    <x v="1"/>
    <s v="Asian"/>
    <s v="Single"/>
    <x v="0"/>
    <x v="2"/>
    <x v="2"/>
    <d v="2023-07-29T00:00:00"/>
    <n v="2"/>
    <x v="0"/>
    <n v="4"/>
    <x v="1"/>
    <n v="2"/>
    <d v="2023-01-16T00:00:00"/>
    <x v="1"/>
    <x v="1"/>
    <x v="3"/>
    <n v="3"/>
    <x v="2178"/>
    <n v="50"/>
    <x v="0"/>
  </r>
  <r>
    <x v="2203"/>
    <d v="2020-02-14T00:00:00"/>
    <n v="6"/>
    <s v="Area Sales Manager"/>
    <x v="9"/>
    <s v="Active"/>
    <s v="Contract"/>
    <s v="Zone C"/>
    <s v="Full-Time"/>
    <x v="1"/>
    <x v="3"/>
    <d v="1984-10-12T00:00:00"/>
    <s v="NY"/>
    <x v="1"/>
    <s v="White"/>
    <s v="Divorced"/>
    <x v="0"/>
    <x v="0"/>
    <x v="3"/>
    <d v="2023-06-17T00:00:00"/>
    <n v="1"/>
    <x v="0"/>
    <n v="3"/>
    <x v="2"/>
    <n v="3"/>
    <d v="2022-12-31T00:00:00"/>
    <x v="4"/>
    <x v="0"/>
    <x v="1"/>
    <n v="2"/>
    <x v="2179"/>
    <n v="36"/>
    <x v="1"/>
  </r>
  <r>
    <x v="2204"/>
    <d v="2020-05-08T00:00:00"/>
    <n v="6"/>
    <s v="Area Sales Manager"/>
    <x v="5"/>
    <s v="Active"/>
    <s v="Full-Time"/>
    <s v="Zone B"/>
    <s v="Full-Time"/>
    <x v="1"/>
    <x v="8"/>
    <d v="1956-09-07T00:00:00"/>
    <s v="WA"/>
    <x v="1"/>
    <s v="Hispanic"/>
    <s v="Single"/>
    <x v="0"/>
    <x v="2"/>
    <x v="2"/>
    <d v="2022-12-03T00:00:00"/>
    <n v="3"/>
    <x v="2"/>
    <n v="2"/>
    <x v="0"/>
    <n v="1"/>
    <d v="2023-01-27T00:00:00"/>
    <x v="2"/>
    <x v="0"/>
    <x v="2"/>
    <n v="5"/>
    <x v="2180"/>
    <n v="64"/>
    <x v="3"/>
  </r>
  <r>
    <x v="2205"/>
    <d v="2018-12-10T00:00:00"/>
    <n v="7"/>
    <s v="Area Sales Manager"/>
    <x v="6"/>
    <s v="Active"/>
    <s v="Part-Time"/>
    <s v="Zone B"/>
    <s v="Full-Time"/>
    <x v="1"/>
    <x v="6"/>
    <d v="1948-03-10T00:00:00"/>
    <s v="WA"/>
    <x v="0"/>
    <s v="Hispanic"/>
    <s v="Divorced"/>
    <x v="0"/>
    <x v="2"/>
    <x v="2"/>
    <d v="2023-02-24T00:00:00"/>
    <n v="3"/>
    <x v="2"/>
    <n v="5"/>
    <x v="1"/>
    <n v="1"/>
    <d v="2023-07-06T00:00:00"/>
    <x v="0"/>
    <x v="1"/>
    <x v="3"/>
    <n v="2"/>
    <x v="2181"/>
    <n v="70"/>
    <x v="3"/>
  </r>
  <r>
    <x v="2206"/>
    <d v="2021-12-08T00:00:00"/>
    <n v="4"/>
    <s v="Area Sales Manager"/>
    <x v="2"/>
    <s v="Active"/>
    <s v="Contract"/>
    <s v="Zone B"/>
    <s v="Part-Time"/>
    <x v="1"/>
    <x v="20"/>
    <d v="1967-07-28T00:00:00"/>
    <s v="VT"/>
    <x v="0"/>
    <s v="Hispanic"/>
    <s v="Single"/>
    <x v="0"/>
    <x v="2"/>
    <x v="2"/>
    <d v="2022-09-16T00:00:00"/>
    <n v="2"/>
    <x v="0"/>
    <n v="3"/>
    <x v="2"/>
    <n v="4"/>
    <d v="2023-05-20T00:00:00"/>
    <x v="2"/>
    <x v="1"/>
    <x v="1"/>
    <n v="5"/>
    <x v="2182"/>
    <n v="54"/>
    <x v="0"/>
  </r>
  <r>
    <x v="2207"/>
    <d v="2019-01-31T00:00:00"/>
    <n v="7"/>
    <s v="Administrative Assistant"/>
    <x v="4"/>
    <s v="Active"/>
    <s v="Part-Time"/>
    <s v="Zone C"/>
    <s v="Full-Time"/>
    <x v="1"/>
    <x v="3"/>
    <d v="1949-12-30T00:00:00"/>
    <s v="MA"/>
    <x v="0"/>
    <s v="Other"/>
    <s v="Married"/>
    <x v="0"/>
    <x v="2"/>
    <x v="4"/>
    <d v="2023-04-26T00:00:00"/>
    <n v="2"/>
    <x v="0"/>
    <n v="3"/>
    <x v="2"/>
    <n v="2"/>
    <d v="2023-04-20T00:00:00"/>
    <x v="3"/>
    <x v="0"/>
    <x v="0"/>
    <n v="1"/>
    <x v="2183"/>
    <n v="70"/>
    <x v="3"/>
  </r>
  <r>
    <x v="2208"/>
    <d v="2022-08-31T00:00:00"/>
    <n v="3"/>
    <s v="Area Sales Manager"/>
    <x v="9"/>
    <s v="Active"/>
    <s v="Contract"/>
    <s v="Zone A"/>
    <s v="Full-Time"/>
    <x v="1"/>
    <x v="12"/>
    <d v="1989-04-07T00:00:00"/>
    <s v="ME"/>
    <x v="1"/>
    <s v="Black"/>
    <s v="Single"/>
    <x v="0"/>
    <x v="2"/>
    <x v="2"/>
    <d v="2022-11-04T00:00:00"/>
    <n v="1"/>
    <x v="0"/>
    <n v="5"/>
    <x v="1"/>
    <n v="3"/>
    <d v="2023-02-23T00:00:00"/>
    <x v="1"/>
    <x v="0"/>
    <x v="2"/>
    <n v="3"/>
    <x v="2184"/>
    <n v="33"/>
    <x v="1"/>
  </r>
  <r>
    <x v="2209"/>
    <d v="2022-02-01T00:00:00"/>
    <n v="4"/>
    <s v="Area Sales Manager"/>
    <x v="5"/>
    <s v="Active"/>
    <s v="Contract"/>
    <s v="Zone A"/>
    <s v="Temporary"/>
    <x v="1"/>
    <x v="2"/>
    <d v="1996-01-05T00:00:00"/>
    <s v="AZ"/>
    <x v="1"/>
    <s v="Black"/>
    <s v="Single"/>
    <x v="0"/>
    <x v="0"/>
    <x v="3"/>
    <d v="2023-04-03T00:00:00"/>
    <n v="3"/>
    <x v="2"/>
    <n v="4"/>
    <x v="1"/>
    <n v="1"/>
    <d v="2023-02-12T00:00:00"/>
    <x v="0"/>
    <x v="0"/>
    <x v="2"/>
    <n v="5"/>
    <x v="2185"/>
    <n v="26"/>
    <x v="1"/>
  </r>
  <r>
    <x v="2210"/>
    <d v="2020-12-02T00:00:00"/>
    <n v="5"/>
    <s v="Area Sales Manager"/>
    <x v="6"/>
    <s v="Active"/>
    <s v="Contract"/>
    <s v="Zone C"/>
    <s v="Part-Time"/>
    <x v="1"/>
    <x v="3"/>
    <d v="1948-12-03T00:00:00"/>
    <s v="AZ"/>
    <x v="0"/>
    <s v="Black"/>
    <s v="Married"/>
    <x v="0"/>
    <x v="0"/>
    <x v="0"/>
    <d v="2023-05-14T00:00:00"/>
    <n v="2"/>
    <x v="0"/>
    <n v="2"/>
    <x v="0"/>
    <n v="3"/>
    <d v="2023-02-22T00:00:00"/>
    <x v="4"/>
    <x v="1"/>
    <x v="2"/>
    <n v="5"/>
    <x v="2186"/>
    <n v="72"/>
    <x v="3"/>
  </r>
  <r>
    <x v="2211"/>
    <d v="2020-10-16T00:00:00"/>
    <n v="5"/>
    <s v="Area Sales Manager"/>
    <x v="2"/>
    <s v="Active"/>
    <s v="Contract"/>
    <s v="Zone B"/>
    <s v="Part-Time"/>
    <x v="1"/>
    <x v="4"/>
    <d v="2001-04-10T00:00:00"/>
    <s v="NC"/>
    <x v="0"/>
    <s v="Asian"/>
    <s v="Single"/>
    <x v="0"/>
    <x v="2"/>
    <x v="2"/>
    <d v="2023-06-02T00:00:00"/>
    <n v="5"/>
    <x v="1"/>
    <n v="1"/>
    <x v="0"/>
    <n v="2"/>
    <d v="2022-11-12T00:00:00"/>
    <x v="0"/>
    <x v="1"/>
    <x v="1"/>
    <n v="1"/>
    <x v="2187"/>
    <n v="19"/>
    <x v="2"/>
  </r>
  <r>
    <x v="2212"/>
    <d v="2020-05-27T00:00:00"/>
    <n v="5"/>
    <s v="Area Sales Manager"/>
    <x v="4"/>
    <s v="Active"/>
    <s v="Contract"/>
    <s v="Zone A"/>
    <s v="Full-Time"/>
    <x v="1"/>
    <x v="3"/>
    <d v="1963-02-13T00:00:00"/>
    <s v="AL"/>
    <x v="1"/>
    <s v="Other"/>
    <s v="Married"/>
    <x v="0"/>
    <x v="0"/>
    <x v="3"/>
    <d v="2022-11-26T00:00:00"/>
    <n v="4"/>
    <x v="1"/>
    <n v="2"/>
    <x v="0"/>
    <n v="2"/>
    <d v="2023-03-05T00:00:00"/>
    <x v="3"/>
    <x v="0"/>
    <x v="3"/>
    <n v="1"/>
    <x v="2188"/>
    <n v="57"/>
    <x v="0"/>
  </r>
  <r>
    <x v="2213"/>
    <d v="2021-08-20T00:00:00"/>
    <n v="4"/>
    <s v="Area Sales Manager"/>
    <x v="0"/>
    <s v="Active"/>
    <s v="Full-Time"/>
    <s v="Zone C"/>
    <s v="Temporary"/>
    <x v="1"/>
    <x v="3"/>
    <d v="1972-05-26T00:00:00"/>
    <s v="UT"/>
    <x v="1"/>
    <s v="Black"/>
    <s v="Married"/>
    <x v="0"/>
    <x v="0"/>
    <x v="0"/>
    <d v="2022-09-20T00:00:00"/>
    <n v="5"/>
    <x v="1"/>
    <n v="5"/>
    <x v="1"/>
    <n v="3"/>
    <d v="2023-04-18T00:00:00"/>
    <x v="4"/>
    <x v="0"/>
    <x v="0"/>
    <n v="5"/>
    <x v="2189"/>
    <n v="49"/>
    <x v="0"/>
  </r>
  <r>
    <x v="2214"/>
    <d v="2019-02-07T00:00:00"/>
    <n v="7"/>
    <s v="Area Sales Manager"/>
    <x v="7"/>
    <s v="Active"/>
    <s v="Full-Time"/>
    <s v="Zone C"/>
    <s v="Full-Time"/>
    <x v="1"/>
    <x v="4"/>
    <d v="1957-09-23T00:00:00"/>
    <s v="TN"/>
    <x v="1"/>
    <s v="Hispanic"/>
    <s v="Married"/>
    <x v="0"/>
    <x v="0"/>
    <x v="3"/>
    <d v="2023-03-16T00:00:00"/>
    <n v="4"/>
    <x v="1"/>
    <n v="3"/>
    <x v="2"/>
    <n v="1"/>
    <d v="2022-10-01T00:00:00"/>
    <x v="4"/>
    <x v="0"/>
    <x v="1"/>
    <n v="5"/>
    <x v="2190"/>
    <n v="62"/>
    <x v="3"/>
  </r>
  <r>
    <x v="2215"/>
    <d v="2021-02-18T00:00:00"/>
    <n v="5"/>
    <s v="Area Sales Manager"/>
    <x v="1"/>
    <s v="Active"/>
    <s v="Contract"/>
    <s v="Zone A"/>
    <s v="Part-Time"/>
    <x v="1"/>
    <x v="3"/>
    <d v="1944-09-21T00:00:00"/>
    <s v="ID"/>
    <x v="1"/>
    <s v="Black"/>
    <s v="Single"/>
    <x v="0"/>
    <x v="0"/>
    <x v="0"/>
    <d v="2023-06-26T00:00:00"/>
    <n v="1"/>
    <x v="0"/>
    <n v="2"/>
    <x v="0"/>
    <n v="5"/>
    <d v="2022-08-21T00:00:00"/>
    <x v="1"/>
    <x v="0"/>
    <x v="2"/>
    <n v="1"/>
    <x v="2191"/>
    <n v="77"/>
    <x v="3"/>
  </r>
  <r>
    <x v="2216"/>
    <d v="2022-12-02T00:00:00"/>
    <n v="3"/>
    <s v="Area Sales Manager"/>
    <x v="8"/>
    <s v="Active"/>
    <s v="Full-Time"/>
    <s v="Zone B"/>
    <s v="Part-Time"/>
    <x v="1"/>
    <x v="2"/>
    <d v="1983-09-25T00:00:00"/>
    <s v="ID"/>
    <x v="1"/>
    <s v="Black"/>
    <s v="Single"/>
    <x v="0"/>
    <x v="2"/>
    <x v="4"/>
    <d v="2023-06-06T00:00:00"/>
    <n v="2"/>
    <x v="0"/>
    <n v="5"/>
    <x v="1"/>
    <n v="1"/>
    <d v="2023-05-17T00:00:00"/>
    <x v="4"/>
    <x v="0"/>
    <x v="2"/>
    <n v="3"/>
    <x v="2192"/>
    <n v="39"/>
    <x v="1"/>
  </r>
  <r>
    <x v="2217"/>
    <d v="2021-07-29T00:00:00"/>
    <n v="4"/>
    <s v="Area Sales Manager"/>
    <x v="3"/>
    <s v="Active"/>
    <s v="Full-Time"/>
    <s v="Zone A"/>
    <s v="Part-Time"/>
    <x v="1"/>
    <x v="13"/>
    <d v="1974-10-27T00:00:00"/>
    <s v="NY"/>
    <x v="1"/>
    <s v="Asian"/>
    <s v="Divorced"/>
    <x v="0"/>
    <x v="0"/>
    <x v="0"/>
    <d v="2022-10-09T00:00:00"/>
    <n v="4"/>
    <x v="1"/>
    <n v="3"/>
    <x v="2"/>
    <n v="1"/>
    <d v="2022-09-26T00:00:00"/>
    <x v="3"/>
    <x v="1"/>
    <x v="0"/>
    <n v="5"/>
    <x v="2193"/>
    <n v="47"/>
    <x v="0"/>
  </r>
  <r>
    <x v="2218"/>
    <d v="2022-04-23T00:00:00"/>
    <n v="4"/>
    <s v="Area Sales Manager"/>
    <x v="9"/>
    <s v="Active"/>
    <s v="Full-Time"/>
    <s v="Zone B"/>
    <s v="Full-Time"/>
    <x v="1"/>
    <x v="4"/>
    <d v="1991-10-09T00:00:00"/>
    <s v="NH"/>
    <x v="1"/>
    <s v="Asian"/>
    <s v="Married"/>
    <x v="0"/>
    <x v="2"/>
    <x v="2"/>
    <d v="2022-11-25T00:00:00"/>
    <n v="5"/>
    <x v="1"/>
    <n v="3"/>
    <x v="2"/>
    <n v="4"/>
    <d v="2022-09-05T00:00:00"/>
    <x v="4"/>
    <x v="0"/>
    <x v="1"/>
    <n v="4"/>
    <x v="2194"/>
    <n v="31"/>
    <x v="1"/>
  </r>
  <r>
    <x v="2219"/>
    <d v="2021-07-31T00:00:00"/>
    <n v="4"/>
    <s v="Area Sales Manager"/>
    <x v="5"/>
    <s v="Active"/>
    <s v="Full-Time"/>
    <s v="Zone B"/>
    <s v="Temporary"/>
    <x v="1"/>
    <x v="4"/>
    <d v="1982-01-28T00:00:00"/>
    <s v="WA"/>
    <x v="1"/>
    <s v="Black"/>
    <s v="Married"/>
    <x v="0"/>
    <x v="0"/>
    <x v="0"/>
    <d v="2022-08-31T00:00:00"/>
    <n v="3"/>
    <x v="2"/>
    <n v="2"/>
    <x v="0"/>
    <n v="5"/>
    <d v="2023-04-20T00:00:00"/>
    <x v="3"/>
    <x v="0"/>
    <x v="0"/>
    <n v="3"/>
    <x v="2195"/>
    <n v="39"/>
    <x v="1"/>
  </r>
  <r>
    <x v="2220"/>
    <d v="2020-06-12T00:00:00"/>
    <n v="5"/>
    <s v="Area Sales Manager"/>
    <x v="6"/>
    <s v="Active"/>
    <s v="Contract"/>
    <s v="Zone C"/>
    <s v="Full-Time"/>
    <x v="1"/>
    <x v="4"/>
    <d v="1954-07-21T00:00:00"/>
    <s v="VT"/>
    <x v="0"/>
    <s v="Asian"/>
    <s v="Married"/>
    <x v="0"/>
    <x v="0"/>
    <x v="0"/>
    <d v="2023-06-25T00:00:00"/>
    <n v="2"/>
    <x v="0"/>
    <n v="4"/>
    <x v="1"/>
    <n v="2"/>
    <d v="2022-10-29T00:00:00"/>
    <x v="3"/>
    <x v="1"/>
    <x v="1"/>
    <n v="5"/>
    <x v="2196"/>
    <n v="66"/>
    <x v="3"/>
  </r>
  <r>
    <x v="2221"/>
    <d v="2019-01-25T00:00:00"/>
    <n v="7"/>
    <s v="Area Sales Manager"/>
    <x v="2"/>
    <s v="Active"/>
    <s v="Contract"/>
    <s v="Zone B"/>
    <s v="Part-Time"/>
    <x v="1"/>
    <x v="7"/>
    <d v="2001-04-29T00:00:00"/>
    <s v="VA"/>
    <x v="0"/>
    <s v="Hispanic"/>
    <s v="Divorced"/>
    <x v="0"/>
    <x v="0"/>
    <x v="3"/>
    <d v="2023-01-13T00:00:00"/>
    <n v="1"/>
    <x v="0"/>
    <n v="2"/>
    <x v="0"/>
    <n v="2"/>
    <d v="2022-10-12T00:00:00"/>
    <x v="3"/>
    <x v="0"/>
    <x v="0"/>
    <n v="3"/>
    <x v="2197"/>
    <n v="18"/>
    <x v="2"/>
  </r>
  <r>
    <x v="2222"/>
    <d v="2020-10-24T00:00:00"/>
    <n v="5"/>
    <s v="Administrative Assistant"/>
    <x v="4"/>
    <s v="Terminated"/>
    <s v="Full-Time"/>
    <s v="Zone A"/>
    <s v="Full-Time"/>
    <x v="1"/>
    <x v="9"/>
    <d v="1977-05-17T00:00:00"/>
    <s v="MA"/>
    <x v="0"/>
    <s v="Hispanic"/>
    <s v="Widowed"/>
    <x v="0"/>
    <x v="0"/>
    <x v="3"/>
    <d v="2023-07-13T00:00:00"/>
    <n v="4"/>
    <x v="1"/>
    <n v="4"/>
    <x v="1"/>
    <n v="5"/>
    <d v="2023-02-12T00:00:00"/>
    <x v="2"/>
    <x v="1"/>
    <x v="1"/>
    <n v="5"/>
    <x v="2198"/>
    <n v="43"/>
    <x v="0"/>
  </r>
  <r>
    <x v="2223"/>
    <d v="2018-08-18T00:00:00"/>
    <n v="7"/>
    <s v="Production Technician I"/>
    <x v="7"/>
    <s v="Active"/>
    <s v="Part-Time"/>
    <s v="Zone B"/>
    <s v="Part-Time"/>
    <x v="0"/>
    <x v="3"/>
    <d v="1960-11-23T00:00:00"/>
    <s v="MA"/>
    <x v="0"/>
    <s v="Hispanic"/>
    <s v="Married"/>
    <x v="0"/>
    <x v="0"/>
    <x v="0"/>
    <d v="2023-05-13T00:00:00"/>
    <n v="3"/>
    <x v="2"/>
    <n v="1"/>
    <x v="0"/>
    <n v="5"/>
    <d v="2022-10-15T00:00:00"/>
    <x v="3"/>
    <x v="1"/>
    <x v="0"/>
    <n v="2"/>
    <x v="2199"/>
    <n v="58"/>
    <x v="0"/>
  </r>
  <r>
    <x v="2224"/>
    <d v="2022-07-11T00:00:00"/>
    <n v="3"/>
    <s v="Production Technician I"/>
    <x v="9"/>
    <s v="Active"/>
    <s v="Full-Time"/>
    <s v="Zone C"/>
    <s v="Full-Time"/>
    <x v="0"/>
    <x v="2"/>
    <d v="1964-06-15T00:00:00"/>
    <s v="MA"/>
    <x v="0"/>
    <s v="Hispanic"/>
    <s v="Widowed"/>
    <x v="0"/>
    <x v="2"/>
    <x v="4"/>
    <d v="2023-08-04T00:00:00"/>
    <n v="5"/>
    <x v="1"/>
    <n v="2"/>
    <x v="0"/>
    <n v="5"/>
    <d v="2023-01-14T00:00:00"/>
    <x v="2"/>
    <x v="1"/>
    <x v="2"/>
    <n v="2"/>
    <x v="2200"/>
    <n v="58"/>
    <x v="0"/>
  </r>
  <r>
    <x v="2225"/>
    <d v="2018-11-15T00:00:00"/>
    <n v="7"/>
    <s v="Production Technician I"/>
    <x v="4"/>
    <s v="Terminated"/>
    <s v="Full-Time"/>
    <s v="Zone B"/>
    <s v="Part-Time"/>
    <x v="0"/>
    <x v="19"/>
    <d v="1949-04-08T00:00:00"/>
    <s v="MA"/>
    <x v="0"/>
    <s v="Black"/>
    <s v="Widowed"/>
    <x v="0"/>
    <x v="0"/>
    <x v="3"/>
    <d v="2023-06-24T00:00:00"/>
    <n v="5"/>
    <x v="1"/>
    <n v="3"/>
    <x v="2"/>
    <n v="4"/>
    <d v="2022-11-19T00:00:00"/>
    <x v="1"/>
    <x v="1"/>
    <x v="0"/>
    <n v="5"/>
    <x v="2201"/>
    <n v="69"/>
    <x v="3"/>
  </r>
  <r>
    <x v="2226"/>
    <d v="2022-06-04T00:00:00"/>
    <n v="3"/>
    <s v="Production Technician II"/>
    <x v="3"/>
    <s v="Active"/>
    <s v="Full-Time"/>
    <s v="Zone B"/>
    <s v="Full-Time"/>
    <x v="0"/>
    <x v="4"/>
    <d v="1949-04-03T00:00:00"/>
    <s v="MA"/>
    <x v="1"/>
    <s v="Asian"/>
    <s v="Divorced"/>
    <x v="0"/>
    <x v="0"/>
    <x v="0"/>
    <d v="2023-07-11T00:00:00"/>
    <n v="3"/>
    <x v="2"/>
    <n v="4"/>
    <x v="1"/>
    <n v="4"/>
    <d v="2023-02-27T00:00:00"/>
    <x v="1"/>
    <x v="0"/>
    <x v="3"/>
    <n v="1"/>
    <x v="2202"/>
    <n v="73"/>
    <x v="3"/>
  </r>
  <r>
    <x v="2227"/>
    <d v="2022-10-21T00:00:00"/>
    <n v="3"/>
    <s v="Production Technician I"/>
    <x v="3"/>
    <s v="Active"/>
    <s v="Part-Time"/>
    <s v="Zone A"/>
    <s v="Temporary"/>
    <x v="0"/>
    <x v="3"/>
    <d v="1976-05-28T00:00:00"/>
    <s v="MA"/>
    <x v="1"/>
    <s v="Hispanic"/>
    <s v="Divorced"/>
    <x v="0"/>
    <x v="0"/>
    <x v="0"/>
    <d v="2023-05-07T00:00:00"/>
    <n v="3"/>
    <x v="2"/>
    <n v="5"/>
    <x v="1"/>
    <n v="1"/>
    <d v="2022-12-06T00:00:00"/>
    <x v="1"/>
    <x v="0"/>
    <x v="1"/>
    <n v="5"/>
    <x v="2203"/>
    <n v="46"/>
    <x v="0"/>
  </r>
  <r>
    <x v="2228"/>
    <d v="2023-01-13T00:00:00"/>
    <n v="3"/>
    <s v="Production Technician I"/>
    <x v="0"/>
    <s v="Active"/>
    <s v="Contract"/>
    <s v="Zone B"/>
    <s v="Part-Time"/>
    <x v="0"/>
    <x v="4"/>
    <d v="1984-06-11T00:00:00"/>
    <s v="MA"/>
    <x v="0"/>
    <s v="Black"/>
    <s v="Widowed"/>
    <x v="0"/>
    <x v="0"/>
    <x v="0"/>
    <d v="2023-05-05T00:00:00"/>
    <n v="3"/>
    <x v="2"/>
    <n v="1"/>
    <x v="0"/>
    <n v="4"/>
    <d v="2022-10-18T00:00:00"/>
    <x v="4"/>
    <x v="0"/>
    <x v="2"/>
    <n v="1"/>
    <x v="2204"/>
    <n v="39"/>
    <x v="1"/>
  </r>
  <r>
    <x v="2229"/>
    <d v="2020-04-05T00:00:00"/>
    <n v="6"/>
    <s v="Production Technician I"/>
    <x v="7"/>
    <s v="Active"/>
    <s v="Full-Time"/>
    <s v="Zone C"/>
    <s v="Full-Time"/>
    <x v="0"/>
    <x v="6"/>
    <d v="1977-05-05T00:00:00"/>
    <s v="MA"/>
    <x v="1"/>
    <s v="Other"/>
    <s v="Married"/>
    <x v="0"/>
    <x v="2"/>
    <x v="2"/>
    <d v="2023-02-14T00:00:00"/>
    <n v="1"/>
    <x v="0"/>
    <n v="5"/>
    <x v="1"/>
    <n v="1"/>
    <d v="2023-04-04T00:00:00"/>
    <x v="2"/>
    <x v="0"/>
    <x v="0"/>
    <n v="1"/>
    <x v="2205"/>
    <n v="43"/>
    <x v="0"/>
  </r>
  <r>
    <x v="2230"/>
    <d v="2022-05-26T00:00:00"/>
    <n v="3"/>
    <s v="Production Technician I"/>
    <x v="1"/>
    <s v="Active"/>
    <s v="Contract"/>
    <s v="Zone B"/>
    <s v="Temporary"/>
    <x v="0"/>
    <x v="3"/>
    <d v="1955-11-20T00:00:00"/>
    <s v="MA"/>
    <x v="1"/>
    <s v="Other"/>
    <s v="Single"/>
    <x v="0"/>
    <x v="2"/>
    <x v="2"/>
    <d v="2022-12-15T00:00:00"/>
    <n v="5"/>
    <x v="1"/>
    <n v="5"/>
    <x v="1"/>
    <n v="4"/>
    <d v="2022-12-21T00:00:00"/>
    <x v="3"/>
    <x v="0"/>
    <x v="2"/>
    <n v="4"/>
    <x v="2206"/>
    <n v="67"/>
    <x v="3"/>
  </r>
  <r>
    <x v="2231"/>
    <d v="2021-05-05T00:00:00"/>
    <n v="5"/>
    <s v="Production Technician II"/>
    <x v="3"/>
    <s v="Active"/>
    <s v="Part-Time"/>
    <s v="Zone A"/>
    <s v="Part-Time"/>
    <x v="0"/>
    <x v="4"/>
    <d v="1986-07-21T00:00:00"/>
    <s v="MA"/>
    <x v="1"/>
    <s v="White"/>
    <s v="Divorced"/>
    <x v="0"/>
    <x v="2"/>
    <x v="2"/>
    <d v="2022-10-30T00:00:00"/>
    <n v="1"/>
    <x v="0"/>
    <n v="3"/>
    <x v="2"/>
    <n v="1"/>
    <d v="2023-04-04T00:00:00"/>
    <x v="4"/>
    <x v="1"/>
    <x v="2"/>
    <n v="5"/>
    <x v="2207"/>
    <n v="35"/>
    <x v="1"/>
  </r>
  <r>
    <x v="2232"/>
    <d v="2018-12-20T00:00:00"/>
    <n v="7"/>
    <s v="Production Technician I"/>
    <x v="3"/>
    <s v="Terminated"/>
    <s v="Part-Time"/>
    <s v="Zone A"/>
    <s v="Full-Time"/>
    <x v="0"/>
    <x v="13"/>
    <d v="1946-02-12T00:00:00"/>
    <s v="MA"/>
    <x v="1"/>
    <s v="Other"/>
    <s v="Divorced"/>
    <x v="0"/>
    <x v="2"/>
    <x v="2"/>
    <d v="2023-02-15T00:00:00"/>
    <n v="1"/>
    <x v="0"/>
    <n v="3"/>
    <x v="2"/>
    <n v="1"/>
    <d v="2023-05-17T00:00:00"/>
    <x v="3"/>
    <x v="1"/>
    <x v="1"/>
    <n v="4"/>
    <x v="2208"/>
    <n v="72"/>
    <x v="3"/>
  </r>
  <r>
    <x v="2233"/>
    <d v="2018-08-26T00:00:00"/>
    <n v="7"/>
    <s v="Production Technician I"/>
    <x v="9"/>
    <s v="Active"/>
    <s v="Full-Time"/>
    <s v="Zone B"/>
    <s v="Full-Time"/>
    <x v="0"/>
    <x v="1"/>
    <d v="1989-05-04T00:00:00"/>
    <s v="MA"/>
    <x v="1"/>
    <s v="White"/>
    <s v="Divorced"/>
    <x v="0"/>
    <x v="2"/>
    <x v="2"/>
    <d v="2022-11-06T00:00:00"/>
    <n v="3"/>
    <x v="2"/>
    <n v="1"/>
    <x v="0"/>
    <n v="3"/>
    <d v="2023-06-30T00:00:00"/>
    <x v="2"/>
    <x v="0"/>
    <x v="1"/>
    <n v="1"/>
    <x v="2209"/>
    <n v="29"/>
    <x v="1"/>
  </r>
  <r>
    <x v="2234"/>
    <d v="2020-12-06T00:00:00"/>
    <n v="5"/>
    <s v="Production Technician II"/>
    <x v="4"/>
    <s v="Active"/>
    <s v="Part-Time"/>
    <s v="Zone B"/>
    <s v="Temporary"/>
    <x v="0"/>
    <x v="10"/>
    <d v="1969-07-20T00:00:00"/>
    <s v="MA"/>
    <x v="1"/>
    <s v="Other"/>
    <s v="Single"/>
    <x v="0"/>
    <x v="2"/>
    <x v="2"/>
    <d v="2022-09-26T00:00:00"/>
    <n v="2"/>
    <x v="0"/>
    <n v="1"/>
    <x v="0"/>
    <n v="4"/>
    <d v="2023-05-03T00:00:00"/>
    <x v="0"/>
    <x v="0"/>
    <x v="2"/>
    <n v="3"/>
    <x v="2210"/>
    <n v="51"/>
    <x v="0"/>
  </r>
  <r>
    <x v="2235"/>
    <d v="2021-12-13T00:00:00"/>
    <n v="4"/>
    <s v="Production Technician I"/>
    <x v="1"/>
    <s v="Active"/>
    <s v="Contract"/>
    <s v="Zone C"/>
    <s v="Temporary"/>
    <x v="0"/>
    <x v="13"/>
    <d v="1997-02-07T00:00:00"/>
    <s v="MA"/>
    <x v="0"/>
    <s v="Asian"/>
    <s v="Married"/>
    <x v="0"/>
    <x v="0"/>
    <x v="0"/>
    <d v="2023-02-15T00:00:00"/>
    <n v="1"/>
    <x v="0"/>
    <n v="4"/>
    <x v="1"/>
    <n v="3"/>
    <d v="2022-11-26T00:00:00"/>
    <x v="2"/>
    <x v="1"/>
    <x v="1"/>
    <n v="4"/>
    <x v="2211"/>
    <n v="24"/>
    <x v="2"/>
  </r>
  <r>
    <x v="2236"/>
    <d v="2021-06-27T00:00:00"/>
    <n v="4"/>
    <s v="Production Technician II"/>
    <x v="0"/>
    <s v="Terminated"/>
    <s v="Part-Time"/>
    <s v="Zone A"/>
    <s v="Temporary"/>
    <x v="0"/>
    <x v="4"/>
    <d v="1944-12-09T00:00:00"/>
    <s v="MA"/>
    <x v="0"/>
    <s v="Asian"/>
    <s v="Single"/>
    <x v="0"/>
    <x v="0"/>
    <x v="0"/>
    <d v="2023-01-08T00:00:00"/>
    <n v="3"/>
    <x v="2"/>
    <n v="1"/>
    <x v="0"/>
    <n v="2"/>
    <d v="2023-04-26T00:00:00"/>
    <x v="0"/>
    <x v="0"/>
    <x v="0"/>
    <n v="3"/>
    <x v="2212"/>
    <n v="77"/>
    <x v="3"/>
  </r>
  <r>
    <x v="2237"/>
    <d v="2019-10-19T00:00:00"/>
    <n v="6"/>
    <s v="Production Technician I"/>
    <x v="6"/>
    <s v="Active"/>
    <s v="Part-Time"/>
    <s v="Zone C"/>
    <s v="Full-Time"/>
    <x v="0"/>
    <x v="4"/>
    <d v="1991-05-18T00:00:00"/>
    <s v="MA"/>
    <x v="0"/>
    <s v="Hispanic"/>
    <s v="Single"/>
    <x v="0"/>
    <x v="2"/>
    <x v="2"/>
    <d v="2022-08-05T00:00:00"/>
    <n v="4"/>
    <x v="1"/>
    <n v="2"/>
    <x v="0"/>
    <n v="4"/>
    <d v="2022-11-24T00:00:00"/>
    <x v="3"/>
    <x v="1"/>
    <x v="2"/>
    <n v="4"/>
    <x v="2213"/>
    <n v="28"/>
    <x v="1"/>
  </r>
  <r>
    <x v="2238"/>
    <d v="2022-11-26T00:00:00"/>
    <n v="3"/>
    <s v="Production Technician I"/>
    <x v="5"/>
    <s v="Active"/>
    <s v="Part-Time"/>
    <s v="Zone C"/>
    <s v="Full-Time"/>
    <x v="0"/>
    <x v="6"/>
    <d v="1993-03-24T00:00:00"/>
    <s v="MA"/>
    <x v="1"/>
    <s v="Black"/>
    <s v="Single"/>
    <x v="0"/>
    <x v="2"/>
    <x v="2"/>
    <d v="2022-10-22T00:00:00"/>
    <n v="2"/>
    <x v="0"/>
    <n v="4"/>
    <x v="1"/>
    <n v="3"/>
    <d v="2023-06-14T00:00:00"/>
    <x v="4"/>
    <x v="1"/>
    <x v="1"/>
    <n v="5"/>
    <x v="2214"/>
    <n v="29"/>
    <x v="1"/>
  </r>
  <r>
    <x v="2239"/>
    <d v="2019-08-19T00:00:00"/>
    <n v="6"/>
    <s v="Production Technician I"/>
    <x v="2"/>
    <s v="Active"/>
    <s v="Full-Time"/>
    <s v="Zone C"/>
    <s v="Full-Time"/>
    <x v="0"/>
    <x v="13"/>
    <d v="1967-07-09T00:00:00"/>
    <s v="MA"/>
    <x v="1"/>
    <s v="Black"/>
    <s v="Widowed"/>
    <x v="0"/>
    <x v="0"/>
    <x v="0"/>
    <d v="2023-01-05T00:00:00"/>
    <n v="3"/>
    <x v="2"/>
    <n v="1"/>
    <x v="0"/>
    <n v="3"/>
    <d v="2023-03-30T00:00:00"/>
    <x v="1"/>
    <x v="0"/>
    <x v="1"/>
    <n v="2"/>
    <x v="2215"/>
    <n v="52"/>
    <x v="0"/>
  </r>
  <r>
    <x v="2240"/>
    <d v="2018-08-22T00:00:00"/>
    <n v="7"/>
    <s v="Production Technician II"/>
    <x v="1"/>
    <s v="Terminated"/>
    <s v="Part-Time"/>
    <s v="Zone A"/>
    <s v="Full-Time"/>
    <x v="0"/>
    <x v="6"/>
    <d v="1957-06-28T00:00:00"/>
    <s v="MA"/>
    <x v="0"/>
    <s v="Hispanic"/>
    <s v="Married"/>
    <x v="0"/>
    <x v="2"/>
    <x v="2"/>
    <d v="2022-09-22T00:00:00"/>
    <n v="3"/>
    <x v="2"/>
    <n v="5"/>
    <x v="1"/>
    <n v="5"/>
    <d v="2023-03-25T00:00:00"/>
    <x v="3"/>
    <x v="1"/>
    <x v="2"/>
    <n v="1"/>
    <x v="2216"/>
    <n v="61"/>
    <x v="3"/>
  </r>
  <r>
    <x v="2241"/>
    <d v="2022-05-04T00:00:00"/>
    <n v="4"/>
    <s v="Production Technician I"/>
    <x v="4"/>
    <s v="Active"/>
    <s v="Full-Time"/>
    <s v="Zone A"/>
    <s v="Full-Time"/>
    <x v="0"/>
    <x v="4"/>
    <d v="1949-01-15T00:00:00"/>
    <s v="MA"/>
    <x v="0"/>
    <s v="Asian"/>
    <s v="Divorced"/>
    <x v="0"/>
    <x v="2"/>
    <x v="2"/>
    <d v="2022-12-14T00:00:00"/>
    <n v="3"/>
    <x v="2"/>
    <n v="3"/>
    <x v="2"/>
    <n v="4"/>
    <d v="2023-01-21T00:00:00"/>
    <x v="1"/>
    <x v="0"/>
    <x v="3"/>
    <n v="2"/>
    <x v="2217"/>
    <n v="73"/>
    <x v="3"/>
  </r>
  <r>
    <x v="2242"/>
    <d v="2022-06-12T00:00:00"/>
    <n v="3"/>
    <s v="Production Technician I"/>
    <x v="5"/>
    <s v="Active"/>
    <s v="Part-Time"/>
    <s v="Zone B"/>
    <s v="Temporary"/>
    <x v="0"/>
    <x v="20"/>
    <d v="1981-02-20T00:00:00"/>
    <s v="MA"/>
    <x v="1"/>
    <s v="Asian"/>
    <s v="Married"/>
    <x v="0"/>
    <x v="2"/>
    <x v="2"/>
    <d v="2022-08-20T00:00:00"/>
    <n v="2"/>
    <x v="0"/>
    <n v="1"/>
    <x v="0"/>
    <n v="5"/>
    <d v="2022-10-24T00:00:00"/>
    <x v="2"/>
    <x v="0"/>
    <x v="1"/>
    <n v="5"/>
    <x v="2218"/>
    <n v="41"/>
    <x v="0"/>
  </r>
  <r>
    <x v="2243"/>
    <d v="2018-11-08T00:00:00"/>
    <n v="7"/>
    <s v="Production Technician I"/>
    <x v="6"/>
    <s v="Active"/>
    <s v="Contract"/>
    <s v="Zone A"/>
    <s v="Part-Time"/>
    <x v="0"/>
    <x v="1"/>
    <d v="1950-08-31T00:00:00"/>
    <s v="MA"/>
    <x v="1"/>
    <s v="Other"/>
    <s v="Widowed"/>
    <x v="0"/>
    <x v="0"/>
    <x v="0"/>
    <d v="2022-08-07T00:00:00"/>
    <n v="3"/>
    <x v="2"/>
    <n v="1"/>
    <x v="0"/>
    <n v="3"/>
    <d v="2023-07-17T00:00:00"/>
    <x v="2"/>
    <x v="0"/>
    <x v="2"/>
    <n v="1"/>
    <x v="2219"/>
    <n v="68"/>
    <x v="3"/>
  </r>
  <r>
    <x v="2244"/>
    <d v="2021-07-05T00:00:00"/>
    <n v="4"/>
    <s v="Production Technician I"/>
    <x v="2"/>
    <s v="Active"/>
    <s v="Part-Time"/>
    <s v="Zone A"/>
    <s v="Part-Time"/>
    <x v="0"/>
    <x v="4"/>
    <d v="1945-11-19T00:00:00"/>
    <s v="MA"/>
    <x v="1"/>
    <s v="Black"/>
    <s v="Divorced"/>
    <x v="0"/>
    <x v="0"/>
    <x v="3"/>
    <d v="2023-02-25T00:00:00"/>
    <n v="1"/>
    <x v="0"/>
    <n v="2"/>
    <x v="0"/>
    <n v="3"/>
    <d v="2023-07-07T00:00:00"/>
    <x v="1"/>
    <x v="1"/>
    <x v="3"/>
    <n v="5"/>
    <x v="2220"/>
    <n v="76"/>
    <x v="3"/>
  </r>
  <r>
    <x v="2245"/>
    <d v="2020-07-08T00:00:00"/>
    <n v="5"/>
    <s v="Production Technician I"/>
    <x v="4"/>
    <s v="Terminated"/>
    <s v="Full-Time"/>
    <s v="Zone A"/>
    <s v="Temporary"/>
    <x v="0"/>
    <x v="13"/>
    <d v="1950-03-10T00:00:00"/>
    <s v="MA"/>
    <x v="1"/>
    <s v="Other"/>
    <s v="Divorced"/>
    <x v="0"/>
    <x v="0"/>
    <x v="3"/>
    <d v="2023-01-28T00:00:00"/>
    <n v="2"/>
    <x v="0"/>
    <n v="4"/>
    <x v="1"/>
    <n v="2"/>
    <d v="2022-12-11T00:00:00"/>
    <x v="3"/>
    <x v="0"/>
    <x v="1"/>
    <n v="5"/>
    <x v="2221"/>
    <n v="70"/>
    <x v="3"/>
  </r>
  <r>
    <x v="2246"/>
    <d v="2020-03-13T00:00:00"/>
    <n v="6"/>
    <s v="Production Technician I"/>
    <x v="0"/>
    <s v="Active"/>
    <s v="Full-Time"/>
    <s v="Zone A"/>
    <s v="Temporary"/>
    <x v="0"/>
    <x v="13"/>
    <d v="1973-04-15T00:00:00"/>
    <s v="MA"/>
    <x v="1"/>
    <s v="Other"/>
    <s v="Married"/>
    <x v="0"/>
    <x v="2"/>
    <x v="4"/>
    <d v="2023-04-25T00:00:00"/>
    <n v="2"/>
    <x v="0"/>
    <n v="4"/>
    <x v="1"/>
    <n v="5"/>
    <d v="2023-02-06T00:00:00"/>
    <x v="0"/>
    <x v="0"/>
    <x v="3"/>
    <n v="5"/>
    <x v="2222"/>
    <n v="47"/>
    <x v="0"/>
  </r>
  <r>
    <x v="2247"/>
    <d v="2022-12-28T00:00:00"/>
    <n v="3"/>
    <s v="Production Technician I"/>
    <x v="7"/>
    <s v="Active"/>
    <s v="Full-Time"/>
    <s v="Zone B"/>
    <s v="Full-Time"/>
    <x v="0"/>
    <x v="8"/>
    <d v="1964-06-20T00:00:00"/>
    <s v="MA"/>
    <x v="1"/>
    <s v="White"/>
    <s v="Widowed"/>
    <x v="0"/>
    <x v="2"/>
    <x v="2"/>
    <d v="2023-05-29T00:00:00"/>
    <n v="2"/>
    <x v="0"/>
    <n v="5"/>
    <x v="1"/>
    <n v="4"/>
    <d v="2023-02-02T00:00:00"/>
    <x v="4"/>
    <x v="0"/>
    <x v="2"/>
    <n v="4"/>
    <x v="2223"/>
    <n v="58"/>
    <x v="0"/>
  </r>
  <r>
    <x v="2248"/>
    <d v="2020-03-17T00:00:00"/>
    <n v="6"/>
    <s v="Production Technician I"/>
    <x v="1"/>
    <s v="Active"/>
    <s v="Full-Time"/>
    <s v="Zone B"/>
    <s v="Part-Time"/>
    <x v="0"/>
    <x v="4"/>
    <d v="1993-06-05T00:00:00"/>
    <s v="MA"/>
    <x v="1"/>
    <s v="Other"/>
    <s v="Divorced"/>
    <x v="0"/>
    <x v="0"/>
    <x v="3"/>
    <d v="2023-05-28T00:00:00"/>
    <n v="1"/>
    <x v="0"/>
    <n v="5"/>
    <x v="1"/>
    <n v="3"/>
    <d v="2023-08-05T00:00:00"/>
    <x v="4"/>
    <x v="0"/>
    <x v="3"/>
    <n v="5"/>
    <x v="2224"/>
    <n v="27"/>
    <x v="1"/>
  </r>
  <r>
    <x v="2249"/>
    <d v="2023-01-07T00:00:00"/>
    <n v="3"/>
    <s v="Production Technician I"/>
    <x v="8"/>
    <s v="Active"/>
    <s v="Part-Time"/>
    <s v="Zone B"/>
    <s v="Temporary"/>
    <x v="0"/>
    <x v="4"/>
    <d v="1966-02-19T00:00:00"/>
    <s v="MA"/>
    <x v="0"/>
    <s v="White"/>
    <s v="Single"/>
    <x v="0"/>
    <x v="2"/>
    <x v="2"/>
    <d v="2023-08-04T00:00:00"/>
    <n v="1"/>
    <x v="0"/>
    <n v="4"/>
    <x v="1"/>
    <n v="3"/>
    <d v="2022-11-05T00:00:00"/>
    <x v="3"/>
    <x v="0"/>
    <x v="1"/>
    <n v="1"/>
    <x v="2225"/>
    <n v="57"/>
    <x v="0"/>
  </r>
  <r>
    <x v="2250"/>
    <d v="2021-12-22T00:00:00"/>
    <n v="4"/>
    <s v="Production Technician I"/>
    <x v="3"/>
    <s v="Active"/>
    <s v="Full-Time"/>
    <s v="Zone B"/>
    <s v="Part-Time"/>
    <x v="0"/>
    <x v="5"/>
    <d v="1975-02-06T00:00:00"/>
    <s v="MA"/>
    <x v="1"/>
    <s v="White"/>
    <s v="Single"/>
    <x v="0"/>
    <x v="0"/>
    <x v="0"/>
    <d v="2022-12-26T00:00:00"/>
    <n v="5"/>
    <x v="1"/>
    <n v="3"/>
    <x v="2"/>
    <n v="5"/>
    <d v="2023-07-09T00:00:00"/>
    <x v="0"/>
    <x v="1"/>
    <x v="1"/>
    <n v="1"/>
    <x v="2226"/>
    <n v="46"/>
    <x v="0"/>
  </r>
  <r>
    <x v="2251"/>
    <d v="2020-04-29T00:00:00"/>
    <n v="6"/>
    <s v="Production Technician I"/>
    <x v="9"/>
    <s v="Active"/>
    <s v="Part-Time"/>
    <s v="Zone B"/>
    <s v="Full-Time"/>
    <x v="0"/>
    <x v="3"/>
    <d v="1944-07-31T00:00:00"/>
    <s v="MA"/>
    <x v="1"/>
    <s v="Hispanic"/>
    <s v="Single"/>
    <x v="0"/>
    <x v="0"/>
    <x v="3"/>
    <d v="2023-08-02T00:00:00"/>
    <n v="5"/>
    <x v="1"/>
    <n v="1"/>
    <x v="0"/>
    <n v="3"/>
    <d v="2023-07-25T00:00:00"/>
    <x v="4"/>
    <x v="0"/>
    <x v="0"/>
    <n v="2"/>
    <x v="2227"/>
    <n v="76"/>
    <x v="3"/>
  </r>
  <r>
    <x v="2252"/>
    <d v="2020-12-02T00:00:00"/>
    <n v="5"/>
    <s v="Production Technician I"/>
    <x v="5"/>
    <s v="Active"/>
    <s v="Part-Time"/>
    <s v="Zone C"/>
    <s v="Temporary"/>
    <x v="0"/>
    <x v="15"/>
    <d v="1955-02-28T00:00:00"/>
    <s v="MA"/>
    <x v="1"/>
    <s v="Asian"/>
    <s v="Divorced"/>
    <x v="0"/>
    <x v="0"/>
    <x v="3"/>
    <d v="2023-02-19T00:00:00"/>
    <n v="1"/>
    <x v="0"/>
    <n v="1"/>
    <x v="0"/>
    <n v="4"/>
    <d v="2022-10-06T00:00:00"/>
    <x v="2"/>
    <x v="1"/>
    <x v="0"/>
    <n v="5"/>
    <x v="2228"/>
    <n v="65"/>
    <x v="3"/>
  </r>
  <r>
    <x v="2253"/>
    <d v="2021-12-08T00:00:00"/>
    <n v="4"/>
    <s v="Production Technician I"/>
    <x v="6"/>
    <s v="Active"/>
    <s v="Contract"/>
    <s v="Zone A"/>
    <s v="Part-Time"/>
    <x v="0"/>
    <x v="4"/>
    <d v="1957-07-16T00:00:00"/>
    <s v="MA"/>
    <x v="1"/>
    <s v="Hispanic"/>
    <s v="Married"/>
    <x v="0"/>
    <x v="2"/>
    <x v="2"/>
    <d v="2022-08-28T00:00:00"/>
    <n v="4"/>
    <x v="1"/>
    <n v="1"/>
    <x v="0"/>
    <n v="1"/>
    <d v="2023-02-13T00:00:00"/>
    <x v="0"/>
    <x v="0"/>
    <x v="2"/>
    <n v="3"/>
    <x v="2229"/>
    <n v="64"/>
    <x v="3"/>
  </r>
  <r>
    <x v="2254"/>
    <d v="2022-04-13T00:00:00"/>
    <n v="4"/>
    <s v="Production Technician I"/>
    <x v="2"/>
    <s v="Active"/>
    <s v="Contract"/>
    <s v="Zone B"/>
    <s v="Part-Time"/>
    <x v="0"/>
    <x v="3"/>
    <d v="1951-04-26T00:00:00"/>
    <s v="MA"/>
    <x v="1"/>
    <s v="White"/>
    <s v="Married"/>
    <x v="0"/>
    <x v="0"/>
    <x v="0"/>
    <d v="2022-08-29T00:00:00"/>
    <n v="3"/>
    <x v="2"/>
    <n v="5"/>
    <x v="1"/>
    <n v="2"/>
    <d v="2022-12-24T00:00:00"/>
    <x v="4"/>
    <x v="0"/>
    <x v="1"/>
    <n v="3"/>
    <x v="2230"/>
    <n v="71"/>
    <x v="3"/>
  </r>
  <r>
    <x v="2255"/>
    <d v="2020-12-23T00:00:00"/>
    <n v="5"/>
    <s v="Production Technician I"/>
    <x v="4"/>
    <s v="Terminated"/>
    <s v="Contract"/>
    <s v="Zone A"/>
    <s v="Part-Time"/>
    <x v="0"/>
    <x v="4"/>
    <d v="1969-10-22T00:00:00"/>
    <s v="MA"/>
    <x v="1"/>
    <s v="Asian"/>
    <s v="Divorced"/>
    <x v="0"/>
    <x v="0"/>
    <x v="0"/>
    <d v="2023-02-12T00:00:00"/>
    <n v="1"/>
    <x v="0"/>
    <n v="2"/>
    <x v="0"/>
    <n v="2"/>
    <d v="2022-11-12T00:00:00"/>
    <x v="0"/>
    <x v="0"/>
    <x v="2"/>
    <n v="5"/>
    <x v="2231"/>
    <n v="51"/>
    <x v="0"/>
  </r>
  <r>
    <x v="2256"/>
    <d v="2019-03-31T00:00:00"/>
    <n v="7"/>
    <s v="Production Technician I"/>
    <x v="0"/>
    <s v="Active"/>
    <s v="Full-Time"/>
    <s v="Zone C"/>
    <s v="Temporary"/>
    <x v="0"/>
    <x v="3"/>
    <d v="1987-06-18T00:00:00"/>
    <s v="MA"/>
    <x v="0"/>
    <s v="Black"/>
    <s v="Single"/>
    <x v="0"/>
    <x v="2"/>
    <x v="2"/>
    <d v="2022-10-07T00:00:00"/>
    <n v="3"/>
    <x v="2"/>
    <n v="5"/>
    <x v="1"/>
    <n v="3"/>
    <d v="2022-10-17T00:00:00"/>
    <x v="0"/>
    <x v="0"/>
    <x v="3"/>
    <n v="2"/>
    <x v="2232"/>
    <n v="32"/>
    <x v="1"/>
  </r>
  <r>
    <x v="2257"/>
    <d v="2023-06-11T00:00:00"/>
    <n v="2"/>
    <s v="Production Technician II"/>
    <x v="7"/>
    <s v="Active"/>
    <s v="Part-Time"/>
    <s v="Zone A"/>
    <s v="Temporary"/>
    <x v="0"/>
    <x v="13"/>
    <d v="1977-10-21T00:00:00"/>
    <s v="MA"/>
    <x v="1"/>
    <s v="White"/>
    <s v="Married"/>
    <x v="0"/>
    <x v="2"/>
    <x v="4"/>
    <d v="2023-01-06T00:00:00"/>
    <n v="3"/>
    <x v="2"/>
    <n v="1"/>
    <x v="0"/>
    <n v="1"/>
    <d v="2023-05-20T00:00:00"/>
    <x v="3"/>
    <x v="1"/>
    <x v="1"/>
    <n v="4"/>
    <x v="2233"/>
    <n v="46"/>
    <x v="0"/>
  </r>
  <r>
    <x v="2258"/>
    <d v="2021-05-20T00:00:00"/>
    <n v="4"/>
    <s v="Production Technician II"/>
    <x v="3"/>
    <s v="Active"/>
    <s v="Contract"/>
    <s v="Zone B"/>
    <s v="Full-Time"/>
    <x v="0"/>
    <x v="4"/>
    <d v="1981-03-08T00:00:00"/>
    <s v="MA"/>
    <x v="1"/>
    <s v="White"/>
    <s v="Divorced"/>
    <x v="0"/>
    <x v="2"/>
    <x v="2"/>
    <d v="2023-01-09T00:00:00"/>
    <n v="4"/>
    <x v="1"/>
    <n v="3"/>
    <x v="2"/>
    <n v="4"/>
    <d v="2022-09-08T00:00:00"/>
    <x v="1"/>
    <x v="0"/>
    <x v="2"/>
    <n v="5"/>
    <x v="2234"/>
    <n v="40"/>
    <x v="0"/>
  </r>
  <r>
    <x v="2259"/>
    <d v="2020-11-14T00:00:00"/>
    <n v="5"/>
    <s v="Production Technician II"/>
    <x v="5"/>
    <s v="Active"/>
    <s v="Full-Time"/>
    <s v="Zone C"/>
    <s v="Full-Time"/>
    <x v="0"/>
    <x v="4"/>
    <d v="1967-07-06T00:00:00"/>
    <s v="MA"/>
    <x v="1"/>
    <s v="Hispanic"/>
    <s v="Widowed"/>
    <x v="0"/>
    <x v="0"/>
    <x v="0"/>
    <d v="2022-08-15T00:00:00"/>
    <n v="3"/>
    <x v="2"/>
    <n v="1"/>
    <x v="0"/>
    <n v="5"/>
    <d v="2022-11-26T00:00:00"/>
    <x v="3"/>
    <x v="0"/>
    <x v="2"/>
    <n v="1"/>
    <x v="2235"/>
    <n v="53"/>
    <x v="0"/>
  </r>
  <r>
    <x v="2260"/>
    <d v="2018-12-29T00:00:00"/>
    <n v="7"/>
    <s v="Production Technician II"/>
    <x v="9"/>
    <s v="Active"/>
    <s v="Contract"/>
    <s v="Zone A"/>
    <s v="Full-Time"/>
    <x v="0"/>
    <x v="4"/>
    <d v="2000-07-13T00:00:00"/>
    <s v="MA"/>
    <x v="0"/>
    <s v="Asian"/>
    <s v="Widowed"/>
    <x v="0"/>
    <x v="2"/>
    <x v="4"/>
    <d v="2022-12-07T00:00:00"/>
    <n v="4"/>
    <x v="1"/>
    <n v="3"/>
    <x v="2"/>
    <n v="1"/>
    <d v="2023-06-16T00:00:00"/>
    <x v="4"/>
    <x v="1"/>
    <x v="1"/>
    <n v="4"/>
    <x v="2236"/>
    <n v="18"/>
    <x v="2"/>
  </r>
  <r>
    <x v="2261"/>
    <d v="2021-04-22T00:00:00"/>
    <n v="5"/>
    <s v="Production Technician II"/>
    <x v="5"/>
    <s v="Active"/>
    <s v="Contract"/>
    <s v="Zone A"/>
    <s v="Full-Time"/>
    <x v="0"/>
    <x v="7"/>
    <d v="1948-12-10T00:00:00"/>
    <s v="MA"/>
    <x v="0"/>
    <s v="White"/>
    <s v="Divorced"/>
    <x v="0"/>
    <x v="0"/>
    <x v="0"/>
    <d v="2023-04-10T00:00:00"/>
    <n v="4"/>
    <x v="1"/>
    <n v="2"/>
    <x v="0"/>
    <n v="5"/>
    <d v="2023-04-18T00:00:00"/>
    <x v="3"/>
    <x v="1"/>
    <x v="3"/>
    <n v="5"/>
    <x v="2237"/>
    <n v="73"/>
    <x v="3"/>
  </r>
  <r>
    <x v="2262"/>
    <d v="2023-06-03T00:00:00"/>
    <n v="2"/>
    <s v="Production Technician II"/>
    <x v="6"/>
    <s v="Terminated"/>
    <s v="Contract"/>
    <s v="Zone C"/>
    <s v="Full-Time"/>
    <x v="0"/>
    <x v="9"/>
    <d v="1949-02-07T00:00:00"/>
    <s v="MA"/>
    <x v="0"/>
    <s v="Black"/>
    <s v="Widowed"/>
    <x v="0"/>
    <x v="2"/>
    <x v="4"/>
    <d v="2023-05-29T00:00:00"/>
    <n v="4"/>
    <x v="1"/>
    <n v="1"/>
    <x v="0"/>
    <n v="3"/>
    <d v="2023-01-21T00:00:00"/>
    <x v="2"/>
    <x v="1"/>
    <x v="1"/>
    <n v="5"/>
    <x v="2238"/>
    <n v="74"/>
    <x v="3"/>
  </r>
  <r>
    <x v="2263"/>
    <d v="2021-04-26T00:00:00"/>
    <n v="5"/>
    <s v="Production Technician I"/>
    <x v="0"/>
    <s v="Active"/>
    <s v="Contract"/>
    <s v="Zone B"/>
    <s v="Temporary"/>
    <x v="0"/>
    <x v="15"/>
    <d v="1942-06-04T00:00:00"/>
    <s v="MA"/>
    <x v="1"/>
    <s v="Asian"/>
    <s v="Divorced"/>
    <x v="0"/>
    <x v="0"/>
    <x v="0"/>
    <d v="2022-12-03T00:00:00"/>
    <n v="1"/>
    <x v="0"/>
    <n v="2"/>
    <x v="0"/>
    <n v="2"/>
    <d v="2023-06-06T00:00:00"/>
    <x v="2"/>
    <x v="0"/>
    <x v="2"/>
    <n v="4"/>
    <x v="2239"/>
    <n v="79"/>
    <x v="3"/>
  </r>
  <r>
    <x v="2264"/>
    <d v="2019-04-30T00:00:00"/>
    <n v="7"/>
    <s v="Production Technician I"/>
    <x v="1"/>
    <s v="Active"/>
    <s v="Contract"/>
    <s v="Zone B"/>
    <s v="Part-Time"/>
    <x v="0"/>
    <x v="14"/>
    <d v="1959-08-08T00:00:00"/>
    <s v="MA"/>
    <x v="1"/>
    <s v="Hispanic"/>
    <s v="Widowed"/>
    <x v="0"/>
    <x v="0"/>
    <x v="0"/>
    <d v="2023-01-03T00:00:00"/>
    <n v="1"/>
    <x v="0"/>
    <n v="5"/>
    <x v="1"/>
    <n v="2"/>
    <d v="2022-09-20T00:00:00"/>
    <x v="4"/>
    <x v="1"/>
    <x v="1"/>
    <n v="1"/>
    <x v="2240"/>
    <n v="60"/>
    <x v="3"/>
  </r>
  <r>
    <x v="2265"/>
    <d v="2021-07-04T00:00:00"/>
    <n v="4"/>
    <s v="Production Technician I"/>
    <x v="8"/>
    <s v="Active"/>
    <s v="Contract"/>
    <s v="Zone B"/>
    <s v="Temporary"/>
    <x v="0"/>
    <x v="4"/>
    <d v="1946-10-28T00:00:00"/>
    <s v="MA"/>
    <x v="1"/>
    <s v="White"/>
    <s v="Widowed"/>
    <x v="0"/>
    <x v="2"/>
    <x v="2"/>
    <d v="2023-01-19T00:00:00"/>
    <n v="1"/>
    <x v="0"/>
    <n v="3"/>
    <x v="2"/>
    <n v="1"/>
    <d v="2023-04-08T00:00:00"/>
    <x v="4"/>
    <x v="0"/>
    <x v="3"/>
    <n v="3"/>
    <x v="2241"/>
    <n v="75"/>
    <x v="3"/>
  </r>
  <r>
    <x v="2266"/>
    <d v="2023-02-24T00:00:00"/>
    <n v="3"/>
    <s v="Production Technician I"/>
    <x v="6"/>
    <s v="Active"/>
    <s v="Part-Time"/>
    <s v="Zone A"/>
    <s v="Temporary"/>
    <x v="0"/>
    <x v="6"/>
    <d v="1953-05-10T00:00:00"/>
    <s v="MA"/>
    <x v="1"/>
    <s v="Black"/>
    <s v="Single"/>
    <x v="0"/>
    <x v="2"/>
    <x v="4"/>
    <d v="2022-09-09T00:00:00"/>
    <n v="3"/>
    <x v="2"/>
    <n v="4"/>
    <x v="1"/>
    <n v="4"/>
    <d v="2023-05-21T00:00:00"/>
    <x v="3"/>
    <x v="1"/>
    <x v="3"/>
    <n v="2"/>
    <x v="2242"/>
    <n v="70"/>
    <x v="3"/>
  </r>
  <r>
    <x v="2267"/>
    <d v="2021-03-02T00:00:00"/>
    <n v="5"/>
    <s v="Production Technician I"/>
    <x v="2"/>
    <s v="Active"/>
    <s v="Full-Time"/>
    <s v="Zone A"/>
    <s v="Full-Time"/>
    <x v="0"/>
    <x v="17"/>
    <d v="1981-08-19T00:00:00"/>
    <s v="MA"/>
    <x v="1"/>
    <s v="Black"/>
    <s v="Divorced"/>
    <x v="0"/>
    <x v="2"/>
    <x v="4"/>
    <d v="2023-03-27T00:00:00"/>
    <n v="2"/>
    <x v="0"/>
    <n v="5"/>
    <x v="1"/>
    <n v="3"/>
    <d v="2022-10-09T00:00:00"/>
    <x v="2"/>
    <x v="1"/>
    <x v="1"/>
    <n v="1"/>
    <x v="2243"/>
    <n v="40"/>
    <x v="0"/>
  </r>
  <r>
    <x v="2268"/>
    <d v="2021-12-27T00:00:00"/>
    <n v="4"/>
    <s v="Production Technician I"/>
    <x v="9"/>
    <s v="Active"/>
    <s v="Contract"/>
    <s v="Zone B"/>
    <s v="Temporary"/>
    <x v="0"/>
    <x v="4"/>
    <d v="1976-05-16T00:00:00"/>
    <s v="MA"/>
    <x v="1"/>
    <s v="Hispanic"/>
    <s v="Single"/>
    <x v="0"/>
    <x v="0"/>
    <x v="3"/>
    <d v="2022-09-03T00:00:00"/>
    <n v="5"/>
    <x v="1"/>
    <n v="4"/>
    <x v="1"/>
    <n v="4"/>
    <d v="2023-01-10T00:00:00"/>
    <x v="1"/>
    <x v="0"/>
    <x v="1"/>
    <n v="3"/>
    <x v="2244"/>
    <n v="45"/>
    <x v="0"/>
  </r>
  <r>
    <x v="2269"/>
    <d v="2022-07-10T00:00:00"/>
    <n v="3"/>
    <s v="Production Technician I"/>
    <x v="7"/>
    <s v="Active"/>
    <s v="Part-Time"/>
    <s v="Zone C"/>
    <s v="Temporary"/>
    <x v="0"/>
    <x v="5"/>
    <d v="1949-01-26T00:00:00"/>
    <s v="MA"/>
    <x v="0"/>
    <s v="Asian"/>
    <s v="Single"/>
    <x v="0"/>
    <x v="0"/>
    <x v="0"/>
    <d v="2023-06-06T00:00:00"/>
    <n v="5"/>
    <x v="1"/>
    <n v="1"/>
    <x v="0"/>
    <n v="1"/>
    <d v="2023-04-30T00:00:00"/>
    <x v="1"/>
    <x v="0"/>
    <x v="0"/>
    <n v="4"/>
    <x v="2245"/>
    <n v="73"/>
    <x v="3"/>
  </r>
  <r>
    <x v="2270"/>
    <d v="2022-09-19T00:00:00"/>
    <n v="3"/>
    <s v="Production Technician I"/>
    <x v="3"/>
    <s v="Active"/>
    <s v="Contract"/>
    <s v="Zone A"/>
    <s v="Full-Time"/>
    <x v="0"/>
    <x v="6"/>
    <d v="1991-09-01T00:00:00"/>
    <s v="MA"/>
    <x v="0"/>
    <s v="Asian"/>
    <s v="Married"/>
    <x v="0"/>
    <x v="2"/>
    <x v="4"/>
    <d v="2023-08-05T00:00:00"/>
    <n v="2"/>
    <x v="0"/>
    <n v="4"/>
    <x v="1"/>
    <n v="2"/>
    <d v="2022-10-19T00:00:00"/>
    <x v="4"/>
    <x v="1"/>
    <x v="1"/>
    <n v="2"/>
    <x v="2246"/>
    <n v="31"/>
    <x v="1"/>
  </r>
  <r>
    <x v="2271"/>
    <d v="2021-05-30T00:00:00"/>
    <n v="4"/>
    <s v="Production Technician I"/>
    <x v="5"/>
    <s v="Active"/>
    <s v="Contract"/>
    <s v="Zone A"/>
    <s v="Temporary"/>
    <x v="0"/>
    <x v="1"/>
    <d v="1964-11-13T00:00:00"/>
    <s v="MA"/>
    <x v="1"/>
    <s v="Other"/>
    <s v="Married"/>
    <x v="1"/>
    <x v="2"/>
    <x v="4"/>
    <d v="2022-08-05T00:00:00"/>
    <n v="2"/>
    <x v="0"/>
    <n v="1"/>
    <x v="0"/>
    <n v="2"/>
    <d v="2022-12-18T00:00:00"/>
    <x v="4"/>
    <x v="1"/>
    <x v="0"/>
    <n v="1"/>
    <x v="2247"/>
    <n v="57"/>
    <x v="0"/>
  </r>
  <r>
    <x v="2272"/>
    <d v="2020-04-07T00:00:00"/>
    <n v="6"/>
    <s v="Production Technician I"/>
    <x v="4"/>
    <s v="Active"/>
    <s v="Contract"/>
    <s v="Zone A"/>
    <s v="Part-Time"/>
    <x v="0"/>
    <x v="6"/>
    <d v="1969-05-17T00:00:00"/>
    <s v="MA"/>
    <x v="1"/>
    <s v="Asian"/>
    <s v="Divorced"/>
    <x v="0"/>
    <x v="2"/>
    <x v="2"/>
    <d v="2023-05-29T00:00:00"/>
    <n v="3"/>
    <x v="2"/>
    <n v="4"/>
    <x v="1"/>
    <n v="2"/>
    <d v="2023-04-24T00:00:00"/>
    <x v="0"/>
    <x v="1"/>
    <x v="2"/>
    <n v="1"/>
    <x v="2248"/>
    <n v="51"/>
    <x v="0"/>
  </r>
  <r>
    <x v="2273"/>
    <d v="2021-04-20T00:00:00"/>
    <n v="5"/>
    <s v="Production Technician I"/>
    <x v="0"/>
    <s v="Active"/>
    <s v="Part-Time"/>
    <s v="Zone A"/>
    <s v="Part-Time"/>
    <x v="0"/>
    <x v="6"/>
    <d v="1988-02-21T00:00:00"/>
    <s v="MA"/>
    <x v="1"/>
    <s v="White"/>
    <s v="Divorced"/>
    <x v="0"/>
    <x v="2"/>
    <x v="2"/>
    <d v="2023-02-01T00:00:00"/>
    <n v="2"/>
    <x v="0"/>
    <n v="1"/>
    <x v="0"/>
    <n v="1"/>
    <d v="2023-07-28T00:00:00"/>
    <x v="4"/>
    <x v="0"/>
    <x v="1"/>
    <n v="1"/>
    <x v="2249"/>
    <n v="33"/>
    <x v="1"/>
  </r>
  <r>
    <x v="2274"/>
    <d v="2019-08-02T00:00:00"/>
    <n v="6"/>
    <s v="Production Technician I"/>
    <x v="1"/>
    <s v="Active"/>
    <s v="Contract"/>
    <s v="Zone B"/>
    <s v="Temporary"/>
    <x v="0"/>
    <x v="3"/>
    <d v="1948-07-10T00:00:00"/>
    <s v="MA"/>
    <x v="1"/>
    <s v="Black"/>
    <s v="Married"/>
    <x v="0"/>
    <x v="2"/>
    <x v="4"/>
    <d v="2023-06-20T00:00:00"/>
    <n v="1"/>
    <x v="0"/>
    <n v="2"/>
    <x v="0"/>
    <n v="2"/>
    <d v="2022-12-20T00:00:00"/>
    <x v="1"/>
    <x v="1"/>
    <x v="1"/>
    <n v="1"/>
    <x v="2250"/>
    <n v="71"/>
    <x v="3"/>
  </r>
  <r>
    <x v="2275"/>
    <d v="2022-01-11T00:00:00"/>
    <n v="4"/>
    <s v="Production Technician I"/>
    <x v="8"/>
    <s v="Active"/>
    <s v="Full-Time"/>
    <s v="Zone C"/>
    <s v="Temporary"/>
    <x v="0"/>
    <x v="4"/>
    <d v="1995-09-28T00:00:00"/>
    <s v="MA"/>
    <x v="1"/>
    <s v="White"/>
    <s v="Divorced"/>
    <x v="0"/>
    <x v="0"/>
    <x v="3"/>
    <d v="2022-09-20T00:00:00"/>
    <n v="1"/>
    <x v="0"/>
    <n v="3"/>
    <x v="2"/>
    <n v="4"/>
    <d v="2023-06-14T00:00:00"/>
    <x v="0"/>
    <x v="1"/>
    <x v="1"/>
    <n v="4"/>
    <x v="2251"/>
    <n v="27"/>
    <x v="1"/>
  </r>
  <r>
    <x v="2276"/>
    <d v="2020-11-15T00:00:00"/>
    <n v="5"/>
    <s v="Production Technician I"/>
    <x v="6"/>
    <s v="Active"/>
    <s v="Contract"/>
    <s v="Zone C"/>
    <s v="Part-Time"/>
    <x v="0"/>
    <x v="3"/>
    <d v="1977-08-11T00:00:00"/>
    <s v="MA"/>
    <x v="0"/>
    <s v="White"/>
    <s v="Married"/>
    <x v="0"/>
    <x v="0"/>
    <x v="0"/>
    <d v="2023-07-01T00:00:00"/>
    <n v="2"/>
    <x v="0"/>
    <n v="3"/>
    <x v="2"/>
    <n v="5"/>
    <d v="2023-04-21T00:00:00"/>
    <x v="3"/>
    <x v="1"/>
    <x v="3"/>
    <n v="3"/>
    <x v="2252"/>
    <n v="43"/>
    <x v="0"/>
  </r>
  <r>
    <x v="2277"/>
    <d v="2020-05-08T00:00:00"/>
    <n v="6"/>
    <s v="Production Technician I"/>
    <x v="2"/>
    <s v="Active"/>
    <s v="Part-Time"/>
    <s v="Zone B"/>
    <s v="Part-Time"/>
    <x v="0"/>
    <x v="3"/>
    <d v="1965-09-03T00:00:00"/>
    <s v="MA"/>
    <x v="0"/>
    <s v="Asian"/>
    <s v="Married"/>
    <x v="0"/>
    <x v="0"/>
    <x v="3"/>
    <d v="2022-11-04T00:00:00"/>
    <n v="4"/>
    <x v="1"/>
    <n v="4"/>
    <x v="1"/>
    <n v="5"/>
    <d v="2023-01-29T00:00:00"/>
    <x v="0"/>
    <x v="0"/>
    <x v="0"/>
    <n v="4"/>
    <x v="2253"/>
    <n v="55"/>
    <x v="0"/>
  </r>
  <r>
    <x v="2278"/>
    <d v="2019-03-10T00:00:00"/>
    <n v="7"/>
    <s v="Production Technician II"/>
    <x v="7"/>
    <s v="Active"/>
    <s v="Part-Time"/>
    <s v="Zone B"/>
    <s v="Full-Time"/>
    <x v="0"/>
    <x v="9"/>
    <d v="1953-03-01T00:00:00"/>
    <s v="MA"/>
    <x v="1"/>
    <s v="Hispanic"/>
    <s v="Married"/>
    <x v="0"/>
    <x v="0"/>
    <x v="0"/>
    <d v="2022-12-05T00:00:00"/>
    <n v="5"/>
    <x v="1"/>
    <n v="4"/>
    <x v="1"/>
    <n v="2"/>
    <d v="2023-01-26T00:00:00"/>
    <x v="0"/>
    <x v="0"/>
    <x v="2"/>
    <n v="5"/>
    <x v="2254"/>
    <n v="66"/>
    <x v="3"/>
  </r>
  <r>
    <x v="2279"/>
    <d v="2022-04-19T00:00:00"/>
    <n v="4"/>
    <s v="Production Technician II"/>
    <x v="3"/>
    <s v="Active"/>
    <s v="Full-Time"/>
    <s v="Zone C"/>
    <s v="Part-Time"/>
    <x v="0"/>
    <x v="4"/>
    <d v="1988-07-30T00:00:00"/>
    <s v="MA"/>
    <x v="1"/>
    <s v="White"/>
    <s v="Widowed"/>
    <x v="0"/>
    <x v="2"/>
    <x v="4"/>
    <d v="2023-05-19T00:00:00"/>
    <n v="5"/>
    <x v="1"/>
    <n v="3"/>
    <x v="2"/>
    <n v="2"/>
    <d v="2023-07-18T00:00:00"/>
    <x v="2"/>
    <x v="0"/>
    <x v="3"/>
    <n v="2"/>
    <x v="2255"/>
    <n v="34"/>
    <x v="1"/>
  </r>
  <r>
    <x v="2280"/>
    <d v="2019-11-30T00:00:00"/>
    <n v="6"/>
    <s v="Production Technician II"/>
    <x v="5"/>
    <s v="Active"/>
    <s v="Full-Time"/>
    <s v="Zone A"/>
    <s v="Part-Time"/>
    <x v="0"/>
    <x v="14"/>
    <d v="1962-06-22T00:00:00"/>
    <s v="MA"/>
    <x v="0"/>
    <s v="Asian"/>
    <s v="Divorced"/>
    <x v="0"/>
    <x v="2"/>
    <x v="2"/>
    <d v="2023-04-14T00:00:00"/>
    <n v="1"/>
    <x v="0"/>
    <n v="3"/>
    <x v="2"/>
    <n v="1"/>
    <d v="2023-05-27T00:00:00"/>
    <x v="4"/>
    <x v="0"/>
    <x v="1"/>
    <n v="5"/>
    <x v="2256"/>
    <n v="57"/>
    <x v="0"/>
  </r>
  <r>
    <x v="2281"/>
    <d v="2021-07-06T00:00:00"/>
    <n v="4"/>
    <s v="Production Technician II"/>
    <x v="4"/>
    <s v="Terminated"/>
    <s v="Part-Time"/>
    <s v="Zone A"/>
    <s v="Part-Time"/>
    <x v="0"/>
    <x v="13"/>
    <d v="1977-04-17T00:00:00"/>
    <s v="MA"/>
    <x v="0"/>
    <s v="White"/>
    <s v="Married"/>
    <x v="0"/>
    <x v="2"/>
    <x v="2"/>
    <d v="2023-01-13T00:00:00"/>
    <n v="3"/>
    <x v="2"/>
    <n v="2"/>
    <x v="0"/>
    <n v="4"/>
    <d v="2023-04-16T00:00:00"/>
    <x v="1"/>
    <x v="0"/>
    <x v="3"/>
    <n v="4"/>
    <x v="2257"/>
    <n v="44"/>
    <x v="0"/>
  </r>
  <r>
    <x v="2282"/>
    <d v="2018-11-27T00:00:00"/>
    <n v="7"/>
    <s v="Production Technician II"/>
    <x v="0"/>
    <s v="Active"/>
    <s v="Part-Time"/>
    <s v="Zone B"/>
    <s v="Temporary"/>
    <x v="0"/>
    <x v="18"/>
    <d v="1993-12-25T00:00:00"/>
    <s v="MA"/>
    <x v="0"/>
    <s v="Asian"/>
    <s v="Divorced"/>
    <x v="0"/>
    <x v="0"/>
    <x v="0"/>
    <d v="2023-03-13T00:00:00"/>
    <n v="5"/>
    <x v="1"/>
    <n v="2"/>
    <x v="0"/>
    <n v="4"/>
    <d v="2022-09-23T00:00:00"/>
    <x v="4"/>
    <x v="1"/>
    <x v="3"/>
    <n v="5"/>
    <x v="2258"/>
    <n v="25"/>
    <x v="1"/>
  </r>
  <r>
    <x v="2283"/>
    <d v="2023-01-30T00:00:00"/>
    <n v="3"/>
    <s v="Production Technician I"/>
    <x v="5"/>
    <s v="Active"/>
    <s v="Full-Time"/>
    <s v="Zone C"/>
    <s v="Part-Time"/>
    <x v="0"/>
    <x v="8"/>
    <d v="1964-02-24T00:00:00"/>
    <s v="MA"/>
    <x v="1"/>
    <s v="Hispanic"/>
    <s v="Single"/>
    <x v="0"/>
    <x v="2"/>
    <x v="2"/>
    <d v="2023-02-13T00:00:00"/>
    <n v="1"/>
    <x v="0"/>
    <n v="1"/>
    <x v="0"/>
    <n v="5"/>
    <d v="2022-12-21T00:00:00"/>
    <x v="3"/>
    <x v="0"/>
    <x v="0"/>
    <n v="2"/>
    <x v="2259"/>
    <n v="59"/>
    <x v="0"/>
  </r>
  <r>
    <x v="2284"/>
    <d v="2022-11-17T00:00:00"/>
    <n v="3"/>
    <s v="Production Technician I"/>
    <x v="6"/>
    <s v="Active"/>
    <s v="Full-Time"/>
    <s v="Zone A"/>
    <s v="Part-Time"/>
    <x v="0"/>
    <x v="4"/>
    <d v="1959-04-10T00:00:00"/>
    <s v="MA"/>
    <x v="1"/>
    <s v="Other"/>
    <s v="Married"/>
    <x v="0"/>
    <x v="0"/>
    <x v="0"/>
    <d v="2023-07-13T00:00:00"/>
    <n v="2"/>
    <x v="0"/>
    <n v="5"/>
    <x v="1"/>
    <n v="5"/>
    <d v="2023-04-05T00:00:00"/>
    <x v="3"/>
    <x v="0"/>
    <x v="1"/>
    <n v="3"/>
    <x v="2260"/>
    <n v="63"/>
    <x v="3"/>
  </r>
  <r>
    <x v="2285"/>
    <d v="2018-08-13T00:00:00"/>
    <n v="7"/>
    <s v="Production Technician I"/>
    <x v="2"/>
    <s v="Active"/>
    <s v="Part-Time"/>
    <s v="Zone A"/>
    <s v="Full-Time"/>
    <x v="0"/>
    <x v="4"/>
    <d v="1996-01-04T00:00:00"/>
    <s v="MA"/>
    <x v="1"/>
    <s v="Hispanic"/>
    <s v="Widowed"/>
    <x v="0"/>
    <x v="2"/>
    <x v="2"/>
    <d v="2023-04-13T00:00:00"/>
    <n v="3"/>
    <x v="2"/>
    <n v="4"/>
    <x v="1"/>
    <n v="3"/>
    <d v="2022-11-04T00:00:00"/>
    <x v="3"/>
    <x v="1"/>
    <x v="2"/>
    <n v="3"/>
    <x v="2261"/>
    <n v="22"/>
    <x v="2"/>
  </r>
  <r>
    <x v="2286"/>
    <d v="2021-07-02T00:00:00"/>
    <n v="4"/>
    <s v="Production Technician I"/>
    <x v="4"/>
    <s v="Terminated"/>
    <s v="Part-Time"/>
    <s v="Zone B"/>
    <s v="Temporary"/>
    <x v="0"/>
    <x v="5"/>
    <d v="1946-05-16T00:00:00"/>
    <s v="MA"/>
    <x v="1"/>
    <s v="White"/>
    <s v="Divorced"/>
    <x v="0"/>
    <x v="0"/>
    <x v="0"/>
    <d v="2022-08-14T00:00:00"/>
    <n v="3"/>
    <x v="2"/>
    <n v="2"/>
    <x v="0"/>
    <n v="5"/>
    <d v="2022-11-25T00:00:00"/>
    <x v="0"/>
    <x v="1"/>
    <x v="1"/>
    <n v="4"/>
    <x v="2262"/>
    <n v="75"/>
    <x v="3"/>
  </r>
  <r>
    <x v="2287"/>
    <d v="2022-06-28T00:00:00"/>
    <n v="3"/>
    <s v="Production Technician I"/>
    <x v="0"/>
    <s v="Active"/>
    <s v="Contract"/>
    <s v="Zone B"/>
    <s v="Full-Time"/>
    <x v="0"/>
    <x v="13"/>
    <d v="1973-08-27T00:00:00"/>
    <s v="MA"/>
    <x v="1"/>
    <s v="Other"/>
    <s v="Single"/>
    <x v="0"/>
    <x v="2"/>
    <x v="4"/>
    <d v="2022-08-28T00:00:00"/>
    <n v="4"/>
    <x v="1"/>
    <n v="4"/>
    <x v="1"/>
    <n v="2"/>
    <d v="2023-04-20T00:00:00"/>
    <x v="3"/>
    <x v="0"/>
    <x v="2"/>
    <n v="2"/>
    <x v="2263"/>
    <n v="49"/>
    <x v="0"/>
  </r>
  <r>
    <x v="2288"/>
    <d v="2019-01-25T00:00:00"/>
    <n v="7"/>
    <s v="Production Technician I"/>
    <x v="7"/>
    <s v="Active"/>
    <s v="Part-Time"/>
    <s v="Zone A"/>
    <s v="Temporary"/>
    <x v="0"/>
    <x v="4"/>
    <d v="1975-09-28T00:00:00"/>
    <s v="MA"/>
    <x v="1"/>
    <s v="Hispanic"/>
    <s v="Single"/>
    <x v="0"/>
    <x v="2"/>
    <x v="2"/>
    <d v="2023-07-13T00:00:00"/>
    <n v="4"/>
    <x v="1"/>
    <n v="1"/>
    <x v="0"/>
    <n v="1"/>
    <d v="2023-07-31T00:00:00"/>
    <x v="0"/>
    <x v="0"/>
    <x v="3"/>
    <n v="2"/>
    <x v="2264"/>
    <n v="44"/>
    <x v="0"/>
  </r>
  <r>
    <x v="2289"/>
    <d v="2023-07-23T00:00:00"/>
    <n v="2"/>
    <s v="Production Technician I"/>
    <x v="1"/>
    <s v="Active"/>
    <s v="Contract"/>
    <s v="Zone C"/>
    <s v="Part-Time"/>
    <x v="0"/>
    <x v="9"/>
    <d v="1978-07-29T00:00:00"/>
    <s v="MA"/>
    <x v="0"/>
    <s v="Asian"/>
    <s v="Single"/>
    <x v="0"/>
    <x v="0"/>
    <x v="0"/>
    <d v="2022-09-22T00:00:00"/>
    <n v="2"/>
    <x v="0"/>
    <n v="5"/>
    <x v="1"/>
    <n v="3"/>
    <d v="2023-05-10T00:00:00"/>
    <x v="2"/>
    <x v="0"/>
    <x v="2"/>
    <n v="5"/>
    <x v="2265"/>
    <n v="45"/>
    <x v="0"/>
  </r>
  <r>
    <x v="2290"/>
    <d v="2022-07-25T00:00:00"/>
    <n v="3"/>
    <s v="Production Technician I"/>
    <x v="8"/>
    <s v="Active"/>
    <s v="Full-Time"/>
    <s v="Zone C"/>
    <s v="Temporary"/>
    <x v="0"/>
    <x v="3"/>
    <d v="1992-12-04T00:00:00"/>
    <s v="MA"/>
    <x v="0"/>
    <s v="Black"/>
    <s v="Married"/>
    <x v="0"/>
    <x v="0"/>
    <x v="3"/>
    <d v="2023-07-13T00:00:00"/>
    <n v="4"/>
    <x v="1"/>
    <n v="2"/>
    <x v="0"/>
    <n v="4"/>
    <d v="2023-03-17T00:00:00"/>
    <x v="2"/>
    <x v="1"/>
    <x v="1"/>
    <n v="3"/>
    <x v="2266"/>
    <n v="30"/>
    <x v="1"/>
  </r>
  <r>
    <x v="2291"/>
    <d v="2023-01-11T00:00:00"/>
    <n v="3"/>
    <s v="Production Technician I"/>
    <x v="3"/>
    <s v="Active"/>
    <s v="Contract"/>
    <s v="Zone A"/>
    <s v="Part-Time"/>
    <x v="0"/>
    <x v="4"/>
    <d v="1998-09-12T00:00:00"/>
    <s v="MA"/>
    <x v="1"/>
    <s v="White"/>
    <s v="Widowed"/>
    <x v="0"/>
    <x v="0"/>
    <x v="0"/>
    <d v="2022-08-12T00:00:00"/>
    <n v="4"/>
    <x v="1"/>
    <n v="1"/>
    <x v="0"/>
    <n v="5"/>
    <d v="2023-01-13T00:00:00"/>
    <x v="3"/>
    <x v="1"/>
    <x v="0"/>
    <n v="2"/>
    <x v="2267"/>
    <n v="25"/>
    <x v="1"/>
  </r>
  <r>
    <x v="2292"/>
    <d v="2023-07-28T00:00:00"/>
    <n v="2"/>
    <s v="Production Technician I"/>
    <x v="9"/>
    <s v="Active"/>
    <s v="Part-Time"/>
    <s v="Zone B"/>
    <s v="Temporary"/>
    <x v="0"/>
    <x v="10"/>
    <d v="1964-01-19T00:00:00"/>
    <s v="MA"/>
    <x v="1"/>
    <s v="Hispanic"/>
    <s v="Single"/>
    <x v="1"/>
    <x v="2"/>
    <x v="2"/>
    <d v="2023-06-21T00:00:00"/>
    <n v="4"/>
    <x v="1"/>
    <n v="3"/>
    <x v="2"/>
    <n v="3"/>
    <d v="2023-02-27T00:00:00"/>
    <x v="3"/>
    <x v="1"/>
    <x v="2"/>
    <n v="5"/>
    <x v="2268"/>
    <n v="59"/>
    <x v="0"/>
  </r>
  <r>
    <x v="2293"/>
    <d v="2023-05-06T00:00:00"/>
    <n v="3"/>
    <s v="Production Technician I"/>
    <x v="5"/>
    <s v="Active"/>
    <s v="Full-Time"/>
    <s v="Zone C"/>
    <s v="Part-Time"/>
    <x v="0"/>
    <x v="3"/>
    <d v="2000-02-03T00:00:00"/>
    <s v="MA"/>
    <x v="1"/>
    <s v="White"/>
    <s v="Widowed"/>
    <x v="0"/>
    <x v="0"/>
    <x v="0"/>
    <d v="2022-12-31T00:00:00"/>
    <n v="2"/>
    <x v="0"/>
    <n v="3"/>
    <x v="2"/>
    <n v="4"/>
    <d v="2023-07-31T00:00:00"/>
    <x v="0"/>
    <x v="0"/>
    <x v="0"/>
    <n v="2"/>
    <x v="2269"/>
    <n v="23"/>
    <x v="2"/>
  </r>
  <r>
    <x v="2294"/>
    <d v="2022-09-18T00:00:00"/>
    <n v="3"/>
    <s v="Production Technician I"/>
    <x v="6"/>
    <s v="Active"/>
    <s v="Full-Time"/>
    <s v="Zone C"/>
    <s v="Temporary"/>
    <x v="0"/>
    <x v="13"/>
    <d v="1979-07-09T00:00:00"/>
    <s v="MA"/>
    <x v="1"/>
    <s v="Hispanic"/>
    <s v="Divorced"/>
    <x v="0"/>
    <x v="2"/>
    <x v="2"/>
    <d v="2022-10-16T00:00:00"/>
    <n v="2"/>
    <x v="0"/>
    <n v="1"/>
    <x v="0"/>
    <n v="5"/>
    <d v="2022-10-23T00:00:00"/>
    <x v="2"/>
    <x v="1"/>
    <x v="2"/>
    <n v="2"/>
    <x v="2270"/>
    <n v="43"/>
    <x v="0"/>
  </r>
  <r>
    <x v="2295"/>
    <d v="2019-09-08T00:00:00"/>
    <n v="6"/>
    <s v="Production Technician I"/>
    <x v="2"/>
    <s v="Active"/>
    <s v="Full-Time"/>
    <s v="Zone B"/>
    <s v="Temporary"/>
    <x v="0"/>
    <x v="4"/>
    <d v="1998-09-22T00:00:00"/>
    <s v="MA"/>
    <x v="1"/>
    <s v="Hispanic"/>
    <s v="Single"/>
    <x v="0"/>
    <x v="2"/>
    <x v="2"/>
    <d v="2023-04-12T00:00:00"/>
    <n v="2"/>
    <x v="0"/>
    <n v="5"/>
    <x v="1"/>
    <n v="5"/>
    <d v="2023-03-06T00:00:00"/>
    <x v="3"/>
    <x v="0"/>
    <x v="1"/>
    <n v="5"/>
    <x v="2271"/>
    <n v="21"/>
    <x v="2"/>
  </r>
  <r>
    <x v="2296"/>
    <d v="2019-08-30T00:00:00"/>
    <n v="6"/>
    <s v="Production Technician I"/>
    <x v="4"/>
    <s v="Active"/>
    <s v="Part-Time"/>
    <s v="Zone B"/>
    <s v="Part-Time"/>
    <x v="0"/>
    <x v="1"/>
    <d v="1959-03-15T00:00:00"/>
    <s v="MA"/>
    <x v="0"/>
    <s v="White"/>
    <s v="Divorced"/>
    <x v="0"/>
    <x v="0"/>
    <x v="0"/>
    <d v="2023-05-24T00:00:00"/>
    <n v="2"/>
    <x v="0"/>
    <n v="3"/>
    <x v="2"/>
    <n v="3"/>
    <d v="2022-09-18T00:00:00"/>
    <x v="4"/>
    <x v="0"/>
    <x v="0"/>
    <n v="4"/>
    <x v="2272"/>
    <n v="60"/>
    <x v="3"/>
  </r>
  <r>
    <x v="2297"/>
    <d v="2023-05-22T00:00:00"/>
    <n v="2"/>
    <s v="Production Technician I"/>
    <x v="0"/>
    <s v="Active"/>
    <s v="Contract"/>
    <s v="Zone B"/>
    <s v="Part-Time"/>
    <x v="0"/>
    <x v="3"/>
    <d v="1985-12-07T00:00:00"/>
    <s v="MA"/>
    <x v="0"/>
    <s v="White"/>
    <s v="Divorced"/>
    <x v="0"/>
    <x v="2"/>
    <x v="2"/>
    <d v="2023-01-23T00:00:00"/>
    <n v="5"/>
    <x v="1"/>
    <n v="2"/>
    <x v="0"/>
    <n v="1"/>
    <d v="2022-09-04T00:00:00"/>
    <x v="4"/>
    <x v="1"/>
    <x v="1"/>
    <n v="2"/>
    <x v="2273"/>
    <n v="38"/>
    <x v="1"/>
  </r>
  <r>
    <x v="2298"/>
    <d v="2021-03-02T00:00:00"/>
    <n v="5"/>
    <s v="Production Technician II"/>
    <x v="1"/>
    <s v="Active"/>
    <s v="Part-Time"/>
    <s v="Zone A"/>
    <s v="Full-Time"/>
    <x v="0"/>
    <x v="13"/>
    <d v="1962-12-25T00:00:00"/>
    <s v="MA"/>
    <x v="1"/>
    <s v="Hispanic"/>
    <s v="Widowed"/>
    <x v="0"/>
    <x v="0"/>
    <x v="3"/>
    <d v="2022-09-09T00:00:00"/>
    <n v="1"/>
    <x v="0"/>
    <n v="4"/>
    <x v="1"/>
    <n v="1"/>
    <d v="2022-09-07T00:00:00"/>
    <x v="2"/>
    <x v="0"/>
    <x v="1"/>
    <n v="1"/>
    <x v="2274"/>
    <n v="59"/>
    <x v="0"/>
  </r>
  <r>
    <x v="2299"/>
    <d v="2023-02-13T00:00:00"/>
    <n v="3"/>
    <s v="Production Technician II"/>
    <x v="8"/>
    <s v="Active"/>
    <s v="Full-Time"/>
    <s v="Zone C"/>
    <s v="Temporary"/>
    <x v="0"/>
    <x v="11"/>
    <d v="1982-12-29T00:00:00"/>
    <s v="MA"/>
    <x v="1"/>
    <s v="Hispanic"/>
    <s v="Widowed"/>
    <x v="0"/>
    <x v="0"/>
    <x v="0"/>
    <d v="2023-02-22T00:00:00"/>
    <n v="5"/>
    <x v="1"/>
    <n v="4"/>
    <x v="1"/>
    <n v="4"/>
    <d v="2022-11-02T00:00:00"/>
    <x v="3"/>
    <x v="1"/>
    <x v="2"/>
    <n v="2"/>
    <x v="2275"/>
    <n v="41"/>
    <x v="0"/>
  </r>
  <r>
    <x v="2300"/>
    <d v="2020-02-19T00:00:00"/>
    <n v="6"/>
    <s v="Production Technician II"/>
    <x v="9"/>
    <s v="Terminated"/>
    <s v="Full-Time"/>
    <s v="Zone A"/>
    <s v="Full-Time"/>
    <x v="0"/>
    <x v="4"/>
    <d v="1980-08-09T00:00:00"/>
    <s v="MA"/>
    <x v="0"/>
    <s v="Other"/>
    <s v="Married"/>
    <x v="0"/>
    <x v="0"/>
    <x v="0"/>
    <d v="2022-08-30T00:00:00"/>
    <n v="4"/>
    <x v="1"/>
    <n v="4"/>
    <x v="1"/>
    <n v="5"/>
    <d v="2022-09-07T00:00:00"/>
    <x v="0"/>
    <x v="0"/>
    <x v="1"/>
    <n v="1"/>
    <x v="2276"/>
    <n v="40"/>
    <x v="0"/>
  </r>
  <r>
    <x v="2301"/>
    <d v="2021-10-15T00:00:00"/>
    <n v="4"/>
    <s v="Production Technician II"/>
    <x v="5"/>
    <s v="Terminated"/>
    <s v="Full-Time"/>
    <s v="Zone A"/>
    <s v="Temporary"/>
    <x v="0"/>
    <x v="4"/>
    <d v="1944-05-11T00:00:00"/>
    <s v="MA"/>
    <x v="0"/>
    <s v="Black"/>
    <s v="Single"/>
    <x v="0"/>
    <x v="2"/>
    <x v="2"/>
    <d v="2023-02-26T00:00:00"/>
    <n v="5"/>
    <x v="1"/>
    <n v="5"/>
    <x v="1"/>
    <n v="3"/>
    <d v="2023-01-30T00:00:00"/>
    <x v="4"/>
    <x v="0"/>
    <x v="2"/>
    <n v="3"/>
    <x v="2277"/>
    <n v="77"/>
    <x v="3"/>
  </r>
  <r>
    <x v="2302"/>
    <d v="2022-11-16T00:00:00"/>
    <n v="3"/>
    <s v="Production Technician I"/>
    <x v="5"/>
    <s v="Active"/>
    <s v="Part-Time"/>
    <s v="Zone B"/>
    <s v="Part-Time"/>
    <x v="0"/>
    <x v="6"/>
    <d v="1947-04-14T00:00:00"/>
    <s v="MA"/>
    <x v="1"/>
    <s v="Other"/>
    <s v="Single"/>
    <x v="0"/>
    <x v="2"/>
    <x v="2"/>
    <d v="2023-02-07T00:00:00"/>
    <n v="2"/>
    <x v="0"/>
    <n v="5"/>
    <x v="1"/>
    <n v="3"/>
    <d v="2022-10-26T00:00:00"/>
    <x v="1"/>
    <x v="1"/>
    <x v="3"/>
    <n v="3"/>
    <x v="2278"/>
    <n v="75"/>
    <x v="3"/>
  </r>
  <r>
    <x v="2303"/>
    <d v="2022-06-30T00:00:00"/>
    <n v="3"/>
    <s v="Production Technician I"/>
    <x v="6"/>
    <s v="Active"/>
    <s v="Full-Time"/>
    <s v="Zone B"/>
    <s v="Part-Time"/>
    <x v="0"/>
    <x v="5"/>
    <d v="1994-05-26T00:00:00"/>
    <s v="MA"/>
    <x v="1"/>
    <s v="White"/>
    <s v="Married"/>
    <x v="0"/>
    <x v="2"/>
    <x v="4"/>
    <d v="2022-12-09T00:00:00"/>
    <n v="1"/>
    <x v="0"/>
    <n v="2"/>
    <x v="0"/>
    <n v="2"/>
    <d v="2022-12-06T00:00:00"/>
    <x v="2"/>
    <x v="1"/>
    <x v="2"/>
    <n v="1"/>
    <x v="2279"/>
    <n v="28"/>
    <x v="1"/>
  </r>
  <r>
    <x v="2304"/>
    <d v="2021-07-28T00:00:00"/>
    <n v="4"/>
    <s v="Production Technician I"/>
    <x v="2"/>
    <s v="Active"/>
    <s v="Full-Time"/>
    <s v="Zone C"/>
    <s v="Full-Time"/>
    <x v="0"/>
    <x v="1"/>
    <d v="1952-04-29T00:00:00"/>
    <s v="MA"/>
    <x v="1"/>
    <s v="White"/>
    <s v="Widowed"/>
    <x v="0"/>
    <x v="2"/>
    <x v="2"/>
    <d v="2023-07-13T00:00:00"/>
    <n v="5"/>
    <x v="1"/>
    <n v="1"/>
    <x v="0"/>
    <n v="4"/>
    <d v="2023-02-09T00:00:00"/>
    <x v="4"/>
    <x v="1"/>
    <x v="1"/>
    <n v="1"/>
    <x v="2280"/>
    <n v="69"/>
    <x v="3"/>
  </r>
  <r>
    <x v="2305"/>
    <d v="2021-11-21T00:00:00"/>
    <n v="4"/>
    <s v="Production Technician I"/>
    <x v="4"/>
    <s v="Active"/>
    <s v="Contract"/>
    <s v="Zone C"/>
    <s v="Full-Time"/>
    <x v="0"/>
    <x v="4"/>
    <d v="1975-01-03T00:00:00"/>
    <s v="MA"/>
    <x v="1"/>
    <s v="White"/>
    <s v="Married"/>
    <x v="0"/>
    <x v="0"/>
    <x v="3"/>
    <d v="2022-11-14T00:00:00"/>
    <n v="4"/>
    <x v="1"/>
    <n v="5"/>
    <x v="1"/>
    <n v="5"/>
    <d v="2022-12-23T00:00:00"/>
    <x v="1"/>
    <x v="0"/>
    <x v="1"/>
    <n v="1"/>
    <x v="2281"/>
    <n v="46"/>
    <x v="0"/>
  </r>
  <r>
    <x v="2306"/>
    <d v="2020-10-12T00:00:00"/>
    <n v="5"/>
    <s v="Production Technician I"/>
    <x v="0"/>
    <s v="Active"/>
    <s v="Contract"/>
    <s v="Zone A"/>
    <s v="Full-Time"/>
    <x v="0"/>
    <x v="3"/>
    <d v="1989-03-25T00:00:00"/>
    <s v="MA"/>
    <x v="1"/>
    <s v="Asian"/>
    <s v="Married"/>
    <x v="0"/>
    <x v="2"/>
    <x v="2"/>
    <d v="2022-09-02T00:00:00"/>
    <n v="2"/>
    <x v="0"/>
    <n v="5"/>
    <x v="1"/>
    <n v="2"/>
    <d v="2022-08-24T00:00:00"/>
    <x v="0"/>
    <x v="1"/>
    <x v="1"/>
    <n v="3"/>
    <x v="2282"/>
    <n v="31"/>
    <x v="1"/>
  </r>
  <r>
    <x v="2307"/>
    <d v="2018-10-02T00:00:00"/>
    <n v="7"/>
    <s v="Production Technician I"/>
    <x v="7"/>
    <s v="Active"/>
    <s v="Full-Time"/>
    <s v="Zone A"/>
    <s v="Full-Time"/>
    <x v="0"/>
    <x v="3"/>
    <d v="1943-11-16T00:00:00"/>
    <s v="MA"/>
    <x v="0"/>
    <s v="Asian"/>
    <s v="Divorced"/>
    <x v="0"/>
    <x v="0"/>
    <x v="3"/>
    <d v="2023-04-30T00:00:00"/>
    <n v="5"/>
    <x v="1"/>
    <n v="3"/>
    <x v="2"/>
    <n v="3"/>
    <d v="2023-06-10T00:00:00"/>
    <x v="3"/>
    <x v="1"/>
    <x v="2"/>
    <n v="4"/>
    <x v="2283"/>
    <n v="75"/>
    <x v="3"/>
  </r>
  <r>
    <x v="2308"/>
    <d v="2021-07-17T00:00:00"/>
    <n v="4"/>
    <s v="Production Technician I"/>
    <x v="1"/>
    <s v="Active"/>
    <s v="Contract"/>
    <s v="Zone C"/>
    <s v="Part-Time"/>
    <x v="0"/>
    <x v="6"/>
    <d v="1995-04-11T00:00:00"/>
    <s v="MA"/>
    <x v="0"/>
    <s v="White"/>
    <s v="Divorced"/>
    <x v="0"/>
    <x v="0"/>
    <x v="3"/>
    <d v="2023-03-30T00:00:00"/>
    <n v="4"/>
    <x v="1"/>
    <n v="5"/>
    <x v="1"/>
    <n v="3"/>
    <d v="2022-11-22T00:00:00"/>
    <x v="1"/>
    <x v="0"/>
    <x v="2"/>
    <n v="4"/>
    <x v="2284"/>
    <n v="26"/>
    <x v="1"/>
  </r>
  <r>
    <x v="2309"/>
    <d v="2022-04-13T00:00:00"/>
    <n v="4"/>
    <s v="Production Technician I"/>
    <x v="8"/>
    <s v="Active"/>
    <s v="Contract"/>
    <s v="Zone C"/>
    <s v="Part-Time"/>
    <x v="0"/>
    <x v="14"/>
    <d v="1988-10-07T00:00:00"/>
    <s v="MA"/>
    <x v="0"/>
    <s v="Black"/>
    <s v="Divorced"/>
    <x v="0"/>
    <x v="2"/>
    <x v="2"/>
    <d v="2022-08-13T00:00:00"/>
    <n v="5"/>
    <x v="1"/>
    <n v="4"/>
    <x v="1"/>
    <n v="1"/>
    <d v="2023-05-18T00:00:00"/>
    <x v="1"/>
    <x v="1"/>
    <x v="2"/>
    <n v="5"/>
    <x v="2285"/>
    <n v="34"/>
    <x v="1"/>
  </r>
  <r>
    <x v="2310"/>
    <d v="2021-03-20T00:00:00"/>
    <n v="5"/>
    <s v="Production Technician I"/>
    <x v="3"/>
    <s v="Active"/>
    <s v="Part-Time"/>
    <s v="Zone C"/>
    <s v="Temporary"/>
    <x v="0"/>
    <x v="8"/>
    <d v="1944-07-10T00:00:00"/>
    <s v="MA"/>
    <x v="1"/>
    <s v="Asian"/>
    <s v="Single"/>
    <x v="0"/>
    <x v="0"/>
    <x v="0"/>
    <d v="2022-08-08T00:00:00"/>
    <n v="4"/>
    <x v="1"/>
    <n v="1"/>
    <x v="0"/>
    <n v="4"/>
    <d v="2023-06-08T00:00:00"/>
    <x v="4"/>
    <x v="1"/>
    <x v="1"/>
    <n v="1"/>
    <x v="2286"/>
    <n v="77"/>
    <x v="3"/>
  </r>
  <r>
    <x v="2311"/>
    <d v="2021-09-09T00:00:00"/>
    <n v="4"/>
    <s v="Production Technician I"/>
    <x v="9"/>
    <s v="Active"/>
    <s v="Part-Time"/>
    <s v="Zone A"/>
    <s v="Temporary"/>
    <x v="0"/>
    <x v="2"/>
    <d v="1945-05-13T00:00:00"/>
    <s v="MA"/>
    <x v="1"/>
    <s v="Black"/>
    <s v="Single"/>
    <x v="0"/>
    <x v="0"/>
    <x v="3"/>
    <d v="2023-07-03T00:00:00"/>
    <n v="4"/>
    <x v="1"/>
    <n v="4"/>
    <x v="1"/>
    <n v="2"/>
    <d v="2023-05-18T00:00:00"/>
    <x v="4"/>
    <x v="0"/>
    <x v="2"/>
    <n v="4"/>
    <x v="2287"/>
    <n v="76"/>
    <x v="3"/>
  </r>
  <r>
    <x v="2312"/>
    <d v="2019-12-06T00:00:00"/>
    <n v="6"/>
    <s v="Production Technician I"/>
    <x v="5"/>
    <s v="Active"/>
    <s v="Part-Time"/>
    <s v="Zone C"/>
    <s v="Part-Time"/>
    <x v="0"/>
    <x v="3"/>
    <d v="1969-09-06T00:00:00"/>
    <s v="MA"/>
    <x v="1"/>
    <s v="Black"/>
    <s v="Married"/>
    <x v="0"/>
    <x v="2"/>
    <x v="4"/>
    <d v="2022-10-23T00:00:00"/>
    <n v="1"/>
    <x v="0"/>
    <n v="4"/>
    <x v="1"/>
    <n v="5"/>
    <d v="2022-08-07T00:00:00"/>
    <x v="1"/>
    <x v="1"/>
    <x v="1"/>
    <n v="2"/>
    <x v="2288"/>
    <n v="50"/>
    <x v="0"/>
  </r>
  <r>
    <x v="2313"/>
    <d v="2023-04-26T00:00:00"/>
    <n v="3"/>
    <s v="Production Technician I"/>
    <x v="6"/>
    <s v="Active"/>
    <s v="Contract"/>
    <s v="Zone B"/>
    <s v="Part-Time"/>
    <x v="0"/>
    <x v="10"/>
    <d v="2000-04-29T00:00:00"/>
    <s v="MA"/>
    <x v="1"/>
    <s v="Hispanic"/>
    <s v="Divorced"/>
    <x v="0"/>
    <x v="2"/>
    <x v="2"/>
    <d v="2023-05-07T00:00:00"/>
    <n v="3"/>
    <x v="2"/>
    <n v="2"/>
    <x v="0"/>
    <n v="3"/>
    <d v="2022-10-04T00:00:00"/>
    <x v="1"/>
    <x v="0"/>
    <x v="1"/>
    <n v="3"/>
    <x v="2289"/>
    <n v="23"/>
    <x v="2"/>
  </r>
  <r>
    <x v="2314"/>
    <d v="2019-04-06T00:00:00"/>
    <n v="7"/>
    <s v="Production Technician I"/>
    <x v="2"/>
    <s v="Active"/>
    <s v="Contract"/>
    <s v="Zone B"/>
    <s v="Temporary"/>
    <x v="0"/>
    <x v="3"/>
    <d v="1961-10-14T00:00:00"/>
    <s v="MA"/>
    <x v="1"/>
    <s v="Hispanic"/>
    <s v="Married"/>
    <x v="0"/>
    <x v="0"/>
    <x v="3"/>
    <d v="2022-10-10T00:00:00"/>
    <n v="2"/>
    <x v="0"/>
    <n v="2"/>
    <x v="0"/>
    <n v="2"/>
    <d v="2023-04-22T00:00:00"/>
    <x v="1"/>
    <x v="0"/>
    <x v="2"/>
    <n v="2"/>
    <x v="2290"/>
    <n v="58"/>
    <x v="0"/>
  </r>
  <r>
    <x v="2315"/>
    <d v="2020-10-19T00:00:00"/>
    <n v="5"/>
    <s v="Production Technician I"/>
    <x v="4"/>
    <s v="Terminated"/>
    <s v="Part-Time"/>
    <s v="Zone B"/>
    <s v="Temporary"/>
    <x v="0"/>
    <x v="3"/>
    <d v="1965-07-16T00:00:00"/>
    <s v="MA"/>
    <x v="0"/>
    <s v="Black"/>
    <s v="Widowed"/>
    <x v="0"/>
    <x v="2"/>
    <x v="4"/>
    <d v="2022-11-10T00:00:00"/>
    <n v="2"/>
    <x v="0"/>
    <n v="1"/>
    <x v="0"/>
    <n v="5"/>
    <d v="2022-12-22T00:00:00"/>
    <x v="2"/>
    <x v="0"/>
    <x v="0"/>
    <n v="4"/>
    <x v="2291"/>
    <n v="55"/>
    <x v="0"/>
  </r>
  <r>
    <x v="2316"/>
    <d v="2021-11-22T00:00:00"/>
    <n v="4"/>
    <s v="Production Technician II"/>
    <x v="7"/>
    <s v="Active"/>
    <s v="Full-Time"/>
    <s v="Zone C"/>
    <s v="Temporary"/>
    <x v="0"/>
    <x v="3"/>
    <d v="1942-12-02T00:00:00"/>
    <s v="MA"/>
    <x v="1"/>
    <s v="Black"/>
    <s v="Married"/>
    <x v="0"/>
    <x v="2"/>
    <x v="4"/>
    <d v="2022-10-03T00:00:00"/>
    <n v="5"/>
    <x v="1"/>
    <n v="1"/>
    <x v="0"/>
    <n v="4"/>
    <d v="2022-10-01T00:00:00"/>
    <x v="0"/>
    <x v="1"/>
    <x v="2"/>
    <n v="2"/>
    <x v="2292"/>
    <n v="79"/>
    <x v="3"/>
  </r>
  <r>
    <x v="2317"/>
    <d v="2020-09-03T00:00:00"/>
    <n v="5"/>
    <s v="Production Technician II"/>
    <x v="5"/>
    <s v="Active"/>
    <s v="Full-Time"/>
    <s v="Zone B"/>
    <s v="Part-Time"/>
    <x v="0"/>
    <x v="3"/>
    <d v="1979-06-18T00:00:00"/>
    <s v="MA"/>
    <x v="0"/>
    <s v="White"/>
    <s v="Single"/>
    <x v="0"/>
    <x v="0"/>
    <x v="0"/>
    <d v="2022-11-14T00:00:00"/>
    <n v="3"/>
    <x v="2"/>
    <n v="4"/>
    <x v="1"/>
    <n v="2"/>
    <d v="2023-02-06T00:00:00"/>
    <x v="1"/>
    <x v="1"/>
    <x v="2"/>
    <n v="2"/>
    <x v="2293"/>
    <n v="41"/>
    <x v="0"/>
  </r>
  <r>
    <x v="2318"/>
    <d v="2019-10-14T00:00:00"/>
    <n v="6"/>
    <s v="Production Technician II"/>
    <x v="4"/>
    <s v="Terminated"/>
    <s v="Contract"/>
    <s v="Zone C"/>
    <s v="Full-Time"/>
    <x v="0"/>
    <x v="15"/>
    <d v="1955-09-02T00:00:00"/>
    <s v="MA"/>
    <x v="0"/>
    <s v="White"/>
    <s v="Divorced"/>
    <x v="0"/>
    <x v="0"/>
    <x v="3"/>
    <d v="2023-04-05T00:00:00"/>
    <n v="1"/>
    <x v="0"/>
    <n v="1"/>
    <x v="0"/>
    <n v="4"/>
    <d v="2022-09-02T00:00:00"/>
    <x v="4"/>
    <x v="0"/>
    <x v="1"/>
    <n v="2"/>
    <x v="2294"/>
    <n v="64"/>
    <x v="3"/>
  </r>
  <r>
    <x v="2319"/>
    <d v="2022-03-13T00:00:00"/>
    <n v="4"/>
    <s v="Production Technician I"/>
    <x v="4"/>
    <s v="Terminated"/>
    <s v="Full-Time"/>
    <s v="Zone A"/>
    <s v="Temporary"/>
    <x v="0"/>
    <x v="9"/>
    <d v="1946-01-28T00:00:00"/>
    <s v="MA"/>
    <x v="1"/>
    <s v="White"/>
    <s v="Single"/>
    <x v="1"/>
    <x v="2"/>
    <x v="4"/>
    <d v="2022-08-11T00:00:00"/>
    <n v="2"/>
    <x v="0"/>
    <n v="1"/>
    <x v="0"/>
    <n v="1"/>
    <d v="2023-07-21T00:00:00"/>
    <x v="1"/>
    <x v="0"/>
    <x v="0"/>
    <n v="2"/>
    <x v="2295"/>
    <n v="76"/>
    <x v="3"/>
  </r>
  <r>
    <x v="2320"/>
    <d v="2018-10-02T00:00:00"/>
    <n v="7"/>
    <s v="Production Technician I"/>
    <x v="0"/>
    <s v="Active"/>
    <s v="Part-Time"/>
    <s v="Zone C"/>
    <s v="Full-Time"/>
    <x v="0"/>
    <x v="3"/>
    <d v="1949-07-27T00:00:00"/>
    <s v="MA"/>
    <x v="1"/>
    <s v="Hispanic"/>
    <s v="Single"/>
    <x v="0"/>
    <x v="0"/>
    <x v="3"/>
    <d v="2023-02-09T00:00:00"/>
    <n v="5"/>
    <x v="1"/>
    <n v="1"/>
    <x v="0"/>
    <n v="1"/>
    <d v="2023-05-06T00:00:00"/>
    <x v="3"/>
    <x v="0"/>
    <x v="0"/>
    <n v="3"/>
    <x v="2296"/>
    <n v="69"/>
    <x v="3"/>
  </r>
  <r>
    <x v="2321"/>
    <d v="2022-10-06T00:00:00"/>
    <n v="3"/>
    <s v="Production Technician I"/>
    <x v="1"/>
    <s v="Active"/>
    <s v="Full-Time"/>
    <s v="Zone C"/>
    <s v="Part-Time"/>
    <x v="0"/>
    <x v="3"/>
    <d v="1972-07-29T00:00:00"/>
    <s v="MA"/>
    <x v="1"/>
    <s v="Hispanic"/>
    <s v="Divorced"/>
    <x v="1"/>
    <x v="2"/>
    <x v="4"/>
    <d v="2023-03-31T00:00:00"/>
    <n v="4"/>
    <x v="1"/>
    <n v="1"/>
    <x v="0"/>
    <n v="4"/>
    <d v="2023-04-26T00:00:00"/>
    <x v="3"/>
    <x v="1"/>
    <x v="3"/>
    <n v="2"/>
    <x v="2297"/>
    <n v="50"/>
    <x v="0"/>
  </r>
  <r>
    <x v="2322"/>
    <d v="2020-09-21T00:00:00"/>
    <n v="5"/>
    <s v="Production Technician I"/>
    <x v="8"/>
    <s v="Active"/>
    <s v="Full-Time"/>
    <s v="Zone B"/>
    <s v="Part-Time"/>
    <x v="0"/>
    <x v="4"/>
    <d v="1967-03-05T00:00:00"/>
    <s v="MA"/>
    <x v="1"/>
    <s v="Black"/>
    <s v="Divorced"/>
    <x v="0"/>
    <x v="0"/>
    <x v="0"/>
    <d v="2022-10-16T00:00:00"/>
    <n v="4"/>
    <x v="1"/>
    <n v="3"/>
    <x v="2"/>
    <n v="3"/>
    <d v="2023-07-16T00:00:00"/>
    <x v="4"/>
    <x v="0"/>
    <x v="0"/>
    <n v="2"/>
    <x v="2298"/>
    <n v="53"/>
    <x v="0"/>
  </r>
  <r>
    <x v="2323"/>
    <d v="2021-12-06T00:00:00"/>
    <n v="4"/>
    <s v="Production Technician I"/>
    <x v="6"/>
    <s v="Active"/>
    <s v="Part-Time"/>
    <s v="Zone C"/>
    <s v="Temporary"/>
    <x v="0"/>
    <x v="4"/>
    <d v="1946-11-20T00:00:00"/>
    <s v="MA"/>
    <x v="1"/>
    <s v="Other"/>
    <s v="Widowed"/>
    <x v="0"/>
    <x v="2"/>
    <x v="4"/>
    <d v="2023-02-02T00:00:00"/>
    <n v="2"/>
    <x v="0"/>
    <n v="1"/>
    <x v="0"/>
    <n v="2"/>
    <d v="2023-06-23T00:00:00"/>
    <x v="4"/>
    <x v="0"/>
    <x v="1"/>
    <n v="3"/>
    <x v="697"/>
    <n v="75"/>
    <x v="3"/>
  </r>
  <r>
    <x v="2324"/>
    <d v="2022-11-16T00:00:00"/>
    <n v="3"/>
    <s v="Production Technician I"/>
    <x v="2"/>
    <s v="Terminated"/>
    <s v="Contract"/>
    <s v="Zone B"/>
    <s v="Part-Time"/>
    <x v="0"/>
    <x v="3"/>
    <d v="1994-04-06T00:00:00"/>
    <s v="MA"/>
    <x v="1"/>
    <s v="Other"/>
    <s v="Widowed"/>
    <x v="2"/>
    <x v="0"/>
    <x v="3"/>
    <d v="2023-07-31T00:00:00"/>
    <n v="5"/>
    <x v="1"/>
    <n v="1"/>
    <x v="0"/>
    <n v="1"/>
    <d v="2023-01-01T00:00:00"/>
    <x v="0"/>
    <x v="0"/>
    <x v="3"/>
    <n v="1"/>
    <x v="2299"/>
    <n v="28"/>
    <x v="1"/>
  </r>
  <r>
    <x v="2325"/>
    <d v="2022-08-02T00:00:00"/>
    <n v="3"/>
    <s v="Production Technician I"/>
    <x v="9"/>
    <s v="Active"/>
    <s v="Part-Time"/>
    <s v="Zone A"/>
    <s v="Full-Time"/>
    <x v="0"/>
    <x v="7"/>
    <d v="1945-12-18T00:00:00"/>
    <s v="MA"/>
    <x v="0"/>
    <s v="Hispanic"/>
    <s v="Married"/>
    <x v="2"/>
    <x v="2"/>
    <x v="2"/>
    <d v="2023-03-05T00:00:00"/>
    <n v="1"/>
    <x v="0"/>
    <n v="3"/>
    <x v="2"/>
    <n v="4"/>
    <d v="2023-04-18T00:00:00"/>
    <x v="2"/>
    <x v="1"/>
    <x v="1"/>
    <n v="4"/>
    <x v="2300"/>
    <n v="77"/>
    <x v="3"/>
  </r>
  <r>
    <x v="2326"/>
    <d v="2022-01-19T00:00:00"/>
    <n v="4"/>
    <s v="Production Technician I"/>
    <x v="7"/>
    <s v="Active"/>
    <s v="Part-Time"/>
    <s v="Zone C"/>
    <s v="Full-Time"/>
    <x v="0"/>
    <x v="4"/>
    <d v="1979-02-18T00:00:00"/>
    <s v="MA"/>
    <x v="0"/>
    <s v="Black"/>
    <s v="Single"/>
    <x v="2"/>
    <x v="0"/>
    <x v="0"/>
    <d v="2023-03-27T00:00:00"/>
    <n v="3"/>
    <x v="2"/>
    <n v="5"/>
    <x v="1"/>
    <n v="5"/>
    <d v="2022-09-05T00:00:00"/>
    <x v="3"/>
    <x v="1"/>
    <x v="3"/>
    <n v="1"/>
    <x v="2301"/>
    <n v="43"/>
    <x v="0"/>
  </r>
  <r>
    <x v="2327"/>
    <d v="2022-04-09T00:00:00"/>
    <n v="4"/>
    <s v="Production Technician I"/>
    <x v="3"/>
    <s v="Active"/>
    <s v="Full-Time"/>
    <s v="Zone A"/>
    <s v="Temporary"/>
    <x v="0"/>
    <x v="21"/>
    <d v="1952-08-16T00:00:00"/>
    <s v="MA"/>
    <x v="0"/>
    <s v="White"/>
    <s v="Married"/>
    <x v="2"/>
    <x v="0"/>
    <x v="3"/>
    <d v="2023-01-23T00:00:00"/>
    <n v="4"/>
    <x v="1"/>
    <n v="5"/>
    <x v="1"/>
    <n v="2"/>
    <d v="2023-01-03T00:00:00"/>
    <x v="1"/>
    <x v="0"/>
    <x v="2"/>
    <n v="2"/>
    <x v="2302"/>
    <n v="70"/>
    <x v="3"/>
  </r>
  <r>
    <x v="2328"/>
    <d v="2019-07-19T00:00:00"/>
    <n v="6"/>
    <s v="Production Technician I"/>
    <x v="5"/>
    <s v="Active"/>
    <s v="Full-Time"/>
    <s v="Zone A"/>
    <s v="Part-Time"/>
    <x v="0"/>
    <x v="3"/>
    <d v="1974-11-01T00:00:00"/>
    <s v="MA"/>
    <x v="1"/>
    <s v="White"/>
    <s v="Single"/>
    <x v="0"/>
    <x v="2"/>
    <x v="2"/>
    <d v="2022-12-24T00:00:00"/>
    <n v="5"/>
    <x v="1"/>
    <n v="2"/>
    <x v="0"/>
    <n v="5"/>
    <d v="2022-12-25T00:00:00"/>
    <x v="1"/>
    <x v="0"/>
    <x v="2"/>
    <n v="3"/>
    <x v="2303"/>
    <n v="45"/>
    <x v="0"/>
  </r>
  <r>
    <x v="2329"/>
    <d v="2021-09-02T00:00:00"/>
    <n v="4"/>
    <s v="Production Technician I"/>
    <x v="4"/>
    <s v="Active"/>
    <s v="Full-Time"/>
    <s v="Zone C"/>
    <s v="Temporary"/>
    <x v="0"/>
    <x v="6"/>
    <d v="1974-01-14T00:00:00"/>
    <s v="MA"/>
    <x v="1"/>
    <s v="Other"/>
    <s v="Married"/>
    <x v="0"/>
    <x v="0"/>
    <x v="3"/>
    <d v="2023-07-12T00:00:00"/>
    <n v="1"/>
    <x v="0"/>
    <n v="2"/>
    <x v="0"/>
    <n v="5"/>
    <d v="2022-11-10T00:00:00"/>
    <x v="2"/>
    <x v="0"/>
    <x v="0"/>
    <n v="3"/>
    <x v="2304"/>
    <n v="47"/>
    <x v="0"/>
  </r>
  <r>
    <x v="2330"/>
    <d v="2019-02-01T00:00:00"/>
    <n v="7"/>
    <s v="Production Technician I"/>
    <x v="0"/>
    <s v="Active"/>
    <s v="Full-Time"/>
    <s v="Zone C"/>
    <s v="Part-Time"/>
    <x v="0"/>
    <x v="4"/>
    <d v="1945-03-07T00:00:00"/>
    <s v="MA"/>
    <x v="1"/>
    <s v="Other"/>
    <s v="Divorced"/>
    <x v="2"/>
    <x v="2"/>
    <x v="2"/>
    <d v="2022-08-19T00:00:00"/>
    <n v="1"/>
    <x v="0"/>
    <n v="3"/>
    <x v="2"/>
    <n v="3"/>
    <d v="2022-09-23T00:00:00"/>
    <x v="3"/>
    <x v="0"/>
    <x v="2"/>
    <n v="1"/>
    <x v="2305"/>
    <n v="74"/>
    <x v="3"/>
  </r>
  <r>
    <x v="2331"/>
    <d v="2023-04-13T00:00:00"/>
    <n v="3"/>
    <s v="Production Technician I"/>
    <x v="1"/>
    <s v="Active"/>
    <s v="Part-Time"/>
    <s v="Zone C"/>
    <s v="Part-Time"/>
    <x v="0"/>
    <x v="3"/>
    <d v="1961-10-31T00:00:00"/>
    <s v="MA"/>
    <x v="1"/>
    <s v="Black"/>
    <s v="Married"/>
    <x v="0"/>
    <x v="2"/>
    <x v="2"/>
    <d v="2023-01-31T00:00:00"/>
    <n v="2"/>
    <x v="0"/>
    <n v="1"/>
    <x v="0"/>
    <n v="4"/>
    <d v="2022-09-13T00:00:00"/>
    <x v="0"/>
    <x v="1"/>
    <x v="3"/>
    <n v="3"/>
    <x v="2306"/>
    <n v="62"/>
    <x v="3"/>
  </r>
  <r>
    <x v="2332"/>
    <d v="2018-10-06T00:00:00"/>
    <n v="7"/>
    <s v="Production Technician I"/>
    <x v="8"/>
    <s v="Active"/>
    <s v="Full-Time"/>
    <s v="Zone C"/>
    <s v="Full-Time"/>
    <x v="0"/>
    <x v="3"/>
    <d v="1986-07-13T00:00:00"/>
    <s v="MA"/>
    <x v="1"/>
    <s v="White"/>
    <s v="Widowed"/>
    <x v="0"/>
    <x v="2"/>
    <x v="2"/>
    <d v="2023-07-21T00:00:00"/>
    <n v="2"/>
    <x v="0"/>
    <n v="4"/>
    <x v="1"/>
    <n v="5"/>
    <d v="2022-11-07T00:00:00"/>
    <x v="2"/>
    <x v="1"/>
    <x v="2"/>
    <n v="2"/>
    <x v="2307"/>
    <n v="32"/>
    <x v="1"/>
  </r>
  <r>
    <x v="2333"/>
    <d v="2020-03-24T00:00:00"/>
    <n v="6"/>
    <s v="Production Technician II"/>
    <x v="7"/>
    <s v="Active"/>
    <s v="Part-Time"/>
    <s v="Zone B"/>
    <s v="Part-Time"/>
    <x v="0"/>
    <x v="6"/>
    <d v="1943-07-14T00:00:00"/>
    <s v="MA"/>
    <x v="1"/>
    <s v="Other"/>
    <s v="Single"/>
    <x v="0"/>
    <x v="0"/>
    <x v="0"/>
    <d v="2023-03-10T00:00:00"/>
    <n v="1"/>
    <x v="0"/>
    <n v="2"/>
    <x v="0"/>
    <n v="3"/>
    <d v="2023-04-11T00:00:00"/>
    <x v="4"/>
    <x v="0"/>
    <x v="1"/>
    <n v="3"/>
    <x v="2308"/>
    <n v="77"/>
    <x v="3"/>
  </r>
  <r>
    <x v="2334"/>
    <d v="2021-10-08T00:00:00"/>
    <n v="4"/>
    <s v="Production Technician II"/>
    <x v="1"/>
    <s v="Active"/>
    <s v="Full-Time"/>
    <s v="Zone B"/>
    <s v="Temporary"/>
    <x v="0"/>
    <x v="17"/>
    <d v="1943-12-09T00:00:00"/>
    <s v="MA"/>
    <x v="1"/>
    <s v="Other"/>
    <s v="Widowed"/>
    <x v="2"/>
    <x v="0"/>
    <x v="0"/>
    <d v="2023-03-13T00:00:00"/>
    <n v="2"/>
    <x v="0"/>
    <n v="2"/>
    <x v="0"/>
    <n v="1"/>
    <d v="2022-12-08T00:00:00"/>
    <x v="1"/>
    <x v="0"/>
    <x v="2"/>
    <n v="4"/>
    <x v="2309"/>
    <n v="78"/>
    <x v="3"/>
  </r>
  <r>
    <x v="2335"/>
    <d v="2022-05-16T00:00:00"/>
    <n v="3"/>
    <s v="Production Technician II"/>
    <x v="8"/>
    <s v="Active"/>
    <s v="Part-Time"/>
    <s v="Zone B"/>
    <s v="Full-Time"/>
    <x v="0"/>
    <x v="4"/>
    <d v="1995-12-26T00:00:00"/>
    <s v="MA"/>
    <x v="1"/>
    <s v="Asian"/>
    <s v="Single"/>
    <x v="0"/>
    <x v="2"/>
    <x v="2"/>
    <d v="2022-11-16T00:00:00"/>
    <n v="1"/>
    <x v="0"/>
    <n v="3"/>
    <x v="2"/>
    <n v="4"/>
    <d v="2023-06-16T00:00:00"/>
    <x v="0"/>
    <x v="1"/>
    <x v="0"/>
    <n v="4"/>
    <x v="2310"/>
    <n v="27"/>
    <x v="1"/>
  </r>
  <r>
    <x v="2336"/>
    <d v="2022-05-10T00:00:00"/>
    <n v="4"/>
    <s v="Production Technician II"/>
    <x v="3"/>
    <s v="Terminated"/>
    <s v="Part-Time"/>
    <s v="Zone C"/>
    <s v="Part-Time"/>
    <x v="0"/>
    <x v="3"/>
    <d v="1969-08-27T00:00:00"/>
    <s v="MA"/>
    <x v="0"/>
    <s v="White"/>
    <s v="Divorced"/>
    <x v="0"/>
    <x v="2"/>
    <x v="4"/>
    <d v="2022-10-23T00:00:00"/>
    <n v="2"/>
    <x v="0"/>
    <n v="2"/>
    <x v="0"/>
    <n v="3"/>
    <d v="2023-03-22T00:00:00"/>
    <x v="1"/>
    <x v="1"/>
    <x v="3"/>
    <n v="4"/>
    <x v="2311"/>
    <n v="53"/>
    <x v="0"/>
  </r>
  <r>
    <x v="2337"/>
    <d v="2021-11-16T00:00:00"/>
    <n v="4"/>
    <s v="Production Technician II"/>
    <x v="4"/>
    <s v="Active"/>
    <s v="Part-Time"/>
    <s v="Zone C"/>
    <s v="Temporary"/>
    <x v="0"/>
    <x v="4"/>
    <d v="1951-09-07T00:00:00"/>
    <s v="MA"/>
    <x v="0"/>
    <s v="Hispanic"/>
    <s v="Single"/>
    <x v="0"/>
    <x v="2"/>
    <x v="2"/>
    <d v="2023-07-09T00:00:00"/>
    <n v="3"/>
    <x v="2"/>
    <n v="3"/>
    <x v="2"/>
    <n v="2"/>
    <d v="2023-04-11T00:00:00"/>
    <x v="2"/>
    <x v="1"/>
    <x v="3"/>
    <n v="5"/>
    <x v="2312"/>
    <n v="70"/>
    <x v="3"/>
  </r>
  <r>
    <x v="2338"/>
    <d v="2019-02-25T00:00:00"/>
    <n v="7"/>
    <s v="Production Technician II"/>
    <x v="0"/>
    <s v="Active"/>
    <s v="Part-Time"/>
    <s v="Zone A"/>
    <s v="Temporary"/>
    <x v="0"/>
    <x v="19"/>
    <d v="1994-06-15T00:00:00"/>
    <s v="MA"/>
    <x v="0"/>
    <s v="White"/>
    <s v="Single"/>
    <x v="0"/>
    <x v="2"/>
    <x v="2"/>
    <d v="2023-03-07T00:00:00"/>
    <n v="3"/>
    <x v="2"/>
    <n v="1"/>
    <x v="0"/>
    <n v="3"/>
    <d v="2023-02-21T00:00:00"/>
    <x v="0"/>
    <x v="1"/>
    <x v="1"/>
    <n v="4"/>
    <x v="2313"/>
    <n v="25"/>
    <x v="1"/>
  </r>
  <r>
    <x v="2339"/>
    <d v="2022-07-01T00:00:00"/>
    <n v="3"/>
    <s v="Production Technician I"/>
    <x v="3"/>
    <s v="Active"/>
    <s v="Full-Time"/>
    <s v="Zone A"/>
    <s v="Temporary"/>
    <x v="0"/>
    <x v="7"/>
    <d v="1946-05-25T00:00:00"/>
    <s v="MA"/>
    <x v="1"/>
    <s v="Black"/>
    <s v="Married"/>
    <x v="0"/>
    <x v="0"/>
    <x v="3"/>
    <d v="2023-02-13T00:00:00"/>
    <n v="3"/>
    <x v="2"/>
    <n v="4"/>
    <x v="1"/>
    <n v="1"/>
    <d v="2023-06-17T00:00:00"/>
    <x v="0"/>
    <x v="1"/>
    <x v="0"/>
    <n v="5"/>
    <x v="2314"/>
    <n v="76"/>
    <x v="3"/>
  </r>
  <r>
    <x v="2340"/>
    <d v="2022-12-17T00:00:00"/>
    <n v="3"/>
    <s v="Production Technician I"/>
    <x v="9"/>
    <s v="Active"/>
    <s v="Contract"/>
    <s v="Zone A"/>
    <s v="Full-Time"/>
    <x v="0"/>
    <x v="1"/>
    <d v="1943-03-22T00:00:00"/>
    <s v="MA"/>
    <x v="1"/>
    <s v="Black"/>
    <s v="Widowed"/>
    <x v="0"/>
    <x v="2"/>
    <x v="2"/>
    <d v="2023-03-24T00:00:00"/>
    <n v="2"/>
    <x v="0"/>
    <n v="5"/>
    <x v="1"/>
    <n v="4"/>
    <d v="2023-05-04T00:00:00"/>
    <x v="0"/>
    <x v="0"/>
    <x v="2"/>
    <n v="2"/>
    <x v="2315"/>
    <n v="79"/>
    <x v="3"/>
  </r>
  <r>
    <x v="2341"/>
    <d v="2023-07-26T00:00:00"/>
    <n v="2"/>
    <s v="Production Technician I"/>
    <x v="5"/>
    <s v="Active"/>
    <s v="Part-Time"/>
    <s v="Zone B"/>
    <s v="Part-Time"/>
    <x v="0"/>
    <x v="21"/>
    <d v="1950-09-08T00:00:00"/>
    <s v="MA"/>
    <x v="1"/>
    <s v="Black"/>
    <s v="Married"/>
    <x v="0"/>
    <x v="0"/>
    <x v="0"/>
    <d v="2022-11-28T00:00:00"/>
    <n v="5"/>
    <x v="1"/>
    <n v="3"/>
    <x v="2"/>
    <n v="2"/>
    <d v="2023-02-24T00:00:00"/>
    <x v="2"/>
    <x v="0"/>
    <x v="3"/>
    <n v="5"/>
    <x v="2316"/>
    <n v="73"/>
    <x v="3"/>
  </r>
  <r>
    <x v="2342"/>
    <d v="2022-03-11T00:00:00"/>
    <n v="4"/>
    <s v="Production Technician I"/>
    <x v="6"/>
    <s v="Active"/>
    <s v="Contract"/>
    <s v="Zone A"/>
    <s v="Part-Time"/>
    <x v="0"/>
    <x v="14"/>
    <d v="1953-04-27T00:00:00"/>
    <s v="MA"/>
    <x v="1"/>
    <s v="Hispanic"/>
    <s v="Divorced"/>
    <x v="0"/>
    <x v="0"/>
    <x v="3"/>
    <d v="2023-05-31T00:00:00"/>
    <n v="2"/>
    <x v="0"/>
    <n v="5"/>
    <x v="1"/>
    <n v="2"/>
    <d v="2022-10-16T00:00:00"/>
    <x v="4"/>
    <x v="1"/>
    <x v="1"/>
    <n v="5"/>
    <x v="2317"/>
    <n v="69"/>
    <x v="3"/>
  </r>
  <r>
    <x v="2343"/>
    <d v="2020-06-29T00:00:00"/>
    <n v="5"/>
    <s v="Production Technician I"/>
    <x v="2"/>
    <s v="Active"/>
    <s v="Contract"/>
    <s v="Zone B"/>
    <s v="Full-Time"/>
    <x v="0"/>
    <x v="13"/>
    <d v="1967-12-03T00:00:00"/>
    <s v="MA"/>
    <x v="1"/>
    <s v="Hispanic"/>
    <s v="Married"/>
    <x v="0"/>
    <x v="2"/>
    <x v="2"/>
    <d v="2023-06-08T00:00:00"/>
    <n v="3"/>
    <x v="2"/>
    <n v="5"/>
    <x v="1"/>
    <n v="1"/>
    <d v="2023-03-20T00:00:00"/>
    <x v="4"/>
    <x v="0"/>
    <x v="3"/>
    <n v="3"/>
    <x v="2318"/>
    <n v="53"/>
    <x v="0"/>
  </r>
  <r>
    <x v="2344"/>
    <d v="2022-03-28T00:00:00"/>
    <n v="4"/>
    <s v="Production Technician I"/>
    <x v="4"/>
    <s v="Active"/>
    <s v="Part-Time"/>
    <s v="Zone A"/>
    <s v="Full-Time"/>
    <x v="0"/>
    <x v="4"/>
    <d v="1998-09-12T00:00:00"/>
    <s v="MA"/>
    <x v="1"/>
    <s v="Hispanic"/>
    <s v="Divorced"/>
    <x v="0"/>
    <x v="0"/>
    <x v="0"/>
    <d v="2022-12-15T00:00:00"/>
    <n v="4"/>
    <x v="1"/>
    <n v="2"/>
    <x v="0"/>
    <n v="3"/>
    <d v="2023-06-05T00:00:00"/>
    <x v="2"/>
    <x v="0"/>
    <x v="0"/>
    <n v="2"/>
    <x v="2319"/>
    <n v="24"/>
    <x v="2"/>
  </r>
  <r>
    <x v="2345"/>
    <d v="2022-02-14T00:00:00"/>
    <n v="4"/>
    <s v="Production Technician I"/>
    <x v="0"/>
    <s v="Active"/>
    <s v="Part-Time"/>
    <s v="Zone A"/>
    <s v="Full-Time"/>
    <x v="0"/>
    <x v="10"/>
    <d v="1953-12-12T00:00:00"/>
    <s v="MA"/>
    <x v="1"/>
    <s v="White"/>
    <s v="Divorced"/>
    <x v="0"/>
    <x v="2"/>
    <x v="4"/>
    <d v="2023-03-14T00:00:00"/>
    <n v="3"/>
    <x v="2"/>
    <n v="5"/>
    <x v="1"/>
    <n v="1"/>
    <d v="2022-09-27T00:00:00"/>
    <x v="2"/>
    <x v="0"/>
    <x v="3"/>
    <n v="5"/>
    <x v="2320"/>
    <n v="69"/>
    <x v="3"/>
  </r>
  <r>
    <x v="2346"/>
    <d v="2020-12-25T00:00:00"/>
    <n v="5"/>
    <s v="Production Technician I"/>
    <x v="7"/>
    <s v="Active"/>
    <s v="Full-Time"/>
    <s v="Zone C"/>
    <s v="Temporary"/>
    <x v="0"/>
    <x v="3"/>
    <d v="1981-06-03T00:00:00"/>
    <s v="MA"/>
    <x v="0"/>
    <s v="Black"/>
    <s v="Divorced"/>
    <x v="0"/>
    <x v="0"/>
    <x v="0"/>
    <d v="2023-06-12T00:00:00"/>
    <n v="3"/>
    <x v="2"/>
    <n v="5"/>
    <x v="1"/>
    <n v="4"/>
    <d v="2022-09-17T00:00:00"/>
    <x v="2"/>
    <x v="1"/>
    <x v="1"/>
    <n v="1"/>
    <x v="2321"/>
    <n v="39"/>
    <x v="1"/>
  </r>
  <r>
    <x v="2347"/>
    <d v="2023-04-27T00:00:00"/>
    <n v="3"/>
    <s v="Production Technician I"/>
    <x v="1"/>
    <s v="Active"/>
    <s v="Part-Time"/>
    <s v="Zone A"/>
    <s v="Temporary"/>
    <x v="0"/>
    <x v="4"/>
    <d v="1957-04-09T00:00:00"/>
    <s v="MA"/>
    <x v="0"/>
    <s v="Asian"/>
    <s v="Divorced"/>
    <x v="0"/>
    <x v="0"/>
    <x v="0"/>
    <d v="2022-12-21T00:00:00"/>
    <n v="3"/>
    <x v="2"/>
    <n v="3"/>
    <x v="2"/>
    <n v="2"/>
    <d v="2023-07-05T00:00:00"/>
    <x v="2"/>
    <x v="1"/>
    <x v="0"/>
    <n v="1"/>
    <x v="2322"/>
    <n v="66"/>
    <x v="3"/>
  </r>
  <r>
    <x v="2348"/>
    <d v="2022-11-11T00:00:00"/>
    <n v="3"/>
    <s v="Production Technician I"/>
    <x v="8"/>
    <s v="Active"/>
    <s v="Contract"/>
    <s v="Zone B"/>
    <s v="Part-Time"/>
    <x v="0"/>
    <x v="9"/>
    <d v="1944-12-28T00:00:00"/>
    <s v="MA"/>
    <x v="0"/>
    <s v="Asian"/>
    <s v="Widowed"/>
    <x v="0"/>
    <x v="2"/>
    <x v="2"/>
    <d v="2023-03-02T00:00:00"/>
    <n v="2"/>
    <x v="0"/>
    <n v="4"/>
    <x v="1"/>
    <n v="1"/>
    <d v="2022-12-10T00:00:00"/>
    <x v="1"/>
    <x v="0"/>
    <x v="0"/>
    <n v="4"/>
    <x v="2323"/>
    <n v="78"/>
    <x v="3"/>
  </r>
  <r>
    <x v="2349"/>
    <d v="2021-05-04T00:00:00"/>
    <n v="5"/>
    <s v="Production Technician I"/>
    <x v="3"/>
    <s v="Active"/>
    <s v="Part-Time"/>
    <s v="Zone A"/>
    <s v="Part-Time"/>
    <x v="0"/>
    <x v="2"/>
    <d v="1957-08-11T00:00:00"/>
    <s v="MA"/>
    <x v="1"/>
    <s v="Black"/>
    <s v="Married"/>
    <x v="0"/>
    <x v="2"/>
    <x v="2"/>
    <d v="2022-12-09T00:00:00"/>
    <n v="2"/>
    <x v="0"/>
    <n v="3"/>
    <x v="2"/>
    <n v="3"/>
    <d v="2022-12-01T00:00:00"/>
    <x v="2"/>
    <x v="0"/>
    <x v="1"/>
    <n v="5"/>
    <x v="2324"/>
    <n v="64"/>
    <x v="3"/>
  </r>
  <r>
    <x v="2350"/>
    <d v="2018-12-20T00:00:00"/>
    <n v="7"/>
    <s v="Production Technician I"/>
    <x v="9"/>
    <s v="Active"/>
    <s v="Full-Time"/>
    <s v="Zone A"/>
    <s v="Full-Time"/>
    <x v="0"/>
    <x v="7"/>
    <d v="1962-11-15T00:00:00"/>
    <s v="MA"/>
    <x v="1"/>
    <s v="Black"/>
    <s v="Married"/>
    <x v="0"/>
    <x v="2"/>
    <x v="2"/>
    <d v="2023-01-07T00:00:00"/>
    <n v="1"/>
    <x v="0"/>
    <n v="5"/>
    <x v="1"/>
    <n v="2"/>
    <d v="2023-06-15T00:00:00"/>
    <x v="1"/>
    <x v="1"/>
    <x v="0"/>
    <n v="3"/>
    <x v="2325"/>
    <n v="56"/>
    <x v="0"/>
  </r>
  <r>
    <x v="2351"/>
    <d v="2021-06-11T00:00:00"/>
    <n v="4"/>
    <s v="Production Technician I"/>
    <x v="5"/>
    <s v="Active"/>
    <s v="Contract"/>
    <s v="Zone A"/>
    <s v="Temporary"/>
    <x v="0"/>
    <x v="3"/>
    <d v="2000-08-21T00:00:00"/>
    <s v="MA"/>
    <x v="0"/>
    <s v="Black"/>
    <s v="Single"/>
    <x v="0"/>
    <x v="0"/>
    <x v="0"/>
    <d v="2023-01-13T00:00:00"/>
    <n v="1"/>
    <x v="0"/>
    <n v="1"/>
    <x v="0"/>
    <n v="2"/>
    <d v="2023-02-15T00:00:00"/>
    <x v="2"/>
    <x v="0"/>
    <x v="0"/>
    <n v="4"/>
    <x v="2326"/>
    <n v="21"/>
    <x v="2"/>
  </r>
  <r>
    <x v="2352"/>
    <d v="2023-06-07T00:00:00"/>
    <n v="2"/>
    <s v="Production Technician I"/>
    <x v="6"/>
    <s v="Active"/>
    <s v="Contract"/>
    <s v="Zone B"/>
    <s v="Full-Time"/>
    <x v="0"/>
    <x v="4"/>
    <d v="1956-04-22T00:00:00"/>
    <s v="MA"/>
    <x v="1"/>
    <s v="Asian"/>
    <s v="Divorced"/>
    <x v="0"/>
    <x v="0"/>
    <x v="0"/>
    <d v="2022-10-20T00:00:00"/>
    <n v="5"/>
    <x v="1"/>
    <n v="4"/>
    <x v="1"/>
    <n v="1"/>
    <d v="2023-05-18T00:00:00"/>
    <x v="0"/>
    <x v="1"/>
    <x v="1"/>
    <n v="1"/>
    <x v="2327"/>
    <n v="67"/>
    <x v="3"/>
  </r>
  <r>
    <x v="2353"/>
    <d v="2019-05-21T00:00:00"/>
    <n v="6"/>
    <s v="Production Technician I"/>
    <x v="2"/>
    <s v="Terminated"/>
    <s v="Part-Time"/>
    <s v="Zone B"/>
    <s v="Full-Time"/>
    <x v="0"/>
    <x v="12"/>
    <d v="1978-11-29T00:00:00"/>
    <s v="MA"/>
    <x v="1"/>
    <s v="Asian"/>
    <s v="Widowed"/>
    <x v="0"/>
    <x v="0"/>
    <x v="0"/>
    <d v="2023-01-10T00:00:00"/>
    <n v="3"/>
    <x v="2"/>
    <n v="2"/>
    <x v="0"/>
    <n v="5"/>
    <d v="2023-04-21T00:00:00"/>
    <x v="0"/>
    <x v="0"/>
    <x v="0"/>
    <n v="4"/>
    <x v="2328"/>
    <n v="41"/>
    <x v="0"/>
  </r>
  <r>
    <x v="2354"/>
    <d v="2019-03-01T00:00:00"/>
    <n v="7"/>
    <s v="Production Technician II"/>
    <x v="0"/>
    <s v="Active"/>
    <s v="Part-Time"/>
    <s v="Zone C"/>
    <s v="Full-Time"/>
    <x v="0"/>
    <x v="3"/>
    <d v="1960-07-02T00:00:00"/>
    <s v="MA"/>
    <x v="1"/>
    <s v="Hispanic"/>
    <s v="Married"/>
    <x v="0"/>
    <x v="0"/>
    <x v="0"/>
    <d v="2023-06-14T00:00:00"/>
    <n v="4"/>
    <x v="1"/>
    <n v="3"/>
    <x v="2"/>
    <n v="4"/>
    <d v="2023-05-11T00:00:00"/>
    <x v="1"/>
    <x v="1"/>
    <x v="2"/>
    <n v="4"/>
    <x v="2329"/>
    <n v="59"/>
    <x v="0"/>
  </r>
  <r>
    <x v="2355"/>
    <d v="2022-02-26T00:00:00"/>
    <n v="4"/>
    <s v="Production Technician II"/>
    <x v="7"/>
    <s v="Active"/>
    <s v="Part-Time"/>
    <s v="Zone A"/>
    <s v="Part-Time"/>
    <x v="0"/>
    <x v="13"/>
    <d v="1979-09-14T00:00:00"/>
    <s v="MA"/>
    <x v="1"/>
    <s v="Other"/>
    <s v="Married"/>
    <x v="0"/>
    <x v="2"/>
    <x v="2"/>
    <d v="2022-08-08T00:00:00"/>
    <n v="3"/>
    <x v="2"/>
    <n v="2"/>
    <x v="0"/>
    <n v="4"/>
    <d v="2023-05-01T00:00:00"/>
    <x v="3"/>
    <x v="1"/>
    <x v="3"/>
    <n v="4"/>
    <x v="2330"/>
    <n v="43"/>
    <x v="0"/>
  </r>
  <r>
    <x v="2356"/>
    <d v="2020-08-06T00:00:00"/>
    <n v="5"/>
    <s v="Production Technician II"/>
    <x v="8"/>
    <s v="Active"/>
    <s v="Contract"/>
    <s v="Zone A"/>
    <s v="Temporary"/>
    <x v="0"/>
    <x v="4"/>
    <d v="1983-10-30T00:00:00"/>
    <s v="MA"/>
    <x v="1"/>
    <s v="Asian"/>
    <s v="Married"/>
    <x v="0"/>
    <x v="2"/>
    <x v="2"/>
    <d v="2023-02-17T00:00:00"/>
    <n v="5"/>
    <x v="1"/>
    <n v="5"/>
    <x v="1"/>
    <n v="1"/>
    <d v="2023-07-09T00:00:00"/>
    <x v="3"/>
    <x v="1"/>
    <x v="1"/>
    <n v="4"/>
    <x v="2331"/>
    <n v="37"/>
    <x v="1"/>
  </r>
  <r>
    <x v="2357"/>
    <d v="2020-01-28T00:00:00"/>
    <n v="6"/>
    <s v="Production Technician II"/>
    <x v="3"/>
    <s v="Terminated"/>
    <s v="Full-Time"/>
    <s v="Zone A"/>
    <s v="Temporary"/>
    <x v="0"/>
    <x v="12"/>
    <d v="1987-04-27T00:00:00"/>
    <s v="MA"/>
    <x v="0"/>
    <s v="Black"/>
    <s v="Married"/>
    <x v="0"/>
    <x v="0"/>
    <x v="3"/>
    <d v="2023-06-24T00:00:00"/>
    <n v="5"/>
    <x v="1"/>
    <n v="1"/>
    <x v="0"/>
    <n v="1"/>
    <d v="2023-04-15T00:00:00"/>
    <x v="4"/>
    <x v="0"/>
    <x v="2"/>
    <n v="5"/>
    <x v="2332"/>
    <n v="33"/>
    <x v="1"/>
  </r>
  <r>
    <x v="2358"/>
    <d v="2022-10-07T00:00:00"/>
    <n v="3"/>
    <s v="Production Technician I"/>
    <x v="3"/>
    <s v="Active"/>
    <s v="Full-Time"/>
    <s v="Zone A"/>
    <s v="Full-Time"/>
    <x v="0"/>
    <x v="2"/>
    <d v="1988-07-20T00:00:00"/>
    <s v="MA"/>
    <x v="1"/>
    <s v="Black"/>
    <s v="Single"/>
    <x v="0"/>
    <x v="2"/>
    <x v="2"/>
    <d v="2023-01-17T00:00:00"/>
    <n v="3"/>
    <x v="2"/>
    <n v="5"/>
    <x v="1"/>
    <n v="5"/>
    <d v="2022-10-10T00:00:00"/>
    <x v="3"/>
    <x v="0"/>
    <x v="2"/>
    <n v="5"/>
    <x v="2333"/>
    <n v="34"/>
    <x v="1"/>
  </r>
  <r>
    <x v="2359"/>
    <d v="2021-08-11T00:00:00"/>
    <n v="4"/>
    <s v="Production Technician I"/>
    <x v="9"/>
    <s v="Active"/>
    <s v="Contract"/>
    <s v="Zone A"/>
    <s v="Temporary"/>
    <x v="0"/>
    <x v="13"/>
    <d v="1995-08-16T00:00:00"/>
    <s v="MA"/>
    <x v="1"/>
    <s v="Black"/>
    <s v="Widowed"/>
    <x v="0"/>
    <x v="2"/>
    <x v="4"/>
    <d v="2023-05-27T00:00:00"/>
    <n v="5"/>
    <x v="1"/>
    <n v="2"/>
    <x v="0"/>
    <n v="3"/>
    <d v="2022-12-31T00:00:00"/>
    <x v="3"/>
    <x v="1"/>
    <x v="1"/>
    <n v="4"/>
    <x v="2334"/>
    <n v="26"/>
    <x v="1"/>
  </r>
  <r>
    <x v="2360"/>
    <d v="2021-04-10T00:00:00"/>
    <n v="5"/>
    <s v="Production Technician I"/>
    <x v="5"/>
    <s v="Active"/>
    <s v="Contract"/>
    <s v="Zone A"/>
    <s v="Full-Time"/>
    <x v="0"/>
    <x v="14"/>
    <d v="1960-12-06T00:00:00"/>
    <s v="MA"/>
    <x v="1"/>
    <s v="Hispanic"/>
    <s v="Divorced"/>
    <x v="0"/>
    <x v="2"/>
    <x v="2"/>
    <d v="2023-02-05T00:00:00"/>
    <n v="2"/>
    <x v="0"/>
    <n v="1"/>
    <x v="0"/>
    <n v="5"/>
    <d v="2022-08-10T00:00:00"/>
    <x v="3"/>
    <x v="1"/>
    <x v="3"/>
    <n v="5"/>
    <x v="2335"/>
    <n v="61"/>
    <x v="3"/>
  </r>
  <r>
    <x v="2361"/>
    <d v="2022-02-24T00:00:00"/>
    <n v="4"/>
    <s v="Production Technician I"/>
    <x v="6"/>
    <s v="Active"/>
    <s v="Full-Time"/>
    <s v="Zone A"/>
    <s v="Temporary"/>
    <x v="0"/>
    <x v="4"/>
    <d v="1945-01-25T00:00:00"/>
    <s v="MA"/>
    <x v="1"/>
    <s v="White"/>
    <s v="Divorced"/>
    <x v="0"/>
    <x v="2"/>
    <x v="2"/>
    <d v="2022-10-14T00:00:00"/>
    <n v="3"/>
    <x v="2"/>
    <n v="1"/>
    <x v="0"/>
    <n v="1"/>
    <d v="2023-06-05T00:00:00"/>
    <x v="0"/>
    <x v="0"/>
    <x v="2"/>
    <n v="5"/>
    <x v="2336"/>
    <n v="77"/>
    <x v="3"/>
  </r>
  <r>
    <x v="2362"/>
    <d v="2022-07-01T00:00:00"/>
    <n v="3"/>
    <s v="Production Technician I"/>
    <x v="2"/>
    <s v="Active"/>
    <s v="Part-Time"/>
    <s v="Zone B"/>
    <s v="Full-Time"/>
    <x v="0"/>
    <x v="4"/>
    <d v="1949-07-22T00:00:00"/>
    <s v="MA"/>
    <x v="1"/>
    <s v="White"/>
    <s v="Single"/>
    <x v="0"/>
    <x v="0"/>
    <x v="0"/>
    <d v="2023-01-20T00:00:00"/>
    <n v="1"/>
    <x v="0"/>
    <n v="4"/>
    <x v="1"/>
    <n v="4"/>
    <d v="2023-06-30T00:00:00"/>
    <x v="1"/>
    <x v="0"/>
    <x v="2"/>
    <n v="5"/>
    <x v="2337"/>
    <n v="73"/>
    <x v="3"/>
  </r>
  <r>
    <x v="2363"/>
    <d v="2023-04-04T00:00:00"/>
    <n v="3"/>
    <s v="Production Technician I"/>
    <x v="4"/>
    <s v="Terminated"/>
    <s v="Full-Time"/>
    <s v="Zone A"/>
    <s v="Temporary"/>
    <x v="0"/>
    <x v="4"/>
    <d v="1998-04-11T00:00:00"/>
    <s v="MA"/>
    <x v="1"/>
    <s v="Asian"/>
    <s v="Married"/>
    <x v="0"/>
    <x v="2"/>
    <x v="2"/>
    <d v="2023-05-31T00:00:00"/>
    <n v="1"/>
    <x v="0"/>
    <n v="2"/>
    <x v="0"/>
    <n v="5"/>
    <d v="2022-11-15T00:00:00"/>
    <x v="2"/>
    <x v="1"/>
    <x v="1"/>
    <n v="4"/>
    <x v="1426"/>
    <n v="25"/>
    <x v="1"/>
  </r>
  <r>
    <x v="2364"/>
    <d v="2021-10-25T00:00:00"/>
    <n v="4"/>
    <s v="Production Technician I"/>
    <x v="0"/>
    <s v="Active"/>
    <s v="Full-Time"/>
    <s v="Zone B"/>
    <s v="Part-Time"/>
    <x v="0"/>
    <x v="4"/>
    <d v="1979-11-28T00:00:00"/>
    <s v="MA"/>
    <x v="1"/>
    <s v="Other"/>
    <s v="Divorced"/>
    <x v="0"/>
    <x v="0"/>
    <x v="0"/>
    <d v="2023-07-01T00:00:00"/>
    <n v="5"/>
    <x v="1"/>
    <n v="4"/>
    <x v="1"/>
    <n v="1"/>
    <d v="2023-07-01T00:00:00"/>
    <x v="3"/>
    <x v="0"/>
    <x v="3"/>
    <n v="5"/>
    <x v="2338"/>
    <n v="42"/>
    <x v="0"/>
  </r>
  <r>
    <x v="2365"/>
    <d v="2022-03-04T00:00:00"/>
    <n v="4"/>
    <s v="Production Technician I"/>
    <x v="7"/>
    <s v="Active"/>
    <s v="Full-Time"/>
    <s v="Zone C"/>
    <s v="Part-Time"/>
    <x v="0"/>
    <x v="4"/>
    <d v="1963-06-10T00:00:00"/>
    <s v="MA"/>
    <x v="0"/>
    <s v="Hispanic"/>
    <s v="Widowed"/>
    <x v="0"/>
    <x v="0"/>
    <x v="0"/>
    <d v="2023-04-04T00:00:00"/>
    <n v="3"/>
    <x v="2"/>
    <n v="5"/>
    <x v="1"/>
    <n v="2"/>
    <d v="2022-11-26T00:00:00"/>
    <x v="0"/>
    <x v="0"/>
    <x v="3"/>
    <n v="2"/>
    <x v="2339"/>
    <n v="59"/>
    <x v="0"/>
  </r>
  <r>
    <x v="2366"/>
    <d v="2019-12-20T00:00:00"/>
    <n v="6"/>
    <s v="Production Technician I"/>
    <x v="1"/>
    <s v="Active"/>
    <s v="Contract"/>
    <s v="Zone A"/>
    <s v="Full-Time"/>
    <x v="0"/>
    <x v="4"/>
    <d v="1987-01-09T00:00:00"/>
    <s v="MA"/>
    <x v="0"/>
    <s v="Other"/>
    <s v="Single"/>
    <x v="0"/>
    <x v="0"/>
    <x v="0"/>
    <d v="2022-11-20T00:00:00"/>
    <n v="1"/>
    <x v="0"/>
    <n v="4"/>
    <x v="1"/>
    <n v="3"/>
    <d v="2023-06-22T00:00:00"/>
    <x v="0"/>
    <x v="0"/>
    <x v="2"/>
    <n v="1"/>
    <x v="2340"/>
    <n v="32"/>
    <x v="1"/>
  </r>
  <r>
    <x v="2367"/>
    <d v="2020-09-11T00:00:00"/>
    <n v="5"/>
    <s v="Production Technician I"/>
    <x v="8"/>
    <s v="Active"/>
    <s v="Part-Time"/>
    <s v="Zone B"/>
    <s v="Part-Time"/>
    <x v="0"/>
    <x v="9"/>
    <d v="1992-04-29T00:00:00"/>
    <s v="MA"/>
    <x v="1"/>
    <s v="Other"/>
    <s v="Single"/>
    <x v="0"/>
    <x v="0"/>
    <x v="3"/>
    <d v="2022-10-24T00:00:00"/>
    <n v="1"/>
    <x v="0"/>
    <n v="5"/>
    <x v="1"/>
    <n v="3"/>
    <d v="2023-03-26T00:00:00"/>
    <x v="0"/>
    <x v="0"/>
    <x v="2"/>
    <n v="5"/>
    <x v="2341"/>
    <n v="28"/>
    <x v="1"/>
  </r>
  <r>
    <x v="2368"/>
    <d v="2021-10-31T00:00:00"/>
    <n v="4"/>
    <s v="Production Technician I"/>
    <x v="3"/>
    <s v="Active"/>
    <s v="Part-Time"/>
    <s v="Zone B"/>
    <s v="Temporary"/>
    <x v="0"/>
    <x v="3"/>
    <d v="1952-10-01T00:00:00"/>
    <s v="MA"/>
    <x v="1"/>
    <s v="White"/>
    <s v="Widowed"/>
    <x v="1"/>
    <x v="2"/>
    <x v="2"/>
    <d v="2022-10-29T00:00:00"/>
    <n v="1"/>
    <x v="0"/>
    <n v="4"/>
    <x v="1"/>
    <n v="1"/>
    <d v="2023-01-16T00:00:00"/>
    <x v="1"/>
    <x v="1"/>
    <x v="3"/>
    <n v="4"/>
    <x v="2342"/>
    <n v="69"/>
    <x v="3"/>
  </r>
  <r>
    <x v="2369"/>
    <d v="2018-10-21T00:00:00"/>
    <n v="7"/>
    <s v="Production Technician I"/>
    <x v="9"/>
    <s v="Active"/>
    <s v="Part-Time"/>
    <s v="Zone A"/>
    <s v="Part-Time"/>
    <x v="0"/>
    <x v="13"/>
    <d v="1991-12-21T00:00:00"/>
    <s v="MA"/>
    <x v="0"/>
    <s v="White"/>
    <s v="Single"/>
    <x v="0"/>
    <x v="0"/>
    <x v="0"/>
    <d v="2023-05-20T00:00:00"/>
    <n v="1"/>
    <x v="0"/>
    <n v="4"/>
    <x v="1"/>
    <n v="5"/>
    <d v="2023-07-13T00:00:00"/>
    <x v="0"/>
    <x v="0"/>
    <x v="1"/>
    <n v="4"/>
    <x v="2343"/>
    <n v="27"/>
    <x v="1"/>
  </r>
  <r>
    <x v="2370"/>
    <d v="2021-01-07T00:00:00"/>
    <n v="5"/>
    <s v="Production Technician I"/>
    <x v="5"/>
    <s v="Active"/>
    <s v="Part-Time"/>
    <s v="Zone B"/>
    <s v="Part-Time"/>
    <x v="0"/>
    <x v="4"/>
    <d v="1961-03-11T00:00:00"/>
    <s v="MA"/>
    <x v="0"/>
    <s v="Black"/>
    <s v="Widowed"/>
    <x v="0"/>
    <x v="2"/>
    <x v="4"/>
    <d v="2022-10-23T00:00:00"/>
    <n v="5"/>
    <x v="1"/>
    <n v="4"/>
    <x v="1"/>
    <n v="3"/>
    <d v="2023-03-31T00:00:00"/>
    <x v="2"/>
    <x v="1"/>
    <x v="1"/>
    <n v="2"/>
    <x v="2344"/>
    <n v="60"/>
    <x v="3"/>
  </r>
  <r>
    <x v="2371"/>
    <d v="2023-02-09T00:00:00"/>
    <n v="3"/>
    <s v="Production Technician I"/>
    <x v="6"/>
    <s v="Active"/>
    <s v="Part-Time"/>
    <s v="Zone A"/>
    <s v="Full-Time"/>
    <x v="0"/>
    <x v="6"/>
    <d v="1998-02-26T00:00:00"/>
    <s v="MA"/>
    <x v="1"/>
    <s v="Asian"/>
    <s v="Single"/>
    <x v="2"/>
    <x v="0"/>
    <x v="3"/>
    <d v="2022-08-09T00:00:00"/>
    <n v="3"/>
    <x v="2"/>
    <n v="3"/>
    <x v="2"/>
    <n v="5"/>
    <d v="2023-06-22T00:00:00"/>
    <x v="1"/>
    <x v="1"/>
    <x v="0"/>
    <n v="2"/>
    <x v="2345"/>
    <n v="25"/>
    <x v="1"/>
  </r>
  <r>
    <x v="2372"/>
    <d v="2020-02-15T00:00:00"/>
    <n v="6"/>
    <s v="Production Technician I"/>
    <x v="2"/>
    <s v="Terminated"/>
    <s v="Full-Time"/>
    <s v="Zone A"/>
    <s v="Part-Time"/>
    <x v="0"/>
    <x v="9"/>
    <d v="1946-10-05T00:00:00"/>
    <s v="MA"/>
    <x v="0"/>
    <s v="Other"/>
    <s v="Widowed"/>
    <x v="1"/>
    <x v="0"/>
    <x v="0"/>
    <d v="2022-08-27T00:00:00"/>
    <n v="4"/>
    <x v="1"/>
    <n v="2"/>
    <x v="0"/>
    <n v="4"/>
    <d v="2023-05-06T00:00:00"/>
    <x v="3"/>
    <x v="1"/>
    <x v="0"/>
    <n v="4"/>
    <x v="2346"/>
    <n v="74"/>
    <x v="3"/>
  </r>
  <r>
    <x v="2373"/>
    <d v="2022-10-14T00:00:00"/>
    <n v="3"/>
    <s v="Production Technician II"/>
    <x v="2"/>
    <s v="Active"/>
    <s v="Full-Time"/>
    <s v="Zone C"/>
    <s v="Full-Time"/>
    <x v="0"/>
    <x v="17"/>
    <d v="1973-12-05T00:00:00"/>
    <s v="MA"/>
    <x v="1"/>
    <s v="Asian"/>
    <s v="Divorced"/>
    <x v="0"/>
    <x v="2"/>
    <x v="4"/>
    <d v="2022-09-10T00:00:00"/>
    <n v="2"/>
    <x v="0"/>
    <n v="5"/>
    <x v="1"/>
    <n v="1"/>
    <d v="2022-10-14T00:00:00"/>
    <x v="0"/>
    <x v="1"/>
    <x v="3"/>
    <n v="5"/>
    <x v="2347"/>
    <n v="49"/>
    <x v="0"/>
  </r>
  <r>
    <x v="2374"/>
    <d v="2018-10-02T00:00:00"/>
    <n v="7"/>
    <s v="Production Technician II"/>
    <x v="9"/>
    <s v="Active"/>
    <s v="Contract"/>
    <s v="Zone B"/>
    <s v="Part-Time"/>
    <x v="0"/>
    <x v="4"/>
    <d v="1979-02-11T00:00:00"/>
    <s v="MA"/>
    <x v="1"/>
    <s v="Asian"/>
    <s v="Divorced"/>
    <x v="2"/>
    <x v="0"/>
    <x v="3"/>
    <d v="2023-07-15T00:00:00"/>
    <n v="2"/>
    <x v="0"/>
    <n v="5"/>
    <x v="1"/>
    <n v="4"/>
    <d v="2022-12-06T00:00:00"/>
    <x v="3"/>
    <x v="1"/>
    <x v="1"/>
    <n v="1"/>
    <x v="2348"/>
    <n v="39"/>
    <x v="1"/>
  </r>
  <r>
    <x v="2375"/>
    <d v="2020-06-22T00:00:00"/>
    <n v="5"/>
    <s v="Production Technician II"/>
    <x v="7"/>
    <s v="Active"/>
    <s v="Full-Time"/>
    <s v="Zone C"/>
    <s v="Part-Time"/>
    <x v="0"/>
    <x v="17"/>
    <d v="1962-03-04T00:00:00"/>
    <s v="MA"/>
    <x v="1"/>
    <s v="White"/>
    <s v="Widowed"/>
    <x v="2"/>
    <x v="0"/>
    <x v="0"/>
    <d v="2023-03-15T00:00:00"/>
    <n v="1"/>
    <x v="0"/>
    <n v="4"/>
    <x v="1"/>
    <n v="5"/>
    <d v="2023-02-12T00:00:00"/>
    <x v="4"/>
    <x v="1"/>
    <x v="2"/>
    <n v="4"/>
    <x v="2349"/>
    <n v="58"/>
    <x v="0"/>
  </r>
  <r>
    <x v="2376"/>
    <d v="2021-03-19T00:00:00"/>
    <n v="5"/>
    <s v="Production Technician II"/>
    <x v="3"/>
    <s v="Active"/>
    <s v="Contract"/>
    <s v="Zone C"/>
    <s v="Temporary"/>
    <x v="0"/>
    <x v="9"/>
    <d v="1980-04-06T00:00:00"/>
    <s v="MA"/>
    <x v="1"/>
    <s v="Asian"/>
    <s v="Single"/>
    <x v="1"/>
    <x v="2"/>
    <x v="4"/>
    <d v="2023-05-14T00:00:00"/>
    <n v="4"/>
    <x v="1"/>
    <n v="2"/>
    <x v="0"/>
    <n v="5"/>
    <d v="2022-11-28T00:00:00"/>
    <x v="0"/>
    <x v="1"/>
    <x v="3"/>
    <n v="1"/>
    <x v="2350"/>
    <n v="41"/>
    <x v="0"/>
  </r>
  <r>
    <x v="2377"/>
    <d v="2019-03-28T00:00:00"/>
    <n v="7"/>
    <s v="Production Technician II"/>
    <x v="5"/>
    <s v="Active"/>
    <s v="Full-Time"/>
    <s v="Zone C"/>
    <s v="Part-Time"/>
    <x v="0"/>
    <x v="4"/>
    <d v="1941-10-02T00:00:00"/>
    <s v="MA"/>
    <x v="0"/>
    <s v="Hispanic"/>
    <s v="Single"/>
    <x v="2"/>
    <x v="2"/>
    <x v="4"/>
    <d v="2023-02-13T00:00:00"/>
    <n v="2"/>
    <x v="0"/>
    <n v="4"/>
    <x v="1"/>
    <n v="4"/>
    <d v="2023-05-12T00:00:00"/>
    <x v="3"/>
    <x v="0"/>
    <x v="3"/>
    <n v="4"/>
    <x v="2351"/>
    <n v="78"/>
    <x v="3"/>
  </r>
  <r>
    <x v="2378"/>
    <d v="2022-05-01T00:00:00"/>
    <n v="4"/>
    <s v="Production Technician II"/>
    <x v="4"/>
    <s v="Active"/>
    <s v="Part-Time"/>
    <s v="Zone A"/>
    <s v="Full-Time"/>
    <x v="0"/>
    <x v="4"/>
    <d v="1946-01-10T00:00:00"/>
    <s v="MA"/>
    <x v="0"/>
    <s v="White"/>
    <s v="Divorced"/>
    <x v="1"/>
    <x v="2"/>
    <x v="4"/>
    <d v="2023-05-05T00:00:00"/>
    <n v="5"/>
    <x v="1"/>
    <n v="1"/>
    <x v="0"/>
    <n v="3"/>
    <d v="2022-09-19T00:00:00"/>
    <x v="3"/>
    <x v="0"/>
    <x v="1"/>
    <n v="1"/>
    <x v="2352"/>
    <n v="76"/>
    <x v="3"/>
  </r>
  <r>
    <x v="2379"/>
    <d v="2018-08-07T00:00:00"/>
    <n v="7"/>
    <s v="Production Technician I"/>
    <x v="3"/>
    <s v="Active"/>
    <s v="Part-Time"/>
    <s v="Zone A"/>
    <s v="Full-Time"/>
    <x v="0"/>
    <x v="0"/>
    <d v="1952-12-17T00:00:00"/>
    <s v="MA"/>
    <x v="1"/>
    <s v="Asian"/>
    <s v="Divorced"/>
    <x v="1"/>
    <x v="2"/>
    <x v="2"/>
    <d v="2022-10-27T00:00:00"/>
    <n v="5"/>
    <x v="1"/>
    <n v="2"/>
    <x v="0"/>
    <n v="2"/>
    <d v="2023-03-28T00:00:00"/>
    <x v="3"/>
    <x v="0"/>
    <x v="3"/>
    <n v="1"/>
    <x v="2353"/>
    <n v="66"/>
    <x v="3"/>
  </r>
  <r>
    <x v="2380"/>
    <d v="2022-05-01T00:00:00"/>
    <n v="4"/>
    <s v="Production Technician I"/>
    <x v="9"/>
    <s v="Active"/>
    <s v="Full-Time"/>
    <s v="Zone C"/>
    <s v="Temporary"/>
    <x v="0"/>
    <x v="9"/>
    <d v="1962-05-30T00:00:00"/>
    <s v="MA"/>
    <x v="1"/>
    <s v="Black"/>
    <s v="Widowed"/>
    <x v="2"/>
    <x v="0"/>
    <x v="0"/>
    <d v="2023-07-07T00:00:00"/>
    <n v="3"/>
    <x v="2"/>
    <n v="5"/>
    <x v="1"/>
    <n v="3"/>
    <d v="2023-01-11T00:00:00"/>
    <x v="4"/>
    <x v="0"/>
    <x v="2"/>
    <n v="2"/>
    <x v="2354"/>
    <n v="60"/>
    <x v="3"/>
  </r>
  <r>
    <x v="2381"/>
    <d v="2019-12-03T00:00:00"/>
    <n v="6"/>
    <s v="Production Technician I"/>
    <x v="5"/>
    <s v="Active"/>
    <s v="Full-Time"/>
    <s v="Zone B"/>
    <s v="Part-Time"/>
    <x v="0"/>
    <x v="8"/>
    <d v="1950-10-15T00:00:00"/>
    <s v="MA"/>
    <x v="1"/>
    <s v="Hispanic"/>
    <s v="Divorced"/>
    <x v="2"/>
    <x v="2"/>
    <x v="2"/>
    <d v="2023-05-05T00:00:00"/>
    <n v="4"/>
    <x v="1"/>
    <n v="1"/>
    <x v="0"/>
    <n v="2"/>
    <d v="2022-12-01T00:00:00"/>
    <x v="4"/>
    <x v="1"/>
    <x v="2"/>
    <n v="3"/>
    <x v="2355"/>
    <n v="69"/>
    <x v="3"/>
  </r>
  <r>
    <x v="2382"/>
    <d v="2020-01-02T00:00:00"/>
    <n v="6"/>
    <s v="Production Technician I"/>
    <x v="6"/>
    <s v="Active"/>
    <s v="Full-Time"/>
    <s v="Zone C"/>
    <s v="Part-Time"/>
    <x v="0"/>
    <x v="8"/>
    <d v="1972-12-02T00:00:00"/>
    <s v="MA"/>
    <x v="1"/>
    <s v="Hispanic"/>
    <s v="Widowed"/>
    <x v="1"/>
    <x v="2"/>
    <x v="2"/>
    <d v="2023-05-29T00:00:00"/>
    <n v="5"/>
    <x v="1"/>
    <n v="3"/>
    <x v="2"/>
    <n v="3"/>
    <d v="2022-10-15T00:00:00"/>
    <x v="4"/>
    <x v="0"/>
    <x v="0"/>
    <n v="1"/>
    <x v="2356"/>
    <n v="48"/>
    <x v="0"/>
  </r>
  <r>
    <x v="2383"/>
    <d v="2022-04-30T00:00:00"/>
    <n v="4"/>
    <s v="Production Technician I"/>
    <x v="2"/>
    <s v="Terminated"/>
    <s v="Full-Time"/>
    <s v="Zone B"/>
    <s v="Part-Time"/>
    <x v="0"/>
    <x v="4"/>
    <d v="1992-09-03T00:00:00"/>
    <s v="MA"/>
    <x v="1"/>
    <s v="Asian"/>
    <s v="Widowed"/>
    <x v="1"/>
    <x v="2"/>
    <x v="4"/>
    <d v="2023-04-29T00:00:00"/>
    <n v="3"/>
    <x v="2"/>
    <n v="4"/>
    <x v="1"/>
    <n v="2"/>
    <d v="2023-03-25T00:00:00"/>
    <x v="3"/>
    <x v="0"/>
    <x v="1"/>
    <n v="2"/>
    <x v="2357"/>
    <n v="30"/>
    <x v="1"/>
  </r>
  <r>
    <x v="2384"/>
    <d v="2020-07-04T00:00:00"/>
    <n v="5"/>
    <s v="Production Technician I"/>
    <x v="4"/>
    <s v="Terminated"/>
    <s v="Part-Time"/>
    <s v="Zone C"/>
    <s v="Temporary"/>
    <x v="0"/>
    <x v="2"/>
    <d v="1953-01-27T00:00:00"/>
    <s v="MA"/>
    <x v="1"/>
    <s v="White"/>
    <s v="Single"/>
    <x v="2"/>
    <x v="2"/>
    <x v="2"/>
    <d v="2023-02-20T00:00:00"/>
    <n v="4"/>
    <x v="1"/>
    <n v="4"/>
    <x v="1"/>
    <n v="2"/>
    <d v="2022-10-09T00:00:00"/>
    <x v="3"/>
    <x v="0"/>
    <x v="1"/>
    <n v="2"/>
    <x v="2358"/>
    <n v="67"/>
    <x v="3"/>
  </r>
  <r>
    <x v="2385"/>
    <d v="2020-02-05T00:00:00"/>
    <n v="6"/>
    <s v="Production Technician I"/>
    <x v="0"/>
    <s v="Active"/>
    <s v="Contract"/>
    <s v="Zone A"/>
    <s v="Part-Time"/>
    <x v="0"/>
    <x v="4"/>
    <d v="1991-12-25T00:00:00"/>
    <s v="MA"/>
    <x v="1"/>
    <s v="Other"/>
    <s v="Widowed"/>
    <x v="1"/>
    <x v="0"/>
    <x v="0"/>
    <d v="2023-01-17T00:00:00"/>
    <n v="1"/>
    <x v="0"/>
    <n v="4"/>
    <x v="1"/>
    <n v="5"/>
    <d v="2022-10-15T00:00:00"/>
    <x v="1"/>
    <x v="1"/>
    <x v="3"/>
    <n v="3"/>
    <x v="2359"/>
    <n v="29"/>
    <x v="1"/>
  </r>
  <r>
    <x v="2386"/>
    <d v="2018-12-22T00:00:00"/>
    <n v="7"/>
    <s v="Production Technician I"/>
    <x v="7"/>
    <s v="Active"/>
    <s v="Part-Time"/>
    <s v="Zone B"/>
    <s v="Full-Time"/>
    <x v="0"/>
    <x v="4"/>
    <d v="1979-05-08T00:00:00"/>
    <s v="MA"/>
    <x v="0"/>
    <s v="Black"/>
    <s v="Widowed"/>
    <x v="1"/>
    <x v="0"/>
    <x v="0"/>
    <d v="2022-12-11T00:00:00"/>
    <n v="4"/>
    <x v="1"/>
    <n v="3"/>
    <x v="2"/>
    <n v="1"/>
    <d v="2022-08-28T00:00:00"/>
    <x v="2"/>
    <x v="1"/>
    <x v="0"/>
    <n v="1"/>
    <x v="2360"/>
    <n v="39"/>
    <x v="1"/>
  </r>
  <r>
    <x v="2387"/>
    <d v="2019-04-21T00:00:00"/>
    <n v="7"/>
    <s v="Production Technician I"/>
    <x v="1"/>
    <s v="Active"/>
    <s v="Full-Time"/>
    <s v="Zone A"/>
    <s v="Part-Time"/>
    <x v="0"/>
    <x v="4"/>
    <d v="1988-11-07T00:00:00"/>
    <s v="MA"/>
    <x v="0"/>
    <s v="White"/>
    <s v="Single"/>
    <x v="2"/>
    <x v="0"/>
    <x v="3"/>
    <d v="2023-06-11T00:00:00"/>
    <n v="5"/>
    <x v="1"/>
    <n v="1"/>
    <x v="0"/>
    <n v="2"/>
    <d v="2023-04-23T00:00:00"/>
    <x v="3"/>
    <x v="0"/>
    <x v="0"/>
    <n v="1"/>
    <x v="2361"/>
    <n v="31"/>
    <x v="1"/>
  </r>
  <r>
    <x v="2388"/>
    <d v="2020-04-03T00:00:00"/>
    <n v="6"/>
    <s v="Production Technician I"/>
    <x v="8"/>
    <s v="Active"/>
    <s v="Full-Time"/>
    <s v="Zone A"/>
    <s v="Part-Time"/>
    <x v="0"/>
    <x v="4"/>
    <d v="1959-02-11T00:00:00"/>
    <s v="MA"/>
    <x v="1"/>
    <s v="Hispanic"/>
    <s v="Single"/>
    <x v="1"/>
    <x v="0"/>
    <x v="3"/>
    <d v="2023-02-04T00:00:00"/>
    <n v="2"/>
    <x v="0"/>
    <n v="4"/>
    <x v="1"/>
    <n v="4"/>
    <d v="2022-09-27T00:00:00"/>
    <x v="3"/>
    <x v="1"/>
    <x v="2"/>
    <n v="2"/>
    <x v="2362"/>
    <n v="61"/>
    <x v="3"/>
  </r>
  <r>
    <x v="2389"/>
    <d v="2018-09-22T00:00:00"/>
    <n v="7"/>
    <s v="Production Technician I"/>
    <x v="3"/>
    <s v="Active"/>
    <s v="Full-Time"/>
    <s v="Zone B"/>
    <s v="Part-Time"/>
    <x v="0"/>
    <x v="1"/>
    <d v="1957-08-08T00:00:00"/>
    <s v="MA"/>
    <x v="0"/>
    <s v="Asian"/>
    <s v="Divorced"/>
    <x v="1"/>
    <x v="2"/>
    <x v="2"/>
    <d v="2023-03-15T00:00:00"/>
    <n v="5"/>
    <x v="1"/>
    <n v="2"/>
    <x v="0"/>
    <n v="3"/>
    <d v="2023-01-11T00:00:00"/>
    <x v="1"/>
    <x v="1"/>
    <x v="1"/>
    <n v="1"/>
    <x v="2363"/>
    <n v="61"/>
    <x v="3"/>
  </r>
  <r>
    <x v="2390"/>
    <d v="2022-10-14T00:00:00"/>
    <n v="3"/>
    <s v="Production Technician I"/>
    <x v="4"/>
    <s v="Active"/>
    <s v="Part-Time"/>
    <s v="Zone B"/>
    <s v="Full-Time"/>
    <x v="0"/>
    <x v="3"/>
    <d v="1993-04-25T00:00:00"/>
    <s v="MA"/>
    <x v="0"/>
    <s v="Other"/>
    <s v="Married"/>
    <x v="1"/>
    <x v="0"/>
    <x v="3"/>
    <d v="2023-04-29T00:00:00"/>
    <n v="4"/>
    <x v="1"/>
    <n v="2"/>
    <x v="0"/>
    <n v="5"/>
    <d v="2023-05-19T00:00:00"/>
    <x v="3"/>
    <x v="1"/>
    <x v="1"/>
    <n v="1"/>
    <x v="2364"/>
    <n v="29"/>
    <x v="1"/>
  </r>
  <r>
    <x v="2391"/>
    <d v="2022-02-12T00:00:00"/>
    <n v="4"/>
    <s v="Production Technician I"/>
    <x v="0"/>
    <s v="Active"/>
    <s v="Part-Time"/>
    <s v="Zone A"/>
    <s v="Part-Time"/>
    <x v="0"/>
    <x v="4"/>
    <d v="1980-07-01T00:00:00"/>
    <s v="MA"/>
    <x v="0"/>
    <s v="White"/>
    <s v="Married"/>
    <x v="2"/>
    <x v="0"/>
    <x v="0"/>
    <d v="2023-05-06T00:00:00"/>
    <n v="5"/>
    <x v="1"/>
    <n v="1"/>
    <x v="0"/>
    <n v="2"/>
    <d v="2022-10-15T00:00:00"/>
    <x v="3"/>
    <x v="0"/>
    <x v="0"/>
    <n v="4"/>
    <x v="2365"/>
    <n v="42"/>
    <x v="0"/>
  </r>
  <r>
    <x v="2392"/>
    <d v="2021-03-23T00:00:00"/>
    <n v="5"/>
    <s v="Production Technician I"/>
    <x v="1"/>
    <s v="Terminated"/>
    <s v="Contract"/>
    <s v="Zone B"/>
    <s v="Part-Time"/>
    <x v="0"/>
    <x v="4"/>
    <d v="1979-05-15T00:00:00"/>
    <s v="MA"/>
    <x v="1"/>
    <s v="Asian"/>
    <s v="Married"/>
    <x v="1"/>
    <x v="0"/>
    <x v="3"/>
    <d v="2023-05-16T00:00:00"/>
    <n v="5"/>
    <x v="1"/>
    <n v="4"/>
    <x v="1"/>
    <n v="4"/>
    <d v="2022-10-31T00:00:00"/>
    <x v="3"/>
    <x v="1"/>
    <x v="0"/>
    <n v="1"/>
    <x v="2366"/>
    <n v="42"/>
    <x v="0"/>
  </r>
  <r>
    <x v="2393"/>
    <d v="2018-08-30T00:00:00"/>
    <n v="7"/>
    <s v="Production Technician II"/>
    <x v="0"/>
    <s v="Active"/>
    <s v="Part-Time"/>
    <s v="Zone B"/>
    <s v="Temporary"/>
    <x v="0"/>
    <x v="2"/>
    <d v="1972-09-18T00:00:00"/>
    <s v="MA"/>
    <x v="1"/>
    <s v="Other"/>
    <s v="Divorced"/>
    <x v="1"/>
    <x v="0"/>
    <x v="0"/>
    <d v="2023-07-30T00:00:00"/>
    <n v="1"/>
    <x v="0"/>
    <n v="3"/>
    <x v="2"/>
    <n v="1"/>
    <d v="2023-04-14T00:00:00"/>
    <x v="4"/>
    <x v="1"/>
    <x v="0"/>
    <n v="4"/>
    <x v="2367"/>
    <n v="46"/>
    <x v="0"/>
  </r>
  <r>
    <x v="2394"/>
    <d v="2021-01-10T00:00:00"/>
    <n v="5"/>
    <s v="Production Technician II"/>
    <x v="8"/>
    <s v="Active"/>
    <s v="Full-Time"/>
    <s v="Zone B"/>
    <s v="Part-Time"/>
    <x v="0"/>
    <x v="3"/>
    <d v="1972-04-12T00:00:00"/>
    <s v="MA"/>
    <x v="0"/>
    <s v="Hispanic"/>
    <s v="Divorced"/>
    <x v="0"/>
    <x v="0"/>
    <x v="3"/>
    <d v="2022-08-28T00:00:00"/>
    <n v="5"/>
    <x v="1"/>
    <n v="4"/>
    <x v="1"/>
    <n v="1"/>
    <d v="2023-06-21T00:00:00"/>
    <x v="4"/>
    <x v="1"/>
    <x v="1"/>
    <n v="2"/>
    <x v="2368"/>
    <n v="49"/>
    <x v="0"/>
  </r>
  <r>
    <x v="2395"/>
    <d v="2020-08-19T00:00:00"/>
    <n v="5"/>
    <s v="Production Technician II"/>
    <x v="3"/>
    <s v="Terminated"/>
    <s v="Full-Time"/>
    <s v="Zone B"/>
    <s v="Temporary"/>
    <x v="0"/>
    <x v="4"/>
    <d v="1986-06-05T00:00:00"/>
    <s v="MA"/>
    <x v="0"/>
    <s v="White"/>
    <s v="Widowed"/>
    <x v="2"/>
    <x v="2"/>
    <x v="2"/>
    <d v="2023-01-28T00:00:00"/>
    <n v="1"/>
    <x v="0"/>
    <n v="3"/>
    <x v="2"/>
    <n v="4"/>
    <d v="2022-09-23T00:00:00"/>
    <x v="2"/>
    <x v="0"/>
    <x v="3"/>
    <n v="5"/>
    <x v="2369"/>
    <n v="34"/>
    <x v="1"/>
  </r>
  <r>
    <x v="2396"/>
    <d v="2023-04-21T00:00:00"/>
    <n v="3"/>
    <s v="Production Technician II"/>
    <x v="9"/>
    <s v="Active"/>
    <s v="Part-Time"/>
    <s v="Zone A"/>
    <s v="Full-Time"/>
    <x v="0"/>
    <x v="15"/>
    <d v="1999-03-20T00:00:00"/>
    <s v="MA"/>
    <x v="0"/>
    <s v="Black"/>
    <s v="Widowed"/>
    <x v="1"/>
    <x v="2"/>
    <x v="2"/>
    <d v="2023-06-19T00:00:00"/>
    <n v="1"/>
    <x v="0"/>
    <n v="4"/>
    <x v="1"/>
    <n v="2"/>
    <d v="2023-02-23T00:00:00"/>
    <x v="3"/>
    <x v="1"/>
    <x v="0"/>
    <n v="5"/>
    <x v="2370"/>
    <n v="24"/>
    <x v="2"/>
  </r>
  <r>
    <x v="2397"/>
    <d v="2020-01-29T00:00:00"/>
    <n v="6"/>
    <s v="Production Technician I"/>
    <x v="8"/>
    <s v="Terminated"/>
    <s v="Full-Time"/>
    <s v="Zone B"/>
    <s v="Temporary"/>
    <x v="0"/>
    <x v="4"/>
    <d v="1969-07-11T00:00:00"/>
    <s v="MA"/>
    <x v="1"/>
    <s v="Hispanic"/>
    <s v="Single"/>
    <x v="1"/>
    <x v="2"/>
    <x v="2"/>
    <d v="2022-09-20T00:00:00"/>
    <n v="5"/>
    <x v="1"/>
    <n v="4"/>
    <x v="1"/>
    <n v="4"/>
    <d v="2023-07-23T00:00:00"/>
    <x v="0"/>
    <x v="1"/>
    <x v="3"/>
    <n v="1"/>
    <x v="2371"/>
    <n v="51"/>
    <x v="0"/>
  </r>
  <r>
    <x v="2398"/>
    <d v="2021-08-19T00:00:00"/>
    <n v="4"/>
    <s v="Production Technician I"/>
    <x v="3"/>
    <s v="Terminated"/>
    <s v="Part-Time"/>
    <s v="Zone A"/>
    <s v="Full-Time"/>
    <x v="0"/>
    <x v="0"/>
    <d v="1948-01-13T00:00:00"/>
    <s v="MA"/>
    <x v="1"/>
    <s v="Hispanic"/>
    <s v="Widowed"/>
    <x v="0"/>
    <x v="0"/>
    <x v="0"/>
    <d v="2023-04-28T00:00:00"/>
    <n v="4"/>
    <x v="1"/>
    <n v="4"/>
    <x v="1"/>
    <n v="3"/>
    <d v="2023-05-17T00:00:00"/>
    <x v="4"/>
    <x v="1"/>
    <x v="2"/>
    <n v="2"/>
    <x v="2372"/>
    <n v="73"/>
    <x v="3"/>
  </r>
  <r>
    <x v="2399"/>
    <d v="2021-03-18T00:00:00"/>
    <n v="5"/>
    <s v="Production Technician I"/>
    <x v="9"/>
    <s v="Active"/>
    <s v="Full-Time"/>
    <s v="Zone A"/>
    <s v="Part-Time"/>
    <x v="0"/>
    <x v="13"/>
    <d v="1949-03-13T00:00:00"/>
    <s v="MA"/>
    <x v="1"/>
    <s v="White"/>
    <s v="Single"/>
    <x v="2"/>
    <x v="2"/>
    <x v="4"/>
    <d v="2023-05-02T00:00:00"/>
    <n v="3"/>
    <x v="2"/>
    <n v="1"/>
    <x v="0"/>
    <n v="4"/>
    <d v="2023-07-02T00:00:00"/>
    <x v="4"/>
    <x v="1"/>
    <x v="1"/>
    <n v="3"/>
    <x v="2373"/>
    <n v="72"/>
    <x v="3"/>
  </r>
  <r>
    <x v="2400"/>
    <d v="2021-10-24T00:00:00"/>
    <n v="4"/>
    <s v="Production Technician I"/>
    <x v="5"/>
    <s v="Active"/>
    <s v="Contract"/>
    <s v="Zone B"/>
    <s v="Temporary"/>
    <x v="0"/>
    <x v="4"/>
    <d v="1963-11-14T00:00:00"/>
    <s v="MA"/>
    <x v="1"/>
    <s v="Asian"/>
    <s v="Widowed"/>
    <x v="0"/>
    <x v="2"/>
    <x v="2"/>
    <d v="2022-11-16T00:00:00"/>
    <n v="4"/>
    <x v="1"/>
    <n v="3"/>
    <x v="2"/>
    <n v="1"/>
    <d v="2023-03-14T00:00:00"/>
    <x v="3"/>
    <x v="0"/>
    <x v="3"/>
    <n v="4"/>
    <x v="2374"/>
    <n v="58"/>
    <x v="0"/>
  </r>
  <r>
    <x v="2401"/>
    <d v="2020-10-03T00:00:00"/>
    <n v="5"/>
    <s v="Production Technician I"/>
    <x v="6"/>
    <s v="Active"/>
    <s v="Contract"/>
    <s v="Zone B"/>
    <s v="Part-Time"/>
    <x v="0"/>
    <x v="13"/>
    <d v="1995-12-09T00:00:00"/>
    <s v="MA"/>
    <x v="1"/>
    <s v="White"/>
    <s v="Divorced"/>
    <x v="0"/>
    <x v="0"/>
    <x v="3"/>
    <d v="2023-02-14T00:00:00"/>
    <n v="5"/>
    <x v="1"/>
    <n v="1"/>
    <x v="0"/>
    <n v="1"/>
    <d v="2023-07-25T00:00:00"/>
    <x v="4"/>
    <x v="1"/>
    <x v="3"/>
    <n v="4"/>
    <x v="2375"/>
    <n v="25"/>
    <x v="1"/>
  </r>
  <r>
    <x v="2402"/>
    <d v="2023-02-21T00:00:00"/>
    <n v="3"/>
    <s v="Production Technician I"/>
    <x v="2"/>
    <s v="Active"/>
    <s v="Contract"/>
    <s v="Zone C"/>
    <s v="Part-Time"/>
    <x v="0"/>
    <x v="3"/>
    <d v="1984-09-15T00:00:00"/>
    <s v="MA"/>
    <x v="1"/>
    <s v="Asian"/>
    <s v="Married"/>
    <x v="2"/>
    <x v="2"/>
    <x v="4"/>
    <d v="2022-09-18T00:00:00"/>
    <n v="4"/>
    <x v="1"/>
    <n v="3"/>
    <x v="2"/>
    <n v="1"/>
    <d v="2022-12-23T00:00:00"/>
    <x v="0"/>
    <x v="0"/>
    <x v="2"/>
    <n v="3"/>
    <x v="2376"/>
    <n v="39"/>
    <x v="1"/>
  </r>
  <r>
    <x v="2403"/>
    <d v="2020-08-01T00:00:00"/>
    <n v="5"/>
    <s v="Production Technician I"/>
    <x v="4"/>
    <s v="Active"/>
    <s v="Contract"/>
    <s v="Zone A"/>
    <s v="Temporary"/>
    <x v="0"/>
    <x v="17"/>
    <d v="1952-07-23T00:00:00"/>
    <s v="MA"/>
    <x v="1"/>
    <s v="Black"/>
    <s v="Married"/>
    <x v="2"/>
    <x v="2"/>
    <x v="2"/>
    <d v="2022-12-09T00:00:00"/>
    <n v="1"/>
    <x v="0"/>
    <n v="4"/>
    <x v="1"/>
    <n v="4"/>
    <d v="2023-07-25T00:00:00"/>
    <x v="0"/>
    <x v="0"/>
    <x v="2"/>
    <n v="3"/>
    <x v="2377"/>
    <n v="68"/>
    <x v="3"/>
  </r>
  <r>
    <x v="2404"/>
    <d v="2023-01-08T00:00:00"/>
    <n v="3"/>
    <s v="Production Technician I"/>
    <x v="0"/>
    <s v="Active"/>
    <s v="Full-Time"/>
    <s v="Zone C"/>
    <s v="Full-Time"/>
    <x v="0"/>
    <x v="1"/>
    <d v="1972-12-11T00:00:00"/>
    <s v="MA"/>
    <x v="1"/>
    <s v="White"/>
    <s v="Married"/>
    <x v="2"/>
    <x v="2"/>
    <x v="4"/>
    <d v="2023-01-30T00:00:00"/>
    <n v="2"/>
    <x v="0"/>
    <n v="5"/>
    <x v="1"/>
    <n v="1"/>
    <d v="2023-05-18T00:00:00"/>
    <x v="4"/>
    <x v="0"/>
    <x v="3"/>
    <n v="2"/>
    <x v="2378"/>
    <n v="51"/>
    <x v="0"/>
  </r>
  <r>
    <x v="2405"/>
    <d v="2022-07-26T00:00:00"/>
    <n v="3"/>
    <s v="Production Technician I"/>
    <x v="7"/>
    <s v="Active"/>
    <s v="Contract"/>
    <s v="Zone B"/>
    <s v="Full-Time"/>
    <x v="0"/>
    <x v="5"/>
    <d v="1980-07-23T00:00:00"/>
    <s v="MA"/>
    <x v="0"/>
    <s v="Hispanic"/>
    <s v="Single"/>
    <x v="2"/>
    <x v="2"/>
    <x v="2"/>
    <d v="2023-04-13T00:00:00"/>
    <n v="4"/>
    <x v="1"/>
    <n v="3"/>
    <x v="2"/>
    <n v="3"/>
    <d v="2022-09-06T00:00:00"/>
    <x v="2"/>
    <x v="1"/>
    <x v="2"/>
    <n v="3"/>
    <x v="2379"/>
    <n v="42"/>
    <x v="0"/>
  </r>
  <r>
    <x v="2406"/>
    <d v="2020-08-31T00:00:00"/>
    <n v="5"/>
    <s v="Production Technician I"/>
    <x v="1"/>
    <s v="Active"/>
    <s v="Contract"/>
    <s v="Zone A"/>
    <s v="Part-Time"/>
    <x v="0"/>
    <x v="17"/>
    <d v="1972-12-05T00:00:00"/>
    <s v="MA"/>
    <x v="0"/>
    <s v="Black"/>
    <s v="Single"/>
    <x v="2"/>
    <x v="0"/>
    <x v="3"/>
    <d v="2023-04-18T00:00:00"/>
    <n v="5"/>
    <x v="1"/>
    <n v="1"/>
    <x v="0"/>
    <n v="3"/>
    <d v="2023-06-14T00:00:00"/>
    <x v="4"/>
    <x v="1"/>
    <x v="3"/>
    <n v="2"/>
    <x v="2380"/>
    <n v="48"/>
    <x v="0"/>
  </r>
  <r>
    <x v="2407"/>
    <d v="2022-11-05T00:00:00"/>
    <n v="3"/>
    <s v="Production Technician I"/>
    <x v="8"/>
    <s v="Active"/>
    <s v="Part-Time"/>
    <s v="Zone B"/>
    <s v="Full-Time"/>
    <x v="0"/>
    <x v="6"/>
    <d v="1994-04-26T00:00:00"/>
    <s v="MA"/>
    <x v="1"/>
    <s v="Hispanic"/>
    <s v="Divorced"/>
    <x v="2"/>
    <x v="2"/>
    <x v="2"/>
    <d v="2022-12-14T00:00:00"/>
    <n v="5"/>
    <x v="1"/>
    <n v="2"/>
    <x v="0"/>
    <n v="5"/>
    <d v="2022-11-11T00:00:00"/>
    <x v="1"/>
    <x v="0"/>
    <x v="2"/>
    <n v="3"/>
    <x v="2381"/>
    <n v="28"/>
    <x v="1"/>
  </r>
  <r>
    <x v="2408"/>
    <d v="2019-05-30T00:00:00"/>
    <n v="6"/>
    <s v="Production Technician I"/>
    <x v="3"/>
    <s v="Active"/>
    <s v="Full-Time"/>
    <s v="Zone C"/>
    <s v="Part-Time"/>
    <x v="0"/>
    <x v="2"/>
    <d v="1949-03-01T00:00:00"/>
    <s v="MA"/>
    <x v="0"/>
    <s v="Black"/>
    <s v="Widowed"/>
    <x v="2"/>
    <x v="2"/>
    <x v="2"/>
    <d v="2022-10-17T00:00:00"/>
    <n v="3"/>
    <x v="2"/>
    <n v="3"/>
    <x v="2"/>
    <n v="4"/>
    <d v="2023-02-20T00:00:00"/>
    <x v="3"/>
    <x v="1"/>
    <x v="1"/>
    <n v="2"/>
    <x v="2382"/>
    <n v="70"/>
    <x v="3"/>
  </r>
  <r>
    <x v="2409"/>
    <d v="2019-12-09T00:00:00"/>
    <n v="6"/>
    <s v="Production Technician I"/>
    <x v="9"/>
    <s v="Active"/>
    <s v="Full-Time"/>
    <s v="Zone B"/>
    <s v="Part-Time"/>
    <x v="0"/>
    <x v="2"/>
    <d v="1963-02-14T00:00:00"/>
    <s v="MA"/>
    <x v="0"/>
    <s v="Other"/>
    <s v="Single"/>
    <x v="2"/>
    <x v="2"/>
    <x v="2"/>
    <d v="2022-10-18T00:00:00"/>
    <n v="4"/>
    <x v="1"/>
    <n v="1"/>
    <x v="0"/>
    <n v="5"/>
    <d v="2023-04-04T00:00:00"/>
    <x v="4"/>
    <x v="1"/>
    <x v="2"/>
    <n v="3"/>
    <x v="2383"/>
    <n v="56"/>
    <x v="0"/>
  </r>
  <r>
    <x v="2410"/>
    <d v="2019-05-10T00:00:00"/>
    <n v="7"/>
    <s v="Production Technician I"/>
    <x v="5"/>
    <s v="Active"/>
    <s v="Part-Time"/>
    <s v="Zone C"/>
    <s v="Part-Time"/>
    <x v="0"/>
    <x v="5"/>
    <d v="1952-04-08T00:00:00"/>
    <s v="MA"/>
    <x v="0"/>
    <s v="Other"/>
    <s v="Widowed"/>
    <x v="2"/>
    <x v="2"/>
    <x v="4"/>
    <d v="2023-05-21T00:00:00"/>
    <n v="2"/>
    <x v="0"/>
    <n v="4"/>
    <x v="1"/>
    <n v="1"/>
    <d v="2023-02-17T00:00:00"/>
    <x v="4"/>
    <x v="0"/>
    <x v="3"/>
    <n v="4"/>
    <x v="2384"/>
    <n v="67"/>
    <x v="3"/>
  </r>
  <r>
    <x v="2411"/>
    <d v="2019-09-03T00:00:00"/>
    <n v="6"/>
    <s v="Production Technician I"/>
    <x v="6"/>
    <s v="Terminated"/>
    <s v="Full-Time"/>
    <s v="Zone B"/>
    <s v="Temporary"/>
    <x v="0"/>
    <x v="1"/>
    <d v="1976-08-21T00:00:00"/>
    <s v="MA"/>
    <x v="1"/>
    <s v="White"/>
    <s v="Widowed"/>
    <x v="2"/>
    <x v="0"/>
    <x v="0"/>
    <d v="2022-09-21T00:00:00"/>
    <n v="4"/>
    <x v="1"/>
    <n v="2"/>
    <x v="0"/>
    <n v="1"/>
    <d v="2023-07-01T00:00:00"/>
    <x v="4"/>
    <x v="1"/>
    <x v="0"/>
    <n v="5"/>
    <x v="2385"/>
    <n v="43"/>
    <x v="0"/>
  </r>
  <r>
    <x v="2412"/>
    <d v="2018-09-13T00:00:00"/>
    <n v="7"/>
    <s v="Production Technician II"/>
    <x v="4"/>
    <s v="Active"/>
    <s v="Contract"/>
    <s v="Zone A"/>
    <s v="Full-Time"/>
    <x v="0"/>
    <x v="8"/>
    <d v="1984-06-29T00:00:00"/>
    <s v="MA"/>
    <x v="1"/>
    <s v="Black"/>
    <s v="Divorced"/>
    <x v="2"/>
    <x v="2"/>
    <x v="2"/>
    <d v="2023-01-20T00:00:00"/>
    <n v="4"/>
    <x v="1"/>
    <n v="5"/>
    <x v="1"/>
    <n v="3"/>
    <d v="2023-07-12T00:00:00"/>
    <x v="0"/>
    <x v="0"/>
    <x v="0"/>
    <n v="4"/>
    <x v="2386"/>
    <n v="34"/>
    <x v="1"/>
  </r>
  <r>
    <x v="2413"/>
    <d v="2021-06-10T00:00:00"/>
    <n v="4"/>
    <s v="Production Technician II"/>
    <x v="0"/>
    <s v="Active"/>
    <s v="Part-Time"/>
    <s v="Zone C"/>
    <s v="Temporary"/>
    <x v="0"/>
    <x v="13"/>
    <d v="1958-08-18T00:00:00"/>
    <s v="MA"/>
    <x v="1"/>
    <s v="Asian"/>
    <s v="Divorced"/>
    <x v="0"/>
    <x v="2"/>
    <x v="4"/>
    <d v="2023-02-11T00:00:00"/>
    <n v="3"/>
    <x v="2"/>
    <n v="4"/>
    <x v="1"/>
    <n v="2"/>
    <d v="2022-08-13T00:00:00"/>
    <x v="2"/>
    <x v="1"/>
    <x v="1"/>
    <n v="1"/>
    <x v="2387"/>
    <n v="63"/>
    <x v="3"/>
  </r>
  <r>
    <x v="2414"/>
    <d v="2018-09-14T00:00:00"/>
    <n v="7"/>
    <s v="Production Technician II"/>
    <x v="8"/>
    <s v="Terminated"/>
    <s v="Part-Time"/>
    <s v="Zone C"/>
    <s v="Temporary"/>
    <x v="0"/>
    <x v="16"/>
    <d v="1943-01-04T00:00:00"/>
    <s v="MA"/>
    <x v="0"/>
    <s v="White"/>
    <s v="Married"/>
    <x v="2"/>
    <x v="0"/>
    <x v="0"/>
    <d v="2022-08-21T00:00:00"/>
    <n v="3"/>
    <x v="2"/>
    <n v="3"/>
    <x v="2"/>
    <n v="5"/>
    <d v="2023-03-19T00:00:00"/>
    <x v="3"/>
    <x v="0"/>
    <x v="2"/>
    <n v="2"/>
    <x v="2388"/>
    <n v="75"/>
    <x v="3"/>
  </r>
  <r>
    <x v="2415"/>
    <d v="2019-05-26T00:00:00"/>
    <n v="6"/>
    <s v="Production Technician II"/>
    <x v="3"/>
    <s v="Active"/>
    <s v="Full-Time"/>
    <s v="Zone C"/>
    <s v="Part-Time"/>
    <x v="0"/>
    <x v="3"/>
    <d v="1943-10-05T00:00:00"/>
    <s v="MA"/>
    <x v="0"/>
    <s v="Black"/>
    <s v="Widowed"/>
    <x v="0"/>
    <x v="2"/>
    <x v="2"/>
    <d v="2023-05-31T00:00:00"/>
    <n v="3"/>
    <x v="2"/>
    <n v="1"/>
    <x v="0"/>
    <n v="3"/>
    <d v="2022-09-07T00:00:00"/>
    <x v="0"/>
    <x v="1"/>
    <x v="3"/>
    <n v="3"/>
    <x v="2389"/>
    <n v="76"/>
    <x v="3"/>
  </r>
  <r>
    <x v="2416"/>
    <d v="2019-07-05T00:00:00"/>
    <n v="6"/>
    <s v="Production Technician II"/>
    <x v="9"/>
    <s v="Active"/>
    <s v="Contract"/>
    <s v="Zone C"/>
    <s v="Full-Time"/>
    <x v="0"/>
    <x v="5"/>
    <d v="1952-04-26T00:00:00"/>
    <s v="MA"/>
    <x v="0"/>
    <s v="Black"/>
    <s v="Widowed"/>
    <x v="0"/>
    <x v="0"/>
    <x v="0"/>
    <d v="2023-04-01T00:00:00"/>
    <n v="5"/>
    <x v="1"/>
    <n v="3"/>
    <x v="2"/>
    <n v="2"/>
    <d v="2023-05-08T00:00:00"/>
    <x v="4"/>
    <x v="0"/>
    <x v="2"/>
    <n v="3"/>
    <x v="2390"/>
    <n v="67"/>
    <x v="3"/>
  </r>
  <r>
    <x v="2417"/>
    <d v="2019-11-05T00:00:00"/>
    <n v="6"/>
    <s v="Production Technician I"/>
    <x v="3"/>
    <s v="Active"/>
    <s v="Full-Time"/>
    <s v="Zone B"/>
    <s v="Full-Time"/>
    <x v="0"/>
    <x v="4"/>
    <d v="1957-03-19T00:00:00"/>
    <s v="MA"/>
    <x v="1"/>
    <s v="Other"/>
    <s v="Widowed"/>
    <x v="0"/>
    <x v="0"/>
    <x v="3"/>
    <d v="2023-06-01T00:00:00"/>
    <n v="2"/>
    <x v="0"/>
    <n v="3"/>
    <x v="2"/>
    <n v="4"/>
    <d v="2022-12-11T00:00:00"/>
    <x v="0"/>
    <x v="1"/>
    <x v="1"/>
    <n v="4"/>
    <x v="2391"/>
    <n v="62"/>
    <x v="3"/>
  </r>
  <r>
    <x v="2418"/>
    <d v="2019-07-22T00:00:00"/>
    <n v="6"/>
    <s v="Production Technician I"/>
    <x v="5"/>
    <s v="Active"/>
    <s v="Part-Time"/>
    <s v="Zone B"/>
    <s v="Part-Time"/>
    <x v="0"/>
    <x v="4"/>
    <d v="1955-08-10T00:00:00"/>
    <s v="MA"/>
    <x v="0"/>
    <s v="Black"/>
    <s v="Widowed"/>
    <x v="0"/>
    <x v="2"/>
    <x v="2"/>
    <d v="2023-07-24T00:00:00"/>
    <n v="5"/>
    <x v="1"/>
    <n v="2"/>
    <x v="0"/>
    <n v="1"/>
    <d v="2022-10-23T00:00:00"/>
    <x v="2"/>
    <x v="1"/>
    <x v="3"/>
    <n v="2"/>
    <x v="2392"/>
    <n v="64"/>
    <x v="3"/>
  </r>
  <r>
    <x v="2419"/>
    <d v="2020-09-21T00:00:00"/>
    <n v="5"/>
    <s v="Production Technician I"/>
    <x v="9"/>
    <s v="Active"/>
    <s v="Full-Time"/>
    <s v="Zone A"/>
    <s v="Part-Time"/>
    <x v="0"/>
    <x v="3"/>
    <d v="1959-06-14T00:00:00"/>
    <s v="MA"/>
    <x v="1"/>
    <s v="Other"/>
    <s v="Married"/>
    <x v="0"/>
    <x v="2"/>
    <x v="4"/>
    <d v="2023-06-12T00:00:00"/>
    <n v="5"/>
    <x v="1"/>
    <n v="2"/>
    <x v="0"/>
    <n v="3"/>
    <d v="2023-06-04T00:00:00"/>
    <x v="2"/>
    <x v="1"/>
    <x v="0"/>
    <n v="5"/>
    <x v="2393"/>
    <n v="61"/>
    <x v="3"/>
  </r>
  <r>
    <x v="2420"/>
    <d v="2019-11-11T00:00:00"/>
    <n v="6"/>
    <s v="Production Technician I"/>
    <x v="5"/>
    <s v="Active"/>
    <s v="Part-Time"/>
    <s v="Zone C"/>
    <s v="Full-Time"/>
    <x v="0"/>
    <x v="6"/>
    <d v="1999-12-15T00:00:00"/>
    <s v="MA"/>
    <x v="1"/>
    <s v="Hispanic"/>
    <s v="Widowed"/>
    <x v="0"/>
    <x v="2"/>
    <x v="2"/>
    <d v="2023-02-06T00:00:00"/>
    <n v="5"/>
    <x v="1"/>
    <n v="4"/>
    <x v="1"/>
    <n v="1"/>
    <d v="2022-10-13T00:00:00"/>
    <x v="1"/>
    <x v="1"/>
    <x v="3"/>
    <n v="3"/>
    <x v="2394"/>
    <n v="20"/>
    <x v="2"/>
  </r>
  <r>
    <x v="2421"/>
    <d v="2021-02-08T00:00:00"/>
    <n v="5"/>
    <s v="Production Technician I"/>
    <x v="6"/>
    <s v="Active"/>
    <s v="Part-Time"/>
    <s v="Zone B"/>
    <s v="Temporary"/>
    <x v="0"/>
    <x v="4"/>
    <d v="1960-01-13T00:00:00"/>
    <s v="MA"/>
    <x v="1"/>
    <s v="Hispanic"/>
    <s v="Single"/>
    <x v="0"/>
    <x v="2"/>
    <x v="4"/>
    <d v="2023-02-21T00:00:00"/>
    <n v="1"/>
    <x v="0"/>
    <n v="3"/>
    <x v="2"/>
    <n v="4"/>
    <d v="2022-08-30T00:00:00"/>
    <x v="2"/>
    <x v="1"/>
    <x v="0"/>
    <n v="1"/>
    <x v="2395"/>
    <n v="61"/>
    <x v="3"/>
  </r>
  <r>
    <x v="2422"/>
    <d v="2020-06-01T00:00:00"/>
    <n v="5"/>
    <s v="Production Technician I"/>
    <x v="2"/>
    <s v="Active"/>
    <s v="Contract"/>
    <s v="Zone C"/>
    <s v="Full-Time"/>
    <x v="0"/>
    <x v="16"/>
    <d v="1945-04-09T00:00:00"/>
    <s v="MA"/>
    <x v="1"/>
    <s v="Black"/>
    <s v="Divorced"/>
    <x v="0"/>
    <x v="0"/>
    <x v="0"/>
    <d v="2023-05-16T00:00:00"/>
    <n v="1"/>
    <x v="0"/>
    <n v="2"/>
    <x v="0"/>
    <n v="4"/>
    <d v="2023-02-09T00:00:00"/>
    <x v="3"/>
    <x v="1"/>
    <x v="1"/>
    <n v="1"/>
    <x v="2396"/>
    <n v="75"/>
    <x v="3"/>
  </r>
  <r>
    <x v="2423"/>
    <d v="2022-10-26T00:00:00"/>
    <n v="3"/>
    <s v="Production Technician I"/>
    <x v="4"/>
    <s v="Terminated"/>
    <s v="Part-Time"/>
    <s v="Zone A"/>
    <s v="Temporary"/>
    <x v="0"/>
    <x v="1"/>
    <d v="1942-08-30T00:00:00"/>
    <s v="MA"/>
    <x v="1"/>
    <s v="Hispanic"/>
    <s v="Widowed"/>
    <x v="0"/>
    <x v="2"/>
    <x v="2"/>
    <d v="2023-07-05T00:00:00"/>
    <n v="1"/>
    <x v="0"/>
    <n v="5"/>
    <x v="1"/>
    <n v="2"/>
    <d v="2023-07-06T00:00:00"/>
    <x v="1"/>
    <x v="0"/>
    <x v="1"/>
    <n v="5"/>
    <x v="2397"/>
    <n v="80"/>
    <x v="3"/>
  </r>
  <r>
    <x v="2424"/>
    <d v="2019-02-12T00:00:00"/>
    <n v="7"/>
    <s v="Production Technician I"/>
    <x v="0"/>
    <s v="Active"/>
    <s v="Full-Time"/>
    <s v="Zone C"/>
    <s v="Part-Time"/>
    <x v="0"/>
    <x v="3"/>
    <d v="1976-09-21T00:00:00"/>
    <s v="MA"/>
    <x v="0"/>
    <s v="White"/>
    <s v="Divorced"/>
    <x v="0"/>
    <x v="2"/>
    <x v="2"/>
    <d v="2022-09-23T00:00:00"/>
    <n v="2"/>
    <x v="0"/>
    <n v="4"/>
    <x v="1"/>
    <n v="3"/>
    <d v="2022-12-16T00:00:00"/>
    <x v="2"/>
    <x v="0"/>
    <x v="1"/>
    <n v="4"/>
    <x v="2398"/>
    <n v="43"/>
    <x v="0"/>
  </r>
  <r>
    <x v="2425"/>
    <d v="2022-10-19T00:00:00"/>
    <n v="3"/>
    <s v="Production Technician I"/>
    <x v="7"/>
    <s v="Active"/>
    <s v="Full-Time"/>
    <s v="Zone A"/>
    <s v="Full-Time"/>
    <x v="0"/>
    <x v="4"/>
    <d v="1977-12-20T00:00:00"/>
    <s v="MA"/>
    <x v="0"/>
    <s v="Asian"/>
    <s v="Divorced"/>
    <x v="0"/>
    <x v="2"/>
    <x v="2"/>
    <d v="2023-02-12T00:00:00"/>
    <n v="2"/>
    <x v="0"/>
    <n v="2"/>
    <x v="0"/>
    <n v="4"/>
    <d v="2023-01-19T00:00:00"/>
    <x v="0"/>
    <x v="1"/>
    <x v="3"/>
    <n v="5"/>
    <x v="2399"/>
    <n v="45"/>
    <x v="0"/>
  </r>
  <r>
    <x v="2426"/>
    <d v="2019-12-12T00:00:00"/>
    <n v="6"/>
    <s v="Production Technician I"/>
    <x v="1"/>
    <s v="Active"/>
    <s v="Full-Time"/>
    <s v="Zone A"/>
    <s v="Full-Time"/>
    <x v="0"/>
    <x v="6"/>
    <d v="1982-10-03T00:00:00"/>
    <s v="MA"/>
    <x v="0"/>
    <s v="Hispanic"/>
    <s v="Single"/>
    <x v="0"/>
    <x v="2"/>
    <x v="4"/>
    <d v="2022-12-19T00:00:00"/>
    <n v="1"/>
    <x v="0"/>
    <n v="2"/>
    <x v="0"/>
    <n v="3"/>
    <d v="2022-08-28T00:00:00"/>
    <x v="1"/>
    <x v="0"/>
    <x v="0"/>
    <n v="2"/>
    <x v="2400"/>
    <n v="37"/>
    <x v="1"/>
  </r>
  <r>
    <x v="2427"/>
    <d v="2021-11-29T00:00:00"/>
    <n v="4"/>
    <s v="Production Technician I"/>
    <x v="8"/>
    <s v="Active"/>
    <s v="Full-Time"/>
    <s v="Zone B"/>
    <s v="Full-Time"/>
    <x v="0"/>
    <x v="4"/>
    <d v="1975-09-04T00:00:00"/>
    <s v="MA"/>
    <x v="1"/>
    <s v="Other"/>
    <s v="Married"/>
    <x v="0"/>
    <x v="2"/>
    <x v="2"/>
    <d v="2022-10-02T00:00:00"/>
    <n v="1"/>
    <x v="0"/>
    <n v="3"/>
    <x v="2"/>
    <n v="2"/>
    <d v="2023-06-08T00:00:00"/>
    <x v="1"/>
    <x v="1"/>
    <x v="2"/>
    <n v="5"/>
    <x v="2401"/>
    <n v="46"/>
    <x v="0"/>
  </r>
  <r>
    <x v="2428"/>
    <d v="2021-05-15T00:00:00"/>
    <n v="4"/>
    <s v="Production Technician I"/>
    <x v="3"/>
    <s v="Active"/>
    <s v="Part-Time"/>
    <s v="Zone B"/>
    <s v="Full-Time"/>
    <x v="0"/>
    <x v="4"/>
    <d v="1958-06-02T00:00:00"/>
    <s v="MA"/>
    <x v="0"/>
    <s v="Other"/>
    <s v="Divorced"/>
    <x v="0"/>
    <x v="2"/>
    <x v="2"/>
    <d v="2022-12-15T00:00:00"/>
    <n v="4"/>
    <x v="1"/>
    <n v="1"/>
    <x v="0"/>
    <n v="3"/>
    <d v="2022-10-14T00:00:00"/>
    <x v="4"/>
    <x v="0"/>
    <x v="1"/>
    <n v="2"/>
    <x v="2402"/>
    <n v="63"/>
    <x v="3"/>
  </r>
  <r>
    <x v="2429"/>
    <d v="2023-01-27T00:00:00"/>
    <n v="3"/>
    <s v="Production Technician I"/>
    <x v="9"/>
    <s v="Active"/>
    <s v="Contract"/>
    <s v="Zone B"/>
    <s v="Temporary"/>
    <x v="0"/>
    <x v="4"/>
    <d v="1957-01-04T00:00:00"/>
    <s v="MA"/>
    <x v="0"/>
    <s v="Hispanic"/>
    <s v="Divorced"/>
    <x v="0"/>
    <x v="2"/>
    <x v="4"/>
    <d v="2023-07-13T00:00:00"/>
    <n v="4"/>
    <x v="1"/>
    <n v="4"/>
    <x v="1"/>
    <n v="5"/>
    <d v="2023-03-07T00:00:00"/>
    <x v="2"/>
    <x v="1"/>
    <x v="2"/>
    <n v="3"/>
    <x v="2403"/>
    <n v="66"/>
    <x v="3"/>
  </r>
  <r>
    <x v="2430"/>
    <d v="2020-07-03T00:00:00"/>
    <n v="5"/>
    <s v="Production Technician I"/>
    <x v="5"/>
    <s v="Active"/>
    <s v="Full-Time"/>
    <s v="Zone A"/>
    <s v="Temporary"/>
    <x v="0"/>
    <x v="1"/>
    <d v="1961-04-23T00:00:00"/>
    <s v="MA"/>
    <x v="1"/>
    <s v="White"/>
    <s v="Divorced"/>
    <x v="0"/>
    <x v="0"/>
    <x v="0"/>
    <d v="2023-03-06T00:00:00"/>
    <n v="5"/>
    <x v="1"/>
    <n v="2"/>
    <x v="0"/>
    <n v="5"/>
    <d v="2022-10-17T00:00:00"/>
    <x v="2"/>
    <x v="0"/>
    <x v="3"/>
    <n v="5"/>
    <x v="2404"/>
    <n v="59"/>
    <x v="0"/>
  </r>
  <r>
    <x v="2431"/>
    <d v="2022-12-26T00:00:00"/>
    <n v="3"/>
    <s v="Production Technician I"/>
    <x v="6"/>
    <s v="Active"/>
    <s v="Full-Time"/>
    <s v="Zone A"/>
    <s v="Part-Time"/>
    <x v="0"/>
    <x v="4"/>
    <d v="1983-12-06T00:00:00"/>
    <s v="MA"/>
    <x v="0"/>
    <s v="Other"/>
    <s v="Married"/>
    <x v="0"/>
    <x v="0"/>
    <x v="0"/>
    <d v="2022-08-11T00:00:00"/>
    <n v="2"/>
    <x v="0"/>
    <n v="3"/>
    <x v="2"/>
    <n v="1"/>
    <d v="2023-07-21T00:00:00"/>
    <x v="1"/>
    <x v="1"/>
    <x v="1"/>
    <n v="3"/>
    <x v="2405"/>
    <n v="39"/>
    <x v="1"/>
  </r>
  <r>
    <x v="2432"/>
    <d v="2018-12-23T00:00:00"/>
    <n v="7"/>
    <s v="Production Technician I"/>
    <x v="0"/>
    <s v="Active"/>
    <s v="Part-Time"/>
    <s v="Zone B"/>
    <s v="Temporary"/>
    <x v="0"/>
    <x v="3"/>
    <d v="1981-06-05T00:00:00"/>
    <s v="MA"/>
    <x v="0"/>
    <s v="Black"/>
    <s v="Single"/>
    <x v="0"/>
    <x v="0"/>
    <x v="0"/>
    <d v="2023-05-23T00:00:00"/>
    <n v="1"/>
    <x v="0"/>
    <n v="5"/>
    <x v="1"/>
    <n v="4"/>
    <d v="2022-11-20T00:00:00"/>
    <x v="1"/>
    <x v="0"/>
    <x v="0"/>
    <n v="3"/>
    <x v="2406"/>
    <n v="37"/>
    <x v="1"/>
  </r>
  <r>
    <x v="2433"/>
    <d v="2020-09-28T00:00:00"/>
    <n v="5"/>
    <s v="Production Technician II"/>
    <x v="5"/>
    <s v="Terminated"/>
    <s v="Contract"/>
    <s v="Zone A"/>
    <s v="Part-Time"/>
    <x v="0"/>
    <x v="3"/>
    <d v="1987-12-28T00:00:00"/>
    <s v="MA"/>
    <x v="0"/>
    <s v="Hispanic"/>
    <s v="Married"/>
    <x v="0"/>
    <x v="2"/>
    <x v="2"/>
    <d v="2022-11-21T00:00:00"/>
    <n v="4"/>
    <x v="1"/>
    <n v="5"/>
    <x v="1"/>
    <n v="5"/>
    <d v="2022-10-18T00:00:00"/>
    <x v="1"/>
    <x v="0"/>
    <x v="3"/>
    <n v="3"/>
    <x v="2407"/>
    <n v="33"/>
    <x v="1"/>
  </r>
  <r>
    <x v="2434"/>
    <d v="2020-09-16T00:00:00"/>
    <n v="5"/>
    <s v="Production Technician I"/>
    <x v="8"/>
    <s v="Active"/>
    <s v="Full-Time"/>
    <s v="Zone B"/>
    <s v="Temporary"/>
    <x v="0"/>
    <x v="3"/>
    <d v="1982-04-30T00:00:00"/>
    <s v="MA"/>
    <x v="0"/>
    <s v="Hispanic"/>
    <s v="Widowed"/>
    <x v="0"/>
    <x v="0"/>
    <x v="3"/>
    <d v="2022-10-23T00:00:00"/>
    <n v="5"/>
    <x v="1"/>
    <n v="5"/>
    <x v="1"/>
    <n v="5"/>
    <d v="2023-01-16T00:00:00"/>
    <x v="0"/>
    <x v="1"/>
    <x v="0"/>
    <n v="4"/>
    <x v="2408"/>
    <n v="38"/>
    <x v="1"/>
  </r>
  <r>
    <x v="2435"/>
    <d v="2020-02-09T00:00:00"/>
    <n v="6"/>
    <s v="Production Technician II"/>
    <x v="3"/>
    <s v="Active"/>
    <s v="Contract"/>
    <s v="Zone C"/>
    <s v="Temporary"/>
    <x v="0"/>
    <x v="1"/>
    <d v="1996-10-07T00:00:00"/>
    <s v="MA"/>
    <x v="0"/>
    <s v="White"/>
    <s v="Divorced"/>
    <x v="0"/>
    <x v="2"/>
    <x v="4"/>
    <d v="2022-10-14T00:00:00"/>
    <n v="3"/>
    <x v="2"/>
    <n v="5"/>
    <x v="1"/>
    <n v="4"/>
    <d v="2023-04-12T00:00:00"/>
    <x v="2"/>
    <x v="0"/>
    <x v="1"/>
    <n v="2"/>
    <x v="2409"/>
    <n v="24"/>
    <x v="2"/>
  </r>
  <r>
    <x v="2436"/>
    <d v="2023-02-13T00:00:00"/>
    <n v="3"/>
    <s v="Production Technician I"/>
    <x v="3"/>
    <s v="Active"/>
    <s v="Full-Time"/>
    <s v="Zone B"/>
    <s v="Part-Time"/>
    <x v="0"/>
    <x v="3"/>
    <d v="1948-04-03T00:00:00"/>
    <s v="MA"/>
    <x v="0"/>
    <s v="Other"/>
    <s v="Widowed"/>
    <x v="0"/>
    <x v="2"/>
    <x v="4"/>
    <d v="2022-11-24T00:00:00"/>
    <n v="3"/>
    <x v="2"/>
    <n v="4"/>
    <x v="1"/>
    <n v="3"/>
    <d v="2023-03-01T00:00:00"/>
    <x v="0"/>
    <x v="0"/>
    <x v="3"/>
    <n v="1"/>
    <x v="2410"/>
    <n v="75"/>
    <x v="3"/>
  </r>
  <r>
    <x v="2437"/>
    <d v="2019-12-01T00:00:00"/>
    <n v="6"/>
    <s v="Production Technician I"/>
    <x v="7"/>
    <s v="Active"/>
    <s v="Part-Time"/>
    <s v="Zone C"/>
    <s v="Part-Time"/>
    <x v="0"/>
    <x v="3"/>
    <d v="1951-06-14T00:00:00"/>
    <s v="MA"/>
    <x v="0"/>
    <s v="Other"/>
    <s v="Married"/>
    <x v="0"/>
    <x v="0"/>
    <x v="3"/>
    <d v="2022-12-09T00:00:00"/>
    <n v="1"/>
    <x v="0"/>
    <n v="3"/>
    <x v="2"/>
    <n v="3"/>
    <d v="2023-07-13T00:00:00"/>
    <x v="3"/>
    <x v="0"/>
    <x v="0"/>
    <n v="5"/>
    <x v="2411"/>
    <n v="68"/>
    <x v="3"/>
  </r>
  <r>
    <x v="2438"/>
    <d v="2022-11-04T00:00:00"/>
    <n v="3"/>
    <s v="Production Technician I"/>
    <x v="7"/>
    <s v="Active"/>
    <s v="Full-Time"/>
    <s v="Zone C"/>
    <s v="Part-Time"/>
    <x v="0"/>
    <x v="4"/>
    <d v="1945-02-06T00:00:00"/>
    <s v="MA"/>
    <x v="0"/>
    <s v="Black"/>
    <s v="Single"/>
    <x v="0"/>
    <x v="0"/>
    <x v="3"/>
    <d v="2022-11-26T00:00:00"/>
    <n v="4"/>
    <x v="1"/>
    <n v="5"/>
    <x v="1"/>
    <n v="4"/>
    <d v="2023-04-27T00:00:00"/>
    <x v="2"/>
    <x v="0"/>
    <x v="3"/>
    <n v="5"/>
    <x v="2412"/>
    <n v="77"/>
    <x v="3"/>
  </r>
  <r>
    <x v="2439"/>
    <d v="2021-04-14T00:00:00"/>
    <n v="5"/>
    <s v="Production Technician I"/>
    <x v="5"/>
    <s v="Active"/>
    <s v="Full-Time"/>
    <s v="Zone A"/>
    <s v="Temporary"/>
    <x v="0"/>
    <x v="18"/>
    <d v="1948-06-17T00:00:00"/>
    <s v="MA"/>
    <x v="1"/>
    <s v="Asian"/>
    <s v="Married"/>
    <x v="0"/>
    <x v="0"/>
    <x v="0"/>
    <d v="2022-12-29T00:00:00"/>
    <n v="2"/>
    <x v="0"/>
    <n v="3"/>
    <x v="2"/>
    <n v="4"/>
    <d v="2023-07-12T00:00:00"/>
    <x v="0"/>
    <x v="1"/>
    <x v="2"/>
    <n v="5"/>
    <x v="2413"/>
    <n v="73"/>
    <x v="3"/>
  </r>
  <r>
    <x v="2440"/>
    <d v="2020-08-28T00:00:00"/>
    <n v="5"/>
    <s v="Production Technician II"/>
    <x v="6"/>
    <s v="Active"/>
    <s v="Part-Time"/>
    <s v="Zone A"/>
    <s v="Temporary"/>
    <x v="0"/>
    <x v="17"/>
    <d v="1987-12-10T00:00:00"/>
    <s v="MA"/>
    <x v="1"/>
    <s v="Black"/>
    <s v="Divorced"/>
    <x v="0"/>
    <x v="2"/>
    <x v="2"/>
    <d v="2023-03-21T00:00:00"/>
    <n v="2"/>
    <x v="0"/>
    <n v="4"/>
    <x v="1"/>
    <n v="3"/>
    <d v="2023-04-01T00:00:00"/>
    <x v="2"/>
    <x v="0"/>
    <x v="3"/>
    <n v="4"/>
    <x v="2414"/>
    <n v="33"/>
    <x v="1"/>
  </r>
  <r>
    <x v="2441"/>
    <d v="2022-08-16T00:00:00"/>
    <n v="3"/>
    <s v="Production Technician I"/>
    <x v="0"/>
    <s v="Active"/>
    <s v="Full-Time"/>
    <s v="Zone C"/>
    <s v="Part-Time"/>
    <x v="0"/>
    <x v="17"/>
    <d v="1981-09-11T00:00:00"/>
    <s v="MA"/>
    <x v="1"/>
    <s v="Hispanic"/>
    <s v="Divorced"/>
    <x v="0"/>
    <x v="0"/>
    <x v="0"/>
    <d v="2022-08-29T00:00:00"/>
    <n v="5"/>
    <x v="1"/>
    <n v="2"/>
    <x v="0"/>
    <n v="4"/>
    <d v="2022-11-02T00:00:00"/>
    <x v="4"/>
    <x v="0"/>
    <x v="0"/>
    <n v="1"/>
    <x v="2415"/>
    <n v="41"/>
    <x v="0"/>
  </r>
  <r>
    <x v="2442"/>
    <d v="2022-02-26T00:00:00"/>
    <n v="4"/>
    <s v="Production Technician I"/>
    <x v="2"/>
    <s v="Active"/>
    <s v="Full-Time"/>
    <s v="Zone A"/>
    <s v="Temporary"/>
    <x v="0"/>
    <x v="4"/>
    <d v="2001-06-16T00:00:00"/>
    <s v="MA"/>
    <x v="0"/>
    <s v="Other"/>
    <s v="Widowed"/>
    <x v="0"/>
    <x v="2"/>
    <x v="2"/>
    <d v="2023-01-08T00:00:00"/>
    <n v="4"/>
    <x v="1"/>
    <n v="5"/>
    <x v="1"/>
    <n v="4"/>
    <d v="2023-06-10T00:00:00"/>
    <x v="0"/>
    <x v="1"/>
    <x v="0"/>
    <n v="4"/>
    <x v="2416"/>
    <n v="21"/>
    <x v="2"/>
  </r>
  <r>
    <x v="2443"/>
    <d v="2019-12-30T00:00:00"/>
    <n v="6"/>
    <s v="Production Technician I"/>
    <x v="7"/>
    <s v="Active"/>
    <s v="Part-Time"/>
    <s v="Zone A"/>
    <s v="Temporary"/>
    <x v="0"/>
    <x v="3"/>
    <d v="1957-09-09T00:00:00"/>
    <s v="MA"/>
    <x v="0"/>
    <s v="Hispanic"/>
    <s v="Divorced"/>
    <x v="0"/>
    <x v="2"/>
    <x v="2"/>
    <d v="2023-02-06T00:00:00"/>
    <n v="1"/>
    <x v="0"/>
    <n v="3"/>
    <x v="2"/>
    <n v="5"/>
    <d v="2023-02-17T00:00:00"/>
    <x v="1"/>
    <x v="1"/>
    <x v="3"/>
    <n v="4"/>
    <x v="2417"/>
    <n v="62"/>
    <x v="3"/>
  </r>
  <r>
    <x v="2444"/>
    <d v="2022-07-23T00:00:00"/>
    <n v="3"/>
    <s v="Production Technician I"/>
    <x v="3"/>
    <s v="Active"/>
    <s v="Part-Time"/>
    <s v="Zone B"/>
    <s v="Full-Time"/>
    <x v="0"/>
    <x v="1"/>
    <d v="1979-12-25T00:00:00"/>
    <s v="MA"/>
    <x v="0"/>
    <s v="Black"/>
    <s v="Single"/>
    <x v="0"/>
    <x v="2"/>
    <x v="4"/>
    <d v="2022-09-21T00:00:00"/>
    <n v="5"/>
    <x v="1"/>
    <n v="3"/>
    <x v="2"/>
    <n v="2"/>
    <d v="2023-06-25T00:00:00"/>
    <x v="4"/>
    <x v="1"/>
    <x v="2"/>
    <n v="2"/>
    <x v="2418"/>
    <n v="43"/>
    <x v="0"/>
  </r>
  <r>
    <x v="2445"/>
    <d v="2018-10-14T00:00:00"/>
    <n v="7"/>
    <s v="Production Technician II"/>
    <x v="5"/>
    <s v="Active"/>
    <s v="Full-Time"/>
    <s v="Zone B"/>
    <s v="Temporary"/>
    <x v="0"/>
    <x v="4"/>
    <d v="1952-01-24T00:00:00"/>
    <s v="MA"/>
    <x v="0"/>
    <s v="Other"/>
    <s v="Married"/>
    <x v="0"/>
    <x v="2"/>
    <x v="2"/>
    <d v="2022-09-13T00:00:00"/>
    <n v="5"/>
    <x v="1"/>
    <n v="4"/>
    <x v="1"/>
    <n v="3"/>
    <d v="2022-10-31T00:00:00"/>
    <x v="2"/>
    <x v="1"/>
    <x v="0"/>
    <n v="2"/>
    <x v="2419"/>
    <n v="66"/>
    <x v="3"/>
  </r>
  <r>
    <x v="2446"/>
    <d v="2021-02-20T00:00:00"/>
    <n v="5"/>
    <s v="Production Technician II"/>
    <x v="2"/>
    <s v="Active"/>
    <s v="Full-Time"/>
    <s v="Zone C"/>
    <s v="Temporary"/>
    <x v="0"/>
    <x v="8"/>
    <d v="1962-04-15T00:00:00"/>
    <s v="MA"/>
    <x v="1"/>
    <s v="Hispanic"/>
    <s v="Widowed"/>
    <x v="0"/>
    <x v="2"/>
    <x v="2"/>
    <d v="2023-07-01T00:00:00"/>
    <n v="4"/>
    <x v="1"/>
    <n v="5"/>
    <x v="1"/>
    <n v="4"/>
    <d v="2023-06-25T00:00:00"/>
    <x v="2"/>
    <x v="1"/>
    <x v="3"/>
    <n v="4"/>
    <x v="2420"/>
    <n v="59"/>
    <x v="0"/>
  </r>
  <r>
    <x v="2447"/>
    <d v="2020-03-28T00:00:00"/>
    <n v="6"/>
    <s v="Production Technician II"/>
    <x v="9"/>
    <s v="Active"/>
    <s v="Contract"/>
    <s v="Zone B"/>
    <s v="Temporary"/>
    <x v="0"/>
    <x v="6"/>
    <d v="1975-04-03T00:00:00"/>
    <s v="MA"/>
    <x v="0"/>
    <s v="Black"/>
    <s v="Divorced"/>
    <x v="0"/>
    <x v="0"/>
    <x v="3"/>
    <d v="2022-12-09T00:00:00"/>
    <n v="4"/>
    <x v="1"/>
    <n v="1"/>
    <x v="0"/>
    <n v="1"/>
    <d v="2023-05-24T00:00:00"/>
    <x v="2"/>
    <x v="0"/>
    <x v="1"/>
    <n v="1"/>
    <x v="2421"/>
    <n v="45"/>
    <x v="0"/>
  </r>
  <r>
    <x v="2448"/>
    <d v="2019-02-05T00:00:00"/>
    <n v="7"/>
    <s v="Production Technician I"/>
    <x v="7"/>
    <s v="Active"/>
    <s v="Contract"/>
    <s v="Zone A"/>
    <s v="Part-Time"/>
    <x v="0"/>
    <x v="2"/>
    <d v="1970-09-17T00:00:00"/>
    <s v="MA"/>
    <x v="1"/>
    <s v="Hispanic"/>
    <s v="Married"/>
    <x v="0"/>
    <x v="2"/>
    <x v="4"/>
    <d v="2023-07-14T00:00:00"/>
    <n v="3"/>
    <x v="2"/>
    <n v="5"/>
    <x v="1"/>
    <n v="2"/>
    <d v="2022-10-25T00:00:00"/>
    <x v="1"/>
    <x v="0"/>
    <x v="0"/>
    <n v="4"/>
    <x v="2422"/>
    <n v="49"/>
    <x v="0"/>
  </r>
  <r>
    <x v="2449"/>
    <d v="2023-04-19T00:00:00"/>
    <n v="3"/>
    <s v="Production Technician I"/>
    <x v="6"/>
    <s v="Active"/>
    <s v="Full-Time"/>
    <s v="Zone B"/>
    <s v="Temporary"/>
    <x v="0"/>
    <x v="5"/>
    <d v="1971-01-11T00:00:00"/>
    <s v="MA"/>
    <x v="0"/>
    <s v="Asian"/>
    <s v="Single"/>
    <x v="0"/>
    <x v="2"/>
    <x v="4"/>
    <d v="2023-07-12T00:00:00"/>
    <n v="4"/>
    <x v="1"/>
    <n v="5"/>
    <x v="1"/>
    <n v="3"/>
    <d v="2023-02-20T00:00:00"/>
    <x v="4"/>
    <x v="0"/>
    <x v="2"/>
    <n v="1"/>
    <x v="2423"/>
    <n v="52"/>
    <x v="0"/>
  </r>
  <r>
    <x v="2450"/>
    <d v="2020-09-24T00:00:00"/>
    <n v="5"/>
    <s v="Production Technician I"/>
    <x v="3"/>
    <s v="Active"/>
    <s v="Contract"/>
    <s v="Zone B"/>
    <s v="Full-Time"/>
    <x v="0"/>
    <x v="12"/>
    <d v="1966-02-20T00:00:00"/>
    <s v="MA"/>
    <x v="1"/>
    <s v="Other"/>
    <s v="Single"/>
    <x v="0"/>
    <x v="0"/>
    <x v="0"/>
    <d v="2023-07-06T00:00:00"/>
    <n v="4"/>
    <x v="1"/>
    <n v="3"/>
    <x v="2"/>
    <n v="3"/>
    <d v="2023-01-20T00:00:00"/>
    <x v="0"/>
    <x v="1"/>
    <x v="0"/>
    <n v="4"/>
    <x v="2424"/>
    <n v="54"/>
    <x v="0"/>
  </r>
  <r>
    <x v="2451"/>
    <d v="2020-11-14T00:00:00"/>
    <n v="5"/>
    <s v="Production Technician I"/>
    <x v="8"/>
    <s v="Active"/>
    <s v="Full-Time"/>
    <s v="Zone A"/>
    <s v="Part-Time"/>
    <x v="0"/>
    <x v="3"/>
    <d v="1972-01-18T00:00:00"/>
    <s v="MA"/>
    <x v="1"/>
    <s v="Hispanic"/>
    <s v="Married"/>
    <x v="0"/>
    <x v="2"/>
    <x v="4"/>
    <d v="2023-07-15T00:00:00"/>
    <n v="4"/>
    <x v="1"/>
    <n v="4"/>
    <x v="1"/>
    <n v="4"/>
    <d v="2023-01-03T00:00:00"/>
    <x v="1"/>
    <x v="0"/>
    <x v="0"/>
    <n v="4"/>
    <x v="2425"/>
    <n v="48"/>
    <x v="0"/>
  </r>
  <r>
    <x v="2452"/>
    <d v="2021-09-16T00:00:00"/>
    <n v="4"/>
    <s v="Production Technician I"/>
    <x v="3"/>
    <s v="Active"/>
    <s v="Contract"/>
    <s v="Zone B"/>
    <s v="Temporary"/>
    <x v="0"/>
    <x v="6"/>
    <d v="1942-05-26T00:00:00"/>
    <s v="MA"/>
    <x v="0"/>
    <s v="Hispanic"/>
    <s v="Widowed"/>
    <x v="0"/>
    <x v="0"/>
    <x v="0"/>
    <d v="2023-06-18T00:00:00"/>
    <n v="2"/>
    <x v="0"/>
    <n v="3"/>
    <x v="2"/>
    <n v="3"/>
    <d v="2022-11-24T00:00:00"/>
    <x v="4"/>
    <x v="1"/>
    <x v="0"/>
    <n v="3"/>
    <x v="2426"/>
    <n v="79"/>
    <x v="3"/>
  </r>
  <r>
    <x v="2453"/>
    <d v="2019-04-21T00:00:00"/>
    <n v="7"/>
    <s v="Production Technician I"/>
    <x v="9"/>
    <s v="Active"/>
    <s v="Full-Time"/>
    <s v="Zone C"/>
    <s v="Part-Time"/>
    <x v="0"/>
    <x v="3"/>
    <d v="1999-05-28T00:00:00"/>
    <s v="MA"/>
    <x v="0"/>
    <s v="White"/>
    <s v="Single"/>
    <x v="0"/>
    <x v="2"/>
    <x v="2"/>
    <d v="2023-05-21T00:00:00"/>
    <n v="2"/>
    <x v="0"/>
    <n v="2"/>
    <x v="0"/>
    <n v="3"/>
    <d v="2023-05-14T00:00:00"/>
    <x v="2"/>
    <x v="1"/>
    <x v="3"/>
    <n v="3"/>
    <x v="2427"/>
    <n v="20"/>
    <x v="2"/>
  </r>
  <r>
    <x v="2454"/>
    <d v="2020-03-13T00:00:00"/>
    <n v="6"/>
    <s v="Production Technician I"/>
    <x v="5"/>
    <s v="Active"/>
    <s v="Contract"/>
    <s v="Zone A"/>
    <s v="Full-Time"/>
    <x v="0"/>
    <x v="3"/>
    <d v="1999-03-17T00:00:00"/>
    <s v="MA"/>
    <x v="0"/>
    <s v="White"/>
    <s v="Single"/>
    <x v="1"/>
    <x v="2"/>
    <x v="2"/>
    <d v="2022-08-23T00:00:00"/>
    <n v="5"/>
    <x v="1"/>
    <n v="5"/>
    <x v="1"/>
    <n v="3"/>
    <d v="2022-12-02T00:00:00"/>
    <x v="2"/>
    <x v="0"/>
    <x v="2"/>
    <n v="3"/>
    <x v="2428"/>
    <n v="21"/>
    <x v="2"/>
  </r>
  <r>
    <x v="2455"/>
    <d v="2022-04-16T00:00:00"/>
    <n v="4"/>
    <s v="Production Technician I"/>
    <x v="6"/>
    <s v="Active"/>
    <s v="Full-Time"/>
    <s v="Zone A"/>
    <s v="Part-Time"/>
    <x v="0"/>
    <x v="4"/>
    <d v="1973-10-18T00:00:00"/>
    <s v="MA"/>
    <x v="0"/>
    <s v="Asian"/>
    <s v="Married"/>
    <x v="0"/>
    <x v="0"/>
    <x v="0"/>
    <d v="2022-12-07T00:00:00"/>
    <n v="1"/>
    <x v="0"/>
    <n v="4"/>
    <x v="1"/>
    <n v="2"/>
    <d v="2023-02-03T00:00:00"/>
    <x v="0"/>
    <x v="0"/>
    <x v="3"/>
    <n v="1"/>
    <x v="2429"/>
    <n v="49"/>
    <x v="0"/>
  </r>
  <r>
    <x v="2456"/>
    <d v="2019-03-18T00:00:00"/>
    <n v="7"/>
    <s v="Production Technician I"/>
    <x v="2"/>
    <s v="Active"/>
    <s v="Full-Time"/>
    <s v="Zone A"/>
    <s v="Full-Time"/>
    <x v="0"/>
    <x v="3"/>
    <d v="1946-01-07T00:00:00"/>
    <s v="MA"/>
    <x v="1"/>
    <s v="White"/>
    <s v="Widowed"/>
    <x v="0"/>
    <x v="0"/>
    <x v="0"/>
    <d v="2022-12-14T00:00:00"/>
    <n v="5"/>
    <x v="1"/>
    <n v="5"/>
    <x v="1"/>
    <n v="1"/>
    <d v="2022-11-03T00:00:00"/>
    <x v="4"/>
    <x v="0"/>
    <x v="1"/>
    <n v="3"/>
    <x v="2430"/>
    <n v="73"/>
    <x v="3"/>
  </r>
  <r>
    <x v="2457"/>
    <d v="2022-02-18T00:00:00"/>
    <n v="4"/>
    <s v="Production Technician I"/>
    <x v="4"/>
    <s v="Active"/>
    <s v="Part-Time"/>
    <s v="Zone B"/>
    <s v="Temporary"/>
    <x v="0"/>
    <x v="6"/>
    <d v="1953-05-10T00:00:00"/>
    <s v="MA"/>
    <x v="1"/>
    <s v="Other"/>
    <s v="Married"/>
    <x v="0"/>
    <x v="0"/>
    <x v="0"/>
    <d v="2022-12-16T00:00:00"/>
    <n v="5"/>
    <x v="1"/>
    <n v="5"/>
    <x v="1"/>
    <n v="3"/>
    <d v="2022-12-14T00:00:00"/>
    <x v="2"/>
    <x v="1"/>
    <x v="1"/>
    <n v="1"/>
    <x v="2431"/>
    <n v="69"/>
    <x v="3"/>
  </r>
  <r>
    <x v="2458"/>
    <d v="2018-09-03T00:00:00"/>
    <n v="7"/>
    <s v="Production Technician I"/>
    <x v="0"/>
    <s v="Active"/>
    <s v="Full-Time"/>
    <s v="Zone A"/>
    <s v="Full-Time"/>
    <x v="0"/>
    <x v="3"/>
    <d v="1954-10-17T00:00:00"/>
    <s v="MA"/>
    <x v="1"/>
    <s v="Other"/>
    <s v="Single"/>
    <x v="2"/>
    <x v="0"/>
    <x v="0"/>
    <d v="2023-01-19T00:00:00"/>
    <n v="1"/>
    <x v="0"/>
    <n v="5"/>
    <x v="1"/>
    <n v="2"/>
    <d v="2023-07-03T00:00:00"/>
    <x v="3"/>
    <x v="0"/>
    <x v="3"/>
    <n v="1"/>
    <x v="2432"/>
    <n v="64"/>
    <x v="3"/>
  </r>
  <r>
    <x v="2459"/>
    <d v="2022-06-15T00:00:00"/>
    <n v="3"/>
    <s v="Production Technician I"/>
    <x v="7"/>
    <s v="Active"/>
    <s v="Contract"/>
    <s v="Zone B"/>
    <s v="Temporary"/>
    <x v="0"/>
    <x v="3"/>
    <d v="1989-09-30T00:00:00"/>
    <s v="MA"/>
    <x v="0"/>
    <s v="Other"/>
    <s v="Widowed"/>
    <x v="0"/>
    <x v="0"/>
    <x v="0"/>
    <d v="2022-08-27T00:00:00"/>
    <n v="3"/>
    <x v="2"/>
    <n v="2"/>
    <x v="0"/>
    <n v="2"/>
    <d v="2022-09-30T00:00:00"/>
    <x v="3"/>
    <x v="0"/>
    <x v="3"/>
    <n v="2"/>
    <x v="2433"/>
    <n v="33"/>
    <x v="1"/>
  </r>
  <r>
    <x v="2460"/>
    <d v="2022-02-14T00:00:00"/>
    <n v="4"/>
    <s v="Production Technician I"/>
    <x v="1"/>
    <s v="Active"/>
    <s v="Contract"/>
    <s v="Zone B"/>
    <s v="Part-Time"/>
    <x v="0"/>
    <x v="3"/>
    <d v="1985-06-30T00:00:00"/>
    <s v="MA"/>
    <x v="0"/>
    <s v="Other"/>
    <s v="Married"/>
    <x v="0"/>
    <x v="2"/>
    <x v="2"/>
    <d v="2022-11-30T00:00:00"/>
    <n v="1"/>
    <x v="0"/>
    <n v="2"/>
    <x v="0"/>
    <n v="5"/>
    <d v="2023-02-16T00:00:00"/>
    <x v="4"/>
    <x v="1"/>
    <x v="2"/>
    <n v="4"/>
    <x v="2434"/>
    <n v="37"/>
    <x v="1"/>
  </r>
  <r>
    <x v="2461"/>
    <d v="2023-07-09T00:00:00"/>
    <n v="2"/>
    <s v="Production Technician I"/>
    <x v="8"/>
    <s v="Active"/>
    <s v="Contract"/>
    <s v="Zone C"/>
    <s v="Part-Time"/>
    <x v="0"/>
    <x v="3"/>
    <d v="1968-06-02T00:00:00"/>
    <s v="MA"/>
    <x v="1"/>
    <s v="White"/>
    <s v="Widowed"/>
    <x v="2"/>
    <x v="2"/>
    <x v="4"/>
    <d v="2023-02-04T00:00:00"/>
    <n v="4"/>
    <x v="1"/>
    <n v="3"/>
    <x v="2"/>
    <n v="3"/>
    <d v="2022-10-17T00:00:00"/>
    <x v="1"/>
    <x v="1"/>
    <x v="0"/>
    <n v="1"/>
    <x v="2435"/>
    <n v="55"/>
    <x v="0"/>
  </r>
  <r>
    <x v="2462"/>
    <d v="2018-10-28T00:00:00"/>
    <n v="7"/>
    <s v="Production Technician I"/>
    <x v="3"/>
    <s v="Active"/>
    <s v="Contract"/>
    <s v="Zone B"/>
    <s v="Part-Time"/>
    <x v="0"/>
    <x v="4"/>
    <d v="1970-03-16T00:00:00"/>
    <s v="MA"/>
    <x v="1"/>
    <s v="Asian"/>
    <s v="Divorced"/>
    <x v="0"/>
    <x v="2"/>
    <x v="2"/>
    <d v="2023-01-24T00:00:00"/>
    <n v="2"/>
    <x v="0"/>
    <n v="1"/>
    <x v="0"/>
    <n v="4"/>
    <d v="2023-06-14T00:00:00"/>
    <x v="1"/>
    <x v="0"/>
    <x v="3"/>
    <n v="5"/>
    <x v="2436"/>
    <n v="48"/>
    <x v="0"/>
  </r>
  <r>
    <x v="2463"/>
    <d v="2022-07-09T00:00:00"/>
    <n v="3"/>
    <s v="Production Technician I"/>
    <x v="9"/>
    <s v="Active"/>
    <s v="Contract"/>
    <s v="Zone B"/>
    <s v="Full-Time"/>
    <x v="0"/>
    <x v="22"/>
    <d v="1973-09-27T00:00:00"/>
    <s v="MA"/>
    <x v="1"/>
    <s v="Other"/>
    <s v="Single"/>
    <x v="0"/>
    <x v="2"/>
    <x v="4"/>
    <d v="2023-07-17T00:00:00"/>
    <n v="2"/>
    <x v="0"/>
    <n v="2"/>
    <x v="0"/>
    <n v="5"/>
    <d v="2023-05-11T00:00:00"/>
    <x v="3"/>
    <x v="1"/>
    <x v="1"/>
    <n v="2"/>
    <x v="2437"/>
    <n v="49"/>
    <x v="0"/>
  </r>
  <r>
    <x v="2464"/>
    <d v="2018-09-27T00:00:00"/>
    <n v="7"/>
    <s v="Production Technician I"/>
    <x v="5"/>
    <s v="Active"/>
    <s v="Full-Time"/>
    <s v="Zone C"/>
    <s v="Part-Time"/>
    <x v="0"/>
    <x v="3"/>
    <d v="1942-10-15T00:00:00"/>
    <s v="MA"/>
    <x v="1"/>
    <s v="Asian"/>
    <s v="Widowed"/>
    <x v="0"/>
    <x v="0"/>
    <x v="3"/>
    <d v="2023-04-13T00:00:00"/>
    <n v="5"/>
    <x v="1"/>
    <n v="4"/>
    <x v="1"/>
    <n v="3"/>
    <d v="2022-12-26T00:00:00"/>
    <x v="4"/>
    <x v="0"/>
    <x v="3"/>
    <n v="5"/>
    <x v="2438"/>
    <n v="76"/>
    <x v="3"/>
  </r>
  <r>
    <x v="2465"/>
    <d v="2020-10-27T00:00:00"/>
    <n v="5"/>
    <s v="Production Technician II"/>
    <x v="4"/>
    <s v="Active"/>
    <s v="Full-Time"/>
    <s v="Zone A"/>
    <s v="Part-Time"/>
    <x v="0"/>
    <x v="3"/>
    <d v="1991-05-16T00:00:00"/>
    <s v="MA"/>
    <x v="0"/>
    <s v="White"/>
    <s v="Widowed"/>
    <x v="0"/>
    <x v="2"/>
    <x v="2"/>
    <d v="2022-09-10T00:00:00"/>
    <n v="3"/>
    <x v="2"/>
    <n v="3"/>
    <x v="2"/>
    <n v="3"/>
    <d v="2023-02-05T00:00:00"/>
    <x v="0"/>
    <x v="0"/>
    <x v="3"/>
    <n v="4"/>
    <x v="2439"/>
    <n v="29"/>
    <x v="1"/>
  </r>
  <r>
    <x v="2466"/>
    <d v="2021-10-01T00:00:00"/>
    <n v="4"/>
    <s v="Production Technician II"/>
    <x v="0"/>
    <s v="Active"/>
    <s v="Full-Time"/>
    <s v="Zone A"/>
    <s v="Part-Time"/>
    <x v="0"/>
    <x v="4"/>
    <d v="1990-08-31T00:00:00"/>
    <s v="MA"/>
    <x v="0"/>
    <s v="Other"/>
    <s v="Single"/>
    <x v="0"/>
    <x v="0"/>
    <x v="3"/>
    <d v="2023-01-17T00:00:00"/>
    <n v="4"/>
    <x v="1"/>
    <n v="3"/>
    <x v="2"/>
    <n v="5"/>
    <d v="2022-11-16T00:00:00"/>
    <x v="3"/>
    <x v="0"/>
    <x v="3"/>
    <n v="4"/>
    <x v="2440"/>
    <n v="31"/>
    <x v="1"/>
  </r>
  <r>
    <x v="2467"/>
    <d v="2019-08-29T00:00:00"/>
    <n v="6"/>
    <s v="Production Technician II"/>
    <x v="1"/>
    <s v="Active"/>
    <s v="Full-Time"/>
    <s v="Zone B"/>
    <s v="Full-Time"/>
    <x v="0"/>
    <x v="3"/>
    <d v="1996-01-24T00:00:00"/>
    <s v="MA"/>
    <x v="0"/>
    <s v="Asian"/>
    <s v="Divorced"/>
    <x v="0"/>
    <x v="0"/>
    <x v="3"/>
    <d v="2022-10-21T00:00:00"/>
    <n v="4"/>
    <x v="1"/>
    <n v="3"/>
    <x v="2"/>
    <n v="4"/>
    <d v="2023-03-07T00:00:00"/>
    <x v="3"/>
    <x v="0"/>
    <x v="1"/>
    <n v="1"/>
    <x v="2441"/>
    <n v="23"/>
    <x v="2"/>
  </r>
  <r>
    <x v="2468"/>
    <d v="2020-12-29T00:00:00"/>
    <n v="5"/>
    <s v="Production Technician II"/>
    <x v="8"/>
    <s v="Active"/>
    <s v="Contract"/>
    <s v="Zone C"/>
    <s v="Part-Time"/>
    <x v="0"/>
    <x v="3"/>
    <d v="1943-01-20T00:00:00"/>
    <s v="MA"/>
    <x v="0"/>
    <s v="Hispanic"/>
    <s v="Widowed"/>
    <x v="0"/>
    <x v="2"/>
    <x v="2"/>
    <d v="2023-01-18T00:00:00"/>
    <n v="4"/>
    <x v="1"/>
    <n v="5"/>
    <x v="1"/>
    <n v="1"/>
    <d v="2023-03-21T00:00:00"/>
    <x v="4"/>
    <x v="0"/>
    <x v="3"/>
    <n v="5"/>
    <x v="2442"/>
    <n v="77"/>
    <x v="3"/>
  </r>
  <r>
    <x v="2469"/>
    <d v="2022-10-04T00:00:00"/>
    <n v="3"/>
    <s v="Production Technician II"/>
    <x v="6"/>
    <s v="Active"/>
    <s v="Part-Time"/>
    <s v="Zone C"/>
    <s v="Full-Time"/>
    <x v="0"/>
    <x v="4"/>
    <d v="1968-07-26T00:00:00"/>
    <s v="MA"/>
    <x v="0"/>
    <s v="Asian"/>
    <s v="Single"/>
    <x v="0"/>
    <x v="2"/>
    <x v="4"/>
    <d v="2023-02-28T00:00:00"/>
    <n v="3"/>
    <x v="2"/>
    <n v="5"/>
    <x v="1"/>
    <n v="2"/>
    <d v="2023-05-13T00:00:00"/>
    <x v="4"/>
    <x v="1"/>
    <x v="3"/>
    <n v="3"/>
    <x v="2443"/>
    <n v="54"/>
    <x v="0"/>
  </r>
  <r>
    <x v="2470"/>
    <d v="2019-03-21T00:00:00"/>
    <n v="7"/>
    <s v="Production Technician II"/>
    <x v="2"/>
    <s v="Active"/>
    <s v="Part-Time"/>
    <s v="Zone A"/>
    <s v="Full-Time"/>
    <x v="0"/>
    <x v="3"/>
    <d v="1949-10-13T00:00:00"/>
    <s v="MA"/>
    <x v="0"/>
    <s v="Black"/>
    <s v="Married"/>
    <x v="0"/>
    <x v="2"/>
    <x v="2"/>
    <d v="2023-05-15T00:00:00"/>
    <n v="2"/>
    <x v="0"/>
    <n v="5"/>
    <x v="1"/>
    <n v="3"/>
    <d v="2023-07-19T00:00:00"/>
    <x v="1"/>
    <x v="1"/>
    <x v="1"/>
    <n v="5"/>
    <x v="2444"/>
    <n v="70"/>
    <x v="3"/>
  </r>
  <r>
    <x v="2471"/>
    <d v="2020-04-03T00:00:00"/>
    <n v="6"/>
    <s v="Production Technician II"/>
    <x v="9"/>
    <s v="Active"/>
    <s v="Full-Time"/>
    <s v="Zone A"/>
    <s v="Full-Time"/>
    <x v="0"/>
    <x v="2"/>
    <d v="1977-03-06T00:00:00"/>
    <s v="MA"/>
    <x v="0"/>
    <s v="Black"/>
    <s v="Widowed"/>
    <x v="0"/>
    <x v="0"/>
    <x v="0"/>
    <d v="2023-04-09T00:00:00"/>
    <n v="2"/>
    <x v="0"/>
    <n v="1"/>
    <x v="0"/>
    <n v="4"/>
    <d v="2023-03-15T00:00:00"/>
    <x v="0"/>
    <x v="0"/>
    <x v="1"/>
    <n v="3"/>
    <x v="2445"/>
    <n v="43"/>
    <x v="0"/>
  </r>
  <r>
    <x v="2472"/>
    <d v="2019-06-02T00:00:00"/>
    <n v="6"/>
    <s v="Production Technician I"/>
    <x v="1"/>
    <s v="Active"/>
    <s v="Part-Time"/>
    <s v="Zone C"/>
    <s v="Part-Time"/>
    <x v="0"/>
    <x v="18"/>
    <d v="1997-05-01T00:00:00"/>
    <s v="MA"/>
    <x v="1"/>
    <s v="White"/>
    <s v="Married"/>
    <x v="0"/>
    <x v="2"/>
    <x v="2"/>
    <d v="2022-10-27T00:00:00"/>
    <n v="1"/>
    <x v="0"/>
    <n v="2"/>
    <x v="0"/>
    <n v="4"/>
    <d v="2022-11-20T00:00:00"/>
    <x v="0"/>
    <x v="0"/>
    <x v="1"/>
    <n v="4"/>
    <x v="2446"/>
    <n v="22"/>
    <x v="2"/>
  </r>
  <r>
    <x v="2473"/>
    <d v="2019-05-18T00:00:00"/>
    <n v="6"/>
    <s v="Production Technician I"/>
    <x v="0"/>
    <s v="Active"/>
    <s v="Full-Time"/>
    <s v="Zone C"/>
    <s v="Full-Time"/>
    <x v="0"/>
    <x v="8"/>
    <d v="1982-03-25T00:00:00"/>
    <s v="MA"/>
    <x v="0"/>
    <s v="Asian"/>
    <s v="Widowed"/>
    <x v="3"/>
    <x v="2"/>
    <x v="4"/>
    <d v="2023-07-13T00:00:00"/>
    <n v="5"/>
    <x v="1"/>
    <n v="2"/>
    <x v="0"/>
    <n v="4"/>
    <d v="2023-05-23T00:00:00"/>
    <x v="0"/>
    <x v="0"/>
    <x v="1"/>
    <n v="4"/>
    <x v="2447"/>
    <n v="37"/>
    <x v="1"/>
  </r>
  <r>
    <x v="2474"/>
    <d v="2022-11-23T00:00:00"/>
    <n v="3"/>
    <s v="Production Technician I"/>
    <x v="1"/>
    <s v="Active"/>
    <s v="Contract"/>
    <s v="Zone B"/>
    <s v="Temporary"/>
    <x v="0"/>
    <x v="4"/>
    <d v="1967-07-17T00:00:00"/>
    <s v="MA"/>
    <x v="1"/>
    <s v="Hispanic"/>
    <s v="Single"/>
    <x v="3"/>
    <x v="2"/>
    <x v="2"/>
    <d v="2023-03-19T00:00:00"/>
    <n v="3"/>
    <x v="2"/>
    <n v="4"/>
    <x v="1"/>
    <n v="2"/>
    <d v="2023-02-01T00:00:00"/>
    <x v="0"/>
    <x v="0"/>
    <x v="2"/>
    <n v="3"/>
    <x v="2448"/>
    <n v="55"/>
    <x v="0"/>
  </r>
  <r>
    <x v="2475"/>
    <d v="2020-12-02T00:00:00"/>
    <n v="5"/>
    <s v="Production Technician I"/>
    <x v="8"/>
    <s v="Active"/>
    <s v="Part-Time"/>
    <s v="Zone C"/>
    <s v="Part-Time"/>
    <x v="0"/>
    <x v="2"/>
    <d v="1976-06-14T00:00:00"/>
    <s v="MA"/>
    <x v="1"/>
    <s v="Hispanic"/>
    <s v="Single"/>
    <x v="3"/>
    <x v="2"/>
    <x v="2"/>
    <d v="2022-12-04T00:00:00"/>
    <n v="5"/>
    <x v="1"/>
    <n v="5"/>
    <x v="1"/>
    <n v="5"/>
    <d v="2022-11-18T00:00:00"/>
    <x v="1"/>
    <x v="1"/>
    <x v="2"/>
    <n v="1"/>
    <x v="2449"/>
    <n v="44"/>
    <x v="0"/>
  </r>
  <r>
    <x v="2476"/>
    <d v="2022-01-05T00:00:00"/>
    <n v="4"/>
    <s v="Production Technician I"/>
    <x v="6"/>
    <s v="Active"/>
    <s v="Part-Time"/>
    <s v="Zone A"/>
    <s v="Part-Time"/>
    <x v="0"/>
    <x v="0"/>
    <d v="2000-07-02T00:00:00"/>
    <s v="MA"/>
    <x v="1"/>
    <s v="Black"/>
    <s v="Widowed"/>
    <x v="3"/>
    <x v="0"/>
    <x v="0"/>
    <d v="2022-11-29T00:00:00"/>
    <n v="3"/>
    <x v="2"/>
    <n v="1"/>
    <x v="0"/>
    <n v="2"/>
    <d v="2023-01-26T00:00:00"/>
    <x v="4"/>
    <x v="0"/>
    <x v="2"/>
    <n v="4"/>
    <x v="2450"/>
    <n v="22"/>
    <x v="2"/>
  </r>
  <r>
    <x v="2477"/>
    <d v="2023-04-16T00:00:00"/>
    <n v="3"/>
    <s v="Production Technician I"/>
    <x v="2"/>
    <s v="Active"/>
    <s v="Full-Time"/>
    <s v="Zone B"/>
    <s v="Full-Time"/>
    <x v="0"/>
    <x v="4"/>
    <d v="1994-12-12T00:00:00"/>
    <s v="MA"/>
    <x v="0"/>
    <s v="Other"/>
    <s v="Divorced"/>
    <x v="3"/>
    <x v="0"/>
    <x v="3"/>
    <d v="2022-09-28T00:00:00"/>
    <n v="3"/>
    <x v="2"/>
    <n v="5"/>
    <x v="1"/>
    <n v="3"/>
    <d v="2022-08-19T00:00:00"/>
    <x v="3"/>
    <x v="0"/>
    <x v="1"/>
    <n v="4"/>
    <x v="2451"/>
    <n v="29"/>
    <x v="1"/>
  </r>
  <r>
    <x v="2478"/>
    <d v="2020-10-10T00:00:00"/>
    <n v="5"/>
    <s v="Production Technician I"/>
    <x v="9"/>
    <s v="Active"/>
    <s v="Contract"/>
    <s v="Zone C"/>
    <s v="Part-Time"/>
    <x v="0"/>
    <x v="9"/>
    <d v="1974-06-13T00:00:00"/>
    <s v="MA"/>
    <x v="0"/>
    <s v="Black"/>
    <s v="Widowed"/>
    <x v="3"/>
    <x v="2"/>
    <x v="2"/>
    <d v="2022-09-13T00:00:00"/>
    <n v="1"/>
    <x v="0"/>
    <n v="1"/>
    <x v="0"/>
    <n v="4"/>
    <d v="2023-04-02T00:00:00"/>
    <x v="4"/>
    <x v="1"/>
    <x v="3"/>
    <n v="1"/>
    <x v="2452"/>
    <n v="46"/>
    <x v="0"/>
  </r>
  <r>
    <x v="2479"/>
    <d v="2022-04-15T00:00:00"/>
    <n v="4"/>
    <s v="Production Technician I"/>
    <x v="7"/>
    <s v="Active"/>
    <s v="Contract"/>
    <s v="Zone B"/>
    <s v="Full-Time"/>
    <x v="0"/>
    <x v="0"/>
    <d v="1979-09-21T00:00:00"/>
    <s v="MA"/>
    <x v="0"/>
    <s v="Asian"/>
    <s v="Married"/>
    <x v="3"/>
    <x v="2"/>
    <x v="2"/>
    <d v="2022-09-11T00:00:00"/>
    <n v="3"/>
    <x v="2"/>
    <n v="4"/>
    <x v="1"/>
    <n v="2"/>
    <d v="2022-11-18T00:00:00"/>
    <x v="3"/>
    <x v="1"/>
    <x v="0"/>
    <n v="1"/>
    <x v="2453"/>
    <n v="43"/>
    <x v="0"/>
  </r>
  <r>
    <x v="2480"/>
    <d v="2023-07-25T00:00:00"/>
    <n v="2"/>
    <s v="Production Technician I"/>
    <x v="3"/>
    <s v="Active"/>
    <s v="Part-Time"/>
    <s v="Zone C"/>
    <s v="Part-Time"/>
    <x v="0"/>
    <x v="3"/>
    <d v="1944-01-07T00:00:00"/>
    <s v="MA"/>
    <x v="1"/>
    <s v="Black"/>
    <s v="Widowed"/>
    <x v="3"/>
    <x v="2"/>
    <x v="2"/>
    <d v="2023-07-28T00:00:00"/>
    <n v="2"/>
    <x v="0"/>
    <n v="5"/>
    <x v="1"/>
    <n v="1"/>
    <d v="2023-06-19T00:00:00"/>
    <x v="2"/>
    <x v="1"/>
    <x v="2"/>
    <n v="2"/>
    <x v="2454"/>
    <n v="79"/>
    <x v="3"/>
  </r>
  <r>
    <x v="2481"/>
    <d v="2020-08-31T00:00:00"/>
    <n v="5"/>
    <s v="Production Technician I"/>
    <x v="5"/>
    <s v="Active"/>
    <s v="Contract"/>
    <s v="Zone A"/>
    <s v="Temporary"/>
    <x v="0"/>
    <x v="13"/>
    <d v="1987-05-14T00:00:00"/>
    <s v="MA"/>
    <x v="1"/>
    <s v="Other"/>
    <s v="Single"/>
    <x v="3"/>
    <x v="2"/>
    <x v="2"/>
    <d v="2022-10-19T00:00:00"/>
    <n v="5"/>
    <x v="1"/>
    <n v="3"/>
    <x v="2"/>
    <n v="4"/>
    <d v="2023-08-04T00:00:00"/>
    <x v="1"/>
    <x v="1"/>
    <x v="3"/>
    <n v="3"/>
    <x v="2455"/>
    <n v="33"/>
    <x v="1"/>
  </r>
  <r>
    <x v="2482"/>
    <d v="2018-10-10T00:00:00"/>
    <n v="7"/>
    <s v="Production Technician I"/>
    <x v="4"/>
    <s v="Active"/>
    <s v="Full-Time"/>
    <s v="Zone C"/>
    <s v="Full-Time"/>
    <x v="0"/>
    <x v="8"/>
    <d v="1976-07-16T00:00:00"/>
    <s v="MA"/>
    <x v="1"/>
    <s v="Other"/>
    <s v="Married"/>
    <x v="3"/>
    <x v="2"/>
    <x v="4"/>
    <d v="2023-02-05T00:00:00"/>
    <n v="2"/>
    <x v="0"/>
    <n v="2"/>
    <x v="0"/>
    <n v="3"/>
    <d v="2022-12-15T00:00:00"/>
    <x v="4"/>
    <x v="1"/>
    <x v="2"/>
    <n v="3"/>
    <x v="2456"/>
    <n v="42"/>
    <x v="0"/>
  </r>
  <r>
    <x v="2483"/>
    <d v="2019-01-15T00:00:00"/>
    <n v="7"/>
    <s v="Production Technician II"/>
    <x v="3"/>
    <s v="Terminated"/>
    <s v="Contract"/>
    <s v="Zone B"/>
    <s v="Part-Time"/>
    <x v="0"/>
    <x v="3"/>
    <d v="1958-01-30T00:00:00"/>
    <s v="MA"/>
    <x v="0"/>
    <s v="Black"/>
    <s v="Widowed"/>
    <x v="3"/>
    <x v="2"/>
    <x v="2"/>
    <d v="2022-09-19T00:00:00"/>
    <n v="3"/>
    <x v="2"/>
    <n v="5"/>
    <x v="1"/>
    <n v="3"/>
    <d v="2023-05-04T00:00:00"/>
    <x v="2"/>
    <x v="0"/>
    <x v="3"/>
    <n v="5"/>
    <x v="2457"/>
    <n v="61"/>
    <x v="3"/>
  </r>
  <r>
    <x v="2484"/>
    <d v="2021-12-26T00:00:00"/>
    <n v="4"/>
    <s v="Production Technician II"/>
    <x v="4"/>
    <s v="Active"/>
    <s v="Contract"/>
    <s v="Zone A"/>
    <s v="Full-Time"/>
    <x v="0"/>
    <x v="9"/>
    <d v="1962-03-28T00:00:00"/>
    <s v="MA"/>
    <x v="0"/>
    <s v="Hispanic"/>
    <s v="Widowed"/>
    <x v="0"/>
    <x v="2"/>
    <x v="2"/>
    <d v="2023-03-05T00:00:00"/>
    <n v="4"/>
    <x v="1"/>
    <n v="5"/>
    <x v="1"/>
    <n v="5"/>
    <d v="2022-12-21T00:00:00"/>
    <x v="3"/>
    <x v="1"/>
    <x v="3"/>
    <n v="4"/>
    <x v="2458"/>
    <n v="59"/>
    <x v="0"/>
  </r>
  <r>
    <x v="2485"/>
    <d v="2022-05-23T00:00:00"/>
    <n v="3"/>
    <s v="Production Technician II"/>
    <x v="0"/>
    <s v="Active"/>
    <s v="Contract"/>
    <s v="Zone C"/>
    <s v="Temporary"/>
    <x v="0"/>
    <x v="9"/>
    <d v="1999-03-29T00:00:00"/>
    <s v="MA"/>
    <x v="0"/>
    <s v="Black"/>
    <s v="Married"/>
    <x v="0"/>
    <x v="2"/>
    <x v="4"/>
    <d v="2023-01-25T00:00:00"/>
    <n v="3"/>
    <x v="2"/>
    <n v="4"/>
    <x v="1"/>
    <n v="5"/>
    <d v="2022-08-27T00:00:00"/>
    <x v="4"/>
    <x v="1"/>
    <x v="1"/>
    <n v="3"/>
    <x v="2459"/>
    <n v="23"/>
    <x v="2"/>
  </r>
  <r>
    <x v="2486"/>
    <d v="2022-08-23T00:00:00"/>
    <n v="3"/>
    <s v="Production Technician II"/>
    <x v="1"/>
    <s v="Active"/>
    <s v="Contract"/>
    <s v="Zone C"/>
    <s v="Part-Time"/>
    <x v="0"/>
    <x v="9"/>
    <d v="1943-08-05T00:00:00"/>
    <s v="MA"/>
    <x v="0"/>
    <s v="Asian"/>
    <s v="Divorced"/>
    <x v="0"/>
    <x v="2"/>
    <x v="2"/>
    <d v="2022-10-17T00:00:00"/>
    <n v="3"/>
    <x v="2"/>
    <n v="2"/>
    <x v="0"/>
    <n v="4"/>
    <d v="2022-11-02T00:00:00"/>
    <x v="1"/>
    <x v="1"/>
    <x v="3"/>
    <n v="3"/>
    <x v="2460"/>
    <n v="79"/>
    <x v="3"/>
  </r>
  <r>
    <x v="2487"/>
    <d v="2023-05-27T00:00:00"/>
    <n v="2"/>
    <s v="Production Technician II"/>
    <x v="8"/>
    <s v="Active"/>
    <s v="Part-Time"/>
    <s v="Zone A"/>
    <s v="Full-Time"/>
    <x v="0"/>
    <x v="5"/>
    <d v="1943-05-08T00:00:00"/>
    <s v="MA"/>
    <x v="0"/>
    <s v="White"/>
    <s v="Single"/>
    <x v="0"/>
    <x v="0"/>
    <x v="3"/>
    <d v="2023-02-17T00:00:00"/>
    <n v="3"/>
    <x v="2"/>
    <n v="2"/>
    <x v="0"/>
    <n v="4"/>
    <d v="2023-07-05T00:00:00"/>
    <x v="4"/>
    <x v="1"/>
    <x v="1"/>
    <n v="4"/>
    <x v="2461"/>
    <n v="80"/>
    <x v="3"/>
  </r>
  <r>
    <x v="2488"/>
    <d v="2018-08-10T00:00:00"/>
    <n v="7"/>
    <s v="Production Technician II"/>
    <x v="6"/>
    <s v="Terminated"/>
    <s v="Contract"/>
    <s v="Zone B"/>
    <s v="Temporary"/>
    <x v="0"/>
    <x v="6"/>
    <d v="2000-05-02T00:00:00"/>
    <s v="MA"/>
    <x v="0"/>
    <s v="Asian"/>
    <s v="Married"/>
    <x v="0"/>
    <x v="2"/>
    <x v="2"/>
    <d v="2023-04-01T00:00:00"/>
    <n v="5"/>
    <x v="1"/>
    <n v="4"/>
    <x v="1"/>
    <n v="1"/>
    <d v="2022-10-20T00:00:00"/>
    <x v="4"/>
    <x v="0"/>
    <x v="2"/>
    <n v="4"/>
    <x v="2462"/>
    <n v="18"/>
    <x v="2"/>
  </r>
  <r>
    <x v="2489"/>
    <d v="2021-10-24T00:00:00"/>
    <n v="4"/>
    <s v="Production Technician II"/>
    <x v="2"/>
    <s v="Active"/>
    <s v="Contract"/>
    <s v="Zone C"/>
    <s v="Full-Time"/>
    <x v="0"/>
    <x v="0"/>
    <d v="1959-06-14T00:00:00"/>
    <s v="MA"/>
    <x v="0"/>
    <s v="Asian"/>
    <s v="Widowed"/>
    <x v="0"/>
    <x v="0"/>
    <x v="0"/>
    <d v="2023-02-08T00:00:00"/>
    <n v="1"/>
    <x v="0"/>
    <n v="1"/>
    <x v="0"/>
    <n v="3"/>
    <d v="2023-07-03T00:00:00"/>
    <x v="2"/>
    <x v="1"/>
    <x v="1"/>
    <n v="1"/>
    <x v="2463"/>
    <n v="62"/>
    <x v="3"/>
  </r>
  <r>
    <x v="2490"/>
    <d v="2022-07-05T00:00:00"/>
    <n v="3"/>
    <s v="Production Technician II"/>
    <x v="9"/>
    <s v="Active"/>
    <s v="Full-Time"/>
    <s v="Zone C"/>
    <s v="Part-Time"/>
    <x v="0"/>
    <x v="13"/>
    <d v="1953-08-10T00:00:00"/>
    <s v="MA"/>
    <x v="0"/>
    <s v="White"/>
    <s v="Single"/>
    <x v="0"/>
    <x v="2"/>
    <x v="4"/>
    <d v="2022-12-05T00:00:00"/>
    <n v="2"/>
    <x v="0"/>
    <n v="2"/>
    <x v="0"/>
    <n v="5"/>
    <d v="2022-12-24T00:00:00"/>
    <x v="3"/>
    <x v="0"/>
    <x v="3"/>
    <n v="2"/>
    <x v="2464"/>
    <n v="69"/>
    <x v="3"/>
  </r>
  <r>
    <x v="2491"/>
    <d v="2022-01-22T00:00:00"/>
    <n v="4"/>
    <s v="Production Technician I"/>
    <x v="7"/>
    <s v="Active"/>
    <s v="Contract"/>
    <s v="Zone B"/>
    <s v="Temporary"/>
    <x v="0"/>
    <x v="9"/>
    <d v="1960-07-13T00:00:00"/>
    <s v="MA"/>
    <x v="1"/>
    <s v="Asian"/>
    <s v="Married"/>
    <x v="0"/>
    <x v="2"/>
    <x v="4"/>
    <d v="2022-12-20T00:00:00"/>
    <n v="2"/>
    <x v="0"/>
    <n v="3"/>
    <x v="2"/>
    <n v="2"/>
    <d v="2022-12-31T00:00:00"/>
    <x v="3"/>
    <x v="1"/>
    <x v="1"/>
    <n v="2"/>
    <x v="2465"/>
    <n v="62"/>
    <x v="3"/>
  </r>
  <r>
    <x v="2492"/>
    <d v="2021-10-16T00:00:00"/>
    <n v="4"/>
    <s v="Production Technician I"/>
    <x v="3"/>
    <s v="Active"/>
    <s v="Full-Time"/>
    <s v="Zone B"/>
    <s v="Temporary"/>
    <x v="0"/>
    <x v="4"/>
    <d v="1967-05-04T00:00:00"/>
    <s v="MA"/>
    <x v="0"/>
    <s v="White"/>
    <s v="Single"/>
    <x v="0"/>
    <x v="2"/>
    <x v="2"/>
    <d v="2022-10-11T00:00:00"/>
    <n v="1"/>
    <x v="0"/>
    <n v="4"/>
    <x v="1"/>
    <n v="2"/>
    <d v="2022-11-25T00:00:00"/>
    <x v="0"/>
    <x v="0"/>
    <x v="3"/>
    <n v="2"/>
    <x v="2466"/>
    <n v="54"/>
    <x v="0"/>
  </r>
  <r>
    <x v="2493"/>
    <d v="2019-06-14T00:00:00"/>
    <n v="6"/>
    <s v="Production Technician I"/>
    <x v="9"/>
    <s v="Active"/>
    <s v="Contract"/>
    <s v="Zone C"/>
    <s v="Temporary"/>
    <x v="0"/>
    <x v="6"/>
    <d v="1950-09-14T00:00:00"/>
    <s v="MA"/>
    <x v="0"/>
    <s v="Other"/>
    <s v="Divorced"/>
    <x v="0"/>
    <x v="2"/>
    <x v="4"/>
    <d v="2023-04-06T00:00:00"/>
    <n v="2"/>
    <x v="0"/>
    <n v="4"/>
    <x v="1"/>
    <n v="5"/>
    <d v="2023-05-09T00:00:00"/>
    <x v="1"/>
    <x v="0"/>
    <x v="2"/>
    <n v="1"/>
    <x v="2467"/>
    <n v="69"/>
    <x v="3"/>
  </r>
  <r>
    <x v="2494"/>
    <d v="2020-07-05T00:00:00"/>
    <n v="5"/>
    <s v="Production Technician I"/>
    <x v="5"/>
    <s v="Active"/>
    <s v="Full-Time"/>
    <s v="Zone B"/>
    <s v="Temporary"/>
    <x v="0"/>
    <x v="19"/>
    <d v="1957-06-28T00:00:00"/>
    <s v="MA"/>
    <x v="0"/>
    <s v="White"/>
    <s v="Widowed"/>
    <x v="0"/>
    <x v="2"/>
    <x v="2"/>
    <d v="2023-02-25T00:00:00"/>
    <n v="1"/>
    <x v="0"/>
    <n v="4"/>
    <x v="1"/>
    <n v="2"/>
    <d v="2023-06-19T00:00:00"/>
    <x v="3"/>
    <x v="0"/>
    <x v="0"/>
    <n v="3"/>
    <x v="2468"/>
    <n v="63"/>
    <x v="3"/>
  </r>
  <r>
    <x v="2495"/>
    <d v="2020-03-02T00:00:00"/>
    <n v="6"/>
    <s v="Production Technician I"/>
    <x v="6"/>
    <s v="Active"/>
    <s v="Full-Time"/>
    <s v="Zone C"/>
    <s v="Full-Time"/>
    <x v="0"/>
    <x v="4"/>
    <d v="1989-10-06T00:00:00"/>
    <s v="MA"/>
    <x v="1"/>
    <s v="Asian"/>
    <s v="Married"/>
    <x v="0"/>
    <x v="0"/>
    <x v="0"/>
    <d v="2023-01-14T00:00:00"/>
    <n v="3"/>
    <x v="2"/>
    <n v="4"/>
    <x v="1"/>
    <n v="2"/>
    <d v="2023-05-01T00:00:00"/>
    <x v="0"/>
    <x v="0"/>
    <x v="0"/>
    <n v="5"/>
    <x v="2469"/>
    <n v="31"/>
    <x v="1"/>
  </r>
  <r>
    <x v="2496"/>
    <d v="2020-11-11T00:00:00"/>
    <n v="5"/>
    <s v="Production Technician I"/>
    <x v="2"/>
    <s v="Active"/>
    <s v="Part-Time"/>
    <s v="Zone B"/>
    <s v="Temporary"/>
    <x v="0"/>
    <x v="4"/>
    <d v="1955-08-20T00:00:00"/>
    <s v="MA"/>
    <x v="1"/>
    <s v="White"/>
    <s v="Divorced"/>
    <x v="0"/>
    <x v="2"/>
    <x v="2"/>
    <d v="2022-10-06T00:00:00"/>
    <n v="5"/>
    <x v="1"/>
    <n v="5"/>
    <x v="1"/>
    <n v="5"/>
    <d v="2022-08-17T00:00:00"/>
    <x v="1"/>
    <x v="0"/>
    <x v="1"/>
    <n v="5"/>
    <x v="2470"/>
    <n v="65"/>
    <x v="3"/>
  </r>
  <r>
    <x v="2497"/>
    <d v="2019-12-22T00:00:00"/>
    <n v="6"/>
    <s v="Production Technician I"/>
    <x v="4"/>
    <s v="Active"/>
    <s v="Contract"/>
    <s v="Zone B"/>
    <s v="Temporary"/>
    <x v="0"/>
    <x v="9"/>
    <d v="1966-03-24T00:00:00"/>
    <s v="MA"/>
    <x v="0"/>
    <s v="Other"/>
    <s v="Single"/>
    <x v="0"/>
    <x v="0"/>
    <x v="3"/>
    <d v="2023-08-03T00:00:00"/>
    <n v="4"/>
    <x v="1"/>
    <n v="2"/>
    <x v="0"/>
    <n v="1"/>
    <d v="2023-01-05T00:00:00"/>
    <x v="0"/>
    <x v="0"/>
    <x v="2"/>
    <n v="2"/>
    <x v="2471"/>
    <n v="53"/>
    <x v="0"/>
  </r>
  <r>
    <x v="2498"/>
    <d v="2020-12-14T00:00:00"/>
    <n v="5"/>
    <s v="Production Technician I"/>
    <x v="0"/>
    <s v="Active"/>
    <s v="Full-Time"/>
    <s v="Zone A"/>
    <s v="Full-Time"/>
    <x v="0"/>
    <x v="4"/>
    <d v="1984-02-01T00:00:00"/>
    <s v="MA"/>
    <x v="0"/>
    <s v="White"/>
    <s v="Divorced"/>
    <x v="0"/>
    <x v="0"/>
    <x v="3"/>
    <d v="2022-10-23T00:00:00"/>
    <n v="5"/>
    <x v="1"/>
    <n v="1"/>
    <x v="0"/>
    <n v="4"/>
    <d v="2022-12-30T00:00:00"/>
    <x v="3"/>
    <x v="0"/>
    <x v="3"/>
    <n v="5"/>
    <x v="2472"/>
    <n v="36"/>
    <x v="1"/>
  </r>
  <r>
    <x v="2499"/>
    <d v="2020-06-20T00:00:00"/>
    <n v="5"/>
    <s v="Production Technician I"/>
    <x v="7"/>
    <s v="Active"/>
    <s v="Contract"/>
    <s v="Zone C"/>
    <s v="Full-Time"/>
    <x v="0"/>
    <x v="3"/>
    <d v="2000-04-22T00:00:00"/>
    <s v="MA"/>
    <x v="0"/>
    <s v="White"/>
    <s v="Single"/>
    <x v="0"/>
    <x v="2"/>
    <x v="2"/>
    <d v="2023-05-18T00:00:00"/>
    <n v="5"/>
    <x v="1"/>
    <n v="5"/>
    <x v="1"/>
    <n v="4"/>
    <d v="2023-07-28T00:00:00"/>
    <x v="2"/>
    <x v="0"/>
    <x v="2"/>
    <n v="4"/>
    <x v="2473"/>
    <n v="20"/>
    <x v="2"/>
  </r>
  <r>
    <x v="2500"/>
    <d v="2023-06-09T00:00:00"/>
    <n v="2"/>
    <s v="Production Technician I"/>
    <x v="1"/>
    <s v="Active"/>
    <s v="Contract"/>
    <s v="Zone B"/>
    <s v="Temporary"/>
    <x v="0"/>
    <x v="10"/>
    <d v="1961-06-24T00:00:00"/>
    <s v="MA"/>
    <x v="0"/>
    <s v="White"/>
    <s v="Widowed"/>
    <x v="1"/>
    <x v="0"/>
    <x v="0"/>
    <d v="2023-01-13T00:00:00"/>
    <n v="4"/>
    <x v="1"/>
    <n v="1"/>
    <x v="0"/>
    <n v="2"/>
    <d v="2023-02-03T00:00:00"/>
    <x v="3"/>
    <x v="0"/>
    <x v="1"/>
    <n v="2"/>
    <x v="2474"/>
    <n v="62"/>
    <x v="3"/>
  </r>
  <r>
    <x v="2501"/>
    <d v="2022-09-25T00:00:00"/>
    <n v="3"/>
    <s v="Production Technician I"/>
    <x v="8"/>
    <s v="Active"/>
    <s v="Contract"/>
    <s v="Zone C"/>
    <s v="Full-Time"/>
    <x v="0"/>
    <x v="14"/>
    <d v="1963-03-06T00:00:00"/>
    <s v="MA"/>
    <x v="1"/>
    <s v="Black"/>
    <s v="Widowed"/>
    <x v="1"/>
    <x v="2"/>
    <x v="2"/>
    <d v="2023-05-01T00:00:00"/>
    <n v="5"/>
    <x v="1"/>
    <n v="3"/>
    <x v="2"/>
    <n v="3"/>
    <d v="2023-02-21T00:00:00"/>
    <x v="1"/>
    <x v="1"/>
    <x v="2"/>
    <n v="5"/>
    <x v="2475"/>
    <n v="59"/>
    <x v="0"/>
  </r>
  <r>
    <x v="2502"/>
    <d v="2020-08-26T00:00:00"/>
    <n v="5"/>
    <s v="Production Technician I"/>
    <x v="3"/>
    <s v="Active"/>
    <s v="Contract"/>
    <s v="Zone B"/>
    <s v="Part-Time"/>
    <x v="0"/>
    <x v="3"/>
    <d v="1966-02-27T00:00:00"/>
    <s v="MA"/>
    <x v="1"/>
    <s v="White"/>
    <s v="Single"/>
    <x v="1"/>
    <x v="2"/>
    <x v="2"/>
    <d v="2023-06-07T00:00:00"/>
    <n v="1"/>
    <x v="0"/>
    <n v="1"/>
    <x v="0"/>
    <n v="3"/>
    <d v="2022-12-20T00:00:00"/>
    <x v="0"/>
    <x v="0"/>
    <x v="3"/>
    <n v="2"/>
    <x v="2476"/>
    <n v="54"/>
    <x v="0"/>
  </r>
  <r>
    <x v="2503"/>
    <d v="2019-08-28T00:00:00"/>
    <n v="6"/>
    <s v="Production Technician I"/>
    <x v="9"/>
    <s v="Active"/>
    <s v="Full-Time"/>
    <s v="Zone C"/>
    <s v="Temporary"/>
    <x v="0"/>
    <x v="5"/>
    <d v="1968-02-10T00:00:00"/>
    <s v="MA"/>
    <x v="1"/>
    <s v="Other"/>
    <s v="Single"/>
    <x v="1"/>
    <x v="2"/>
    <x v="2"/>
    <d v="2023-01-12T00:00:00"/>
    <n v="5"/>
    <x v="1"/>
    <n v="4"/>
    <x v="1"/>
    <n v="1"/>
    <d v="2023-03-03T00:00:00"/>
    <x v="4"/>
    <x v="1"/>
    <x v="1"/>
    <n v="2"/>
    <x v="2477"/>
    <n v="51"/>
    <x v="0"/>
  </r>
  <r>
    <x v="2504"/>
    <d v="2023-06-02T00:00:00"/>
    <n v="2"/>
    <s v="Production Technician II"/>
    <x v="3"/>
    <s v="Terminated"/>
    <s v="Part-Time"/>
    <s v="Zone A"/>
    <s v="Full-Time"/>
    <x v="0"/>
    <x v="13"/>
    <d v="1983-06-05T00:00:00"/>
    <s v="MA"/>
    <x v="0"/>
    <s v="Other"/>
    <s v="Single"/>
    <x v="1"/>
    <x v="0"/>
    <x v="0"/>
    <d v="2023-03-06T00:00:00"/>
    <n v="2"/>
    <x v="0"/>
    <n v="5"/>
    <x v="1"/>
    <n v="3"/>
    <d v="2023-01-14T00:00:00"/>
    <x v="4"/>
    <x v="0"/>
    <x v="3"/>
    <n v="2"/>
    <x v="2000"/>
    <n v="40"/>
    <x v="0"/>
  </r>
  <r>
    <x v="2505"/>
    <d v="2018-09-12T00:00:00"/>
    <n v="7"/>
    <s v="Production Technician II"/>
    <x v="9"/>
    <s v="Active"/>
    <s v="Full-Time"/>
    <s v="Zone C"/>
    <s v="Full-Time"/>
    <x v="0"/>
    <x v="6"/>
    <d v="1965-10-03T00:00:00"/>
    <s v="MA"/>
    <x v="0"/>
    <s v="White"/>
    <s v="Married"/>
    <x v="1"/>
    <x v="0"/>
    <x v="3"/>
    <d v="2022-11-13T00:00:00"/>
    <n v="4"/>
    <x v="1"/>
    <n v="2"/>
    <x v="0"/>
    <n v="1"/>
    <d v="2023-06-13T00:00:00"/>
    <x v="1"/>
    <x v="1"/>
    <x v="3"/>
    <n v="1"/>
    <x v="2478"/>
    <n v="53"/>
    <x v="0"/>
  </r>
  <r>
    <x v="2506"/>
    <d v="2023-07-15T00:00:00"/>
    <n v="2"/>
    <s v="Production Technician II"/>
    <x v="5"/>
    <s v="Active"/>
    <s v="Contract"/>
    <s v="Zone B"/>
    <s v="Part-Time"/>
    <x v="0"/>
    <x v="22"/>
    <d v="1978-03-13T00:00:00"/>
    <s v="MA"/>
    <x v="0"/>
    <s v="White"/>
    <s v="Married"/>
    <x v="0"/>
    <x v="2"/>
    <x v="2"/>
    <d v="2023-02-04T00:00:00"/>
    <n v="2"/>
    <x v="0"/>
    <n v="2"/>
    <x v="0"/>
    <n v="3"/>
    <d v="2023-01-08T00:00:00"/>
    <x v="1"/>
    <x v="0"/>
    <x v="2"/>
    <n v="2"/>
    <x v="2479"/>
    <n v="45"/>
    <x v="0"/>
  </r>
  <r>
    <x v="2507"/>
    <d v="2023-07-02T00:00:00"/>
    <n v="2"/>
    <s v="Production Technician II"/>
    <x v="6"/>
    <s v="Active"/>
    <s v="Part-Time"/>
    <s v="Zone A"/>
    <s v="Temporary"/>
    <x v="0"/>
    <x v="3"/>
    <d v="1948-05-12T00:00:00"/>
    <s v="MA"/>
    <x v="0"/>
    <s v="Asian"/>
    <s v="Married"/>
    <x v="0"/>
    <x v="0"/>
    <x v="0"/>
    <d v="2022-10-10T00:00:00"/>
    <n v="5"/>
    <x v="1"/>
    <n v="3"/>
    <x v="2"/>
    <n v="2"/>
    <d v="2023-01-20T00:00:00"/>
    <x v="2"/>
    <x v="1"/>
    <x v="1"/>
    <n v="4"/>
    <x v="2480"/>
    <n v="75"/>
    <x v="3"/>
  </r>
  <r>
    <x v="2508"/>
    <d v="2020-02-10T00:00:00"/>
    <n v="6"/>
    <s v="Production Technician II"/>
    <x v="2"/>
    <s v="Active"/>
    <s v="Contract"/>
    <s v="Zone C"/>
    <s v="Full-Time"/>
    <x v="0"/>
    <x v="8"/>
    <d v="1970-09-22T00:00:00"/>
    <s v="MA"/>
    <x v="0"/>
    <s v="White"/>
    <s v="Single"/>
    <x v="0"/>
    <x v="0"/>
    <x v="0"/>
    <d v="2022-09-26T00:00:00"/>
    <n v="1"/>
    <x v="0"/>
    <n v="3"/>
    <x v="2"/>
    <n v="4"/>
    <d v="2022-11-06T00:00:00"/>
    <x v="2"/>
    <x v="1"/>
    <x v="2"/>
    <n v="2"/>
    <x v="2481"/>
    <n v="50"/>
    <x v="0"/>
  </r>
  <r>
    <x v="2509"/>
    <d v="2021-08-27T00:00:00"/>
    <n v="4"/>
    <s v="Production Technician II"/>
    <x v="4"/>
    <s v="Terminated"/>
    <s v="Contract"/>
    <s v="Zone B"/>
    <s v="Temporary"/>
    <x v="0"/>
    <x v="20"/>
    <d v="1972-02-13T00:00:00"/>
    <s v="MA"/>
    <x v="0"/>
    <s v="Asian"/>
    <s v="Widowed"/>
    <x v="0"/>
    <x v="0"/>
    <x v="3"/>
    <d v="2023-02-09T00:00:00"/>
    <n v="3"/>
    <x v="2"/>
    <n v="5"/>
    <x v="1"/>
    <n v="5"/>
    <d v="2023-05-02T00:00:00"/>
    <x v="0"/>
    <x v="1"/>
    <x v="1"/>
    <n v="1"/>
    <x v="2482"/>
    <n v="49"/>
    <x v="0"/>
  </r>
  <r>
    <x v="2510"/>
    <d v="2020-01-25T00:00:00"/>
    <n v="6"/>
    <s v="Production Technician II"/>
    <x v="0"/>
    <s v="Active"/>
    <s v="Full-Time"/>
    <s v="Zone A"/>
    <s v="Full-Time"/>
    <x v="0"/>
    <x v="2"/>
    <d v="1948-06-09T00:00:00"/>
    <s v="MA"/>
    <x v="0"/>
    <s v="White"/>
    <s v="Single"/>
    <x v="0"/>
    <x v="0"/>
    <x v="3"/>
    <d v="2023-07-22T00:00:00"/>
    <n v="5"/>
    <x v="1"/>
    <n v="1"/>
    <x v="0"/>
    <n v="3"/>
    <d v="2022-10-01T00:00:00"/>
    <x v="3"/>
    <x v="1"/>
    <x v="1"/>
    <n v="3"/>
    <x v="2483"/>
    <n v="72"/>
    <x v="3"/>
  </r>
  <r>
    <x v="2511"/>
    <d v="2020-03-26T00:00:00"/>
    <n v="6"/>
    <s v="Production Technician II"/>
    <x v="7"/>
    <s v="Active"/>
    <s v="Part-Time"/>
    <s v="Zone A"/>
    <s v="Full-Time"/>
    <x v="0"/>
    <x v="3"/>
    <d v="1958-01-04T00:00:00"/>
    <s v="MA"/>
    <x v="0"/>
    <s v="Asian"/>
    <s v="Widowed"/>
    <x v="0"/>
    <x v="2"/>
    <x v="2"/>
    <d v="2023-02-03T00:00:00"/>
    <n v="2"/>
    <x v="0"/>
    <n v="1"/>
    <x v="0"/>
    <n v="3"/>
    <d v="2023-07-04T00:00:00"/>
    <x v="4"/>
    <x v="1"/>
    <x v="0"/>
    <n v="2"/>
    <x v="2484"/>
    <n v="62"/>
    <x v="3"/>
  </r>
  <r>
    <x v="2512"/>
    <d v="2020-10-23T00:00:00"/>
    <n v="5"/>
    <s v="Production Technician I"/>
    <x v="7"/>
    <s v="Active"/>
    <s v="Contract"/>
    <s v="Zone C"/>
    <s v="Full-Time"/>
    <x v="0"/>
    <x v="4"/>
    <d v="1949-10-26T00:00:00"/>
    <s v="MA"/>
    <x v="1"/>
    <s v="White"/>
    <s v="Married"/>
    <x v="0"/>
    <x v="2"/>
    <x v="4"/>
    <d v="2022-11-14T00:00:00"/>
    <n v="5"/>
    <x v="1"/>
    <n v="5"/>
    <x v="1"/>
    <n v="2"/>
    <d v="2023-06-07T00:00:00"/>
    <x v="0"/>
    <x v="1"/>
    <x v="1"/>
    <n v="5"/>
    <x v="2485"/>
    <n v="71"/>
    <x v="3"/>
  </r>
  <r>
    <x v="2513"/>
    <d v="2022-06-21T00:00:00"/>
    <n v="3"/>
    <s v="Production Technician I"/>
    <x v="8"/>
    <s v="Active"/>
    <s v="Part-Time"/>
    <s v="Zone A"/>
    <s v="Temporary"/>
    <x v="0"/>
    <x v="15"/>
    <d v="1943-10-29T00:00:00"/>
    <s v="MA"/>
    <x v="0"/>
    <s v="Other"/>
    <s v="Divorced"/>
    <x v="0"/>
    <x v="0"/>
    <x v="3"/>
    <d v="2023-04-08T00:00:00"/>
    <n v="5"/>
    <x v="1"/>
    <n v="5"/>
    <x v="1"/>
    <n v="2"/>
    <d v="2023-06-20T00:00:00"/>
    <x v="4"/>
    <x v="1"/>
    <x v="3"/>
    <n v="1"/>
    <x v="2486"/>
    <n v="79"/>
    <x v="3"/>
  </r>
  <r>
    <x v="2514"/>
    <d v="2021-03-28T00:00:00"/>
    <n v="5"/>
    <s v="Production Technician I"/>
    <x v="5"/>
    <s v="Active"/>
    <s v="Part-Time"/>
    <s v="Zone A"/>
    <s v="Temporary"/>
    <x v="0"/>
    <x v="9"/>
    <d v="1972-08-05T00:00:00"/>
    <s v="MA"/>
    <x v="0"/>
    <s v="White"/>
    <s v="Widowed"/>
    <x v="0"/>
    <x v="2"/>
    <x v="4"/>
    <d v="2023-03-28T00:00:00"/>
    <n v="2"/>
    <x v="0"/>
    <n v="1"/>
    <x v="0"/>
    <n v="3"/>
    <d v="2023-07-10T00:00:00"/>
    <x v="4"/>
    <x v="1"/>
    <x v="2"/>
    <n v="1"/>
    <x v="2487"/>
    <n v="49"/>
    <x v="0"/>
  </r>
  <r>
    <x v="2515"/>
    <d v="2020-08-29T00:00:00"/>
    <n v="5"/>
    <s v="Production Technician I"/>
    <x v="6"/>
    <s v="Active"/>
    <s v="Part-Time"/>
    <s v="Zone A"/>
    <s v="Part-Time"/>
    <x v="0"/>
    <x v="17"/>
    <d v="1951-01-03T00:00:00"/>
    <s v="MA"/>
    <x v="1"/>
    <s v="Asian"/>
    <s v="Widowed"/>
    <x v="0"/>
    <x v="2"/>
    <x v="2"/>
    <d v="2022-09-14T00:00:00"/>
    <n v="5"/>
    <x v="1"/>
    <n v="2"/>
    <x v="0"/>
    <n v="4"/>
    <d v="2022-08-30T00:00:00"/>
    <x v="1"/>
    <x v="0"/>
    <x v="0"/>
    <n v="3"/>
    <x v="2488"/>
    <n v="69"/>
    <x v="3"/>
  </r>
  <r>
    <x v="2516"/>
    <d v="2023-01-03T00:00:00"/>
    <n v="3"/>
    <s v="Production Technician I"/>
    <x v="2"/>
    <s v="Active"/>
    <s v="Part-Time"/>
    <s v="Zone C"/>
    <s v="Full-Time"/>
    <x v="0"/>
    <x v="13"/>
    <d v="1956-09-26T00:00:00"/>
    <s v="MA"/>
    <x v="1"/>
    <s v="Other"/>
    <s v="Married"/>
    <x v="0"/>
    <x v="0"/>
    <x v="0"/>
    <d v="2023-07-19T00:00:00"/>
    <n v="5"/>
    <x v="1"/>
    <n v="1"/>
    <x v="0"/>
    <n v="3"/>
    <d v="2022-09-10T00:00:00"/>
    <x v="3"/>
    <x v="1"/>
    <x v="1"/>
    <n v="5"/>
    <x v="2489"/>
    <n v="67"/>
    <x v="3"/>
  </r>
  <r>
    <x v="2517"/>
    <d v="2022-11-28T00:00:00"/>
    <n v="3"/>
    <s v="Production Technician I"/>
    <x v="4"/>
    <s v="Active"/>
    <s v="Part-Time"/>
    <s v="Zone A"/>
    <s v="Temporary"/>
    <x v="0"/>
    <x v="3"/>
    <d v="1987-11-16T00:00:00"/>
    <s v="MA"/>
    <x v="0"/>
    <s v="Asian"/>
    <s v="Divorced"/>
    <x v="0"/>
    <x v="2"/>
    <x v="4"/>
    <d v="2023-05-20T00:00:00"/>
    <n v="3"/>
    <x v="2"/>
    <n v="4"/>
    <x v="1"/>
    <n v="1"/>
    <d v="2023-07-26T00:00:00"/>
    <x v="0"/>
    <x v="0"/>
    <x v="3"/>
    <n v="1"/>
    <x v="2490"/>
    <n v="35"/>
    <x v="1"/>
  </r>
  <r>
    <x v="2518"/>
    <d v="2021-12-22T00:00:00"/>
    <n v="4"/>
    <s v="Production Technician I"/>
    <x v="0"/>
    <s v="Active"/>
    <s v="Contract"/>
    <s v="Zone B"/>
    <s v="Part-Time"/>
    <x v="0"/>
    <x v="4"/>
    <d v="1983-10-21T00:00:00"/>
    <s v="MA"/>
    <x v="0"/>
    <s v="Other"/>
    <s v="Widowed"/>
    <x v="0"/>
    <x v="0"/>
    <x v="3"/>
    <d v="2022-10-06T00:00:00"/>
    <n v="1"/>
    <x v="0"/>
    <n v="5"/>
    <x v="1"/>
    <n v="1"/>
    <d v="2022-09-28T00:00:00"/>
    <x v="2"/>
    <x v="1"/>
    <x v="0"/>
    <n v="3"/>
    <x v="2491"/>
    <n v="38"/>
    <x v="1"/>
  </r>
  <r>
    <x v="2519"/>
    <d v="2023-07-08T00:00:00"/>
    <n v="2"/>
    <s v="Production Technician I"/>
    <x v="7"/>
    <s v="Active"/>
    <s v="Contract"/>
    <s v="Zone A"/>
    <s v="Full-Time"/>
    <x v="0"/>
    <x v="4"/>
    <d v="1962-08-23T00:00:00"/>
    <s v="MA"/>
    <x v="0"/>
    <s v="Other"/>
    <s v="Divorced"/>
    <x v="0"/>
    <x v="0"/>
    <x v="0"/>
    <d v="2022-12-02T00:00:00"/>
    <n v="2"/>
    <x v="0"/>
    <n v="2"/>
    <x v="0"/>
    <n v="5"/>
    <d v="2023-07-31T00:00:00"/>
    <x v="2"/>
    <x v="0"/>
    <x v="1"/>
    <n v="5"/>
    <x v="2492"/>
    <n v="61"/>
    <x v="3"/>
  </r>
  <r>
    <x v="2520"/>
    <d v="2021-04-21T00:00:00"/>
    <n v="5"/>
    <s v="Production Technician I"/>
    <x v="1"/>
    <s v="Active"/>
    <s v="Part-Time"/>
    <s v="Zone A"/>
    <s v="Temporary"/>
    <x v="0"/>
    <x v="4"/>
    <d v="1976-10-07T00:00:00"/>
    <s v="MA"/>
    <x v="0"/>
    <s v="Black"/>
    <s v="Divorced"/>
    <x v="0"/>
    <x v="0"/>
    <x v="0"/>
    <d v="2022-12-01T00:00:00"/>
    <n v="3"/>
    <x v="2"/>
    <n v="1"/>
    <x v="0"/>
    <n v="2"/>
    <d v="2023-06-11T00:00:00"/>
    <x v="2"/>
    <x v="0"/>
    <x v="1"/>
    <n v="1"/>
    <x v="2493"/>
    <n v="45"/>
    <x v="0"/>
  </r>
  <r>
    <x v="2521"/>
    <d v="2022-07-28T00:00:00"/>
    <n v="3"/>
    <s v="Production Technician I"/>
    <x v="8"/>
    <s v="Active"/>
    <s v="Full-Time"/>
    <s v="Zone B"/>
    <s v="Full-Time"/>
    <x v="0"/>
    <x v="4"/>
    <d v="1967-04-12T00:00:00"/>
    <s v="MA"/>
    <x v="1"/>
    <s v="Hispanic"/>
    <s v="Divorced"/>
    <x v="0"/>
    <x v="2"/>
    <x v="4"/>
    <d v="2022-12-04T00:00:00"/>
    <n v="5"/>
    <x v="1"/>
    <n v="4"/>
    <x v="1"/>
    <n v="1"/>
    <d v="2022-10-18T00:00:00"/>
    <x v="4"/>
    <x v="1"/>
    <x v="0"/>
    <n v="3"/>
    <x v="2494"/>
    <n v="55"/>
    <x v="0"/>
  </r>
  <r>
    <x v="2522"/>
    <d v="2019-11-05T00:00:00"/>
    <n v="6"/>
    <s v="Production Technician I"/>
    <x v="3"/>
    <s v="Active"/>
    <s v="Part-Time"/>
    <s v="Zone B"/>
    <s v="Part-Time"/>
    <x v="0"/>
    <x v="4"/>
    <d v="1982-03-21T00:00:00"/>
    <s v="MA"/>
    <x v="1"/>
    <s v="Hispanic"/>
    <s v="Single"/>
    <x v="0"/>
    <x v="0"/>
    <x v="0"/>
    <d v="2022-12-26T00:00:00"/>
    <n v="3"/>
    <x v="2"/>
    <n v="1"/>
    <x v="0"/>
    <n v="2"/>
    <d v="2022-09-01T00:00:00"/>
    <x v="4"/>
    <x v="1"/>
    <x v="2"/>
    <n v="1"/>
    <x v="2495"/>
    <n v="37"/>
    <x v="1"/>
  </r>
  <r>
    <x v="2523"/>
    <d v="2022-05-22T00:00:00"/>
    <n v="3"/>
    <s v="Production Technician I"/>
    <x v="9"/>
    <s v="Terminated"/>
    <s v="Full-Time"/>
    <s v="Zone A"/>
    <s v="Temporary"/>
    <x v="0"/>
    <x v="0"/>
    <d v="1947-05-02T00:00:00"/>
    <s v="MA"/>
    <x v="1"/>
    <s v="Asian"/>
    <s v="Single"/>
    <x v="0"/>
    <x v="0"/>
    <x v="3"/>
    <d v="2023-05-12T00:00:00"/>
    <n v="3"/>
    <x v="2"/>
    <n v="2"/>
    <x v="0"/>
    <n v="1"/>
    <d v="2022-11-18T00:00:00"/>
    <x v="1"/>
    <x v="1"/>
    <x v="2"/>
    <n v="3"/>
    <x v="2496"/>
    <n v="75"/>
    <x v="3"/>
  </r>
  <r>
    <x v="2524"/>
    <d v="2019-10-19T00:00:00"/>
    <n v="6"/>
    <s v="Production Technician II"/>
    <x v="5"/>
    <s v="Active"/>
    <s v="Full-Time"/>
    <s v="Zone A"/>
    <s v="Temporary"/>
    <x v="0"/>
    <x v="3"/>
    <d v="1999-02-14T00:00:00"/>
    <s v="MA"/>
    <x v="0"/>
    <s v="White"/>
    <s v="Married"/>
    <x v="0"/>
    <x v="0"/>
    <x v="0"/>
    <d v="2023-05-14T00:00:00"/>
    <n v="1"/>
    <x v="0"/>
    <n v="2"/>
    <x v="0"/>
    <n v="3"/>
    <d v="2023-05-10T00:00:00"/>
    <x v="3"/>
    <x v="1"/>
    <x v="1"/>
    <n v="1"/>
    <x v="2497"/>
    <n v="20"/>
    <x v="2"/>
  </r>
  <r>
    <x v="2525"/>
    <d v="2019-12-25T00:00:00"/>
    <n v="6"/>
    <s v="Production Technician II"/>
    <x v="4"/>
    <s v="Active"/>
    <s v="Full-Time"/>
    <s v="Zone C"/>
    <s v="Temporary"/>
    <x v="0"/>
    <x v="13"/>
    <d v="1972-05-05T00:00:00"/>
    <s v="MA"/>
    <x v="0"/>
    <s v="White"/>
    <s v="Divorced"/>
    <x v="0"/>
    <x v="2"/>
    <x v="4"/>
    <d v="2023-04-15T00:00:00"/>
    <n v="1"/>
    <x v="0"/>
    <n v="5"/>
    <x v="1"/>
    <n v="4"/>
    <d v="2022-12-05T00:00:00"/>
    <x v="4"/>
    <x v="1"/>
    <x v="0"/>
    <n v="5"/>
    <x v="2498"/>
    <n v="47"/>
    <x v="0"/>
  </r>
  <r>
    <x v="2526"/>
    <d v="2022-11-04T00:00:00"/>
    <n v="3"/>
    <s v="Production Technician II"/>
    <x v="0"/>
    <s v="Active"/>
    <s v="Full-Time"/>
    <s v="Zone B"/>
    <s v="Part-Time"/>
    <x v="0"/>
    <x v="3"/>
    <d v="1956-01-26T00:00:00"/>
    <s v="MA"/>
    <x v="0"/>
    <s v="Black"/>
    <s v="Married"/>
    <x v="0"/>
    <x v="2"/>
    <x v="2"/>
    <d v="2022-09-19T00:00:00"/>
    <n v="1"/>
    <x v="0"/>
    <n v="4"/>
    <x v="1"/>
    <n v="2"/>
    <d v="2023-05-30T00:00:00"/>
    <x v="2"/>
    <x v="1"/>
    <x v="1"/>
    <n v="4"/>
    <x v="2499"/>
    <n v="66"/>
    <x v="3"/>
  </r>
  <r>
    <x v="2527"/>
    <d v="2023-04-26T00:00:00"/>
    <n v="3"/>
    <s v="Production Technician II"/>
    <x v="1"/>
    <s v="Active"/>
    <s v="Full-Time"/>
    <s v="Zone B"/>
    <s v="Part-Time"/>
    <x v="0"/>
    <x v="15"/>
    <d v="1986-02-15T00:00:00"/>
    <s v="MA"/>
    <x v="0"/>
    <s v="Asian"/>
    <s v="Divorced"/>
    <x v="0"/>
    <x v="2"/>
    <x v="4"/>
    <d v="2022-11-01T00:00:00"/>
    <n v="2"/>
    <x v="0"/>
    <n v="4"/>
    <x v="1"/>
    <n v="1"/>
    <d v="2023-01-19T00:00:00"/>
    <x v="2"/>
    <x v="0"/>
    <x v="0"/>
    <n v="1"/>
    <x v="2500"/>
    <n v="37"/>
    <x v="1"/>
  </r>
  <r>
    <x v="2528"/>
    <d v="2022-10-26T00:00:00"/>
    <n v="3"/>
    <s v="Production Technician II"/>
    <x v="8"/>
    <s v="Terminated"/>
    <s v="Contract"/>
    <s v="Zone A"/>
    <s v="Part-Time"/>
    <x v="0"/>
    <x v="3"/>
    <d v="1987-04-26T00:00:00"/>
    <s v="MA"/>
    <x v="0"/>
    <s v="Black"/>
    <s v="Single"/>
    <x v="0"/>
    <x v="0"/>
    <x v="0"/>
    <d v="2023-01-03T00:00:00"/>
    <n v="2"/>
    <x v="0"/>
    <n v="3"/>
    <x v="2"/>
    <n v="5"/>
    <d v="2023-01-28T00:00:00"/>
    <x v="1"/>
    <x v="0"/>
    <x v="2"/>
    <n v="1"/>
    <x v="2501"/>
    <n v="35"/>
    <x v="1"/>
  </r>
  <r>
    <x v="2529"/>
    <d v="2020-07-14T00:00:00"/>
    <n v="5"/>
    <s v="Production Technician II"/>
    <x v="6"/>
    <s v="Terminated"/>
    <s v="Contract"/>
    <s v="Zone A"/>
    <s v="Full-Time"/>
    <x v="0"/>
    <x v="8"/>
    <d v="1963-10-04T00:00:00"/>
    <s v="MA"/>
    <x v="0"/>
    <s v="Hispanic"/>
    <s v="Single"/>
    <x v="0"/>
    <x v="2"/>
    <x v="4"/>
    <d v="2022-10-23T00:00:00"/>
    <n v="1"/>
    <x v="0"/>
    <n v="3"/>
    <x v="2"/>
    <n v="2"/>
    <d v="2023-07-03T00:00:00"/>
    <x v="0"/>
    <x v="0"/>
    <x v="3"/>
    <n v="1"/>
    <x v="2502"/>
    <n v="57"/>
    <x v="0"/>
  </r>
  <r>
    <x v="2530"/>
    <d v="2023-03-12T00:00:00"/>
    <n v="3"/>
    <s v="Production Technician II"/>
    <x v="2"/>
    <s v="Active"/>
    <s v="Full-Time"/>
    <s v="Zone B"/>
    <s v="Part-Time"/>
    <x v="0"/>
    <x v="10"/>
    <d v="1969-01-09T00:00:00"/>
    <s v="MA"/>
    <x v="0"/>
    <s v="Other"/>
    <s v="Single"/>
    <x v="0"/>
    <x v="0"/>
    <x v="3"/>
    <d v="2023-07-20T00:00:00"/>
    <n v="5"/>
    <x v="1"/>
    <n v="3"/>
    <x v="2"/>
    <n v="1"/>
    <d v="2023-02-20T00:00:00"/>
    <x v="0"/>
    <x v="1"/>
    <x v="2"/>
    <n v="4"/>
    <x v="2503"/>
    <n v="54"/>
    <x v="0"/>
  </r>
  <r>
    <x v="2531"/>
    <d v="2023-04-26T00:00:00"/>
    <n v="3"/>
    <s v="Production Technician II"/>
    <x v="9"/>
    <s v="Active"/>
    <s v="Part-Time"/>
    <s v="Zone C"/>
    <s v="Full-Time"/>
    <x v="0"/>
    <x v="3"/>
    <d v="1998-05-26T00:00:00"/>
    <s v="MA"/>
    <x v="1"/>
    <s v="White"/>
    <s v="Married"/>
    <x v="0"/>
    <x v="0"/>
    <x v="3"/>
    <d v="2022-10-08T00:00:00"/>
    <n v="2"/>
    <x v="0"/>
    <n v="1"/>
    <x v="0"/>
    <n v="5"/>
    <d v="2022-11-14T00:00:00"/>
    <x v="4"/>
    <x v="1"/>
    <x v="3"/>
    <n v="5"/>
    <x v="2504"/>
    <n v="25"/>
    <x v="1"/>
  </r>
  <r>
    <x v="2532"/>
    <d v="2022-09-17T00:00:00"/>
    <n v="3"/>
    <s v="Production Technician I"/>
    <x v="0"/>
    <s v="Active"/>
    <s v="Contract"/>
    <s v="Zone A"/>
    <s v="Temporary"/>
    <x v="0"/>
    <x v="3"/>
    <d v="1958-08-16T00:00:00"/>
    <s v="MA"/>
    <x v="1"/>
    <s v="Hispanic"/>
    <s v="Married"/>
    <x v="0"/>
    <x v="2"/>
    <x v="4"/>
    <d v="2023-07-05T00:00:00"/>
    <n v="2"/>
    <x v="0"/>
    <n v="1"/>
    <x v="0"/>
    <n v="2"/>
    <d v="2022-10-31T00:00:00"/>
    <x v="2"/>
    <x v="1"/>
    <x v="0"/>
    <n v="3"/>
    <x v="2505"/>
    <n v="64"/>
    <x v="3"/>
  </r>
  <r>
    <x v="2533"/>
    <d v="2021-01-08T00:00:00"/>
    <n v="5"/>
    <s v="Production Technician I"/>
    <x v="7"/>
    <s v="Active"/>
    <s v="Contract"/>
    <s v="Zone B"/>
    <s v="Part-Time"/>
    <x v="0"/>
    <x v="3"/>
    <d v="1960-04-14T00:00:00"/>
    <s v="MA"/>
    <x v="1"/>
    <s v="Black"/>
    <s v="Widowed"/>
    <x v="0"/>
    <x v="2"/>
    <x v="4"/>
    <d v="2023-01-28T00:00:00"/>
    <n v="1"/>
    <x v="0"/>
    <n v="1"/>
    <x v="0"/>
    <n v="5"/>
    <d v="2023-03-05T00:00:00"/>
    <x v="0"/>
    <x v="0"/>
    <x v="2"/>
    <n v="1"/>
    <x v="2506"/>
    <n v="61"/>
    <x v="3"/>
  </r>
  <r>
    <x v="2534"/>
    <d v="2020-10-20T00:00:00"/>
    <n v="5"/>
    <s v="Production Technician I"/>
    <x v="3"/>
    <s v="Active"/>
    <s v="Part-Time"/>
    <s v="Zone C"/>
    <s v="Part-Time"/>
    <x v="0"/>
    <x v="0"/>
    <d v="1980-03-17T00:00:00"/>
    <s v="MA"/>
    <x v="1"/>
    <s v="White"/>
    <s v="Widowed"/>
    <x v="0"/>
    <x v="2"/>
    <x v="2"/>
    <d v="2023-04-20T00:00:00"/>
    <n v="3"/>
    <x v="2"/>
    <n v="3"/>
    <x v="2"/>
    <n v="1"/>
    <d v="2022-08-28T00:00:00"/>
    <x v="1"/>
    <x v="0"/>
    <x v="2"/>
    <n v="2"/>
    <x v="2507"/>
    <n v="40"/>
    <x v="0"/>
  </r>
  <r>
    <x v="2535"/>
    <d v="2022-11-18T00:00:00"/>
    <n v="3"/>
    <s v="Production Technician I"/>
    <x v="9"/>
    <s v="Active"/>
    <s v="Part-Time"/>
    <s v="Zone A"/>
    <s v="Part-Time"/>
    <x v="0"/>
    <x v="4"/>
    <d v="1988-10-04T00:00:00"/>
    <s v="MA"/>
    <x v="0"/>
    <s v="Other"/>
    <s v="Single"/>
    <x v="0"/>
    <x v="2"/>
    <x v="4"/>
    <d v="2023-07-30T00:00:00"/>
    <n v="4"/>
    <x v="1"/>
    <n v="3"/>
    <x v="2"/>
    <n v="4"/>
    <d v="2023-05-15T00:00:00"/>
    <x v="2"/>
    <x v="1"/>
    <x v="1"/>
    <n v="4"/>
    <x v="2508"/>
    <n v="34"/>
    <x v="1"/>
  </r>
  <r>
    <x v="2536"/>
    <d v="2023-01-14T00:00:00"/>
    <n v="3"/>
    <s v="Production Technician I"/>
    <x v="5"/>
    <s v="Active"/>
    <s v="Contract"/>
    <s v="Zone C"/>
    <s v="Full-Time"/>
    <x v="0"/>
    <x v="1"/>
    <d v="1967-05-24T00:00:00"/>
    <s v="MA"/>
    <x v="1"/>
    <s v="Asian"/>
    <s v="Widowed"/>
    <x v="0"/>
    <x v="2"/>
    <x v="2"/>
    <d v="2023-02-24T00:00:00"/>
    <n v="4"/>
    <x v="1"/>
    <n v="4"/>
    <x v="1"/>
    <n v="3"/>
    <d v="2023-05-08T00:00:00"/>
    <x v="3"/>
    <x v="1"/>
    <x v="2"/>
    <n v="2"/>
    <x v="2509"/>
    <n v="56"/>
    <x v="0"/>
  </r>
  <r>
    <x v="2537"/>
    <d v="2020-10-27T00:00:00"/>
    <n v="5"/>
    <s v="Production Technician I"/>
    <x v="6"/>
    <s v="Active"/>
    <s v="Part-Time"/>
    <s v="Zone A"/>
    <s v="Temporary"/>
    <x v="0"/>
    <x v="3"/>
    <d v="1996-06-29T00:00:00"/>
    <s v="MA"/>
    <x v="1"/>
    <s v="Black"/>
    <s v="Widowed"/>
    <x v="0"/>
    <x v="0"/>
    <x v="0"/>
    <d v="2022-12-06T00:00:00"/>
    <n v="5"/>
    <x v="1"/>
    <n v="3"/>
    <x v="2"/>
    <n v="3"/>
    <d v="2023-03-14T00:00:00"/>
    <x v="1"/>
    <x v="1"/>
    <x v="2"/>
    <n v="5"/>
    <x v="2510"/>
    <n v="24"/>
    <x v="2"/>
  </r>
  <r>
    <x v="2538"/>
    <d v="2020-08-29T00:00:00"/>
    <n v="5"/>
    <s v="Production Technician I"/>
    <x v="2"/>
    <s v="Active"/>
    <s v="Full-Time"/>
    <s v="Zone C"/>
    <s v="Full-Time"/>
    <x v="0"/>
    <x v="4"/>
    <d v="1963-03-04T00:00:00"/>
    <s v="MA"/>
    <x v="0"/>
    <s v="Asian"/>
    <s v="Single"/>
    <x v="0"/>
    <x v="2"/>
    <x v="2"/>
    <d v="2022-12-10T00:00:00"/>
    <n v="4"/>
    <x v="1"/>
    <n v="3"/>
    <x v="2"/>
    <n v="5"/>
    <d v="2023-02-23T00:00:00"/>
    <x v="3"/>
    <x v="1"/>
    <x v="0"/>
    <n v="2"/>
    <x v="2511"/>
    <n v="57"/>
    <x v="0"/>
  </r>
  <r>
    <x v="2539"/>
    <d v="2019-12-23T00:00:00"/>
    <n v="6"/>
    <s v="Production Technician I"/>
    <x v="4"/>
    <s v="Active"/>
    <s v="Part-Time"/>
    <s v="Zone B"/>
    <s v="Temporary"/>
    <x v="0"/>
    <x v="1"/>
    <d v="1987-03-29T00:00:00"/>
    <s v="MA"/>
    <x v="0"/>
    <s v="Asian"/>
    <s v="Divorced"/>
    <x v="0"/>
    <x v="2"/>
    <x v="4"/>
    <d v="2023-07-13T00:00:00"/>
    <n v="4"/>
    <x v="1"/>
    <n v="2"/>
    <x v="0"/>
    <n v="2"/>
    <d v="2023-06-27T00:00:00"/>
    <x v="4"/>
    <x v="0"/>
    <x v="1"/>
    <n v="2"/>
    <x v="2512"/>
    <n v="32"/>
    <x v="1"/>
  </r>
  <r>
    <x v="2540"/>
    <d v="2023-07-03T00:00:00"/>
    <n v="2"/>
    <s v="Production Technician I"/>
    <x v="0"/>
    <s v="Active"/>
    <s v="Contract"/>
    <s v="Zone B"/>
    <s v="Part-Time"/>
    <x v="0"/>
    <x v="9"/>
    <d v="1948-02-08T00:00:00"/>
    <s v="MA"/>
    <x v="0"/>
    <s v="Black"/>
    <s v="Married"/>
    <x v="0"/>
    <x v="0"/>
    <x v="0"/>
    <d v="2022-08-23T00:00:00"/>
    <n v="4"/>
    <x v="1"/>
    <n v="3"/>
    <x v="2"/>
    <n v="4"/>
    <d v="2023-07-08T00:00:00"/>
    <x v="4"/>
    <x v="0"/>
    <x v="3"/>
    <n v="2"/>
    <x v="2513"/>
    <n v="75"/>
    <x v="3"/>
  </r>
  <r>
    <x v="2541"/>
    <d v="2022-09-26T00:00:00"/>
    <n v="3"/>
    <s v="Production Technician I"/>
    <x v="7"/>
    <s v="Active"/>
    <s v="Part-Time"/>
    <s v="Zone B"/>
    <s v="Part-Time"/>
    <x v="0"/>
    <x v="4"/>
    <d v="1944-03-20T00:00:00"/>
    <s v="MA"/>
    <x v="0"/>
    <s v="Other"/>
    <s v="Married"/>
    <x v="0"/>
    <x v="0"/>
    <x v="3"/>
    <d v="2022-11-05T00:00:00"/>
    <n v="5"/>
    <x v="1"/>
    <n v="3"/>
    <x v="2"/>
    <n v="5"/>
    <d v="2023-05-25T00:00:00"/>
    <x v="1"/>
    <x v="1"/>
    <x v="1"/>
    <n v="3"/>
    <x v="2514"/>
    <n v="78"/>
    <x v="3"/>
  </r>
  <r>
    <x v="2542"/>
    <d v="2020-05-09T00:00:00"/>
    <n v="6"/>
    <s v="Production Technician I"/>
    <x v="1"/>
    <s v="Active"/>
    <s v="Contract"/>
    <s v="Zone A"/>
    <s v="Temporary"/>
    <x v="0"/>
    <x v="4"/>
    <d v="1963-05-16T00:00:00"/>
    <s v="MA"/>
    <x v="0"/>
    <s v="Black"/>
    <s v="Single"/>
    <x v="0"/>
    <x v="0"/>
    <x v="0"/>
    <d v="2023-06-08T00:00:00"/>
    <n v="5"/>
    <x v="1"/>
    <n v="3"/>
    <x v="2"/>
    <n v="5"/>
    <d v="2023-01-02T00:00:00"/>
    <x v="0"/>
    <x v="0"/>
    <x v="0"/>
    <n v="4"/>
    <x v="2515"/>
    <n v="57"/>
    <x v="0"/>
  </r>
  <r>
    <x v="2543"/>
    <d v="2023-03-08T00:00:00"/>
    <n v="3"/>
    <s v="Production Technician I"/>
    <x v="8"/>
    <s v="Active"/>
    <s v="Part-Time"/>
    <s v="Zone B"/>
    <s v="Part-Time"/>
    <x v="0"/>
    <x v="4"/>
    <d v="1957-02-14T00:00:00"/>
    <s v="MA"/>
    <x v="1"/>
    <s v="Black"/>
    <s v="Married"/>
    <x v="0"/>
    <x v="0"/>
    <x v="3"/>
    <d v="2023-01-15T00:00:00"/>
    <n v="3"/>
    <x v="2"/>
    <n v="2"/>
    <x v="0"/>
    <n v="4"/>
    <d v="2022-11-24T00:00:00"/>
    <x v="3"/>
    <x v="0"/>
    <x v="1"/>
    <n v="4"/>
    <x v="2516"/>
    <n v="66"/>
    <x v="3"/>
  </r>
  <r>
    <x v="2544"/>
    <d v="2019-02-27T00:00:00"/>
    <n v="7"/>
    <s v="Production Technician I"/>
    <x v="3"/>
    <s v="Terminated"/>
    <s v="Contract"/>
    <s v="Zone B"/>
    <s v="Part-Time"/>
    <x v="0"/>
    <x v="18"/>
    <d v="1958-03-06T00:00:00"/>
    <s v="MA"/>
    <x v="1"/>
    <s v="White"/>
    <s v="Single"/>
    <x v="0"/>
    <x v="0"/>
    <x v="3"/>
    <d v="2023-02-10T00:00:00"/>
    <n v="2"/>
    <x v="0"/>
    <n v="2"/>
    <x v="0"/>
    <n v="4"/>
    <d v="2022-11-10T00:00:00"/>
    <x v="2"/>
    <x v="1"/>
    <x v="2"/>
    <n v="5"/>
    <x v="2517"/>
    <n v="61"/>
    <x v="3"/>
  </r>
  <r>
    <x v="2545"/>
    <d v="2020-01-12T00:00:00"/>
    <n v="6"/>
    <s v="Production Technician II"/>
    <x v="3"/>
    <s v="Active"/>
    <s v="Contract"/>
    <s v="Zone A"/>
    <s v="Full-Time"/>
    <x v="0"/>
    <x v="4"/>
    <d v="1979-12-10T00:00:00"/>
    <s v="MA"/>
    <x v="0"/>
    <s v="Other"/>
    <s v="Married"/>
    <x v="0"/>
    <x v="2"/>
    <x v="2"/>
    <d v="2023-04-15T00:00:00"/>
    <n v="4"/>
    <x v="1"/>
    <n v="4"/>
    <x v="1"/>
    <n v="1"/>
    <d v="2022-10-07T00:00:00"/>
    <x v="0"/>
    <x v="0"/>
    <x v="3"/>
    <n v="1"/>
    <x v="2518"/>
    <n v="41"/>
    <x v="0"/>
  </r>
  <r>
    <x v="2546"/>
    <d v="2019-06-29T00:00:00"/>
    <n v="6"/>
    <s v="Production Technician II"/>
    <x v="9"/>
    <s v="Active"/>
    <s v="Full-Time"/>
    <s v="Zone B"/>
    <s v="Full-Time"/>
    <x v="0"/>
    <x v="8"/>
    <d v="1976-09-21T00:00:00"/>
    <s v="MA"/>
    <x v="0"/>
    <s v="Asian"/>
    <s v="Divorced"/>
    <x v="0"/>
    <x v="2"/>
    <x v="2"/>
    <d v="2022-12-31T00:00:00"/>
    <n v="3"/>
    <x v="2"/>
    <n v="4"/>
    <x v="1"/>
    <n v="5"/>
    <d v="2023-04-25T00:00:00"/>
    <x v="4"/>
    <x v="0"/>
    <x v="3"/>
    <n v="5"/>
    <x v="2519"/>
    <n v="43"/>
    <x v="0"/>
  </r>
  <r>
    <x v="2547"/>
    <d v="2021-07-15T00:00:00"/>
    <n v="4"/>
    <s v="Production Technician II"/>
    <x v="5"/>
    <s v="Active"/>
    <s v="Contract"/>
    <s v="Zone C"/>
    <s v="Full-Time"/>
    <x v="0"/>
    <x v="6"/>
    <d v="1963-10-18T00:00:00"/>
    <s v="MA"/>
    <x v="0"/>
    <s v="Other"/>
    <s v="Widowed"/>
    <x v="0"/>
    <x v="2"/>
    <x v="4"/>
    <d v="2023-04-26T00:00:00"/>
    <n v="2"/>
    <x v="0"/>
    <n v="3"/>
    <x v="2"/>
    <n v="1"/>
    <d v="2023-03-01T00:00:00"/>
    <x v="2"/>
    <x v="0"/>
    <x v="0"/>
    <n v="2"/>
    <x v="2520"/>
    <n v="58"/>
    <x v="0"/>
  </r>
  <r>
    <x v="2548"/>
    <d v="2022-08-19T00:00:00"/>
    <n v="3"/>
    <s v="Production Technician II"/>
    <x v="6"/>
    <s v="Active"/>
    <s v="Contract"/>
    <s v="Zone A"/>
    <s v="Part-Time"/>
    <x v="0"/>
    <x v="4"/>
    <d v="1943-03-11T00:00:00"/>
    <s v="MA"/>
    <x v="0"/>
    <s v="Other"/>
    <s v="Divorced"/>
    <x v="0"/>
    <x v="0"/>
    <x v="0"/>
    <d v="2023-07-21T00:00:00"/>
    <n v="5"/>
    <x v="1"/>
    <n v="2"/>
    <x v="0"/>
    <n v="3"/>
    <d v="2022-08-26T00:00:00"/>
    <x v="4"/>
    <x v="0"/>
    <x v="0"/>
    <n v="4"/>
    <x v="2521"/>
    <n v="79"/>
    <x v="3"/>
  </r>
  <r>
    <x v="2549"/>
    <d v="2019-09-23T00:00:00"/>
    <n v="6"/>
    <s v="Production Technician II"/>
    <x v="2"/>
    <s v="Terminated"/>
    <s v="Contract"/>
    <s v="Zone B"/>
    <s v="Part-Time"/>
    <x v="0"/>
    <x v="6"/>
    <d v="1974-09-07T00:00:00"/>
    <s v="MA"/>
    <x v="0"/>
    <s v="Hispanic"/>
    <s v="Single"/>
    <x v="0"/>
    <x v="0"/>
    <x v="3"/>
    <d v="2023-05-05T00:00:00"/>
    <n v="1"/>
    <x v="0"/>
    <n v="3"/>
    <x v="2"/>
    <n v="2"/>
    <d v="2023-04-29T00:00:00"/>
    <x v="3"/>
    <x v="0"/>
    <x v="0"/>
    <n v="1"/>
    <x v="2522"/>
    <n v="45"/>
    <x v="0"/>
  </r>
  <r>
    <x v="2550"/>
    <d v="2020-10-11T00:00:00"/>
    <n v="5"/>
    <s v="Production Technician II"/>
    <x v="4"/>
    <s v="Terminated"/>
    <s v="Part-Time"/>
    <s v="Zone C"/>
    <s v="Temporary"/>
    <x v="0"/>
    <x v="9"/>
    <d v="1961-06-11T00:00:00"/>
    <s v="MA"/>
    <x v="0"/>
    <s v="White"/>
    <s v="Married"/>
    <x v="0"/>
    <x v="0"/>
    <x v="0"/>
    <d v="2022-09-08T00:00:00"/>
    <n v="5"/>
    <x v="1"/>
    <n v="3"/>
    <x v="2"/>
    <n v="4"/>
    <d v="2022-12-30T00:00:00"/>
    <x v="2"/>
    <x v="0"/>
    <x v="1"/>
    <n v="5"/>
    <x v="2523"/>
    <n v="59"/>
    <x v="0"/>
  </r>
  <r>
    <x v="2551"/>
    <d v="2021-08-18T00:00:00"/>
    <n v="4"/>
    <s v="Production Technician II"/>
    <x v="0"/>
    <s v="Active"/>
    <s v="Full-Time"/>
    <s v="Zone A"/>
    <s v="Full-Time"/>
    <x v="0"/>
    <x v="10"/>
    <d v="1944-06-09T00:00:00"/>
    <s v="MA"/>
    <x v="1"/>
    <s v="Black"/>
    <s v="Widowed"/>
    <x v="0"/>
    <x v="0"/>
    <x v="0"/>
    <d v="2023-05-23T00:00:00"/>
    <n v="3"/>
    <x v="2"/>
    <n v="5"/>
    <x v="1"/>
    <n v="4"/>
    <d v="2022-10-04T00:00:00"/>
    <x v="0"/>
    <x v="1"/>
    <x v="3"/>
    <n v="1"/>
    <x v="2524"/>
    <n v="77"/>
    <x v="3"/>
  </r>
  <r>
    <x v="2552"/>
    <d v="2022-12-17T00:00:00"/>
    <n v="3"/>
    <s v="Production Technician I"/>
    <x v="0"/>
    <s v="Active"/>
    <s v="Full-Time"/>
    <s v="Zone A"/>
    <s v="Temporary"/>
    <x v="0"/>
    <x v="10"/>
    <d v="1965-09-02T00:00:00"/>
    <s v="MA"/>
    <x v="1"/>
    <s v="Black"/>
    <s v="Divorced"/>
    <x v="1"/>
    <x v="0"/>
    <x v="0"/>
    <d v="2022-09-07T00:00:00"/>
    <n v="5"/>
    <x v="1"/>
    <n v="4"/>
    <x v="1"/>
    <n v="4"/>
    <d v="2023-05-31T00:00:00"/>
    <x v="3"/>
    <x v="0"/>
    <x v="3"/>
    <n v="4"/>
    <x v="2525"/>
    <n v="57"/>
    <x v="0"/>
  </r>
  <r>
    <x v="2553"/>
    <d v="2020-10-25T00:00:00"/>
    <n v="5"/>
    <s v="Production Technician I"/>
    <x v="7"/>
    <s v="Active"/>
    <s v="Contract"/>
    <s v="Zone B"/>
    <s v="Temporary"/>
    <x v="0"/>
    <x v="3"/>
    <d v="1950-06-08T00:00:00"/>
    <s v="MA"/>
    <x v="0"/>
    <s v="White"/>
    <s v="Single"/>
    <x v="0"/>
    <x v="0"/>
    <x v="3"/>
    <d v="2023-04-25T00:00:00"/>
    <n v="1"/>
    <x v="0"/>
    <n v="5"/>
    <x v="1"/>
    <n v="2"/>
    <d v="2023-07-16T00:00:00"/>
    <x v="3"/>
    <x v="1"/>
    <x v="1"/>
    <n v="4"/>
    <x v="2526"/>
    <n v="70"/>
    <x v="3"/>
  </r>
  <r>
    <x v="2554"/>
    <d v="2023-01-23T00:00:00"/>
    <n v="3"/>
    <s v="Production Technician I"/>
    <x v="1"/>
    <s v="Active"/>
    <s v="Full-Time"/>
    <s v="Zone B"/>
    <s v="Full-Time"/>
    <x v="0"/>
    <x v="3"/>
    <d v="1961-03-09T00:00:00"/>
    <s v="MA"/>
    <x v="0"/>
    <s v="Asian"/>
    <s v="Single"/>
    <x v="0"/>
    <x v="2"/>
    <x v="2"/>
    <d v="2023-06-08T00:00:00"/>
    <n v="5"/>
    <x v="1"/>
    <n v="4"/>
    <x v="1"/>
    <n v="1"/>
    <d v="2023-05-21T00:00:00"/>
    <x v="3"/>
    <x v="0"/>
    <x v="2"/>
    <n v="4"/>
    <x v="2527"/>
    <n v="62"/>
    <x v="3"/>
  </r>
  <r>
    <x v="2555"/>
    <d v="2022-05-29T00:00:00"/>
    <n v="3"/>
    <s v="Production Technician I"/>
    <x v="9"/>
    <s v="Active"/>
    <s v="Contract"/>
    <s v="Zone C"/>
    <s v="Part-Time"/>
    <x v="0"/>
    <x v="3"/>
    <d v="1944-01-14T00:00:00"/>
    <s v="MA"/>
    <x v="0"/>
    <s v="Black"/>
    <s v="Married"/>
    <x v="0"/>
    <x v="2"/>
    <x v="2"/>
    <d v="2022-10-11T00:00:00"/>
    <n v="5"/>
    <x v="1"/>
    <n v="2"/>
    <x v="0"/>
    <n v="3"/>
    <d v="2023-08-02T00:00:00"/>
    <x v="2"/>
    <x v="0"/>
    <x v="1"/>
    <n v="3"/>
    <x v="2528"/>
    <n v="78"/>
    <x v="3"/>
  </r>
  <r>
    <x v="2556"/>
    <d v="2020-06-07T00:00:00"/>
    <n v="5"/>
    <s v="Production Technician I"/>
    <x v="5"/>
    <s v="Active"/>
    <s v="Full-Time"/>
    <s v="Zone B"/>
    <s v="Temporary"/>
    <x v="0"/>
    <x v="10"/>
    <d v="1943-05-12T00:00:00"/>
    <s v="MA"/>
    <x v="1"/>
    <s v="Black"/>
    <s v="Married"/>
    <x v="0"/>
    <x v="2"/>
    <x v="4"/>
    <d v="2022-10-31T00:00:00"/>
    <n v="2"/>
    <x v="0"/>
    <n v="1"/>
    <x v="0"/>
    <n v="2"/>
    <d v="2022-08-30T00:00:00"/>
    <x v="3"/>
    <x v="1"/>
    <x v="0"/>
    <n v="3"/>
    <x v="2529"/>
    <n v="77"/>
    <x v="3"/>
  </r>
  <r>
    <x v="2557"/>
    <d v="2020-03-21T00:00:00"/>
    <n v="6"/>
    <s v="Production Technician I"/>
    <x v="6"/>
    <s v="Active"/>
    <s v="Part-Time"/>
    <s v="Zone A"/>
    <s v="Temporary"/>
    <x v="0"/>
    <x v="4"/>
    <d v="2000-03-30T00:00:00"/>
    <s v="MA"/>
    <x v="1"/>
    <s v="Hispanic"/>
    <s v="Divorced"/>
    <x v="0"/>
    <x v="0"/>
    <x v="0"/>
    <d v="2023-04-29T00:00:00"/>
    <n v="5"/>
    <x v="1"/>
    <n v="1"/>
    <x v="0"/>
    <n v="2"/>
    <d v="2023-05-06T00:00:00"/>
    <x v="4"/>
    <x v="1"/>
    <x v="1"/>
    <n v="3"/>
    <x v="2530"/>
    <n v="20"/>
    <x v="2"/>
  </r>
  <r>
    <x v="2558"/>
    <d v="2021-06-21T00:00:00"/>
    <n v="4"/>
    <s v="Production Technician I"/>
    <x v="2"/>
    <s v="Active"/>
    <s v="Full-Time"/>
    <s v="Zone A"/>
    <s v="Temporary"/>
    <x v="0"/>
    <x v="13"/>
    <d v="1971-12-26T00:00:00"/>
    <s v="MA"/>
    <x v="0"/>
    <s v="Black"/>
    <s v="Widowed"/>
    <x v="0"/>
    <x v="0"/>
    <x v="0"/>
    <d v="2022-12-10T00:00:00"/>
    <n v="2"/>
    <x v="0"/>
    <n v="1"/>
    <x v="0"/>
    <n v="4"/>
    <d v="2023-05-16T00:00:00"/>
    <x v="0"/>
    <x v="0"/>
    <x v="0"/>
    <n v="1"/>
    <x v="2531"/>
    <n v="50"/>
    <x v="0"/>
  </r>
  <r>
    <x v="2559"/>
    <d v="2021-10-22T00:00:00"/>
    <n v="4"/>
    <s v="Production Technician I"/>
    <x v="4"/>
    <s v="Active"/>
    <s v="Full-Time"/>
    <s v="Zone B"/>
    <s v="Temporary"/>
    <x v="0"/>
    <x v="3"/>
    <d v="1945-07-05T00:00:00"/>
    <s v="MA"/>
    <x v="0"/>
    <s v="Hispanic"/>
    <s v="Married"/>
    <x v="0"/>
    <x v="2"/>
    <x v="2"/>
    <d v="2023-07-15T00:00:00"/>
    <n v="1"/>
    <x v="0"/>
    <n v="4"/>
    <x v="1"/>
    <n v="1"/>
    <d v="2023-07-07T00:00:00"/>
    <x v="1"/>
    <x v="1"/>
    <x v="2"/>
    <n v="1"/>
    <x v="2532"/>
    <n v="76"/>
    <x v="3"/>
  </r>
  <r>
    <x v="2560"/>
    <d v="2018-10-20T00:00:00"/>
    <n v="7"/>
    <s v="Production Technician I"/>
    <x v="0"/>
    <s v="Active"/>
    <s v="Full-Time"/>
    <s v="Zone A"/>
    <s v="Temporary"/>
    <x v="0"/>
    <x v="10"/>
    <d v="1999-04-25T00:00:00"/>
    <s v="MA"/>
    <x v="0"/>
    <s v="White"/>
    <s v="Married"/>
    <x v="3"/>
    <x v="2"/>
    <x v="2"/>
    <d v="2022-10-06T00:00:00"/>
    <n v="1"/>
    <x v="0"/>
    <n v="2"/>
    <x v="0"/>
    <n v="1"/>
    <d v="2023-06-12T00:00:00"/>
    <x v="1"/>
    <x v="1"/>
    <x v="0"/>
    <n v="1"/>
    <x v="2533"/>
    <n v="19"/>
    <x v="2"/>
  </r>
  <r>
    <x v="2561"/>
    <d v="2022-03-16T00:00:00"/>
    <n v="4"/>
    <s v="Production Technician I"/>
    <x v="7"/>
    <s v="Active"/>
    <s v="Contract"/>
    <s v="Zone C"/>
    <s v="Full-Time"/>
    <x v="0"/>
    <x v="13"/>
    <d v="1956-02-11T00:00:00"/>
    <s v="MA"/>
    <x v="0"/>
    <s v="Hispanic"/>
    <s v="Single"/>
    <x v="0"/>
    <x v="2"/>
    <x v="2"/>
    <d v="2022-12-30T00:00:00"/>
    <n v="1"/>
    <x v="0"/>
    <n v="2"/>
    <x v="0"/>
    <n v="1"/>
    <d v="2022-10-29T00:00:00"/>
    <x v="3"/>
    <x v="1"/>
    <x v="2"/>
    <n v="3"/>
    <x v="2534"/>
    <n v="66"/>
    <x v="3"/>
  </r>
  <r>
    <x v="2562"/>
    <d v="2018-12-13T00:00:00"/>
    <n v="7"/>
    <s v="Production Technician I"/>
    <x v="1"/>
    <s v="Active"/>
    <s v="Part-Time"/>
    <s v="Zone B"/>
    <s v="Temporary"/>
    <x v="0"/>
    <x v="4"/>
    <d v="1958-05-07T00:00:00"/>
    <s v="MA"/>
    <x v="0"/>
    <s v="Other"/>
    <s v="Divorced"/>
    <x v="0"/>
    <x v="2"/>
    <x v="4"/>
    <d v="2023-07-27T00:00:00"/>
    <n v="2"/>
    <x v="0"/>
    <n v="5"/>
    <x v="1"/>
    <n v="2"/>
    <d v="2023-06-06T00:00:00"/>
    <x v="0"/>
    <x v="0"/>
    <x v="1"/>
    <n v="1"/>
    <x v="2535"/>
    <n v="60"/>
    <x v="3"/>
  </r>
  <r>
    <x v="2563"/>
    <d v="2021-10-08T00:00:00"/>
    <n v="4"/>
    <s v="Production Technician I"/>
    <x v="8"/>
    <s v="Terminated"/>
    <s v="Part-Time"/>
    <s v="Zone B"/>
    <s v="Full-Time"/>
    <x v="0"/>
    <x v="12"/>
    <d v="1946-11-15T00:00:00"/>
    <s v="MA"/>
    <x v="1"/>
    <s v="Asian"/>
    <s v="Single"/>
    <x v="0"/>
    <x v="0"/>
    <x v="0"/>
    <d v="2023-02-20T00:00:00"/>
    <n v="5"/>
    <x v="1"/>
    <n v="2"/>
    <x v="0"/>
    <n v="3"/>
    <d v="2022-09-23T00:00:00"/>
    <x v="3"/>
    <x v="0"/>
    <x v="3"/>
    <n v="5"/>
    <x v="2536"/>
    <n v="75"/>
    <x v="3"/>
  </r>
  <r>
    <x v="2564"/>
    <d v="2019-02-03T00:00:00"/>
    <n v="7"/>
    <s v="Production Technician II"/>
    <x v="3"/>
    <s v="Active"/>
    <s v="Contract"/>
    <s v="Zone C"/>
    <s v="Full-Time"/>
    <x v="0"/>
    <x v="9"/>
    <d v="1981-07-02T00:00:00"/>
    <s v="MA"/>
    <x v="0"/>
    <s v="White"/>
    <s v="Divorced"/>
    <x v="0"/>
    <x v="0"/>
    <x v="0"/>
    <d v="2022-10-07T00:00:00"/>
    <n v="5"/>
    <x v="1"/>
    <n v="2"/>
    <x v="0"/>
    <n v="5"/>
    <d v="2022-11-19T00:00:00"/>
    <x v="0"/>
    <x v="0"/>
    <x v="3"/>
    <n v="5"/>
    <x v="2537"/>
    <n v="38"/>
    <x v="1"/>
  </r>
  <r>
    <x v="2565"/>
    <d v="2018-09-30T00:00:00"/>
    <n v="7"/>
    <s v="Production Technician II"/>
    <x v="9"/>
    <s v="Active"/>
    <s v="Contract"/>
    <s v="Zone C"/>
    <s v="Full-Time"/>
    <x v="0"/>
    <x v="22"/>
    <d v="1957-07-06T00:00:00"/>
    <s v="MA"/>
    <x v="0"/>
    <s v="Asian"/>
    <s v="Divorced"/>
    <x v="0"/>
    <x v="2"/>
    <x v="2"/>
    <d v="2022-08-24T00:00:00"/>
    <n v="2"/>
    <x v="0"/>
    <n v="2"/>
    <x v="0"/>
    <n v="2"/>
    <d v="2023-01-10T00:00:00"/>
    <x v="3"/>
    <x v="0"/>
    <x v="3"/>
    <n v="5"/>
    <x v="1980"/>
    <n v="61"/>
    <x v="3"/>
  </r>
  <r>
    <x v="2566"/>
    <d v="2021-07-12T00:00:00"/>
    <n v="4"/>
    <s v="Production Technician II"/>
    <x v="5"/>
    <s v="Active"/>
    <s v="Contract"/>
    <s v="Zone A"/>
    <s v="Temporary"/>
    <x v="0"/>
    <x v="9"/>
    <d v="1964-01-01T00:00:00"/>
    <s v="MA"/>
    <x v="0"/>
    <s v="Hispanic"/>
    <s v="Divorced"/>
    <x v="0"/>
    <x v="0"/>
    <x v="0"/>
    <d v="2023-06-29T00:00:00"/>
    <n v="1"/>
    <x v="0"/>
    <n v="3"/>
    <x v="2"/>
    <n v="5"/>
    <d v="2023-07-02T00:00:00"/>
    <x v="3"/>
    <x v="0"/>
    <x v="1"/>
    <n v="3"/>
    <x v="2538"/>
    <n v="57"/>
    <x v="0"/>
  </r>
  <r>
    <x v="2567"/>
    <d v="2021-03-04T00:00:00"/>
    <n v="5"/>
    <s v="Production Technician II"/>
    <x v="6"/>
    <s v="Active"/>
    <s v="Part-Time"/>
    <s v="Zone B"/>
    <s v="Temporary"/>
    <x v="0"/>
    <x v="4"/>
    <d v="1981-10-24T00:00:00"/>
    <s v="MA"/>
    <x v="0"/>
    <s v="Hispanic"/>
    <s v="Married"/>
    <x v="0"/>
    <x v="0"/>
    <x v="3"/>
    <d v="2023-03-18T00:00:00"/>
    <n v="2"/>
    <x v="0"/>
    <n v="1"/>
    <x v="0"/>
    <n v="4"/>
    <d v="2022-08-23T00:00:00"/>
    <x v="2"/>
    <x v="1"/>
    <x v="0"/>
    <n v="4"/>
    <x v="2539"/>
    <n v="40"/>
    <x v="0"/>
  </r>
  <r>
    <x v="2568"/>
    <d v="2019-10-27T00:00:00"/>
    <n v="6"/>
    <s v="Production Technician II"/>
    <x v="2"/>
    <s v="Active"/>
    <s v="Part-Time"/>
    <s v="Zone C"/>
    <s v="Part-Time"/>
    <x v="0"/>
    <x v="2"/>
    <d v="1941-12-14T00:00:00"/>
    <s v="MA"/>
    <x v="0"/>
    <s v="White"/>
    <s v="Married"/>
    <x v="0"/>
    <x v="2"/>
    <x v="2"/>
    <d v="2022-08-30T00:00:00"/>
    <n v="2"/>
    <x v="0"/>
    <n v="3"/>
    <x v="2"/>
    <n v="1"/>
    <d v="2023-04-16T00:00:00"/>
    <x v="4"/>
    <x v="1"/>
    <x v="3"/>
    <n v="5"/>
    <x v="2540"/>
    <n v="78"/>
    <x v="3"/>
  </r>
  <r>
    <x v="2569"/>
    <d v="2019-01-28T00:00:00"/>
    <n v="7"/>
    <s v="Production Technician II"/>
    <x v="4"/>
    <s v="Terminated"/>
    <s v="Part-Time"/>
    <s v="Zone A"/>
    <s v="Full-Time"/>
    <x v="0"/>
    <x v="14"/>
    <d v="1956-12-14T00:00:00"/>
    <s v="MA"/>
    <x v="0"/>
    <s v="Black"/>
    <s v="Divorced"/>
    <x v="0"/>
    <x v="2"/>
    <x v="2"/>
    <d v="2022-10-25T00:00:00"/>
    <n v="3"/>
    <x v="2"/>
    <n v="2"/>
    <x v="0"/>
    <n v="3"/>
    <d v="2022-11-06T00:00:00"/>
    <x v="3"/>
    <x v="1"/>
    <x v="1"/>
    <n v="2"/>
    <x v="2541"/>
    <n v="63"/>
    <x v="3"/>
  </r>
  <r>
    <x v="2570"/>
    <d v="2021-01-10T00:00:00"/>
    <n v="5"/>
    <s v="Production Technician I"/>
    <x v="6"/>
    <s v="Active"/>
    <s v="Part-Time"/>
    <s v="Zone C"/>
    <s v="Part-Time"/>
    <x v="0"/>
    <x v="3"/>
    <d v="1993-06-05T00:00:00"/>
    <s v="MA"/>
    <x v="1"/>
    <s v="Other"/>
    <s v="Single"/>
    <x v="0"/>
    <x v="0"/>
    <x v="3"/>
    <d v="2022-12-23T00:00:00"/>
    <n v="4"/>
    <x v="1"/>
    <n v="5"/>
    <x v="1"/>
    <n v="2"/>
    <d v="2023-02-26T00:00:00"/>
    <x v="0"/>
    <x v="1"/>
    <x v="3"/>
    <n v="1"/>
    <x v="2542"/>
    <n v="28"/>
    <x v="1"/>
  </r>
  <r>
    <x v="2571"/>
    <d v="2021-08-05T00:00:00"/>
    <n v="4"/>
    <s v="Production Technician I"/>
    <x v="2"/>
    <s v="Active"/>
    <s v="Part-Time"/>
    <s v="Zone A"/>
    <s v="Full-Time"/>
    <x v="0"/>
    <x v="1"/>
    <d v="1946-02-03T00:00:00"/>
    <s v="MA"/>
    <x v="0"/>
    <s v="Asian"/>
    <s v="Widowed"/>
    <x v="0"/>
    <x v="0"/>
    <x v="0"/>
    <d v="2023-04-10T00:00:00"/>
    <n v="1"/>
    <x v="0"/>
    <n v="5"/>
    <x v="1"/>
    <n v="3"/>
    <d v="2023-07-05T00:00:00"/>
    <x v="2"/>
    <x v="1"/>
    <x v="1"/>
    <n v="2"/>
    <x v="2543"/>
    <n v="75"/>
    <x v="3"/>
  </r>
  <r>
    <x v="2572"/>
    <d v="2022-11-07T00:00:00"/>
    <n v="3"/>
    <s v="Production Technician I"/>
    <x v="9"/>
    <s v="Active"/>
    <s v="Part-Time"/>
    <s v="Zone C"/>
    <s v="Full-Time"/>
    <x v="0"/>
    <x v="9"/>
    <d v="1949-10-17T00:00:00"/>
    <s v="MA"/>
    <x v="0"/>
    <s v="Black"/>
    <s v="Single"/>
    <x v="0"/>
    <x v="0"/>
    <x v="0"/>
    <d v="2023-04-13T00:00:00"/>
    <n v="4"/>
    <x v="1"/>
    <n v="1"/>
    <x v="0"/>
    <n v="3"/>
    <d v="2023-04-22T00:00:00"/>
    <x v="0"/>
    <x v="1"/>
    <x v="0"/>
    <n v="1"/>
    <x v="2544"/>
    <n v="73"/>
    <x v="3"/>
  </r>
  <r>
    <x v="2573"/>
    <d v="2021-07-12T00:00:00"/>
    <n v="4"/>
    <s v="Production Technician I"/>
    <x v="3"/>
    <s v="Active"/>
    <s v="Full-Time"/>
    <s v="Zone C"/>
    <s v="Part-Time"/>
    <x v="0"/>
    <x v="8"/>
    <d v="1951-05-03T00:00:00"/>
    <s v="MA"/>
    <x v="1"/>
    <s v="Hispanic"/>
    <s v="Married"/>
    <x v="0"/>
    <x v="0"/>
    <x v="0"/>
    <d v="2023-07-12T00:00:00"/>
    <n v="5"/>
    <x v="1"/>
    <n v="2"/>
    <x v="0"/>
    <n v="2"/>
    <d v="2023-01-01T00:00:00"/>
    <x v="4"/>
    <x v="1"/>
    <x v="0"/>
    <n v="4"/>
    <x v="2545"/>
    <n v="70"/>
    <x v="3"/>
  </r>
  <r>
    <x v="2574"/>
    <d v="2022-04-27T00:00:00"/>
    <n v="4"/>
    <s v="Production Technician I"/>
    <x v="5"/>
    <s v="Active"/>
    <s v="Contract"/>
    <s v="Zone C"/>
    <s v="Full-Time"/>
    <x v="0"/>
    <x v="9"/>
    <d v="1978-07-02T00:00:00"/>
    <s v="MA"/>
    <x v="1"/>
    <s v="Black"/>
    <s v="Divorced"/>
    <x v="0"/>
    <x v="2"/>
    <x v="2"/>
    <d v="2022-08-19T00:00:00"/>
    <n v="4"/>
    <x v="1"/>
    <n v="5"/>
    <x v="1"/>
    <n v="1"/>
    <d v="2023-07-21T00:00:00"/>
    <x v="4"/>
    <x v="1"/>
    <x v="3"/>
    <n v="4"/>
    <x v="2546"/>
    <n v="44"/>
    <x v="0"/>
  </r>
  <r>
    <x v="2575"/>
    <d v="2022-06-14T00:00:00"/>
    <n v="3"/>
    <s v="Production Technician I"/>
    <x v="6"/>
    <s v="Active"/>
    <s v="Part-Time"/>
    <s v="Zone A"/>
    <s v="Part-Time"/>
    <x v="0"/>
    <x v="9"/>
    <d v="1991-10-26T00:00:00"/>
    <s v="MA"/>
    <x v="1"/>
    <s v="White"/>
    <s v="Married"/>
    <x v="0"/>
    <x v="2"/>
    <x v="2"/>
    <d v="2023-04-09T00:00:00"/>
    <n v="4"/>
    <x v="1"/>
    <n v="5"/>
    <x v="1"/>
    <n v="5"/>
    <d v="2023-02-19T00:00:00"/>
    <x v="2"/>
    <x v="1"/>
    <x v="0"/>
    <n v="5"/>
    <x v="2547"/>
    <n v="31"/>
    <x v="1"/>
  </r>
  <r>
    <x v="2576"/>
    <d v="2019-01-13T00:00:00"/>
    <n v="7"/>
    <s v="Production Technician I"/>
    <x v="2"/>
    <s v="Active"/>
    <s v="Part-Time"/>
    <s v="Zone A"/>
    <s v="Temporary"/>
    <x v="0"/>
    <x v="4"/>
    <d v="1974-04-15T00:00:00"/>
    <s v="MA"/>
    <x v="0"/>
    <s v="Black"/>
    <s v="Widowed"/>
    <x v="0"/>
    <x v="2"/>
    <x v="2"/>
    <d v="2023-04-25T00:00:00"/>
    <n v="3"/>
    <x v="2"/>
    <n v="5"/>
    <x v="1"/>
    <n v="4"/>
    <d v="2023-02-28T00:00:00"/>
    <x v="4"/>
    <x v="0"/>
    <x v="2"/>
    <n v="1"/>
    <x v="2548"/>
    <n v="45"/>
    <x v="0"/>
  </r>
  <r>
    <x v="2577"/>
    <d v="2019-06-21T00:00:00"/>
    <n v="6"/>
    <s v="Production Technician I"/>
    <x v="4"/>
    <s v="Active"/>
    <s v="Full-Time"/>
    <s v="Zone A"/>
    <s v="Part-Time"/>
    <x v="0"/>
    <x v="20"/>
    <d v="1985-07-11T00:00:00"/>
    <s v="MA"/>
    <x v="0"/>
    <s v="Black"/>
    <s v="Widowed"/>
    <x v="0"/>
    <x v="0"/>
    <x v="3"/>
    <d v="2023-03-31T00:00:00"/>
    <n v="4"/>
    <x v="1"/>
    <n v="2"/>
    <x v="0"/>
    <n v="4"/>
    <d v="2023-06-11T00:00:00"/>
    <x v="3"/>
    <x v="0"/>
    <x v="1"/>
    <n v="4"/>
    <x v="2549"/>
    <n v="34"/>
    <x v="1"/>
  </r>
  <r>
    <x v="2578"/>
    <d v="2020-08-10T00:00:00"/>
    <n v="5"/>
    <s v="Production Technician I"/>
    <x v="0"/>
    <s v="Active"/>
    <s v="Part-Time"/>
    <s v="Zone A"/>
    <s v="Temporary"/>
    <x v="0"/>
    <x v="13"/>
    <d v="1981-05-09T00:00:00"/>
    <s v="MA"/>
    <x v="0"/>
    <s v="Black"/>
    <s v="Widowed"/>
    <x v="0"/>
    <x v="0"/>
    <x v="3"/>
    <d v="2022-12-28T00:00:00"/>
    <n v="4"/>
    <x v="1"/>
    <n v="3"/>
    <x v="2"/>
    <n v="3"/>
    <d v="2023-03-21T00:00:00"/>
    <x v="1"/>
    <x v="0"/>
    <x v="1"/>
    <n v="3"/>
    <x v="2550"/>
    <n v="39"/>
    <x v="1"/>
  </r>
  <r>
    <x v="2579"/>
    <d v="2021-04-13T00:00:00"/>
    <n v="5"/>
    <s v="Production Technician I"/>
    <x v="7"/>
    <s v="Active"/>
    <s v="Contract"/>
    <s v="Zone C"/>
    <s v="Temporary"/>
    <x v="0"/>
    <x v="13"/>
    <d v="1954-01-28T00:00:00"/>
    <s v="MA"/>
    <x v="0"/>
    <s v="Hispanic"/>
    <s v="Single"/>
    <x v="0"/>
    <x v="2"/>
    <x v="2"/>
    <d v="2022-08-07T00:00:00"/>
    <n v="3"/>
    <x v="2"/>
    <n v="2"/>
    <x v="0"/>
    <n v="5"/>
    <d v="2023-01-15T00:00:00"/>
    <x v="0"/>
    <x v="0"/>
    <x v="2"/>
    <n v="3"/>
    <x v="2551"/>
    <n v="67"/>
    <x v="3"/>
  </r>
  <r>
    <x v="2580"/>
    <d v="2020-04-27T00:00:00"/>
    <n v="6"/>
    <s v="Production Technician I"/>
    <x v="1"/>
    <s v="Active"/>
    <s v="Full-Time"/>
    <s v="Zone A"/>
    <s v="Full-Time"/>
    <x v="0"/>
    <x v="4"/>
    <d v="1979-09-20T00:00:00"/>
    <s v="MA"/>
    <x v="0"/>
    <s v="Asian"/>
    <s v="Divorced"/>
    <x v="0"/>
    <x v="0"/>
    <x v="0"/>
    <d v="2023-06-19T00:00:00"/>
    <n v="2"/>
    <x v="0"/>
    <n v="2"/>
    <x v="0"/>
    <n v="1"/>
    <d v="2023-03-16T00:00:00"/>
    <x v="4"/>
    <x v="0"/>
    <x v="1"/>
    <n v="3"/>
    <x v="2552"/>
    <n v="41"/>
    <x v="0"/>
  </r>
  <r>
    <x v="2581"/>
    <d v="2022-02-25T00:00:00"/>
    <n v="4"/>
    <s v="Production Technician I"/>
    <x v="8"/>
    <s v="Terminated"/>
    <s v="Contract"/>
    <s v="Zone C"/>
    <s v="Part-Time"/>
    <x v="0"/>
    <x v="9"/>
    <d v="1958-10-23T00:00:00"/>
    <s v="MA"/>
    <x v="1"/>
    <s v="White"/>
    <s v="Married"/>
    <x v="0"/>
    <x v="0"/>
    <x v="3"/>
    <d v="2022-09-21T00:00:00"/>
    <n v="1"/>
    <x v="0"/>
    <n v="5"/>
    <x v="1"/>
    <n v="1"/>
    <d v="2022-10-10T00:00:00"/>
    <x v="4"/>
    <x v="1"/>
    <x v="1"/>
    <n v="3"/>
    <x v="2553"/>
    <n v="64"/>
    <x v="3"/>
  </r>
  <r>
    <x v="2582"/>
    <d v="2018-12-06T00:00:00"/>
    <n v="7"/>
    <s v="Production Technician II"/>
    <x v="3"/>
    <s v="Active"/>
    <s v="Part-Time"/>
    <s v="Zone C"/>
    <s v="Full-Time"/>
    <x v="0"/>
    <x v="10"/>
    <d v="1947-04-15T00:00:00"/>
    <s v="MA"/>
    <x v="0"/>
    <s v="Hispanic"/>
    <s v="Married"/>
    <x v="1"/>
    <x v="0"/>
    <x v="3"/>
    <d v="2022-11-20T00:00:00"/>
    <n v="3"/>
    <x v="2"/>
    <n v="2"/>
    <x v="0"/>
    <n v="1"/>
    <d v="2023-03-18T00:00:00"/>
    <x v="3"/>
    <x v="1"/>
    <x v="2"/>
    <n v="4"/>
    <x v="2554"/>
    <n v="71"/>
    <x v="3"/>
  </r>
  <r>
    <x v="2583"/>
    <d v="2020-03-12T00:00:00"/>
    <n v="6"/>
    <s v="Production Technician II"/>
    <x v="4"/>
    <s v="Active"/>
    <s v="Part-Time"/>
    <s v="Zone A"/>
    <s v="Temporary"/>
    <x v="0"/>
    <x v="9"/>
    <d v="1993-04-25T00:00:00"/>
    <s v="MA"/>
    <x v="0"/>
    <s v="White"/>
    <s v="Single"/>
    <x v="0"/>
    <x v="0"/>
    <x v="0"/>
    <d v="2022-10-24T00:00:00"/>
    <n v="1"/>
    <x v="0"/>
    <n v="2"/>
    <x v="0"/>
    <n v="1"/>
    <d v="2023-01-28T00:00:00"/>
    <x v="4"/>
    <x v="0"/>
    <x v="3"/>
    <n v="5"/>
    <x v="2555"/>
    <n v="27"/>
    <x v="1"/>
  </r>
  <r>
    <x v="2584"/>
    <d v="2022-11-16T00:00:00"/>
    <n v="3"/>
    <s v="Production Technician II"/>
    <x v="0"/>
    <s v="Active"/>
    <s v="Full-Time"/>
    <s v="Zone B"/>
    <s v="Full-Time"/>
    <x v="0"/>
    <x v="9"/>
    <d v="1997-05-17T00:00:00"/>
    <s v="MA"/>
    <x v="0"/>
    <s v="Hispanic"/>
    <s v="Married"/>
    <x v="0"/>
    <x v="0"/>
    <x v="0"/>
    <d v="2023-06-21T00:00:00"/>
    <n v="5"/>
    <x v="1"/>
    <n v="3"/>
    <x v="2"/>
    <n v="5"/>
    <d v="2022-11-22T00:00:00"/>
    <x v="2"/>
    <x v="1"/>
    <x v="0"/>
    <n v="2"/>
    <x v="2556"/>
    <n v="25"/>
    <x v="1"/>
  </r>
  <r>
    <x v="2585"/>
    <d v="2018-12-09T00:00:00"/>
    <n v="7"/>
    <s v="Production Technician II"/>
    <x v="1"/>
    <s v="Terminated"/>
    <s v="Contract"/>
    <s v="Zone B"/>
    <s v="Temporary"/>
    <x v="0"/>
    <x v="4"/>
    <d v="1995-06-03T00:00:00"/>
    <s v="MA"/>
    <x v="0"/>
    <s v="Other"/>
    <s v="Single"/>
    <x v="0"/>
    <x v="2"/>
    <x v="2"/>
    <d v="2023-03-23T00:00:00"/>
    <n v="1"/>
    <x v="0"/>
    <n v="2"/>
    <x v="0"/>
    <n v="4"/>
    <d v="2023-06-11T00:00:00"/>
    <x v="3"/>
    <x v="1"/>
    <x v="3"/>
    <n v="4"/>
    <x v="2557"/>
    <n v="23"/>
    <x v="2"/>
  </r>
  <r>
    <x v="2586"/>
    <d v="2022-12-25T00:00:00"/>
    <n v="3"/>
    <s v="Production Technician II"/>
    <x v="8"/>
    <s v="Terminated"/>
    <s v="Contract"/>
    <s v="Zone A"/>
    <s v="Full-Time"/>
    <x v="0"/>
    <x v="4"/>
    <d v="1987-04-07T00:00:00"/>
    <s v="MA"/>
    <x v="0"/>
    <s v="Black"/>
    <s v="Single"/>
    <x v="0"/>
    <x v="0"/>
    <x v="0"/>
    <d v="2023-07-10T00:00:00"/>
    <n v="5"/>
    <x v="1"/>
    <n v="3"/>
    <x v="2"/>
    <n v="1"/>
    <d v="2023-07-26T00:00:00"/>
    <x v="2"/>
    <x v="0"/>
    <x v="0"/>
    <n v="2"/>
    <x v="2558"/>
    <n v="35"/>
    <x v="1"/>
  </r>
  <r>
    <x v="2587"/>
    <d v="2021-11-19T00:00:00"/>
    <n v="4"/>
    <s v="Production Technician II"/>
    <x v="6"/>
    <s v="Active"/>
    <s v="Part-Time"/>
    <s v="Zone A"/>
    <s v="Temporary"/>
    <x v="0"/>
    <x v="4"/>
    <d v="1971-08-11T00:00:00"/>
    <s v="MA"/>
    <x v="0"/>
    <s v="Asian"/>
    <s v="Single"/>
    <x v="0"/>
    <x v="0"/>
    <x v="0"/>
    <d v="2022-11-29T00:00:00"/>
    <n v="3"/>
    <x v="2"/>
    <n v="2"/>
    <x v="0"/>
    <n v="1"/>
    <d v="2023-04-23T00:00:00"/>
    <x v="4"/>
    <x v="1"/>
    <x v="2"/>
    <n v="4"/>
    <x v="2559"/>
    <n v="50"/>
    <x v="0"/>
  </r>
  <r>
    <x v="2588"/>
    <d v="2022-03-01T00:00:00"/>
    <n v="4"/>
    <s v="Production Technician I"/>
    <x v="2"/>
    <s v="Active"/>
    <s v="Contract"/>
    <s v="Zone C"/>
    <s v="Full-Time"/>
    <x v="0"/>
    <x v="14"/>
    <d v="1990-04-02T00:00:00"/>
    <s v="MA"/>
    <x v="1"/>
    <s v="Hispanic"/>
    <s v="Widowed"/>
    <x v="0"/>
    <x v="0"/>
    <x v="3"/>
    <d v="2023-05-07T00:00:00"/>
    <n v="1"/>
    <x v="0"/>
    <n v="1"/>
    <x v="0"/>
    <n v="1"/>
    <d v="2022-12-12T00:00:00"/>
    <x v="3"/>
    <x v="1"/>
    <x v="0"/>
    <n v="1"/>
    <x v="2560"/>
    <n v="32"/>
    <x v="1"/>
  </r>
  <r>
    <x v="2589"/>
    <d v="2021-03-17T00:00:00"/>
    <n v="5"/>
    <s v="Production Technician I"/>
    <x v="4"/>
    <s v="Active"/>
    <s v="Full-Time"/>
    <s v="Zone B"/>
    <s v="Temporary"/>
    <x v="0"/>
    <x v="4"/>
    <d v="1970-07-10T00:00:00"/>
    <s v="MA"/>
    <x v="1"/>
    <s v="Black"/>
    <s v="Married"/>
    <x v="1"/>
    <x v="2"/>
    <x v="2"/>
    <d v="2023-02-16T00:00:00"/>
    <n v="3"/>
    <x v="2"/>
    <n v="1"/>
    <x v="0"/>
    <n v="4"/>
    <d v="2023-04-01T00:00:00"/>
    <x v="0"/>
    <x v="0"/>
    <x v="1"/>
    <n v="3"/>
    <x v="2561"/>
    <n v="51"/>
    <x v="0"/>
  </r>
  <r>
    <x v="2590"/>
    <d v="2021-02-10T00:00:00"/>
    <n v="5"/>
    <s v="Production Technician I"/>
    <x v="0"/>
    <s v="Active"/>
    <s v="Full-Time"/>
    <s v="Zone B"/>
    <s v="Part-Time"/>
    <x v="0"/>
    <x v="3"/>
    <d v="1949-07-20T00:00:00"/>
    <s v="MA"/>
    <x v="0"/>
    <s v="White"/>
    <s v="Single"/>
    <x v="0"/>
    <x v="0"/>
    <x v="0"/>
    <d v="2022-08-10T00:00:00"/>
    <n v="4"/>
    <x v="1"/>
    <n v="5"/>
    <x v="1"/>
    <n v="1"/>
    <d v="2023-01-09T00:00:00"/>
    <x v="4"/>
    <x v="1"/>
    <x v="1"/>
    <n v="5"/>
    <x v="2562"/>
    <n v="72"/>
    <x v="3"/>
  </r>
  <r>
    <x v="2591"/>
    <d v="2018-09-28T00:00:00"/>
    <n v="7"/>
    <s v="Production Technician I"/>
    <x v="7"/>
    <s v="Active"/>
    <s v="Full-Time"/>
    <s v="Zone A"/>
    <s v="Temporary"/>
    <x v="0"/>
    <x v="1"/>
    <d v="1947-06-25T00:00:00"/>
    <s v="MA"/>
    <x v="0"/>
    <s v="Black"/>
    <s v="Widowed"/>
    <x v="0"/>
    <x v="2"/>
    <x v="2"/>
    <d v="2023-07-31T00:00:00"/>
    <n v="1"/>
    <x v="0"/>
    <n v="4"/>
    <x v="1"/>
    <n v="1"/>
    <d v="2023-05-22T00:00:00"/>
    <x v="2"/>
    <x v="0"/>
    <x v="1"/>
    <n v="3"/>
    <x v="2563"/>
    <n v="71"/>
    <x v="3"/>
  </r>
  <r>
    <x v="2592"/>
    <d v="2021-02-09T00:00:00"/>
    <n v="5"/>
    <s v="Production Technician I"/>
    <x v="1"/>
    <s v="Active"/>
    <s v="Contract"/>
    <s v="Zone C"/>
    <s v="Part-Time"/>
    <x v="0"/>
    <x v="6"/>
    <d v="1956-09-19T00:00:00"/>
    <s v="MA"/>
    <x v="1"/>
    <s v="Hispanic"/>
    <s v="Married"/>
    <x v="1"/>
    <x v="2"/>
    <x v="2"/>
    <d v="2022-12-18T00:00:00"/>
    <n v="3"/>
    <x v="2"/>
    <n v="4"/>
    <x v="1"/>
    <n v="3"/>
    <d v="2023-07-15T00:00:00"/>
    <x v="4"/>
    <x v="0"/>
    <x v="3"/>
    <n v="3"/>
    <x v="2564"/>
    <n v="65"/>
    <x v="3"/>
  </r>
  <r>
    <x v="2593"/>
    <d v="2018-12-16T00:00:00"/>
    <n v="7"/>
    <s v="Production Technician I"/>
    <x v="3"/>
    <s v="Active"/>
    <s v="Part-Time"/>
    <s v="Zone C"/>
    <s v="Temporary"/>
    <x v="0"/>
    <x v="9"/>
    <d v="1978-10-18T00:00:00"/>
    <s v="MA"/>
    <x v="0"/>
    <s v="White"/>
    <s v="Widowed"/>
    <x v="0"/>
    <x v="0"/>
    <x v="0"/>
    <d v="2022-09-05T00:00:00"/>
    <n v="5"/>
    <x v="1"/>
    <n v="1"/>
    <x v="0"/>
    <n v="1"/>
    <d v="2023-03-06T00:00:00"/>
    <x v="3"/>
    <x v="1"/>
    <x v="3"/>
    <n v="5"/>
    <x v="2565"/>
    <n v="40"/>
    <x v="0"/>
  </r>
  <r>
    <x v="2594"/>
    <d v="2023-07-17T00:00:00"/>
    <n v="2"/>
    <s v="Production Technician I"/>
    <x v="9"/>
    <s v="Active"/>
    <s v="Contract"/>
    <s v="Zone B"/>
    <s v="Temporary"/>
    <x v="0"/>
    <x v="2"/>
    <d v="1999-04-23T00:00:00"/>
    <s v="MA"/>
    <x v="1"/>
    <s v="Hispanic"/>
    <s v="Divorced"/>
    <x v="0"/>
    <x v="0"/>
    <x v="3"/>
    <d v="2023-07-24T00:00:00"/>
    <n v="2"/>
    <x v="0"/>
    <n v="2"/>
    <x v="0"/>
    <n v="5"/>
    <d v="2022-12-20T00:00:00"/>
    <x v="2"/>
    <x v="1"/>
    <x v="2"/>
    <n v="4"/>
    <x v="2566"/>
    <n v="24"/>
    <x v="2"/>
  </r>
  <r>
    <x v="2595"/>
    <d v="2020-05-28T00:00:00"/>
    <n v="5"/>
    <s v="Production Technician I"/>
    <x v="5"/>
    <s v="Active"/>
    <s v="Full-Time"/>
    <s v="Zone C"/>
    <s v="Temporary"/>
    <x v="0"/>
    <x v="1"/>
    <d v="1950-03-01T00:00:00"/>
    <s v="MA"/>
    <x v="1"/>
    <s v="White"/>
    <s v="Single"/>
    <x v="1"/>
    <x v="2"/>
    <x v="2"/>
    <d v="2023-06-24T00:00:00"/>
    <n v="4"/>
    <x v="1"/>
    <n v="5"/>
    <x v="1"/>
    <n v="1"/>
    <d v="2023-04-10T00:00:00"/>
    <x v="4"/>
    <x v="1"/>
    <x v="2"/>
    <n v="2"/>
    <x v="2567"/>
    <n v="70"/>
    <x v="3"/>
  </r>
  <r>
    <x v="2596"/>
    <d v="2021-03-01T00:00:00"/>
    <n v="5"/>
    <s v="Production Technician I"/>
    <x v="6"/>
    <s v="Active"/>
    <s v="Full-Time"/>
    <s v="Zone A"/>
    <s v="Part-Time"/>
    <x v="0"/>
    <x v="4"/>
    <d v="1983-09-27T00:00:00"/>
    <s v="MA"/>
    <x v="0"/>
    <s v="Black"/>
    <s v="Single"/>
    <x v="1"/>
    <x v="2"/>
    <x v="2"/>
    <d v="2023-03-31T00:00:00"/>
    <n v="2"/>
    <x v="0"/>
    <n v="1"/>
    <x v="0"/>
    <n v="4"/>
    <d v="2023-07-07T00:00:00"/>
    <x v="1"/>
    <x v="0"/>
    <x v="0"/>
    <n v="2"/>
    <x v="2568"/>
    <n v="38"/>
    <x v="1"/>
  </r>
  <r>
    <x v="2597"/>
    <d v="2022-02-12T00:00:00"/>
    <n v="4"/>
    <s v="Production Technician I"/>
    <x v="2"/>
    <s v="Active"/>
    <s v="Full-Time"/>
    <s v="Zone C"/>
    <s v="Part-Time"/>
    <x v="0"/>
    <x v="1"/>
    <d v="1955-08-02T00:00:00"/>
    <s v="MA"/>
    <x v="0"/>
    <s v="Asian"/>
    <s v="Widowed"/>
    <x v="0"/>
    <x v="2"/>
    <x v="2"/>
    <d v="2022-08-29T00:00:00"/>
    <n v="3"/>
    <x v="2"/>
    <n v="2"/>
    <x v="0"/>
    <n v="2"/>
    <d v="2023-01-28T00:00:00"/>
    <x v="1"/>
    <x v="1"/>
    <x v="0"/>
    <n v="4"/>
    <x v="2569"/>
    <n v="67"/>
    <x v="3"/>
  </r>
  <r>
    <x v="2598"/>
    <d v="2022-02-26T00:00:00"/>
    <n v="4"/>
    <s v="Production Technician I"/>
    <x v="4"/>
    <s v="Active"/>
    <s v="Part-Time"/>
    <s v="Zone C"/>
    <s v="Temporary"/>
    <x v="0"/>
    <x v="4"/>
    <d v="1965-11-15T00:00:00"/>
    <s v="MA"/>
    <x v="0"/>
    <s v="White"/>
    <s v="Widowed"/>
    <x v="1"/>
    <x v="0"/>
    <x v="0"/>
    <d v="2023-02-24T00:00:00"/>
    <n v="3"/>
    <x v="2"/>
    <n v="3"/>
    <x v="2"/>
    <n v="1"/>
    <d v="2022-10-06T00:00:00"/>
    <x v="2"/>
    <x v="0"/>
    <x v="3"/>
    <n v="2"/>
    <x v="2570"/>
    <n v="57"/>
    <x v="0"/>
  </r>
  <r>
    <x v="2599"/>
    <d v="2022-07-05T00:00:00"/>
    <n v="3"/>
    <s v="Production Technician I"/>
    <x v="0"/>
    <s v="Active"/>
    <s v="Contract"/>
    <s v="Zone C"/>
    <s v="Temporary"/>
    <x v="0"/>
    <x v="4"/>
    <d v="1953-12-29T00:00:00"/>
    <s v="MA"/>
    <x v="0"/>
    <s v="Black"/>
    <s v="Widowed"/>
    <x v="1"/>
    <x v="0"/>
    <x v="3"/>
    <d v="2023-04-28T00:00:00"/>
    <n v="1"/>
    <x v="0"/>
    <n v="3"/>
    <x v="2"/>
    <n v="1"/>
    <d v="2023-03-24T00:00:00"/>
    <x v="4"/>
    <x v="0"/>
    <x v="0"/>
    <n v="4"/>
    <x v="2571"/>
    <n v="69"/>
    <x v="3"/>
  </r>
  <r>
    <x v="2600"/>
    <d v="2019-11-29T00:00:00"/>
    <n v="6"/>
    <s v="Production Technician I"/>
    <x v="7"/>
    <s v="Active"/>
    <s v="Part-Time"/>
    <s v="Zone A"/>
    <s v="Full-Time"/>
    <x v="0"/>
    <x v="4"/>
    <d v="1994-12-13T00:00:00"/>
    <s v="MA"/>
    <x v="0"/>
    <s v="Other"/>
    <s v="Single"/>
    <x v="0"/>
    <x v="0"/>
    <x v="0"/>
    <d v="2022-11-04T00:00:00"/>
    <n v="1"/>
    <x v="0"/>
    <n v="5"/>
    <x v="1"/>
    <n v="3"/>
    <d v="2023-07-11T00:00:00"/>
    <x v="4"/>
    <x v="1"/>
    <x v="3"/>
    <n v="5"/>
    <x v="2572"/>
    <n v="25"/>
    <x v="1"/>
  </r>
  <r>
    <x v="2601"/>
    <d v="2019-02-22T00:00:00"/>
    <n v="7"/>
    <s v="Production Technician I"/>
    <x v="1"/>
    <s v="Active"/>
    <s v="Full-Time"/>
    <s v="Zone B"/>
    <s v="Temporary"/>
    <x v="0"/>
    <x v="6"/>
    <d v="1949-05-21T00:00:00"/>
    <s v="MA"/>
    <x v="0"/>
    <s v="Black"/>
    <s v="Single"/>
    <x v="0"/>
    <x v="2"/>
    <x v="2"/>
    <d v="2023-06-03T00:00:00"/>
    <n v="1"/>
    <x v="0"/>
    <n v="3"/>
    <x v="2"/>
    <n v="5"/>
    <d v="2023-05-25T00:00:00"/>
    <x v="1"/>
    <x v="1"/>
    <x v="3"/>
    <n v="4"/>
    <x v="2573"/>
    <n v="70"/>
    <x v="3"/>
  </r>
  <r>
    <x v="2602"/>
    <d v="2020-07-16T00:00:00"/>
    <n v="5"/>
    <s v="Production Technician I"/>
    <x v="8"/>
    <s v="Terminated"/>
    <s v="Contract"/>
    <s v="Zone B"/>
    <s v="Temporary"/>
    <x v="0"/>
    <x v="3"/>
    <d v="1951-03-14T00:00:00"/>
    <s v="MA"/>
    <x v="1"/>
    <s v="Black"/>
    <s v="Married"/>
    <x v="0"/>
    <x v="2"/>
    <x v="2"/>
    <d v="2022-08-18T00:00:00"/>
    <n v="2"/>
    <x v="0"/>
    <n v="5"/>
    <x v="1"/>
    <n v="4"/>
    <d v="2022-08-27T00:00:00"/>
    <x v="4"/>
    <x v="1"/>
    <x v="0"/>
    <n v="5"/>
    <x v="2574"/>
    <n v="69"/>
    <x v="3"/>
  </r>
  <r>
    <x v="2603"/>
    <d v="2019-07-18T00:00:00"/>
    <n v="6"/>
    <s v="Production Technician II"/>
    <x v="8"/>
    <s v="Terminated"/>
    <s v="Contract"/>
    <s v="Zone B"/>
    <s v="Part-Time"/>
    <x v="0"/>
    <x v="3"/>
    <d v="1962-07-16T00:00:00"/>
    <s v="MA"/>
    <x v="0"/>
    <s v="Black"/>
    <s v="Married"/>
    <x v="0"/>
    <x v="0"/>
    <x v="3"/>
    <d v="2023-01-27T00:00:00"/>
    <n v="4"/>
    <x v="1"/>
    <n v="2"/>
    <x v="0"/>
    <n v="2"/>
    <d v="2023-04-02T00:00:00"/>
    <x v="4"/>
    <x v="1"/>
    <x v="0"/>
    <n v="4"/>
    <x v="2575"/>
    <n v="57"/>
    <x v="0"/>
  </r>
  <r>
    <x v="2604"/>
    <d v="2019-03-10T00:00:00"/>
    <n v="7"/>
    <s v="Production Technician II"/>
    <x v="3"/>
    <s v="Active"/>
    <s v="Contract"/>
    <s v="Zone A"/>
    <s v="Full-Time"/>
    <x v="0"/>
    <x v="18"/>
    <d v="1984-03-16T00:00:00"/>
    <s v="MA"/>
    <x v="0"/>
    <s v="White"/>
    <s v="Divorced"/>
    <x v="1"/>
    <x v="0"/>
    <x v="3"/>
    <d v="2023-04-11T00:00:00"/>
    <n v="4"/>
    <x v="1"/>
    <n v="1"/>
    <x v="0"/>
    <n v="3"/>
    <d v="2023-05-26T00:00:00"/>
    <x v="2"/>
    <x v="0"/>
    <x v="1"/>
    <n v="3"/>
    <x v="2576"/>
    <n v="35"/>
    <x v="1"/>
  </r>
  <r>
    <x v="2605"/>
    <d v="2023-05-30T00:00:00"/>
    <n v="2"/>
    <s v="Production Technician II"/>
    <x v="9"/>
    <s v="Active"/>
    <s v="Part-Time"/>
    <s v="Zone A"/>
    <s v="Full-Time"/>
    <x v="0"/>
    <x v="2"/>
    <d v="1976-01-21T00:00:00"/>
    <s v="MA"/>
    <x v="0"/>
    <s v="Hispanic"/>
    <s v="Divorced"/>
    <x v="1"/>
    <x v="2"/>
    <x v="2"/>
    <d v="2023-02-02T00:00:00"/>
    <n v="1"/>
    <x v="0"/>
    <n v="1"/>
    <x v="0"/>
    <n v="3"/>
    <d v="2022-12-19T00:00:00"/>
    <x v="4"/>
    <x v="0"/>
    <x v="3"/>
    <n v="5"/>
    <x v="2577"/>
    <n v="47"/>
    <x v="0"/>
  </r>
  <r>
    <x v="2606"/>
    <d v="2018-08-23T00:00:00"/>
    <n v="7"/>
    <s v="Production Technician II"/>
    <x v="5"/>
    <s v="Active"/>
    <s v="Full-Time"/>
    <s v="Zone B"/>
    <s v="Part-Time"/>
    <x v="0"/>
    <x v="4"/>
    <d v="1978-05-29T00:00:00"/>
    <s v="MA"/>
    <x v="0"/>
    <s v="Asian"/>
    <s v="Married"/>
    <x v="0"/>
    <x v="0"/>
    <x v="0"/>
    <d v="2023-04-23T00:00:00"/>
    <n v="1"/>
    <x v="0"/>
    <n v="1"/>
    <x v="0"/>
    <n v="2"/>
    <d v="2023-04-19T00:00:00"/>
    <x v="3"/>
    <x v="1"/>
    <x v="0"/>
    <n v="2"/>
    <x v="2578"/>
    <n v="40"/>
    <x v="0"/>
  </r>
  <r>
    <x v="2607"/>
    <d v="2019-03-06T00:00:00"/>
    <n v="7"/>
    <s v="Production Technician II"/>
    <x v="6"/>
    <s v="Active"/>
    <s v="Full-Time"/>
    <s v="Zone A"/>
    <s v="Part-Time"/>
    <x v="0"/>
    <x v="8"/>
    <d v="1951-04-18T00:00:00"/>
    <s v="MA"/>
    <x v="0"/>
    <s v="Other"/>
    <s v="Single"/>
    <x v="1"/>
    <x v="0"/>
    <x v="0"/>
    <d v="2022-08-20T00:00:00"/>
    <n v="5"/>
    <x v="1"/>
    <n v="5"/>
    <x v="1"/>
    <n v="3"/>
    <d v="2023-01-11T00:00:00"/>
    <x v="0"/>
    <x v="0"/>
    <x v="0"/>
    <n v="3"/>
    <x v="2579"/>
    <n v="68"/>
    <x v="3"/>
  </r>
  <r>
    <x v="2608"/>
    <d v="2023-08-01T00:00:00"/>
    <n v="2"/>
    <s v="Production Technician II"/>
    <x v="2"/>
    <s v="Terminated"/>
    <s v="Full-Time"/>
    <s v="Zone C"/>
    <s v="Full-Time"/>
    <x v="0"/>
    <x v="3"/>
    <d v="1983-04-17T00:00:00"/>
    <s v="MA"/>
    <x v="0"/>
    <s v="Black"/>
    <s v="Divorced"/>
    <x v="0"/>
    <x v="2"/>
    <x v="4"/>
    <d v="2023-07-15T00:00:00"/>
    <n v="1"/>
    <x v="0"/>
    <n v="5"/>
    <x v="1"/>
    <n v="4"/>
    <d v="2022-09-15T00:00:00"/>
    <x v="1"/>
    <x v="1"/>
    <x v="3"/>
    <n v="3"/>
    <x v="2580"/>
    <n v="40"/>
    <x v="0"/>
  </r>
  <r>
    <x v="2609"/>
    <d v="2020-02-24T00:00:00"/>
    <n v="6"/>
    <s v="Production Technician II"/>
    <x v="4"/>
    <s v="Active"/>
    <s v="Part-Time"/>
    <s v="Zone A"/>
    <s v="Temporary"/>
    <x v="0"/>
    <x v="22"/>
    <d v="1997-08-27T00:00:00"/>
    <s v="MA"/>
    <x v="1"/>
    <s v="White"/>
    <s v="Single"/>
    <x v="0"/>
    <x v="0"/>
    <x v="3"/>
    <d v="2023-03-20T00:00:00"/>
    <n v="4"/>
    <x v="1"/>
    <n v="4"/>
    <x v="1"/>
    <n v="2"/>
    <d v="2023-07-24T00:00:00"/>
    <x v="3"/>
    <x v="0"/>
    <x v="0"/>
    <n v="5"/>
    <x v="2581"/>
    <n v="23"/>
    <x v="2"/>
  </r>
  <r>
    <x v="2610"/>
    <d v="2019-09-26T00:00:00"/>
    <n v="6"/>
    <s v="Production Technician I"/>
    <x v="2"/>
    <s v="Active"/>
    <s v="Contract"/>
    <s v="Zone A"/>
    <s v="Full-Time"/>
    <x v="0"/>
    <x v="14"/>
    <d v="1979-03-13T00:00:00"/>
    <s v="MA"/>
    <x v="1"/>
    <s v="Black"/>
    <s v="Married"/>
    <x v="0"/>
    <x v="0"/>
    <x v="0"/>
    <d v="2023-03-19T00:00:00"/>
    <n v="2"/>
    <x v="0"/>
    <n v="4"/>
    <x v="1"/>
    <n v="5"/>
    <d v="2022-10-01T00:00:00"/>
    <x v="2"/>
    <x v="0"/>
    <x v="3"/>
    <n v="4"/>
    <x v="2582"/>
    <n v="40"/>
    <x v="0"/>
  </r>
  <r>
    <x v="2611"/>
    <d v="2022-12-07T00:00:00"/>
    <n v="3"/>
    <s v="Production Technician I"/>
    <x v="4"/>
    <s v="Terminated"/>
    <s v="Full-Time"/>
    <s v="Zone C"/>
    <s v="Temporary"/>
    <x v="0"/>
    <x v="4"/>
    <d v="1997-03-18T00:00:00"/>
    <s v="MA"/>
    <x v="0"/>
    <s v="Other"/>
    <s v="Married"/>
    <x v="0"/>
    <x v="0"/>
    <x v="3"/>
    <d v="2022-10-02T00:00:00"/>
    <n v="4"/>
    <x v="1"/>
    <n v="2"/>
    <x v="0"/>
    <n v="3"/>
    <d v="2023-02-10T00:00:00"/>
    <x v="2"/>
    <x v="1"/>
    <x v="3"/>
    <n v="3"/>
    <x v="2583"/>
    <n v="25"/>
    <x v="1"/>
  </r>
  <r>
    <x v="2612"/>
    <d v="2019-03-08T00:00:00"/>
    <n v="7"/>
    <s v="Production Technician I"/>
    <x v="0"/>
    <s v="Active"/>
    <s v="Part-Time"/>
    <s v="Zone C"/>
    <s v="Full-Time"/>
    <x v="0"/>
    <x v="4"/>
    <d v="1994-12-24T00:00:00"/>
    <s v="MA"/>
    <x v="0"/>
    <s v="Black"/>
    <s v="Single"/>
    <x v="0"/>
    <x v="2"/>
    <x v="2"/>
    <d v="2023-06-17T00:00:00"/>
    <n v="1"/>
    <x v="0"/>
    <n v="5"/>
    <x v="1"/>
    <n v="5"/>
    <d v="2022-08-28T00:00:00"/>
    <x v="0"/>
    <x v="1"/>
    <x v="0"/>
    <n v="4"/>
    <x v="2584"/>
    <n v="25"/>
    <x v="1"/>
  </r>
  <r>
    <x v="2613"/>
    <d v="2019-08-06T00:00:00"/>
    <n v="6"/>
    <s v="Production Technician I"/>
    <x v="7"/>
    <s v="Active"/>
    <s v="Part-Time"/>
    <s v="Zone A"/>
    <s v="Full-Time"/>
    <x v="0"/>
    <x v="4"/>
    <d v="1993-11-02T00:00:00"/>
    <s v="MA"/>
    <x v="0"/>
    <s v="White"/>
    <s v="Single"/>
    <x v="1"/>
    <x v="2"/>
    <x v="2"/>
    <d v="2023-01-26T00:00:00"/>
    <n v="2"/>
    <x v="0"/>
    <n v="4"/>
    <x v="1"/>
    <n v="1"/>
    <d v="2023-01-27T00:00:00"/>
    <x v="2"/>
    <x v="0"/>
    <x v="1"/>
    <n v="4"/>
    <x v="2585"/>
    <n v="26"/>
    <x v="1"/>
  </r>
  <r>
    <x v="2614"/>
    <d v="2019-06-19T00:00:00"/>
    <n v="6"/>
    <s v="Production Technician I"/>
    <x v="1"/>
    <s v="Active"/>
    <s v="Full-Time"/>
    <s v="Zone B"/>
    <s v="Part-Time"/>
    <x v="0"/>
    <x v="8"/>
    <d v="1943-09-19T00:00:00"/>
    <s v="MA"/>
    <x v="1"/>
    <s v="Other"/>
    <s v="Divorced"/>
    <x v="1"/>
    <x v="0"/>
    <x v="0"/>
    <d v="2023-02-27T00:00:00"/>
    <n v="5"/>
    <x v="1"/>
    <n v="2"/>
    <x v="0"/>
    <n v="1"/>
    <d v="2023-01-15T00:00:00"/>
    <x v="0"/>
    <x v="1"/>
    <x v="3"/>
    <n v="1"/>
    <x v="2586"/>
    <n v="76"/>
    <x v="3"/>
  </r>
  <r>
    <x v="2615"/>
    <d v="2019-06-08T00:00:00"/>
    <n v="6"/>
    <s v="Production Technician I"/>
    <x v="3"/>
    <s v="Active"/>
    <s v="Part-Time"/>
    <s v="Zone B"/>
    <s v="Part-Time"/>
    <x v="0"/>
    <x v="1"/>
    <d v="1951-04-03T00:00:00"/>
    <s v="MA"/>
    <x v="0"/>
    <s v="Other"/>
    <s v="Single"/>
    <x v="1"/>
    <x v="0"/>
    <x v="0"/>
    <d v="2023-04-27T00:00:00"/>
    <n v="3"/>
    <x v="2"/>
    <n v="2"/>
    <x v="0"/>
    <n v="3"/>
    <d v="2023-02-25T00:00:00"/>
    <x v="4"/>
    <x v="0"/>
    <x v="2"/>
    <n v="4"/>
    <x v="2587"/>
    <n v="68"/>
    <x v="3"/>
  </r>
  <r>
    <x v="2616"/>
    <d v="2022-01-28T00:00:00"/>
    <n v="4"/>
    <s v="Production Technician I"/>
    <x v="9"/>
    <s v="Active"/>
    <s v="Full-Time"/>
    <s v="Zone C"/>
    <s v="Full-Time"/>
    <x v="0"/>
    <x v="4"/>
    <d v="1992-01-23T00:00:00"/>
    <s v="MA"/>
    <x v="1"/>
    <s v="Asian"/>
    <s v="Married"/>
    <x v="0"/>
    <x v="2"/>
    <x v="2"/>
    <d v="2022-11-28T00:00:00"/>
    <n v="1"/>
    <x v="0"/>
    <n v="3"/>
    <x v="2"/>
    <n v="2"/>
    <d v="2022-08-28T00:00:00"/>
    <x v="3"/>
    <x v="1"/>
    <x v="0"/>
    <n v="2"/>
    <x v="2588"/>
    <n v="30"/>
    <x v="1"/>
  </r>
  <r>
    <x v="2617"/>
    <d v="2020-08-26T00:00:00"/>
    <n v="5"/>
    <s v="Production Technician I"/>
    <x v="5"/>
    <s v="Active"/>
    <s v="Part-Time"/>
    <s v="Zone A"/>
    <s v="Part-Time"/>
    <x v="0"/>
    <x v="6"/>
    <d v="1995-02-25T00:00:00"/>
    <s v="MA"/>
    <x v="0"/>
    <s v="White"/>
    <s v="Widowed"/>
    <x v="0"/>
    <x v="0"/>
    <x v="3"/>
    <d v="2023-01-08T00:00:00"/>
    <n v="4"/>
    <x v="1"/>
    <n v="1"/>
    <x v="0"/>
    <n v="5"/>
    <d v="2023-06-30T00:00:00"/>
    <x v="0"/>
    <x v="1"/>
    <x v="0"/>
    <n v="4"/>
    <x v="2589"/>
    <n v="25"/>
    <x v="1"/>
  </r>
  <r>
    <x v="2618"/>
    <d v="2019-04-22T00:00:00"/>
    <n v="7"/>
    <s v="Production Technician I"/>
    <x v="6"/>
    <s v="Active"/>
    <s v="Contract"/>
    <s v="Zone C"/>
    <s v="Part-Time"/>
    <x v="0"/>
    <x v="12"/>
    <d v="1983-07-09T00:00:00"/>
    <s v="MA"/>
    <x v="0"/>
    <s v="Asian"/>
    <s v="Divorced"/>
    <x v="0"/>
    <x v="0"/>
    <x v="0"/>
    <d v="2022-09-02T00:00:00"/>
    <n v="2"/>
    <x v="0"/>
    <n v="3"/>
    <x v="2"/>
    <n v="1"/>
    <d v="2022-12-25T00:00:00"/>
    <x v="1"/>
    <x v="1"/>
    <x v="0"/>
    <n v="5"/>
    <x v="2590"/>
    <n v="36"/>
    <x v="1"/>
  </r>
  <r>
    <x v="2619"/>
    <d v="2022-12-21T00:00:00"/>
    <n v="3"/>
    <s v="Production Technician I"/>
    <x v="2"/>
    <s v="Active"/>
    <s v="Contract"/>
    <s v="Zone A"/>
    <s v="Part-Time"/>
    <x v="0"/>
    <x v="18"/>
    <d v="1957-03-14T00:00:00"/>
    <s v="MA"/>
    <x v="0"/>
    <s v="Asian"/>
    <s v="Married"/>
    <x v="0"/>
    <x v="2"/>
    <x v="4"/>
    <d v="2023-07-13T00:00:00"/>
    <n v="5"/>
    <x v="1"/>
    <n v="4"/>
    <x v="1"/>
    <n v="3"/>
    <d v="2023-06-01T00:00:00"/>
    <x v="4"/>
    <x v="1"/>
    <x v="1"/>
    <n v="3"/>
    <x v="2591"/>
    <n v="65"/>
    <x v="3"/>
  </r>
  <r>
    <x v="2620"/>
    <d v="2022-10-12T00:00:00"/>
    <n v="3"/>
    <s v="Production Technician I"/>
    <x v="4"/>
    <s v="Active"/>
    <s v="Full-Time"/>
    <s v="Zone C"/>
    <s v="Part-Time"/>
    <x v="0"/>
    <x v="14"/>
    <d v="1961-06-13T00:00:00"/>
    <s v="MA"/>
    <x v="0"/>
    <s v="Hispanic"/>
    <s v="Single"/>
    <x v="0"/>
    <x v="0"/>
    <x v="3"/>
    <d v="2023-01-02T00:00:00"/>
    <n v="1"/>
    <x v="0"/>
    <n v="5"/>
    <x v="1"/>
    <n v="5"/>
    <d v="2022-12-09T00:00:00"/>
    <x v="4"/>
    <x v="1"/>
    <x v="2"/>
    <n v="4"/>
    <x v="2592"/>
    <n v="61"/>
    <x v="3"/>
  </r>
  <r>
    <x v="2621"/>
    <d v="2023-07-23T00:00:00"/>
    <n v="2"/>
    <s v="Production Technician I"/>
    <x v="0"/>
    <s v="Active"/>
    <s v="Full-Time"/>
    <s v="Zone B"/>
    <s v="Full-Time"/>
    <x v="0"/>
    <x v="10"/>
    <d v="1947-07-11T00:00:00"/>
    <s v="MA"/>
    <x v="0"/>
    <s v="Asian"/>
    <s v="Single"/>
    <x v="0"/>
    <x v="2"/>
    <x v="4"/>
    <d v="2023-02-03T00:00:00"/>
    <n v="5"/>
    <x v="1"/>
    <n v="4"/>
    <x v="1"/>
    <n v="1"/>
    <d v="2023-05-22T00:00:00"/>
    <x v="3"/>
    <x v="1"/>
    <x v="0"/>
    <n v="4"/>
    <x v="2593"/>
    <n v="76"/>
    <x v="3"/>
  </r>
  <r>
    <x v="2622"/>
    <d v="2018-12-13T00:00:00"/>
    <n v="7"/>
    <s v="Production Technician I"/>
    <x v="7"/>
    <s v="Active"/>
    <s v="Full-Time"/>
    <s v="Zone A"/>
    <s v="Full-Time"/>
    <x v="0"/>
    <x v="9"/>
    <d v="2000-02-24T00:00:00"/>
    <s v="MA"/>
    <x v="0"/>
    <s v="Other"/>
    <s v="Widowed"/>
    <x v="1"/>
    <x v="2"/>
    <x v="4"/>
    <d v="2023-02-09T00:00:00"/>
    <n v="5"/>
    <x v="1"/>
    <n v="3"/>
    <x v="2"/>
    <n v="5"/>
    <d v="2023-01-24T00:00:00"/>
    <x v="0"/>
    <x v="1"/>
    <x v="3"/>
    <n v="5"/>
    <x v="2594"/>
    <n v="18"/>
    <x v="2"/>
  </r>
  <r>
    <x v="2623"/>
    <d v="2019-09-30T00:00:00"/>
    <n v="6"/>
    <s v="Production Technician I"/>
    <x v="1"/>
    <s v="Terminated"/>
    <s v="Full-Time"/>
    <s v="Zone A"/>
    <s v="Full-Time"/>
    <x v="0"/>
    <x v="9"/>
    <d v="2000-03-13T00:00:00"/>
    <s v="MA"/>
    <x v="0"/>
    <s v="Asian"/>
    <s v="Single"/>
    <x v="0"/>
    <x v="2"/>
    <x v="4"/>
    <d v="2023-04-20T00:00:00"/>
    <n v="3"/>
    <x v="2"/>
    <n v="4"/>
    <x v="1"/>
    <n v="2"/>
    <d v="2023-03-25T00:00:00"/>
    <x v="0"/>
    <x v="1"/>
    <x v="1"/>
    <n v="2"/>
    <x v="2595"/>
    <n v="19"/>
    <x v="2"/>
  </r>
  <r>
    <x v="2624"/>
    <d v="2020-01-24T00:00:00"/>
    <n v="6"/>
    <s v="Production Technician II"/>
    <x v="8"/>
    <s v="Terminated"/>
    <s v="Part-Time"/>
    <s v="Zone C"/>
    <s v="Part-Time"/>
    <x v="0"/>
    <x v="4"/>
    <d v="1990-04-30T00:00:00"/>
    <s v="MA"/>
    <x v="0"/>
    <s v="White"/>
    <s v="Married"/>
    <x v="3"/>
    <x v="2"/>
    <x v="4"/>
    <d v="2022-10-07T00:00:00"/>
    <n v="5"/>
    <x v="1"/>
    <n v="2"/>
    <x v="0"/>
    <n v="1"/>
    <d v="2023-05-02T00:00:00"/>
    <x v="4"/>
    <x v="0"/>
    <x v="1"/>
    <n v="3"/>
    <x v="2596"/>
    <n v="30"/>
    <x v="1"/>
  </r>
  <r>
    <x v="2625"/>
    <d v="2020-12-23T00:00:00"/>
    <n v="5"/>
    <s v="Production Technician II"/>
    <x v="3"/>
    <s v="Active"/>
    <s v="Full-Time"/>
    <s v="Zone C"/>
    <s v="Full-Time"/>
    <x v="0"/>
    <x v="4"/>
    <d v="1941-12-22T00:00:00"/>
    <s v="MA"/>
    <x v="1"/>
    <s v="Black"/>
    <s v="Divorced"/>
    <x v="0"/>
    <x v="2"/>
    <x v="2"/>
    <d v="2023-05-27T00:00:00"/>
    <n v="5"/>
    <x v="1"/>
    <n v="2"/>
    <x v="0"/>
    <n v="1"/>
    <d v="2023-05-03T00:00:00"/>
    <x v="0"/>
    <x v="0"/>
    <x v="3"/>
    <n v="2"/>
    <x v="2597"/>
    <n v="79"/>
    <x v="3"/>
  </r>
  <r>
    <x v="2626"/>
    <d v="2019-06-07T00:00:00"/>
    <n v="6"/>
    <s v="Production Technician II"/>
    <x v="9"/>
    <s v="Terminated"/>
    <s v="Full-Time"/>
    <s v="Zone B"/>
    <s v="Temporary"/>
    <x v="0"/>
    <x v="4"/>
    <d v="1997-10-27T00:00:00"/>
    <s v="MA"/>
    <x v="0"/>
    <s v="Hispanic"/>
    <s v="Divorced"/>
    <x v="0"/>
    <x v="0"/>
    <x v="0"/>
    <d v="2023-01-30T00:00:00"/>
    <n v="2"/>
    <x v="0"/>
    <n v="1"/>
    <x v="0"/>
    <n v="1"/>
    <d v="2023-07-03T00:00:00"/>
    <x v="2"/>
    <x v="1"/>
    <x v="2"/>
    <n v="1"/>
    <x v="2598"/>
    <n v="22"/>
    <x v="2"/>
  </r>
  <r>
    <x v="2627"/>
    <d v="2019-12-25T00:00:00"/>
    <n v="6"/>
    <s v="Production Technician II"/>
    <x v="5"/>
    <s v="Active"/>
    <s v="Contract"/>
    <s v="Zone C"/>
    <s v="Temporary"/>
    <x v="0"/>
    <x v="3"/>
    <d v="1959-07-17T00:00:00"/>
    <s v="MA"/>
    <x v="0"/>
    <s v="Other"/>
    <s v="Single"/>
    <x v="0"/>
    <x v="0"/>
    <x v="0"/>
    <d v="2023-04-05T00:00:00"/>
    <n v="5"/>
    <x v="1"/>
    <n v="4"/>
    <x v="1"/>
    <n v="1"/>
    <d v="2023-01-13T00:00:00"/>
    <x v="0"/>
    <x v="0"/>
    <x v="1"/>
    <n v="4"/>
    <x v="2599"/>
    <n v="60"/>
    <x v="3"/>
  </r>
  <r>
    <x v="2628"/>
    <d v="2023-01-26T00:00:00"/>
    <n v="3"/>
    <s v="Production Technician II"/>
    <x v="6"/>
    <s v="Active"/>
    <s v="Contract"/>
    <s v="Zone B"/>
    <s v="Temporary"/>
    <x v="0"/>
    <x v="4"/>
    <d v="1971-11-21T00:00:00"/>
    <s v="MA"/>
    <x v="0"/>
    <s v="White"/>
    <s v="Married"/>
    <x v="3"/>
    <x v="2"/>
    <x v="2"/>
    <d v="2022-08-15T00:00:00"/>
    <n v="3"/>
    <x v="2"/>
    <n v="3"/>
    <x v="2"/>
    <n v="4"/>
    <d v="2023-05-02T00:00:00"/>
    <x v="3"/>
    <x v="0"/>
    <x v="3"/>
    <n v="2"/>
    <x v="2600"/>
    <n v="52"/>
    <x v="0"/>
  </r>
  <r>
    <x v="2629"/>
    <d v="2022-11-03T00:00:00"/>
    <n v="3"/>
    <s v="Production Technician II"/>
    <x v="2"/>
    <s v="Terminated"/>
    <s v="Full-Time"/>
    <s v="Zone A"/>
    <s v="Temporary"/>
    <x v="0"/>
    <x v="6"/>
    <d v="1953-02-15T00:00:00"/>
    <s v="MA"/>
    <x v="1"/>
    <s v="Other"/>
    <s v="Single"/>
    <x v="3"/>
    <x v="1"/>
    <x v="1"/>
    <d v="2023-05-06T00:00:00"/>
    <n v="1"/>
    <x v="0"/>
    <n v="1"/>
    <x v="0"/>
    <n v="4"/>
    <d v="2023-07-28T00:00:00"/>
    <x v="1"/>
    <x v="1"/>
    <x v="2"/>
    <n v="1"/>
    <x v="2601"/>
    <n v="69"/>
    <x v="3"/>
  </r>
  <r>
    <x v="2630"/>
    <d v="2022-05-13T00:00:00"/>
    <n v="3"/>
    <s v="Production Technician I"/>
    <x v="8"/>
    <s v="Active"/>
    <s v="Part-Time"/>
    <s v="Zone A"/>
    <s v="Full-Time"/>
    <x v="0"/>
    <x v="4"/>
    <d v="1972-05-21T00:00:00"/>
    <s v="MA"/>
    <x v="0"/>
    <s v="Hispanic"/>
    <s v="Single"/>
    <x v="3"/>
    <x v="0"/>
    <x v="3"/>
    <d v="2023-07-03T00:00:00"/>
    <n v="3"/>
    <x v="2"/>
    <n v="1"/>
    <x v="0"/>
    <n v="4"/>
    <d v="2022-09-09T00:00:00"/>
    <x v="3"/>
    <x v="0"/>
    <x v="0"/>
    <n v="3"/>
    <x v="2602"/>
    <n v="50"/>
    <x v="0"/>
  </r>
  <r>
    <x v="2631"/>
    <d v="2020-09-23T00:00:00"/>
    <n v="5"/>
    <s v="Production Technician I"/>
    <x v="6"/>
    <s v="Terminated"/>
    <s v="Contract"/>
    <s v="Zone C"/>
    <s v="Temporary"/>
    <x v="0"/>
    <x v="4"/>
    <d v="1999-11-10T00:00:00"/>
    <s v="MA"/>
    <x v="0"/>
    <s v="Other"/>
    <s v="Divorced"/>
    <x v="3"/>
    <x v="2"/>
    <x v="2"/>
    <d v="2022-08-20T00:00:00"/>
    <n v="5"/>
    <x v="1"/>
    <n v="4"/>
    <x v="1"/>
    <n v="5"/>
    <d v="2022-11-28T00:00:00"/>
    <x v="4"/>
    <x v="1"/>
    <x v="3"/>
    <n v="3"/>
    <x v="2603"/>
    <n v="21"/>
    <x v="2"/>
  </r>
  <r>
    <x v="2632"/>
    <d v="2021-08-29T00:00:00"/>
    <n v="4"/>
    <s v="Production Technician I"/>
    <x v="2"/>
    <s v="Active"/>
    <s v="Part-Time"/>
    <s v="Zone A"/>
    <s v="Full-Time"/>
    <x v="0"/>
    <x v="1"/>
    <d v="1967-05-03T00:00:00"/>
    <s v="MA"/>
    <x v="0"/>
    <s v="Black"/>
    <s v="Divorced"/>
    <x v="0"/>
    <x v="2"/>
    <x v="2"/>
    <d v="2023-06-12T00:00:00"/>
    <n v="5"/>
    <x v="1"/>
    <n v="2"/>
    <x v="0"/>
    <n v="3"/>
    <d v="2023-04-10T00:00:00"/>
    <x v="3"/>
    <x v="0"/>
    <x v="0"/>
    <n v="4"/>
    <x v="2604"/>
    <n v="54"/>
    <x v="0"/>
  </r>
  <r>
    <x v="2633"/>
    <d v="2022-12-13T00:00:00"/>
    <n v="3"/>
    <s v="Production Technician I"/>
    <x v="9"/>
    <s v="Active"/>
    <s v="Contract"/>
    <s v="Zone C"/>
    <s v="Full-Time"/>
    <x v="0"/>
    <x v="13"/>
    <d v="1962-04-08T00:00:00"/>
    <s v="MA"/>
    <x v="0"/>
    <s v="Black"/>
    <s v="Single"/>
    <x v="3"/>
    <x v="1"/>
    <x v="1"/>
    <d v="2023-01-02T00:00:00"/>
    <n v="4"/>
    <x v="1"/>
    <n v="2"/>
    <x v="0"/>
    <n v="2"/>
    <d v="2023-07-26T00:00:00"/>
    <x v="0"/>
    <x v="0"/>
    <x v="2"/>
    <n v="3"/>
    <x v="2605"/>
    <n v="60"/>
    <x v="3"/>
  </r>
  <r>
    <x v="2634"/>
    <d v="2022-11-06T00:00:00"/>
    <n v="3"/>
    <s v="Production Technician I"/>
    <x v="7"/>
    <s v="Active"/>
    <s v="Part-Time"/>
    <s v="Zone C"/>
    <s v="Part-Time"/>
    <x v="0"/>
    <x v="4"/>
    <d v="1978-11-04T00:00:00"/>
    <s v="MA"/>
    <x v="1"/>
    <s v="Hispanic"/>
    <s v="Divorced"/>
    <x v="0"/>
    <x v="0"/>
    <x v="0"/>
    <d v="2023-07-23T00:00:00"/>
    <n v="5"/>
    <x v="1"/>
    <n v="2"/>
    <x v="0"/>
    <n v="4"/>
    <d v="2023-05-16T00:00:00"/>
    <x v="0"/>
    <x v="0"/>
    <x v="1"/>
    <n v="3"/>
    <x v="2606"/>
    <n v="44"/>
    <x v="0"/>
  </r>
  <r>
    <x v="2635"/>
    <d v="2023-08-04T00:00:00"/>
    <n v="2"/>
    <s v="Production Technician I"/>
    <x v="3"/>
    <s v="Active"/>
    <s v="Full-Time"/>
    <s v="Zone C"/>
    <s v="Temporary"/>
    <x v="0"/>
    <x v="9"/>
    <d v="1964-07-21T00:00:00"/>
    <s v="MA"/>
    <x v="0"/>
    <s v="Asian"/>
    <s v="Married"/>
    <x v="3"/>
    <x v="2"/>
    <x v="4"/>
    <d v="2023-02-17T00:00:00"/>
    <n v="4"/>
    <x v="1"/>
    <n v="3"/>
    <x v="2"/>
    <n v="4"/>
    <d v="2022-09-11T00:00:00"/>
    <x v="0"/>
    <x v="0"/>
    <x v="3"/>
    <n v="5"/>
    <x v="2607"/>
    <n v="59"/>
    <x v="0"/>
  </r>
  <r>
    <x v="2636"/>
    <d v="2020-11-15T00:00:00"/>
    <n v="5"/>
    <s v="Production Technician I"/>
    <x v="5"/>
    <s v="Active"/>
    <s v="Contract"/>
    <s v="Zone C"/>
    <s v="Part-Time"/>
    <x v="0"/>
    <x v="3"/>
    <d v="1998-02-10T00:00:00"/>
    <s v="MA"/>
    <x v="1"/>
    <s v="White"/>
    <s v="Divorced"/>
    <x v="3"/>
    <x v="2"/>
    <x v="2"/>
    <d v="2022-10-15T00:00:00"/>
    <n v="4"/>
    <x v="1"/>
    <n v="5"/>
    <x v="1"/>
    <n v="5"/>
    <d v="2023-07-13T00:00:00"/>
    <x v="0"/>
    <x v="1"/>
    <x v="3"/>
    <n v="3"/>
    <x v="2608"/>
    <n v="22"/>
    <x v="2"/>
  </r>
  <r>
    <x v="2637"/>
    <d v="2022-07-06T00:00:00"/>
    <n v="3"/>
    <s v="Production Technician I"/>
    <x v="4"/>
    <s v="Active"/>
    <s v="Part-Time"/>
    <s v="Zone A"/>
    <s v="Part-Time"/>
    <x v="0"/>
    <x v="19"/>
    <d v="1945-01-28T00:00:00"/>
    <s v="MA"/>
    <x v="1"/>
    <s v="Black"/>
    <s v="Married"/>
    <x v="0"/>
    <x v="2"/>
    <x v="2"/>
    <d v="2023-02-24T00:00:00"/>
    <n v="1"/>
    <x v="0"/>
    <n v="2"/>
    <x v="0"/>
    <n v="2"/>
    <d v="2023-02-05T00:00:00"/>
    <x v="2"/>
    <x v="1"/>
    <x v="1"/>
    <n v="3"/>
    <x v="2609"/>
    <n v="77"/>
    <x v="3"/>
  </r>
  <r>
    <x v="2638"/>
    <d v="2019-04-21T00:00:00"/>
    <n v="7"/>
    <s v="Production Technician I"/>
    <x v="0"/>
    <s v="Active"/>
    <s v="Full-Time"/>
    <s v="Zone A"/>
    <s v="Part-Time"/>
    <x v="0"/>
    <x v="1"/>
    <d v="1997-01-12T00:00:00"/>
    <s v="MA"/>
    <x v="0"/>
    <s v="Black"/>
    <s v="Single"/>
    <x v="0"/>
    <x v="1"/>
    <x v="1"/>
    <d v="2023-06-26T00:00:00"/>
    <n v="5"/>
    <x v="1"/>
    <n v="4"/>
    <x v="1"/>
    <n v="1"/>
    <d v="2022-08-28T00:00:00"/>
    <x v="3"/>
    <x v="0"/>
    <x v="1"/>
    <n v="1"/>
    <x v="2610"/>
    <n v="22"/>
    <x v="2"/>
  </r>
  <r>
    <x v="2639"/>
    <d v="2021-08-28T00:00:00"/>
    <n v="4"/>
    <s v="Production Technician I"/>
    <x v="1"/>
    <s v="Active"/>
    <s v="Full-Time"/>
    <s v="Zone C"/>
    <s v="Temporary"/>
    <x v="0"/>
    <x v="3"/>
    <d v="1946-01-24T00:00:00"/>
    <s v="MA"/>
    <x v="0"/>
    <s v="Black"/>
    <s v="Divorced"/>
    <x v="3"/>
    <x v="1"/>
    <x v="1"/>
    <d v="2023-08-05T00:00:00"/>
    <n v="1"/>
    <x v="0"/>
    <n v="1"/>
    <x v="0"/>
    <n v="5"/>
    <d v="2023-04-16T00:00:00"/>
    <x v="2"/>
    <x v="1"/>
    <x v="2"/>
    <n v="3"/>
    <x v="2611"/>
    <n v="75"/>
    <x v="3"/>
  </r>
  <r>
    <x v="2640"/>
    <d v="2021-03-25T00:00:00"/>
    <n v="5"/>
    <s v="Production Technician I"/>
    <x v="8"/>
    <s v="Active"/>
    <s v="Contract"/>
    <s v="Zone B"/>
    <s v="Full-Time"/>
    <x v="0"/>
    <x v="4"/>
    <d v="1995-08-11T00:00:00"/>
    <s v="MA"/>
    <x v="0"/>
    <s v="Asian"/>
    <s v="Divorced"/>
    <x v="0"/>
    <x v="2"/>
    <x v="4"/>
    <d v="2022-12-26T00:00:00"/>
    <n v="2"/>
    <x v="0"/>
    <n v="5"/>
    <x v="1"/>
    <n v="5"/>
    <d v="2023-01-23T00:00:00"/>
    <x v="0"/>
    <x v="0"/>
    <x v="3"/>
    <n v="5"/>
    <x v="2612"/>
    <n v="26"/>
    <x v="1"/>
  </r>
  <r>
    <x v="2641"/>
    <d v="2020-07-16T00:00:00"/>
    <n v="5"/>
    <s v="Production Technician I"/>
    <x v="6"/>
    <s v="Active"/>
    <s v="Full-Time"/>
    <s v="Zone A"/>
    <s v="Full-Time"/>
    <x v="0"/>
    <x v="3"/>
    <d v="1981-01-31T00:00:00"/>
    <s v="MA"/>
    <x v="0"/>
    <s v="White"/>
    <s v="Divorced"/>
    <x v="0"/>
    <x v="2"/>
    <x v="2"/>
    <d v="2023-03-23T00:00:00"/>
    <n v="5"/>
    <x v="1"/>
    <n v="4"/>
    <x v="1"/>
    <n v="1"/>
    <d v="2023-06-28T00:00:00"/>
    <x v="1"/>
    <x v="1"/>
    <x v="0"/>
    <n v="1"/>
    <x v="2613"/>
    <n v="39"/>
    <x v="1"/>
  </r>
  <r>
    <x v="2642"/>
    <d v="2018-11-28T00:00:00"/>
    <n v="7"/>
    <s v="Production Technician I"/>
    <x v="2"/>
    <s v="Active"/>
    <s v="Full-Time"/>
    <s v="Zone B"/>
    <s v="Temporary"/>
    <x v="0"/>
    <x v="6"/>
    <d v="1974-11-12T00:00:00"/>
    <s v="MA"/>
    <x v="0"/>
    <s v="Other"/>
    <s v="Divorced"/>
    <x v="0"/>
    <x v="2"/>
    <x v="2"/>
    <d v="2022-10-31T00:00:00"/>
    <n v="3"/>
    <x v="2"/>
    <n v="3"/>
    <x v="2"/>
    <n v="1"/>
    <d v="2023-06-06T00:00:00"/>
    <x v="1"/>
    <x v="0"/>
    <x v="3"/>
    <n v="5"/>
    <x v="2614"/>
    <n v="44"/>
    <x v="0"/>
  </r>
  <r>
    <x v="2643"/>
    <d v="2019-06-27T00:00:00"/>
    <n v="6"/>
    <s v="Production Technician I"/>
    <x v="9"/>
    <s v="Active"/>
    <s v="Contract"/>
    <s v="Zone A"/>
    <s v="Full-Time"/>
    <x v="0"/>
    <x v="3"/>
    <d v="1977-03-31T00:00:00"/>
    <s v="MA"/>
    <x v="0"/>
    <s v="Hispanic"/>
    <s v="Divorced"/>
    <x v="3"/>
    <x v="2"/>
    <x v="4"/>
    <d v="2022-09-20T00:00:00"/>
    <n v="5"/>
    <x v="1"/>
    <n v="5"/>
    <x v="1"/>
    <n v="2"/>
    <d v="2022-11-10T00:00:00"/>
    <x v="1"/>
    <x v="0"/>
    <x v="0"/>
    <n v="4"/>
    <x v="2615"/>
    <n v="42"/>
    <x v="0"/>
  </r>
  <r>
    <x v="2644"/>
    <d v="2023-01-04T00:00:00"/>
    <n v="3"/>
    <s v="Production Technician I"/>
    <x v="7"/>
    <s v="Active"/>
    <s v="Contract"/>
    <s v="Zone A"/>
    <s v="Temporary"/>
    <x v="0"/>
    <x v="3"/>
    <d v="1979-09-24T00:00:00"/>
    <s v="MA"/>
    <x v="0"/>
    <s v="Asian"/>
    <s v="Married"/>
    <x v="0"/>
    <x v="2"/>
    <x v="2"/>
    <d v="2023-01-04T00:00:00"/>
    <n v="1"/>
    <x v="0"/>
    <n v="3"/>
    <x v="2"/>
    <n v="1"/>
    <d v="2023-06-01T00:00:00"/>
    <x v="4"/>
    <x v="0"/>
    <x v="2"/>
    <n v="2"/>
    <x v="2616"/>
    <n v="44"/>
    <x v="0"/>
  </r>
  <r>
    <x v="2645"/>
    <d v="2018-11-22T00:00:00"/>
    <n v="7"/>
    <s v="Production Technician I"/>
    <x v="4"/>
    <s v="Active"/>
    <s v="Full-Time"/>
    <s v="Zone B"/>
    <s v="Full-Time"/>
    <x v="0"/>
    <x v="6"/>
    <d v="1978-01-17T00:00:00"/>
    <s v="MA"/>
    <x v="0"/>
    <s v="Hispanic"/>
    <s v="Married"/>
    <x v="0"/>
    <x v="2"/>
    <x v="2"/>
    <d v="2022-08-31T00:00:00"/>
    <n v="1"/>
    <x v="0"/>
    <n v="4"/>
    <x v="1"/>
    <n v="4"/>
    <d v="2022-09-23T00:00:00"/>
    <x v="3"/>
    <x v="0"/>
    <x v="1"/>
    <n v="5"/>
    <x v="2617"/>
    <n v="40"/>
    <x v="0"/>
  </r>
  <r>
    <x v="2646"/>
    <d v="2021-01-08T00:00:00"/>
    <n v="5"/>
    <s v="Production Technician II"/>
    <x v="2"/>
    <s v="Active"/>
    <s v="Part-Time"/>
    <s v="Zone B"/>
    <s v="Temporary"/>
    <x v="0"/>
    <x v="18"/>
    <d v="1975-07-26T00:00:00"/>
    <s v="MA"/>
    <x v="1"/>
    <s v="Asian"/>
    <s v="Married"/>
    <x v="0"/>
    <x v="0"/>
    <x v="0"/>
    <d v="2023-05-28T00:00:00"/>
    <n v="5"/>
    <x v="1"/>
    <n v="1"/>
    <x v="0"/>
    <n v="3"/>
    <d v="2023-03-18T00:00:00"/>
    <x v="4"/>
    <x v="0"/>
    <x v="2"/>
    <n v="1"/>
    <x v="2618"/>
    <n v="46"/>
    <x v="0"/>
  </r>
  <r>
    <x v="2647"/>
    <d v="2022-11-18T00:00:00"/>
    <n v="3"/>
    <s v="Production Technician I"/>
    <x v="1"/>
    <s v="Active"/>
    <s v="Part-Time"/>
    <s v="Zone A"/>
    <s v="Part-Time"/>
    <x v="0"/>
    <x v="1"/>
    <d v="1984-07-16T00:00:00"/>
    <s v="MA"/>
    <x v="0"/>
    <s v="Asian"/>
    <s v="Widowed"/>
    <x v="0"/>
    <x v="0"/>
    <x v="0"/>
    <d v="2022-12-27T00:00:00"/>
    <n v="1"/>
    <x v="0"/>
    <n v="4"/>
    <x v="1"/>
    <n v="5"/>
    <d v="2023-06-05T00:00:00"/>
    <x v="0"/>
    <x v="0"/>
    <x v="0"/>
    <n v="2"/>
    <x v="2619"/>
    <n v="38"/>
    <x v="1"/>
  </r>
  <r>
    <x v="2648"/>
    <d v="2020-06-21T00:00:00"/>
    <n v="5"/>
    <s v="Production Technician I"/>
    <x v="5"/>
    <s v="Terminated"/>
    <s v="Contract"/>
    <s v="Zone A"/>
    <s v="Full-Time"/>
    <x v="0"/>
    <x v="6"/>
    <d v="1999-03-28T00:00:00"/>
    <s v="MA"/>
    <x v="0"/>
    <s v="Other"/>
    <s v="Single"/>
    <x v="0"/>
    <x v="0"/>
    <x v="0"/>
    <d v="2022-12-25T00:00:00"/>
    <n v="2"/>
    <x v="0"/>
    <n v="5"/>
    <x v="1"/>
    <n v="1"/>
    <d v="2022-08-30T00:00:00"/>
    <x v="1"/>
    <x v="0"/>
    <x v="3"/>
    <n v="3"/>
    <x v="2620"/>
    <n v="21"/>
    <x v="2"/>
  </r>
  <r>
    <x v="2649"/>
    <d v="2021-01-19T00:00:00"/>
    <n v="5"/>
    <s v="Production Technician I"/>
    <x v="9"/>
    <s v="Terminated"/>
    <s v="Contract"/>
    <s v="Zone C"/>
    <s v="Part-Time"/>
    <x v="0"/>
    <x v="2"/>
    <d v="1961-09-10T00:00:00"/>
    <s v="MA"/>
    <x v="0"/>
    <s v="White"/>
    <s v="Single"/>
    <x v="0"/>
    <x v="0"/>
    <x v="0"/>
    <d v="2022-11-11T00:00:00"/>
    <n v="4"/>
    <x v="1"/>
    <n v="4"/>
    <x v="1"/>
    <n v="2"/>
    <d v="2022-09-01T00:00:00"/>
    <x v="2"/>
    <x v="1"/>
    <x v="3"/>
    <n v="2"/>
    <x v="2621"/>
    <n v="60"/>
    <x v="3"/>
  </r>
  <r>
    <x v="2650"/>
    <d v="2023-06-04T00:00:00"/>
    <n v="2"/>
    <s v="Production Technician I"/>
    <x v="4"/>
    <s v="Active"/>
    <s v="Contract"/>
    <s v="Zone C"/>
    <s v="Full-Time"/>
    <x v="0"/>
    <x v="2"/>
    <d v="1959-11-12T00:00:00"/>
    <s v="MA"/>
    <x v="1"/>
    <s v="White"/>
    <s v="Single"/>
    <x v="0"/>
    <x v="0"/>
    <x v="0"/>
    <d v="2022-12-27T00:00:00"/>
    <n v="4"/>
    <x v="1"/>
    <n v="1"/>
    <x v="0"/>
    <n v="1"/>
    <d v="2022-08-09T00:00:00"/>
    <x v="4"/>
    <x v="0"/>
    <x v="3"/>
    <n v="1"/>
    <x v="2622"/>
    <n v="64"/>
    <x v="3"/>
  </r>
  <r>
    <x v="2651"/>
    <d v="2019-09-06T00:00:00"/>
    <n v="6"/>
    <s v="Production Technician I"/>
    <x v="4"/>
    <s v="Active"/>
    <s v="Part-Time"/>
    <s v="Zone A"/>
    <s v="Part-Time"/>
    <x v="0"/>
    <x v="13"/>
    <d v="1961-03-16T00:00:00"/>
    <s v="MA"/>
    <x v="1"/>
    <s v="Hispanic"/>
    <s v="Divorced"/>
    <x v="0"/>
    <x v="2"/>
    <x v="2"/>
    <d v="2022-09-13T00:00:00"/>
    <n v="2"/>
    <x v="0"/>
    <n v="4"/>
    <x v="1"/>
    <n v="4"/>
    <d v="2023-04-01T00:00:00"/>
    <x v="0"/>
    <x v="0"/>
    <x v="3"/>
    <n v="2"/>
    <x v="2623"/>
    <n v="58"/>
    <x v="0"/>
  </r>
  <r>
    <x v="2652"/>
    <d v="2022-03-27T00:00:00"/>
    <n v="4"/>
    <s v="Production Technician I"/>
    <x v="9"/>
    <s v="Active"/>
    <s v="Full-Time"/>
    <s v="Zone C"/>
    <s v="Temporary"/>
    <x v="0"/>
    <x v="9"/>
    <d v="1981-08-28T00:00:00"/>
    <s v="MA"/>
    <x v="0"/>
    <s v="White"/>
    <s v="Widowed"/>
    <x v="0"/>
    <x v="0"/>
    <x v="3"/>
    <d v="2023-01-13T00:00:00"/>
    <n v="4"/>
    <x v="1"/>
    <n v="4"/>
    <x v="1"/>
    <n v="5"/>
    <d v="2023-02-17T00:00:00"/>
    <x v="3"/>
    <x v="1"/>
    <x v="3"/>
    <n v="3"/>
    <x v="2624"/>
    <n v="41"/>
    <x v="0"/>
  </r>
  <r>
    <x v="2653"/>
    <d v="2020-12-25T00:00:00"/>
    <n v="5"/>
    <s v="Production Technician I"/>
    <x v="0"/>
    <s v="Terminated"/>
    <s v="Contract"/>
    <s v="Zone A"/>
    <s v="Temporary"/>
    <x v="0"/>
    <x v="4"/>
    <d v="1973-09-04T00:00:00"/>
    <s v="MA"/>
    <x v="1"/>
    <s v="Hispanic"/>
    <s v="Divorced"/>
    <x v="0"/>
    <x v="2"/>
    <x v="2"/>
    <d v="2023-03-22T00:00:00"/>
    <n v="5"/>
    <x v="1"/>
    <n v="1"/>
    <x v="0"/>
    <n v="3"/>
    <d v="2023-04-03T00:00:00"/>
    <x v="0"/>
    <x v="0"/>
    <x v="3"/>
    <n v="2"/>
    <x v="2625"/>
    <n v="47"/>
    <x v="0"/>
  </r>
  <r>
    <x v="2654"/>
    <d v="2021-04-24T00:00:00"/>
    <n v="5"/>
    <s v="Production Technician II"/>
    <x v="2"/>
    <s v="Active"/>
    <s v="Contract"/>
    <s v="Zone A"/>
    <s v="Full-Time"/>
    <x v="0"/>
    <x v="3"/>
    <d v="1983-03-17T00:00:00"/>
    <s v="MA"/>
    <x v="1"/>
    <s v="Hispanic"/>
    <s v="Widowed"/>
    <x v="0"/>
    <x v="0"/>
    <x v="3"/>
    <d v="2023-01-13T00:00:00"/>
    <n v="3"/>
    <x v="2"/>
    <n v="3"/>
    <x v="2"/>
    <n v="1"/>
    <d v="2023-03-06T00:00:00"/>
    <x v="2"/>
    <x v="0"/>
    <x v="1"/>
    <n v="5"/>
    <x v="2626"/>
    <n v="38"/>
    <x v="1"/>
  </r>
  <r>
    <x v="2655"/>
    <d v="2020-05-12T00:00:00"/>
    <n v="5"/>
    <s v="Production Technician I"/>
    <x v="5"/>
    <s v="Active"/>
    <s v="Full-Time"/>
    <s v="Zone A"/>
    <s v="Full-Time"/>
    <x v="0"/>
    <x v="1"/>
    <d v="1993-06-13T00:00:00"/>
    <s v="MA"/>
    <x v="0"/>
    <s v="Hispanic"/>
    <s v="Divorced"/>
    <x v="0"/>
    <x v="0"/>
    <x v="3"/>
    <d v="2023-07-11T00:00:00"/>
    <n v="3"/>
    <x v="2"/>
    <n v="5"/>
    <x v="1"/>
    <n v="1"/>
    <d v="2022-12-31T00:00:00"/>
    <x v="2"/>
    <x v="1"/>
    <x v="0"/>
    <n v="2"/>
    <x v="2627"/>
    <n v="27"/>
    <x v="1"/>
  </r>
  <r>
    <x v="2656"/>
    <d v="2023-05-23T00:00:00"/>
    <n v="2"/>
    <s v="Production Technician II"/>
    <x v="7"/>
    <s v="Active"/>
    <s v="Part-Time"/>
    <s v="Zone B"/>
    <s v="Part-Time"/>
    <x v="0"/>
    <x v="2"/>
    <d v="1955-08-26T00:00:00"/>
    <s v="MA"/>
    <x v="0"/>
    <s v="Other"/>
    <s v="Married"/>
    <x v="0"/>
    <x v="2"/>
    <x v="2"/>
    <d v="2022-10-09T00:00:00"/>
    <n v="1"/>
    <x v="0"/>
    <n v="5"/>
    <x v="1"/>
    <n v="3"/>
    <d v="2022-10-13T00:00:00"/>
    <x v="1"/>
    <x v="1"/>
    <x v="1"/>
    <n v="4"/>
    <x v="2628"/>
    <n v="68"/>
    <x v="3"/>
  </r>
  <r>
    <x v="2657"/>
    <d v="2020-12-27T00:00:00"/>
    <n v="5"/>
    <s v="Production Technician II"/>
    <x v="9"/>
    <s v="Terminated"/>
    <s v="Full-Time"/>
    <s v="Zone C"/>
    <s v="Part-Time"/>
    <x v="0"/>
    <x v="4"/>
    <d v="1972-06-30T00:00:00"/>
    <s v="MA"/>
    <x v="1"/>
    <s v="Asian"/>
    <s v="Married"/>
    <x v="0"/>
    <x v="0"/>
    <x v="3"/>
    <d v="2023-03-09T00:00:00"/>
    <n v="2"/>
    <x v="0"/>
    <n v="5"/>
    <x v="1"/>
    <n v="4"/>
    <d v="2023-01-20T00:00:00"/>
    <x v="1"/>
    <x v="1"/>
    <x v="0"/>
    <n v="2"/>
    <x v="2629"/>
    <n v="48"/>
    <x v="0"/>
  </r>
  <r>
    <x v="2658"/>
    <d v="2018-11-17T00:00:00"/>
    <n v="7"/>
    <s v="Production Technician I"/>
    <x v="5"/>
    <s v="Active"/>
    <s v="Full-Time"/>
    <s v="Zone A"/>
    <s v="Part-Time"/>
    <x v="0"/>
    <x v="4"/>
    <d v="1952-06-28T00:00:00"/>
    <s v="MA"/>
    <x v="1"/>
    <s v="Hispanic"/>
    <s v="Widowed"/>
    <x v="0"/>
    <x v="2"/>
    <x v="2"/>
    <d v="2023-01-08T00:00:00"/>
    <n v="2"/>
    <x v="0"/>
    <n v="5"/>
    <x v="1"/>
    <n v="1"/>
    <d v="2023-04-09T00:00:00"/>
    <x v="4"/>
    <x v="1"/>
    <x v="3"/>
    <n v="2"/>
    <x v="2630"/>
    <n v="66"/>
    <x v="3"/>
  </r>
  <r>
    <x v="2659"/>
    <d v="2019-07-16T00:00:00"/>
    <n v="6"/>
    <s v="Production Technician I"/>
    <x v="9"/>
    <s v="Active"/>
    <s v="Part-Time"/>
    <s v="Zone B"/>
    <s v="Temporary"/>
    <x v="0"/>
    <x v="3"/>
    <d v="1972-12-22T00:00:00"/>
    <s v="MA"/>
    <x v="0"/>
    <s v="Asian"/>
    <s v="Widowed"/>
    <x v="0"/>
    <x v="2"/>
    <x v="2"/>
    <d v="2023-04-14T00:00:00"/>
    <n v="3"/>
    <x v="2"/>
    <n v="1"/>
    <x v="0"/>
    <n v="2"/>
    <d v="2023-01-25T00:00:00"/>
    <x v="2"/>
    <x v="0"/>
    <x v="1"/>
    <n v="4"/>
    <x v="2631"/>
    <n v="47"/>
    <x v="0"/>
  </r>
  <r>
    <x v="2660"/>
    <d v="2020-01-25T00:00:00"/>
    <n v="6"/>
    <s v="Production Technician II"/>
    <x v="7"/>
    <s v="Active"/>
    <s v="Contract"/>
    <s v="Zone A"/>
    <s v="Part-Time"/>
    <x v="0"/>
    <x v="2"/>
    <d v="1973-06-03T00:00:00"/>
    <s v="MA"/>
    <x v="1"/>
    <s v="White"/>
    <s v="Divorced"/>
    <x v="0"/>
    <x v="1"/>
    <x v="1"/>
    <d v="2022-11-12T00:00:00"/>
    <n v="4"/>
    <x v="1"/>
    <n v="3"/>
    <x v="2"/>
    <n v="5"/>
    <d v="2023-07-06T00:00:00"/>
    <x v="4"/>
    <x v="1"/>
    <x v="0"/>
    <n v="3"/>
    <x v="2632"/>
    <n v="47"/>
    <x v="0"/>
  </r>
  <r>
    <x v="2661"/>
    <d v="2021-08-16T00:00:00"/>
    <n v="4"/>
    <s v="Production Technician I"/>
    <x v="8"/>
    <s v="Active"/>
    <s v="Part-Time"/>
    <s v="Zone A"/>
    <s v="Temporary"/>
    <x v="0"/>
    <x v="10"/>
    <d v="1972-02-28T00:00:00"/>
    <s v="MA"/>
    <x v="0"/>
    <s v="Other"/>
    <s v="Divorced"/>
    <x v="0"/>
    <x v="0"/>
    <x v="3"/>
    <d v="2023-03-29T00:00:00"/>
    <n v="1"/>
    <x v="0"/>
    <n v="4"/>
    <x v="1"/>
    <n v="3"/>
    <d v="2023-03-17T00:00:00"/>
    <x v="0"/>
    <x v="1"/>
    <x v="3"/>
    <n v="5"/>
    <x v="2633"/>
    <n v="49"/>
    <x v="0"/>
  </r>
  <r>
    <x v="2662"/>
    <d v="2019-01-20T00:00:00"/>
    <n v="7"/>
    <s v="Production Technician II"/>
    <x v="4"/>
    <s v="Terminated"/>
    <s v="Contract"/>
    <s v="Zone B"/>
    <s v="Full-Time"/>
    <x v="0"/>
    <x v="3"/>
    <d v="1968-09-28T00:00:00"/>
    <s v="MA"/>
    <x v="0"/>
    <s v="White"/>
    <s v="Single"/>
    <x v="0"/>
    <x v="1"/>
    <x v="1"/>
    <d v="2022-11-01T00:00:00"/>
    <n v="1"/>
    <x v="0"/>
    <n v="2"/>
    <x v="0"/>
    <n v="1"/>
    <d v="2023-06-09T00:00:00"/>
    <x v="1"/>
    <x v="1"/>
    <x v="3"/>
    <n v="3"/>
    <x v="2634"/>
    <n v="51"/>
    <x v="0"/>
  </r>
  <r>
    <x v="2663"/>
    <d v="2018-09-04T00:00:00"/>
    <n v="7"/>
    <s v="Production Technician I"/>
    <x v="7"/>
    <s v="Active"/>
    <s v="Full-Time"/>
    <s v="Zone C"/>
    <s v="Part-Time"/>
    <x v="0"/>
    <x v="4"/>
    <d v="1971-07-13T00:00:00"/>
    <s v="MA"/>
    <x v="1"/>
    <s v="Other"/>
    <s v="Widowed"/>
    <x v="0"/>
    <x v="0"/>
    <x v="3"/>
    <d v="2023-01-13T00:00:00"/>
    <n v="2"/>
    <x v="0"/>
    <n v="2"/>
    <x v="0"/>
    <n v="5"/>
    <d v="2023-01-21T00:00:00"/>
    <x v="0"/>
    <x v="1"/>
    <x v="1"/>
    <n v="2"/>
    <x v="2635"/>
    <n v="47"/>
    <x v="0"/>
  </r>
  <r>
    <x v="2664"/>
    <d v="2019-09-20T00:00:00"/>
    <n v="6"/>
    <s v="Production Technician II"/>
    <x v="2"/>
    <s v="Active"/>
    <s v="Full-Time"/>
    <s v="Zone B"/>
    <s v="Full-Time"/>
    <x v="0"/>
    <x v="7"/>
    <d v="2000-08-16T00:00:00"/>
    <s v="MA"/>
    <x v="0"/>
    <s v="Black"/>
    <s v="Widowed"/>
    <x v="0"/>
    <x v="1"/>
    <x v="1"/>
    <d v="2023-02-06T00:00:00"/>
    <n v="3"/>
    <x v="2"/>
    <n v="3"/>
    <x v="2"/>
    <n v="4"/>
    <d v="2023-03-28T00:00:00"/>
    <x v="4"/>
    <x v="1"/>
    <x v="3"/>
    <n v="2"/>
    <x v="2636"/>
    <n v="19"/>
    <x v="2"/>
  </r>
  <r>
    <x v="2665"/>
    <d v="2023-07-24T00:00:00"/>
    <n v="2"/>
    <s v="Production Technician I"/>
    <x v="7"/>
    <s v="Active"/>
    <s v="Part-Time"/>
    <s v="Zone A"/>
    <s v="Full-Time"/>
    <x v="0"/>
    <x v="4"/>
    <d v="1980-10-11T00:00:00"/>
    <s v="MA"/>
    <x v="0"/>
    <s v="Other"/>
    <s v="Divorced"/>
    <x v="0"/>
    <x v="2"/>
    <x v="4"/>
    <d v="2022-08-22T00:00:00"/>
    <n v="5"/>
    <x v="1"/>
    <n v="4"/>
    <x v="1"/>
    <n v="3"/>
    <d v="2022-11-11T00:00:00"/>
    <x v="3"/>
    <x v="0"/>
    <x v="0"/>
    <n v="4"/>
    <x v="2637"/>
    <n v="43"/>
    <x v="0"/>
  </r>
  <r>
    <x v="2666"/>
    <d v="2023-07-05T00:00:00"/>
    <n v="2"/>
    <s v="Production Technician I"/>
    <x v="2"/>
    <s v="Active"/>
    <s v="Full-Time"/>
    <s v="Zone B"/>
    <s v="Temporary"/>
    <x v="0"/>
    <x v="13"/>
    <d v="1945-12-31T00:00:00"/>
    <s v="MA"/>
    <x v="1"/>
    <s v="Other"/>
    <s v="Single"/>
    <x v="0"/>
    <x v="0"/>
    <x v="0"/>
    <d v="2023-04-01T00:00:00"/>
    <n v="1"/>
    <x v="0"/>
    <n v="3"/>
    <x v="2"/>
    <n v="5"/>
    <d v="2023-05-11T00:00:00"/>
    <x v="4"/>
    <x v="0"/>
    <x v="0"/>
    <n v="4"/>
    <x v="2638"/>
    <n v="78"/>
    <x v="3"/>
  </r>
  <r>
    <x v="2667"/>
    <d v="2021-01-11T00:00:00"/>
    <n v="5"/>
    <s v="Production Technician I"/>
    <x v="4"/>
    <s v="Active"/>
    <s v="Contract"/>
    <s v="Zone A"/>
    <s v="Part-Time"/>
    <x v="0"/>
    <x v="12"/>
    <d v="1990-08-14T00:00:00"/>
    <s v="MA"/>
    <x v="0"/>
    <s v="Hispanic"/>
    <s v="Married"/>
    <x v="0"/>
    <x v="2"/>
    <x v="2"/>
    <d v="2022-10-18T00:00:00"/>
    <n v="2"/>
    <x v="0"/>
    <n v="5"/>
    <x v="1"/>
    <n v="1"/>
    <d v="2022-09-25T00:00:00"/>
    <x v="4"/>
    <x v="0"/>
    <x v="2"/>
    <n v="3"/>
    <x v="2639"/>
    <n v="31"/>
    <x v="1"/>
  </r>
  <r>
    <x v="2668"/>
    <d v="2022-11-06T00:00:00"/>
    <n v="3"/>
    <s v="Production Technician I"/>
    <x v="0"/>
    <s v="Active"/>
    <s v="Full-Time"/>
    <s v="Zone A"/>
    <s v="Full-Time"/>
    <x v="0"/>
    <x v="8"/>
    <d v="1952-10-12T00:00:00"/>
    <s v="MA"/>
    <x v="0"/>
    <s v="Asian"/>
    <s v="Single"/>
    <x v="0"/>
    <x v="0"/>
    <x v="3"/>
    <d v="2022-11-11T00:00:00"/>
    <n v="4"/>
    <x v="1"/>
    <n v="4"/>
    <x v="1"/>
    <n v="2"/>
    <d v="2023-03-14T00:00:00"/>
    <x v="4"/>
    <x v="0"/>
    <x v="1"/>
    <n v="4"/>
    <x v="2640"/>
    <n v="70"/>
    <x v="3"/>
  </r>
  <r>
    <x v="2669"/>
    <d v="2023-04-03T00:00:00"/>
    <n v="3"/>
    <s v="Production Technician I"/>
    <x v="7"/>
    <s v="Active"/>
    <s v="Part-Time"/>
    <s v="Zone A"/>
    <s v="Part-Time"/>
    <x v="0"/>
    <x v="16"/>
    <d v="1970-02-06T00:00:00"/>
    <s v="MA"/>
    <x v="0"/>
    <s v="White"/>
    <s v="Single"/>
    <x v="0"/>
    <x v="0"/>
    <x v="3"/>
    <d v="2023-04-29T00:00:00"/>
    <n v="2"/>
    <x v="0"/>
    <n v="4"/>
    <x v="1"/>
    <n v="5"/>
    <d v="2022-09-14T00:00:00"/>
    <x v="2"/>
    <x v="1"/>
    <x v="2"/>
    <n v="2"/>
    <x v="2641"/>
    <n v="53"/>
    <x v="0"/>
  </r>
  <r>
    <x v="2670"/>
    <d v="2021-06-07T00:00:00"/>
    <n v="4"/>
    <s v="Production Technician I"/>
    <x v="1"/>
    <s v="Active"/>
    <s v="Contract"/>
    <s v="Zone B"/>
    <s v="Part-Time"/>
    <x v="0"/>
    <x v="3"/>
    <d v="1977-07-29T00:00:00"/>
    <s v="MA"/>
    <x v="0"/>
    <s v="White"/>
    <s v="Divorced"/>
    <x v="0"/>
    <x v="1"/>
    <x v="1"/>
    <d v="2022-09-30T00:00:00"/>
    <n v="3"/>
    <x v="2"/>
    <n v="1"/>
    <x v="0"/>
    <n v="1"/>
    <d v="2023-07-26T00:00:00"/>
    <x v="4"/>
    <x v="0"/>
    <x v="2"/>
    <n v="1"/>
    <x v="2642"/>
    <n v="44"/>
    <x v="0"/>
  </r>
  <r>
    <x v="2671"/>
    <d v="2019-01-20T00:00:00"/>
    <n v="7"/>
    <s v="Production Technician I"/>
    <x v="8"/>
    <s v="Active"/>
    <s v="Contract"/>
    <s v="Zone B"/>
    <s v="Full-Time"/>
    <x v="0"/>
    <x v="5"/>
    <d v="1988-12-31T00:00:00"/>
    <s v="MA"/>
    <x v="0"/>
    <s v="Black"/>
    <s v="Married"/>
    <x v="0"/>
    <x v="0"/>
    <x v="0"/>
    <d v="2022-10-06T00:00:00"/>
    <n v="1"/>
    <x v="0"/>
    <n v="2"/>
    <x v="0"/>
    <n v="3"/>
    <d v="2023-03-01T00:00:00"/>
    <x v="0"/>
    <x v="1"/>
    <x v="1"/>
    <n v="2"/>
    <x v="2643"/>
    <n v="31"/>
    <x v="1"/>
  </r>
  <r>
    <x v="2672"/>
    <d v="2019-05-27T00:00:00"/>
    <n v="6"/>
    <s v="Production Technician I"/>
    <x v="9"/>
    <s v="Terminated"/>
    <s v="Full-Time"/>
    <s v="Zone C"/>
    <s v="Temporary"/>
    <x v="0"/>
    <x v="4"/>
    <d v="1946-06-03T00:00:00"/>
    <s v="MA"/>
    <x v="1"/>
    <s v="Hispanic"/>
    <s v="Single"/>
    <x v="0"/>
    <x v="2"/>
    <x v="2"/>
    <d v="2022-11-13T00:00:00"/>
    <n v="3"/>
    <x v="2"/>
    <n v="5"/>
    <x v="1"/>
    <n v="3"/>
    <d v="2022-08-09T00:00:00"/>
    <x v="1"/>
    <x v="1"/>
    <x v="3"/>
    <n v="3"/>
    <x v="2644"/>
    <n v="73"/>
    <x v="3"/>
  </r>
  <r>
    <x v="2673"/>
    <d v="2022-12-18T00:00:00"/>
    <n v="3"/>
    <s v="Production Technician I"/>
    <x v="5"/>
    <s v="Active"/>
    <s v="Contract"/>
    <s v="Zone C"/>
    <s v="Temporary"/>
    <x v="0"/>
    <x v="6"/>
    <d v="1945-12-18T00:00:00"/>
    <s v="MA"/>
    <x v="1"/>
    <s v="Other"/>
    <s v="Widowed"/>
    <x v="0"/>
    <x v="2"/>
    <x v="4"/>
    <d v="2022-09-29T00:00:00"/>
    <n v="4"/>
    <x v="1"/>
    <n v="3"/>
    <x v="2"/>
    <n v="4"/>
    <d v="2022-12-30T00:00:00"/>
    <x v="3"/>
    <x v="0"/>
    <x v="1"/>
    <n v="3"/>
    <x v="2645"/>
    <n v="77"/>
    <x v="3"/>
  </r>
  <r>
    <x v="2674"/>
    <d v="2021-05-24T00:00:00"/>
    <n v="4"/>
    <s v="Production Technician I"/>
    <x v="2"/>
    <s v="Active"/>
    <s v="Full-Time"/>
    <s v="Zone C"/>
    <s v="Part-Time"/>
    <x v="0"/>
    <x v="12"/>
    <d v="1997-05-14T00:00:00"/>
    <s v="MA"/>
    <x v="0"/>
    <s v="White"/>
    <s v="Divorced"/>
    <x v="1"/>
    <x v="2"/>
    <x v="2"/>
    <d v="2022-12-11T00:00:00"/>
    <n v="5"/>
    <x v="1"/>
    <n v="3"/>
    <x v="2"/>
    <n v="3"/>
    <d v="2022-10-24T00:00:00"/>
    <x v="1"/>
    <x v="1"/>
    <x v="0"/>
    <n v="3"/>
    <x v="2646"/>
    <n v="24"/>
    <x v="2"/>
  </r>
  <r>
    <x v="2675"/>
    <d v="2021-08-23T00:00:00"/>
    <n v="4"/>
    <s v="Production Technician I"/>
    <x v="7"/>
    <s v="Active"/>
    <s v="Part-Time"/>
    <s v="Zone B"/>
    <s v="Temporary"/>
    <x v="0"/>
    <x v="3"/>
    <d v="1959-04-25T00:00:00"/>
    <s v="MA"/>
    <x v="1"/>
    <s v="Black"/>
    <s v="Widowed"/>
    <x v="0"/>
    <x v="1"/>
    <x v="1"/>
    <d v="2023-04-09T00:00:00"/>
    <n v="1"/>
    <x v="0"/>
    <n v="3"/>
    <x v="2"/>
    <n v="4"/>
    <d v="2022-11-03T00:00:00"/>
    <x v="0"/>
    <x v="0"/>
    <x v="2"/>
    <n v="3"/>
    <x v="2647"/>
    <n v="62"/>
    <x v="3"/>
  </r>
  <r>
    <x v="2676"/>
    <d v="2021-12-23T00:00:00"/>
    <n v="4"/>
    <s v="Production Technician I"/>
    <x v="1"/>
    <s v="Active"/>
    <s v="Contract"/>
    <s v="Zone C"/>
    <s v="Temporary"/>
    <x v="0"/>
    <x v="6"/>
    <d v="1963-08-01T00:00:00"/>
    <s v="MA"/>
    <x v="1"/>
    <s v="Hispanic"/>
    <s v="Married"/>
    <x v="0"/>
    <x v="2"/>
    <x v="2"/>
    <d v="2022-10-22T00:00:00"/>
    <n v="3"/>
    <x v="2"/>
    <n v="4"/>
    <x v="1"/>
    <n v="1"/>
    <d v="2023-02-08T00:00:00"/>
    <x v="2"/>
    <x v="0"/>
    <x v="0"/>
    <n v="3"/>
    <x v="2648"/>
    <n v="58"/>
    <x v="0"/>
  </r>
  <r>
    <x v="2677"/>
    <d v="2022-01-24T00:00:00"/>
    <n v="4"/>
    <s v="Production Technician II"/>
    <x v="6"/>
    <s v="Active"/>
    <s v="Contract"/>
    <s v="Zone C"/>
    <s v="Full-Time"/>
    <x v="0"/>
    <x v="16"/>
    <d v="1979-06-04T00:00:00"/>
    <s v="MA"/>
    <x v="0"/>
    <s v="Asian"/>
    <s v="Married"/>
    <x v="0"/>
    <x v="0"/>
    <x v="3"/>
    <d v="2023-04-28T00:00:00"/>
    <n v="2"/>
    <x v="0"/>
    <n v="4"/>
    <x v="1"/>
    <n v="1"/>
    <d v="2022-12-17T00:00:00"/>
    <x v="4"/>
    <x v="0"/>
    <x v="2"/>
    <n v="5"/>
    <x v="2649"/>
    <n v="43"/>
    <x v="0"/>
  </r>
  <r>
    <x v="2678"/>
    <d v="2022-11-21T00:00:00"/>
    <n v="3"/>
    <s v="Production Technician II"/>
    <x v="2"/>
    <s v="Active"/>
    <s v="Contract"/>
    <s v="Zone B"/>
    <s v="Temporary"/>
    <x v="0"/>
    <x v="5"/>
    <d v="1987-12-08T00:00:00"/>
    <s v="MA"/>
    <x v="1"/>
    <s v="White"/>
    <s v="Married"/>
    <x v="0"/>
    <x v="0"/>
    <x v="0"/>
    <d v="2023-02-10T00:00:00"/>
    <n v="5"/>
    <x v="1"/>
    <n v="1"/>
    <x v="0"/>
    <n v="2"/>
    <d v="2023-06-12T00:00:00"/>
    <x v="0"/>
    <x v="0"/>
    <x v="0"/>
    <n v="5"/>
    <x v="2650"/>
    <n v="35"/>
    <x v="1"/>
  </r>
  <r>
    <x v="2679"/>
    <d v="2018-12-04T00:00:00"/>
    <n v="7"/>
    <s v="Production Technician II"/>
    <x v="9"/>
    <s v="Terminated"/>
    <s v="Contract"/>
    <s v="Zone A"/>
    <s v="Part-Time"/>
    <x v="0"/>
    <x v="13"/>
    <d v="2000-09-04T00:00:00"/>
    <s v="MA"/>
    <x v="1"/>
    <s v="Other"/>
    <s v="Divorced"/>
    <x v="0"/>
    <x v="0"/>
    <x v="0"/>
    <d v="2023-04-05T00:00:00"/>
    <n v="5"/>
    <x v="1"/>
    <n v="3"/>
    <x v="2"/>
    <n v="5"/>
    <d v="2023-02-08T00:00:00"/>
    <x v="2"/>
    <x v="1"/>
    <x v="1"/>
    <n v="2"/>
    <x v="2651"/>
    <n v="18"/>
    <x v="2"/>
  </r>
  <r>
    <x v="2680"/>
    <d v="2019-06-02T00:00:00"/>
    <n v="6"/>
    <s v="Production Technician II"/>
    <x v="7"/>
    <s v="Active"/>
    <s v="Part-Time"/>
    <s v="Zone C"/>
    <s v="Temporary"/>
    <x v="0"/>
    <x v="4"/>
    <d v="1992-07-19T00:00:00"/>
    <s v="MA"/>
    <x v="1"/>
    <s v="Black"/>
    <s v="Single"/>
    <x v="0"/>
    <x v="1"/>
    <x v="1"/>
    <d v="2023-06-13T00:00:00"/>
    <n v="5"/>
    <x v="1"/>
    <n v="2"/>
    <x v="0"/>
    <n v="5"/>
    <d v="2022-10-15T00:00:00"/>
    <x v="0"/>
    <x v="1"/>
    <x v="3"/>
    <n v="1"/>
    <x v="2652"/>
    <n v="27"/>
    <x v="1"/>
  </r>
  <r>
    <x v="2681"/>
    <d v="2018-08-12T00:00:00"/>
    <n v="7"/>
    <s v="Production Technician II"/>
    <x v="3"/>
    <s v="Terminated"/>
    <s v="Full-Time"/>
    <s v="Zone C"/>
    <s v="Temporary"/>
    <x v="0"/>
    <x v="12"/>
    <d v="1980-03-05T00:00:00"/>
    <s v="MA"/>
    <x v="0"/>
    <s v="Asian"/>
    <s v="Married"/>
    <x v="0"/>
    <x v="2"/>
    <x v="2"/>
    <d v="2022-08-22T00:00:00"/>
    <n v="2"/>
    <x v="0"/>
    <n v="5"/>
    <x v="1"/>
    <n v="4"/>
    <d v="2022-10-15T00:00:00"/>
    <x v="2"/>
    <x v="1"/>
    <x v="3"/>
    <n v="3"/>
    <x v="2653"/>
    <n v="38"/>
    <x v="1"/>
  </r>
  <r>
    <x v="2682"/>
    <d v="2022-05-15T00:00:00"/>
    <n v="3"/>
    <s v="Production Technician II"/>
    <x v="5"/>
    <s v="Active"/>
    <s v="Part-Time"/>
    <s v="Zone B"/>
    <s v="Full-Time"/>
    <x v="0"/>
    <x v="2"/>
    <d v="1947-12-11T00:00:00"/>
    <s v="MA"/>
    <x v="0"/>
    <s v="White"/>
    <s v="Divorced"/>
    <x v="0"/>
    <x v="2"/>
    <x v="4"/>
    <d v="2023-06-03T00:00:00"/>
    <n v="1"/>
    <x v="0"/>
    <n v="5"/>
    <x v="1"/>
    <n v="3"/>
    <d v="2022-10-14T00:00:00"/>
    <x v="4"/>
    <x v="0"/>
    <x v="2"/>
    <n v="5"/>
    <x v="2654"/>
    <n v="75"/>
    <x v="3"/>
  </r>
  <r>
    <x v="2683"/>
    <d v="2021-11-23T00:00:00"/>
    <n v="4"/>
    <s v="Production Technician I"/>
    <x v="6"/>
    <s v="Terminated"/>
    <s v="Contract"/>
    <s v="Zone C"/>
    <s v="Full-Time"/>
    <x v="0"/>
    <x v="1"/>
    <d v="1955-04-13T00:00:00"/>
    <s v="MA"/>
    <x v="1"/>
    <s v="Hispanic"/>
    <s v="Single"/>
    <x v="0"/>
    <x v="1"/>
    <x v="1"/>
    <d v="2023-06-09T00:00:00"/>
    <n v="3"/>
    <x v="2"/>
    <n v="3"/>
    <x v="2"/>
    <n v="1"/>
    <d v="2022-10-25T00:00:00"/>
    <x v="4"/>
    <x v="0"/>
    <x v="1"/>
    <n v="2"/>
    <x v="2655"/>
    <n v="66"/>
    <x v="3"/>
  </r>
  <r>
    <x v="2684"/>
    <d v="2020-12-13T00:00:00"/>
    <n v="5"/>
    <s v="Production Technician I"/>
    <x v="2"/>
    <s v="Active"/>
    <s v="Full-Time"/>
    <s v="Zone C"/>
    <s v="Full-Time"/>
    <x v="0"/>
    <x v="8"/>
    <d v="1955-02-08T00:00:00"/>
    <s v="MA"/>
    <x v="1"/>
    <s v="Hispanic"/>
    <s v="Married"/>
    <x v="0"/>
    <x v="2"/>
    <x v="2"/>
    <d v="2022-11-25T00:00:00"/>
    <n v="2"/>
    <x v="0"/>
    <n v="3"/>
    <x v="2"/>
    <n v="1"/>
    <d v="2022-09-20T00:00:00"/>
    <x v="3"/>
    <x v="0"/>
    <x v="2"/>
    <n v="1"/>
    <x v="2656"/>
    <n v="65"/>
    <x v="3"/>
  </r>
  <r>
    <x v="2685"/>
    <d v="2021-07-28T00:00:00"/>
    <n v="4"/>
    <s v="Production Technician I"/>
    <x v="4"/>
    <s v="Active"/>
    <s v="Part-Time"/>
    <s v="Zone C"/>
    <s v="Temporary"/>
    <x v="0"/>
    <x v="12"/>
    <d v="1948-12-17T00:00:00"/>
    <s v="MA"/>
    <x v="0"/>
    <s v="Black"/>
    <s v="Divorced"/>
    <x v="0"/>
    <x v="2"/>
    <x v="2"/>
    <d v="2023-03-25T00:00:00"/>
    <n v="2"/>
    <x v="0"/>
    <n v="1"/>
    <x v="0"/>
    <n v="1"/>
    <d v="2022-12-01T00:00:00"/>
    <x v="4"/>
    <x v="0"/>
    <x v="0"/>
    <n v="4"/>
    <x v="2657"/>
    <n v="73"/>
    <x v="3"/>
  </r>
  <r>
    <x v="2686"/>
    <d v="2019-06-07T00:00:00"/>
    <n v="6"/>
    <s v="Production Technician I"/>
    <x v="0"/>
    <s v="Terminated"/>
    <s v="Full-Time"/>
    <s v="Zone A"/>
    <s v="Full-Time"/>
    <x v="0"/>
    <x v="4"/>
    <d v="1948-04-10T00:00:00"/>
    <s v="MA"/>
    <x v="0"/>
    <s v="Black"/>
    <s v="Married"/>
    <x v="0"/>
    <x v="2"/>
    <x v="4"/>
    <d v="2022-11-18T00:00:00"/>
    <n v="3"/>
    <x v="2"/>
    <n v="5"/>
    <x v="1"/>
    <n v="2"/>
    <d v="2023-04-29T00:00:00"/>
    <x v="2"/>
    <x v="1"/>
    <x v="1"/>
    <n v="1"/>
    <x v="2658"/>
    <n v="71"/>
    <x v="3"/>
  </r>
  <r>
    <x v="2687"/>
    <d v="2019-06-12T00:00:00"/>
    <n v="6"/>
    <s v="Production Technician I"/>
    <x v="7"/>
    <s v="Terminated"/>
    <s v="Part-Time"/>
    <s v="Zone C"/>
    <s v="Part-Time"/>
    <x v="0"/>
    <x v="23"/>
    <d v="1988-04-15T00:00:00"/>
    <s v="MA"/>
    <x v="0"/>
    <s v="White"/>
    <s v="Married"/>
    <x v="0"/>
    <x v="0"/>
    <x v="0"/>
    <d v="2023-05-03T00:00:00"/>
    <n v="1"/>
    <x v="0"/>
    <n v="1"/>
    <x v="0"/>
    <n v="4"/>
    <d v="2023-01-31T00:00:00"/>
    <x v="3"/>
    <x v="0"/>
    <x v="0"/>
    <n v="1"/>
    <x v="2659"/>
    <n v="31"/>
    <x v="1"/>
  </r>
  <r>
    <x v="2688"/>
    <d v="2023-04-20T00:00:00"/>
    <n v="3"/>
    <s v="Production Technician I"/>
    <x v="1"/>
    <s v="Active"/>
    <s v="Full-Time"/>
    <s v="Zone C"/>
    <s v="Part-Time"/>
    <x v="0"/>
    <x v="3"/>
    <d v="1943-07-18T00:00:00"/>
    <s v="MA"/>
    <x v="0"/>
    <s v="Black"/>
    <s v="Single"/>
    <x v="0"/>
    <x v="1"/>
    <x v="1"/>
    <d v="2023-06-26T00:00:00"/>
    <n v="2"/>
    <x v="0"/>
    <n v="5"/>
    <x v="1"/>
    <n v="4"/>
    <d v="2023-02-26T00:00:00"/>
    <x v="4"/>
    <x v="0"/>
    <x v="2"/>
    <n v="1"/>
    <x v="155"/>
    <n v="80"/>
    <x v="3"/>
  </r>
  <r>
    <x v="2689"/>
    <d v="2018-08-07T00:00:00"/>
    <n v="7"/>
    <s v="Production Technician I"/>
    <x v="8"/>
    <s v="Active"/>
    <s v="Contract"/>
    <s v="Zone B"/>
    <s v="Part-Time"/>
    <x v="0"/>
    <x v="3"/>
    <d v="1967-03-18T00:00:00"/>
    <s v="MA"/>
    <x v="0"/>
    <s v="Hispanic"/>
    <s v="Single"/>
    <x v="0"/>
    <x v="0"/>
    <x v="3"/>
    <d v="2022-11-04T00:00:00"/>
    <n v="4"/>
    <x v="1"/>
    <n v="3"/>
    <x v="2"/>
    <n v="3"/>
    <d v="2023-01-28T00:00:00"/>
    <x v="1"/>
    <x v="1"/>
    <x v="2"/>
    <n v="2"/>
    <x v="2660"/>
    <n v="51"/>
    <x v="0"/>
  </r>
  <r>
    <x v="2690"/>
    <d v="2018-12-06T00:00:00"/>
    <n v="7"/>
    <s v="Production Technician I"/>
    <x v="3"/>
    <s v="Active"/>
    <s v="Contract"/>
    <s v="Zone C"/>
    <s v="Part-Time"/>
    <x v="0"/>
    <x v="20"/>
    <d v="1948-01-18T00:00:00"/>
    <s v="MA"/>
    <x v="1"/>
    <s v="Black"/>
    <s v="Single"/>
    <x v="0"/>
    <x v="1"/>
    <x v="1"/>
    <d v="2023-02-03T00:00:00"/>
    <n v="3"/>
    <x v="2"/>
    <n v="2"/>
    <x v="0"/>
    <n v="5"/>
    <d v="2023-03-08T00:00:00"/>
    <x v="4"/>
    <x v="0"/>
    <x v="0"/>
    <n v="4"/>
    <x v="2661"/>
    <n v="70"/>
    <x v="3"/>
  </r>
  <r>
    <x v="2691"/>
    <d v="2021-03-25T00:00:00"/>
    <n v="5"/>
    <s v="Production Technician I"/>
    <x v="9"/>
    <s v="Active"/>
    <s v="Full-Time"/>
    <s v="Zone B"/>
    <s v="Full-Time"/>
    <x v="0"/>
    <x v="9"/>
    <d v="1997-06-11T00:00:00"/>
    <s v="MA"/>
    <x v="1"/>
    <s v="Asian"/>
    <s v="Married"/>
    <x v="0"/>
    <x v="2"/>
    <x v="2"/>
    <d v="2022-11-15T00:00:00"/>
    <n v="1"/>
    <x v="0"/>
    <n v="1"/>
    <x v="0"/>
    <n v="3"/>
    <d v="2023-02-06T00:00:00"/>
    <x v="4"/>
    <x v="1"/>
    <x v="2"/>
    <n v="1"/>
    <x v="2662"/>
    <n v="24"/>
    <x v="2"/>
  </r>
  <r>
    <x v="2692"/>
    <d v="2019-02-15T00:00:00"/>
    <n v="7"/>
    <s v="Production Technician I"/>
    <x v="5"/>
    <s v="Terminated"/>
    <s v="Contract"/>
    <s v="Zone A"/>
    <s v="Part-Time"/>
    <x v="0"/>
    <x v="4"/>
    <d v="1956-04-12T00:00:00"/>
    <s v="MA"/>
    <x v="1"/>
    <s v="White"/>
    <s v="Divorced"/>
    <x v="0"/>
    <x v="0"/>
    <x v="3"/>
    <d v="2023-04-09T00:00:00"/>
    <n v="5"/>
    <x v="1"/>
    <n v="1"/>
    <x v="0"/>
    <n v="2"/>
    <d v="2022-11-25T00:00:00"/>
    <x v="0"/>
    <x v="0"/>
    <x v="2"/>
    <n v="4"/>
    <x v="2663"/>
    <n v="63"/>
    <x v="3"/>
  </r>
  <r>
    <x v="2693"/>
    <d v="2023-03-14T00:00:00"/>
    <n v="3"/>
    <s v="Production Technician I"/>
    <x v="6"/>
    <s v="Active"/>
    <s v="Full-Time"/>
    <s v="Zone A"/>
    <s v="Part-Time"/>
    <x v="0"/>
    <x v="12"/>
    <d v="1993-11-02T00:00:00"/>
    <s v="MA"/>
    <x v="0"/>
    <s v="Black"/>
    <s v="Divorced"/>
    <x v="3"/>
    <x v="0"/>
    <x v="0"/>
    <d v="2023-08-05T00:00:00"/>
    <n v="1"/>
    <x v="0"/>
    <n v="3"/>
    <x v="2"/>
    <n v="1"/>
    <d v="2022-11-08T00:00:00"/>
    <x v="4"/>
    <x v="0"/>
    <x v="1"/>
    <n v="5"/>
    <x v="2664"/>
    <n v="30"/>
    <x v="1"/>
  </r>
  <r>
    <x v="2694"/>
    <d v="2023-03-22T00:00:00"/>
    <n v="3"/>
    <s v="Production Technician I"/>
    <x v="0"/>
    <s v="Active"/>
    <s v="Contract"/>
    <s v="Zone C"/>
    <s v="Part-Time"/>
    <x v="0"/>
    <x v="17"/>
    <d v="1961-05-06T00:00:00"/>
    <s v="MA"/>
    <x v="1"/>
    <s v="Other"/>
    <s v="Widowed"/>
    <x v="0"/>
    <x v="1"/>
    <x v="1"/>
    <d v="2023-02-17T00:00:00"/>
    <n v="1"/>
    <x v="0"/>
    <n v="4"/>
    <x v="1"/>
    <n v="1"/>
    <d v="2022-08-07T00:00:00"/>
    <x v="0"/>
    <x v="1"/>
    <x v="1"/>
    <n v="3"/>
    <x v="2665"/>
    <n v="62"/>
    <x v="3"/>
  </r>
  <r>
    <x v="2695"/>
    <d v="2019-01-24T00:00:00"/>
    <n v="7"/>
    <s v="Production Technician I"/>
    <x v="7"/>
    <s v="Active"/>
    <s v="Part-Time"/>
    <s v="Zone B"/>
    <s v="Part-Time"/>
    <x v="0"/>
    <x v="3"/>
    <d v="1954-11-15T00:00:00"/>
    <s v="MA"/>
    <x v="1"/>
    <s v="Black"/>
    <s v="Divorced"/>
    <x v="0"/>
    <x v="0"/>
    <x v="3"/>
    <d v="2023-07-04T00:00:00"/>
    <n v="4"/>
    <x v="1"/>
    <n v="1"/>
    <x v="0"/>
    <n v="4"/>
    <d v="2023-04-01T00:00:00"/>
    <x v="1"/>
    <x v="1"/>
    <x v="0"/>
    <n v="4"/>
    <x v="2666"/>
    <n v="65"/>
    <x v="3"/>
  </r>
  <r>
    <x v="2696"/>
    <d v="2020-11-19T00:00:00"/>
    <n v="5"/>
    <s v="Production Technician II"/>
    <x v="2"/>
    <s v="Active"/>
    <s v="Full-Time"/>
    <s v="Zone A"/>
    <s v="Full-Time"/>
    <x v="0"/>
    <x v="13"/>
    <d v="1986-04-10T00:00:00"/>
    <s v="MA"/>
    <x v="0"/>
    <s v="Other"/>
    <s v="Single"/>
    <x v="0"/>
    <x v="1"/>
    <x v="1"/>
    <d v="2022-10-09T00:00:00"/>
    <n v="1"/>
    <x v="0"/>
    <n v="3"/>
    <x v="2"/>
    <n v="5"/>
    <d v="2023-06-24T00:00:00"/>
    <x v="2"/>
    <x v="1"/>
    <x v="2"/>
    <n v="3"/>
    <x v="2667"/>
    <n v="34"/>
    <x v="1"/>
  </r>
  <r>
    <x v="2697"/>
    <d v="2023-02-15T00:00:00"/>
    <n v="3"/>
    <s v="Production Technician II"/>
    <x v="4"/>
    <s v="Active"/>
    <s v="Part-Time"/>
    <s v="Zone B"/>
    <s v="Temporary"/>
    <x v="0"/>
    <x v="1"/>
    <d v="1971-05-23T00:00:00"/>
    <s v="MA"/>
    <x v="1"/>
    <s v="White"/>
    <s v="Single"/>
    <x v="0"/>
    <x v="2"/>
    <x v="2"/>
    <d v="2022-10-16T00:00:00"/>
    <n v="4"/>
    <x v="1"/>
    <n v="4"/>
    <x v="1"/>
    <n v="3"/>
    <d v="2023-07-16T00:00:00"/>
    <x v="0"/>
    <x v="0"/>
    <x v="2"/>
    <n v="2"/>
    <x v="2668"/>
    <n v="52"/>
    <x v="0"/>
  </r>
  <r>
    <x v="2698"/>
    <d v="2022-05-09T00:00:00"/>
    <n v="4"/>
    <s v="Production Technician II"/>
    <x v="0"/>
    <s v="Terminated"/>
    <s v="Full-Time"/>
    <s v="Zone B"/>
    <s v="Full-Time"/>
    <x v="0"/>
    <x v="4"/>
    <d v="1946-11-25T00:00:00"/>
    <s v="MA"/>
    <x v="1"/>
    <s v="Hispanic"/>
    <s v="Single"/>
    <x v="0"/>
    <x v="2"/>
    <x v="2"/>
    <d v="2022-11-07T00:00:00"/>
    <n v="5"/>
    <x v="1"/>
    <n v="2"/>
    <x v="0"/>
    <n v="1"/>
    <d v="2023-01-11T00:00:00"/>
    <x v="2"/>
    <x v="0"/>
    <x v="0"/>
    <n v="5"/>
    <x v="2669"/>
    <n v="76"/>
    <x v="3"/>
  </r>
  <r>
    <x v="2699"/>
    <d v="2021-10-06T00:00:00"/>
    <n v="4"/>
    <s v="Production Technician II"/>
    <x v="7"/>
    <s v="Active"/>
    <s v="Contract"/>
    <s v="Zone B"/>
    <s v="Temporary"/>
    <x v="0"/>
    <x v="3"/>
    <d v="1992-06-17T00:00:00"/>
    <s v="MA"/>
    <x v="1"/>
    <s v="Hispanic"/>
    <s v="Single"/>
    <x v="0"/>
    <x v="1"/>
    <x v="1"/>
    <d v="2022-10-27T00:00:00"/>
    <n v="5"/>
    <x v="1"/>
    <n v="2"/>
    <x v="0"/>
    <n v="1"/>
    <d v="2022-12-03T00:00:00"/>
    <x v="1"/>
    <x v="1"/>
    <x v="0"/>
    <n v="2"/>
    <x v="2670"/>
    <n v="29"/>
    <x v="1"/>
  </r>
  <r>
    <x v="2700"/>
    <d v="2022-03-22T00:00:00"/>
    <n v="4"/>
    <s v="Production Technician II"/>
    <x v="8"/>
    <s v="Active"/>
    <s v="Full-Time"/>
    <s v="Zone A"/>
    <s v="Full-Time"/>
    <x v="0"/>
    <x v="14"/>
    <d v="1984-01-27T00:00:00"/>
    <s v="MA"/>
    <x v="0"/>
    <s v="Black"/>
    <s v="Divorced"/>
    <x v="3"/>
    <x v="0"/>
    <x v="0"/>
    <d v="2022-10-06T00:00:00"/>
    <n v="4"/>
    <x v="1"/>
    <n v="3"/>
    <x v="2"/>
    <n v="3"/>
    <d v="2023-05-10T00:00:00"/>
    <x v="4"/>
    <x v="0"/>
    <x v="3"/>
    <n v="4"/>
    <x v="2671"/>
    <n v="38"/>
    <x v="1"/>
  </r>
  <r>
    <x v="2701"/>
    <d v="2022-04-20T00:00:00"/>
    <n v="4"/>
    <s v="Production Technician I"/>
    <x v="6"/>
    <s v="Terminated"/>
    <s v="Full-Time"/>
    <s v="Zone A"/>
    <s v="Part-Time"/>
    <x v="0"/>
    <x v="6"/>
    <d v="1990-04-14T00:00:00"/>
    <s v="MA"/>
    <x v="1"/>
    <s v="Asian"/>
    <s v="Single"/>
    <x v="3"/>
    <x v="2"/>
    <x v="2"/>
    <d v="2023-06-18T00:00:00"/>
    <n v="1"/>
    <x v="0"/>
    <n v="3"/>
    <x v="2"/>
    <n v="2"/>
    <d v="2023-04-11T00:00:00"/>
    <x v="2"/>
    <x v="0"/>
    <x v="3"/>
    <n v="5"/>
    <x v="2672"/>
    <n v="32"/>
    <x v="1"/>
  </r>
  <r>
    <x v="2702"/>
    <d v="2021-12-31T00:00:00"/>
    <n v="4"/>
    <s v="Production Technician I"/>
    <x v="2"/>
    <s v="Terminated"/>
    <s v="Part-Time"/>
    <s v="Zone C"/>
    <s v="Part-Time"/>
    <x v="0"/>
    <x v="5"/>
    <d v="1950-06-09T00:00:00"/>
    <s v="MA"/>
    <x v="1"/>
    <s v="Asian"/>
    <s v="Married"/>
    <x v="0"/>
    <x v="0"/>
    <x v="3"/>
    <d v="2023-07-19T00:00:00"/>
    <n v="1"/>
    <x v="0"/>
    <n v="4"/>
    <x v="1"/>
    <n v="3"/>
    <d v="2022-09-01T00:00:00"/>
    <x v="0"/>
    <x v="0"/>
    <x v="0"/>
    <n v="4"/>
    <x v="2673"/>
    <n v="71"/>
    <x v="3"/>
  </r>
  <r>
    <x v="2703"/>
    <d v="2018-10-31T00:00:00"/>
    <n v="7"/>
    <s v="Production Technician I"/>
    <x v="4"/>
    <s v="Active"/>
    <s v="Part-Time"/>
    <s v="Zone C"/>
    <s v="Full-Time"/>
    <x v="0"/>
    <x v="1"/>
    <d v="1993-01-23T00:00:00"/>
    <s v="MA"/>
    <x v="0"/>
    <s v="Asian"/>
    <s v="Single"/>
    <x v="0"/>
    <x v="2"/>
    <x v="4"/>
    <d v="2022-09-10T00:00:00"/>
    <n v="4"/>
    <x v="1"/>
    <n v="3"/>
    <x v="2"/>
    <n v="2"/>
    <d v="2022-12-07T00:00:00"/>
    <x v="1"/>
    <x v="1"/>
    <x v="0"/>
    <n v="1"/>
    <x v="2674"/>
    <n v="25"/>
    <x v="1"/>
  </r>
  <r>
    <x v="2704"/>
    <d v="2020-07-24T00:00:00"/>
    <n v="5"/>
    <s v="Production Technician I"/>
    <x v="0"/>
    <s v="Active"/>
    <s v="Contract"/>
    <s v="Zone A"/>
    <s v="Full-Time"/>
    <x v="0"/>
    <x v="13"/>
    <d v="1996-08-23T00:00:00"/>
    <s v="MA"/>
    <x v="0"/>
    <s v="Black"/>
    <s v="Married"/>
    <x v="0"/>
    <x v="2"/>
    <x v="2"/>
    <d v="2023-01-17T00:00:00"/>
    <n v="1"/>
    <x v="0"/>
    <n v="2"/>
    <x v="0"/>
    <n v="3"/>
    <d v="2022-11-17T00:00:00"/>
    <x v="2"/>
    <x v="1"/>
    <x v="1"/>
    <n v="5"/>
    <x v="2675"/>
    <n v="24"/>
    <x v="2"/>
  </r>
  <r>
    <x v="2705"/>
    <d v="2019-12-12T00:00:00"/>
    <n v="6"/>
    <s v="Production Technician I"/>
    <x v="7"/>
    <s v="Active"/>
    <s v="Contract"/>
    <s v="Zone C"/>
    <s v="Part-Time"/>
    <x v="0"/>
    <x v="8"/>
    <d v="1963-11-07T00:00:00"/>
    <s v="MA"/>
    <x v="0"/>
    <s v="Other"/>
    <s v="Single"/>
    <x v="0"/>
    <x v="0"/>
    <x v="3"/>
    <d v="2023-06-14T00:00:00"/>
    <n v="1"/>
    <x v="0"/>
    <n v="5"/>
    <x v="1"/>
    <n v="2"/>
    <d v="2022-10-27T00:00:00"/>
    <x v="4"/>
    <x v="1"/>
    <x v="1"/>
    <n v="1"/>
    <x v="2676"/>
    <n v="56"/>
    <x v="0"/>
  </r>
  <r>
    <x v="2706"/>
    <d v="2023-06-22T00:00:00"/>
    <n v="2"/>
    <s v="Production Technician I"/>
    <x v="1"/>
    <s v="Active"/>
    <s v="Contract"/>
    <s v="Zone A"/>
    <s v="Temporary"/>
    <x v="0"/>
    <x v="4"/>
    <d v="1962-08-21T00:00:00"/>
    <s v="MA"/>
    <x v="0"/>
    <s v="Asian"/>
    <s v="Single"/>
    <x v="0"/>
    <x v="2"/>
    <x v="2"/>
    <d v="2023-06-30T00:00:00"/>
    <n v="1"/>
    <x v="0"/>
    <n v="5"/>
    <x v="1"/>
    <n v="4"/>
    <d v="2023-06-24T00:00:00"/>
    <x v="2"/>
    <x v="0"/>
    <x v="0"/>
    <n v="5"/>
    <x v="2677"/>
    <n v="61"/>
    <x v="3"/>
  </r>
  <r>
    <x v="2707"/>
    <d v="2021-06-20T00:00:00"/>
    <n v="4"/>
    <s v="Production Technician I"/>
    <x v="8"/>
    <s v="Active"/>
    <s v="Full-Time"/>
    <s v="Zone C"/>
    <s v="Temporary"/>
    <x v="0"/>
    <x v="4"/>
    <d v="2000-04-08T00:00:00"/>
    <s v="MA"/>
    <x v="1"/>
    <s v="Asian"/>
    <s v="Married"/>
    <x v="0"/>
    <x v="2"/>
    <x v="4"/>
    <d v="2022-11-30T00:00:00"/>
    <n v="1"/>
    <x v="0"/>
    <n v="5"/>
    <x v="1"/>
    <n v="2"/>
    <d v="2023-04-11T00:00:00"/>
    <x v="1"/>
    <x v="0"/>
    <x v="3"/>
    <n v="1"/>
    <x v="2678"/>
    <n v="21"/>
    <x v="2"/>
  </r>
  <r>
    <x v="2708"/>
    <d v="2019-10-31T00:00:00"/>
    <n v="6"/>
    <s v="Production Technician I"/>
    <x v="3"/>
    <s v="Active"/>
    <s v="Full-Time"/>
    <s v="Zone B"/>
    <s v="Full-Time"/>
    <x v="0"/>
    <x v="8"/>
    <d v="1958-04-09T00:00:00"/>
    <s v="MA"/>
    <x v="1"/>
    <s v="Asian"/>
    <s v="Single"/>
    <x v="0"/>
    <x v="2"/>
    <x v="2"/>
    <d v="2022-09-26T00:00:00"/>
    <n v="5"/>
    <x v="1"/>
    <n v="5"/>
    <x v="1"/>
    <n v="4"/>
    <d v="2022-10-13T00:00:00"/>
    <x v="0"/>
    <x v="1"/>
    <x v="3"/>
    <n v="1"/>
    <x v="2679"/>
    <n v="61"/>
    <x v="3"/>
  </r>
  <r>
    <x v="2709"/>
    <d v="2019-07-02T00:00:00"/>
    <n v="6"/>
    <s v="Production Technician I"/>
    <x v="9"/>
    <s v="Terminated"/>
    <s v="Contract"/>
    <s v="Zone B"/>
    <s v="Part-Time"/>
    <x v="0"/>
    <x v="6"/>
    <d v="1970-04-29T00:00:00"/>
    <s v="MA"/>
    <x v="1"/>
    <s v="Asian"/>
    <s v="Divorced"/>
    <x v="0"/>
    <x v="1"/>
    <x v="1"/>
    <d v="2023-03-12T00:00:00"/>
    <n v="1"/>
    <x v="0"/>
    <n v="5"/>
    <x v="1"/>
    <n v="1"/>
    <d v="2023-03-15T00:00:00"/>
    <x v="3"/>
    <x v="1"/>
    <x v="3"/>
    <n v="3"/>
    <x v="2680"/>
    <n v="49"/>
    <x v="0"/>
  </r>
  <r>
    <x v="2710"/>
    <d v="2023-02-10T00:00:00"/>
    <n v="3"/>
    <s v="Production Technician I"/>
    <x v="5"/>
    <s v="Active"/>
    <s v="Contract"/>
    <s v="Zone C"/>
    <s v="Part-Time"/>
    <x v="0"/>
    <x v="1"/>
    <d v="1959-08-22T00:00:00"/>
    <s v="MA"/>
    <x v="1"/>
    <s v="Other"/>
    <s v="Widowed"/>
    <x v="0"/>
    <x v="1"/>
    <x v="1"/>
    <d v="2023-03-02T00:00:00"/>
    <n v="5"/>
    <x v="1"/>
    <n v="5"/>
    <x v="1"/>
    <n v="2"/>
    <d v="2023-01-30T00:00:00"/>
    <x v="0"/>
    <x v="1"/>
    <x v="3"/>
    <n v="2"/>
    <x v="2681"/>
    <n v="64"/>
    <x v="3"/>
  </r>
  <r>
    <x v="2711"/>
    <d v="2022-09-16T00:00:00"/>
    <n v="3"/>
    <s v="Production Technician I"/>
    <x v="6"/>
    <s v="Active"/>
    <s v="Full-Time"/>
    <s v="Zone A"/>
    <s v="Temporary"/>
    <x v="0"/>
    <x v="16"/>
    <d v="1998-12-08T00:00:00"/>
    <s v="MA"/>
    <x v="0"/>
    <s v="Asian"/>
    <s v="Divorced"/>
    <x v="0"/>
    <x v="0"/>
    <x v="0"/>
    <d v="2023-05-05T00:00:00"/>
    <n v="4"/>
    <x v="1"/>
    <n v="5"/>
    <x v="1"/>
    <n v="4"/>
    <d v="2022-11-04T00:00:00"/>
    <x v="3"/>
    <x v="0"/>
    <x v="3"/>
    <n v="3"/>
    <x v="2682"/>
    <n v="24"/>
    <x v="2"/>
  </r>
  <r>
    <x v="2712"/>
    <d v="2022-11-16T00:00:00"/>
    <n v="3"/>
    <s v="Production Technician I"/>
    <x v="4"/>
    <s v="Active"/>
    <s v="Part-Time"/>
    <s v="Zone B"/>
    <s v="Temporary"/>
    <x v="0"/>
    <x v="3"/>
    <d v="1991-12-31T00:00:00"/>
    <s v="MA"/>
    <x v="1"/>
    <s v="Other"/>
    <s v="Divorced"/>
    <x v="3"/>
    <x v="1"/>
    <x v="1"/>
    <d v="2023-06-25T00:00:00"/>
    <n v="1"/>
    <x v="0"/>
    <n v="2"/>
    <x v="0"/>
    <n v="3"/>
    <d v="2022-11-28T00:00:00"/>
    <x v="3"/>
    <x v="0"/>
    <x v="1"/>
    <n v="3"/>
    <x v="2683"/>
    <n v="31"/>
    <x v="1"/>
  </r>
  <r>
    <x v="2713"/>
    <d v="2021-01-25T00:00:00"/>
    <n v="5"/>
    <s v="Production Technician I"/>
    <x v="0"/>
    <s v="Active"/>
    <s v="Contract"/>
    <s v="Zone A"/>
    <s v="Temporary"/>
    <x v="0"/>
    <x v="6"/>
    <d v="1996-11-20T00:00:00"/>
    <s v="MA"/>
    <x v="1"/>
    <s v="Asian"/>
    <s v="Divorced"/>
    <x v="0"/>
    <x v="2"/>
    <x v="2"/>
    <d v="2023-03-20T00:00:00"/>
    <n v="2"/>
    <x v="0"/>
    <n v="2"/>
    <x v="0"/>
    <n v="4"/>
    <d v="2022-08-15T00:00:00"/>
    <x v="2"/>
    <x v="1"/>
    <x v="2"/>
    <n v="3"/>
    <x v="2684"/>
    <n v="25"/>
    <x v="1"/>
  </r>
  <r>
    <x v="2714"/>
    <d v="2023-06-16T00:00:00"/>
    <n v="2"/>
    <s v="Production Technician II"/>
    <x v="6"/>
    <s v="Active"/>
    <s v="Part-Time"/>
    <s v="Zone B"/>
    <s v="Temporary"/>
    <x v="0"/>
    <x v="1"/>
    <d v="1980-05-21T00:00:00"/>
    <s v="MA"/>
    <x v="0"/>
    <s v="Hispanic"/>
    <s v="Married"/>
    <x v="0"/>
    <x v="0"/>
    <x v="3"/>
    <d v="2023-01-07T00:00:00"/>
    <n v="3"/>
    <x v="2"/>
    <n v="2"/>
    <x v="0"/>
    <n v="3"/>
    <d v="2023-03-14T00:00:00"/>
    <x v="2"/>
    <x v="0"/>
    <x v="3"/>
    <n v="1"/>
    <x v="2685"/>
    <n v="43"/>
    <x v="0"/>
  </r>
  <r>
    <x v="2715"/>
    <d v="2020-09-08T00:00:00"/>
    <n v="5"/>
    <s v="Production Technician II"/>
    <x v="2"/>
    <s v="Active"/>
    <s v="Contract"/>
    <s v="Zone A"/>
    <s v="Part-Time"/>
    <x v="0"/>
    <x v="4"/>
    <d v="1944-11-15T00:00:00"/>
    <s v="MA"/>
    <x v="0"/>
    <s v="Black"/>
    <s v="Married"/>
    <x v="0"/>
    <x v="0"/>
    <x v="0"/>
    <d v="2022-10-14T00:00:00"/>
    <n v="1"/>
    <x v="0"/>
    <n v="4"/>
    <x v="1"/>
    <n v="4"/>
    <d v="2023-03-15T00:00:00"/>
    <x v="0"/>
    <x v="0"/>
    <x v="0"/>
    <n v="3"/>
    <x v="2686"/>
    <n v="76"/>
    <x v="3"/>
  </r>
  <r>
    <x v="2716"/>
    <d v="2019-01-23T00:00:00"/>
    <n v="7"/>
    <s v="Production Technician II"/>
    <x v="4"/>
    <s v="Active"/>
    <s v="Full-Time"/>
    <s v="Zone A"/>
    <s v="Full-Time"/>
    <x v="0"/>
    <x v="6"/>
    <d v="1994-01-31T00:00:00"/>
    <s v="MA"/>
    <x v="1"/>
    <s v="Black"/>
    <s v="Married"/>
    <x v="0"/>
    <x v="0"/>
    <x v="3"/>
    <d v="2023-04-01T00:00:00"/>
    <n v="5"/>
    <x v="1"/>
    <n v="2"/>
    <x v="0"/>
    <n v="1"/>
    <d v="2022-10-30T00:00:00"/>
    <x v="3"/>
    <x v="0"/>
    <x v="1"/>
    <n v="4"/>
    <x v="2687"/>
    <n v="25"/>
    <x v="1"/>
  </r>
  <r>
    <x v="2717"/>
    <d v="2023-05-29T00:00:00"/>
    <n v="2"/>
    <s v="Production Technician II"/>
    <x v="0"/>
    <s v="Terminated"/>
    <s v="Part-Time"/>
    <s v="Zone A"/>
    <s v="Temporary"/>
    <x v="0"/>
    <x v="9"/>
    <d v="1983-07-09T00:00:00"/>
    <s v="MA"/>
    <x v="1"/>
    <s v="Other"/>
    <s v="Divorced"/>
    <x v="0"/>
    <x v="0"/>
    <x v="3"/>
    <d v="2023-08-03T00:00:00"/>
    <n v="4"/>
    <x v="1"/>
    <n v="5"/>
    <x v="1"/>
    <n v="4"/>
    <d v="2022-09-24T00:00:00"/>
    <x v="2"/>
    <x v="1"/>
    <x v="1"/>
    <n v="3"/>
    <x v="2688"/>
    <n v="40"/>
    <x v="0"/>
  </r>
  <r>
    <x v="2718"/>
    <d v="2019-08-16T00:00:00"/>
    <n v="6"/>
    <s v="Production Technician II"/>
    <x v="7"/>
    <s v="Active"/>
    <s v="Contract"/>
    <s v="Zone B"/>
    <s v="Full-Time"/>
    <x v="0"/>
    <x v="3"/>
    <d v="1954-07-23T00:00:00"/>
    <s v="MA"/>
    <x v="1"/>
    <s v="Hispanic"/>
    <s v="Divorced"/>
    <x v="0"/>
    <x v="0"/>
    <x v="3"/>
    <d v="2023-02-27T00:00:00"/>
    <n v="4"/>
    <x v="1"/>
    <n v="4"/>
    <x v="1"/>
    <n v="4"/>
    <d v="2023-01-23T00:00:00"/>
    <x v="2"/>
    <x v="0"/>
    <x v="3"/>
    <n v="3"/>
    <x v="2689"/>
    <n v="65"/>
    <x v="3"/>
  </r>
  <r>
    <x v="2719"/>
    <d v="2020-06-04T00:00:00"/>
    <n v="5"/>
    <s v="Production Technician II"/>
    <x v="1"/>
    <s v="Active"/>
    <s v="Full-Time"/>
    <s v="Zone B"/>
    <s v="Full-Time"/>
    <x v="0"/>
    <x v="13"/>
    <d v="1978-06-23T00:00:00"/>
    <s v="MA"/>
    <x v="0"/>
    <s v="Asian"/>
    <s v="Married"/>
    <x v="0"/>
    <x v="1"/>
    <x v="1"/>
    <d v="2023-04-30T00:00:00"/>
    <n v="5"/>
    <x v="1"/>
    <n v="1"/>
    <x v="0"/>
    <n v="1"/>
    <d v="2023-05-09T00:00:00"/>
    <x v="2"/>
    <x v="1"/>
    <x v="0"/>
    <n v="2"/>
    <x v="2690"/>
    <n v="42"/>
    <x v="0"/>
  </r>
  <r>
    <x v="2720"/>
    <d v="2020-07-21T00:00:00"/>
    <n v="5"/>
    <s v="Production Technician II"/>
    <x v="8"/>
    <s v="Active"/>
    <s v="Contract"/>
    <s v="Zone B"/>
    <s v="Part-Time"/>
    <x v="0"/>
    <x v="13"/>
    <d v="1988-08-13T00:00:00"/>
    <s v="MA"/>
    <x v="0"/>
    <s v="Hispanic"/>
    <s v="Married"/>
    <x v="0"/>
    <x v="1"/>
    <x v="1"/>
    <d v="2022-10-19T00:00:00"/>
    <n v="1"/>
    <x v="0"/>
    <n v="3"/>
    <x v="2"/>
    <n v="3"/>
    <d v="2023-03-03T00:00:00"/>
    <x v="4"/>
    <x v="0"/>
    <x v="1"/>
    <n v="2"/>
    <x v="2691"/>
    <n v="32"/>
    <x v="1"/>
  </r>
  <r>
    <x v="2721"/>
    <d v="2022-08-21T00:00:00"/>
    <n v="3"/>
    <s v="Production Technician I"/>
    <x v="1"/>
    <s v="Terminated"/>
    <s v="Contract"/>
    <s v="Zone A"/>
    <s v="Part-Time"/>
    <x v="0"/>
    <x v="10"/>
    <d v="1948-10-17T00:00:00"/>
    <s v="MA"/>
    <x v="1"/>
    <s v="Other"/>
    <s v="Divorced"/>
    <x v="0"/>
    <x v="2"/>
    <x v="2"/>
    <d v="2022-12-09T00:00:00"/>
    <n v="2"/>
    <x v="0"/>
    <n v="4"/>
    <x v="1"/>
    <n v="1"/>
    <d v="2022-10-20T00:00:00"/>
    <x v="3"/>
    <x v="1"/>
    <x v="1"/>
    <n v="5"/>
    <x v="2692"/>
    <n v="74"/>
    <x v="3"/>
  </r>
  <r>
    <x v="2722"/>
    <d v="2021-07-16T00:00:00"/>
    <n v="4"/>
    <s v="Production Technician I"/>
    <x v="8"/>
    <s v="Terminated"/>
    <s v="Contract"/>
    <s v="Zone B"/>
    <s v="Part-Time"/>
    <x v="0"/>
    <x v="13"/>
    <d v="1954-01-15T00:00:00"/>
    <s v="MA"/>
    <x v="1"/>
    <s v="Other"/>
    <s v="Single"/>
    <x v="3"/>
    <x v="0"/>
    <x v="0"/>
    <d v="2023-05-29T00:00:00"/>
    <n v="3"/>
    <x v="2"/>
    <n v="3"/>
    <x v="2"/>
    <n v="3"/>
    <d v="2023-05-07T00:00:00"/>
    <x v="2"/>
    <x v="1"/>
    <x v="1"/>
    <n v="2"/>
    <x v="2693"/>
    <n v="67"/>
    <x v="3"/>
  </r>
  <r>
    <x v="2723"/>
    <d v="2019-11-06T00:00:00"/>
    <n v="6"/>
    <s v="Production Technician I"/>
    <x v="6"/>
    <s v="Active"/>
    <s v="Full-Time"/>
    <s v="Zone C"/>
    <s v="Temporary"/>
    <x v="0"/>
    <x v="9"/>
    <d v="1970-08-15T00:00:00"/>
    <s v="MA"/>
    <x v="0"/>
    <s v="White"/>
    <s v="Divorced"/>
    <x v="3"/>
    <x v="1"/>
    <x v="1"/>
    <d v="2023-04-25T00:00:00"/>
    <n v="3"/>
    <x v="2"/>
    <n v="1"/>
    <x v="0"/>
    <n v="4"/>
    <d v="2023-05-16T00:00:00"/>
    <x v="2"/>
    <x v="1"/>
    <x v="2"/>
    <n v="1"/>
    <x v="2694"/>
    <n v="49"/>
    <x v="0"/>
  </r>
  <r>
    <x v="2724"/>
    <d v="2021-01-01T00:00:00"/>
    <n v="5"/>
    <s v="Production Technician I"/>
    <x v="2"/>
    <s v="Active"/>
    <s v="Part-Time"/>
    <s v="Zone A"/>
    <s v="Temporary"/>
    <x v="0"/>
    <x v="3"/>
    <d v="1979-06-10T00:00:00"/>
    <s v="MA"/>
    <x v="0"/>
    <s v="Asian"/>
    <s v="Divorced"/>
    <x v="0"/>
    <x v="2"/>
    <x v="4"/>
    <d v="2023-03-31T00:00:00"/>
    <n v="5"/>
    <x v="1"/>
    <n v="1"/>
    <x v="0"/>
    <n v="2"/>
    <d v="2022-08-18T00:00:00"/>
    <x v="2"/>
    <x v="0"/>
    <x v="1"/>
    <n v="3"/>
    <x v="2695"/>
    <n v="42"/>
    <x v="0"/>
  </r>
  <r>
    <x v="2725"/>
    <d v="2019-09-24T00:00:00"/>
    <n v="6"/>
    <s v="Production Technician I"/>
    <x v="9"/>
    <s v="Active"/>
    <s v="Full-Time"/>
    <s v="Zone A"/>
    <s v="Temporary"/>
    <x v="0"/>
    <x v="4"/>
    <d v="1967-12-16T00:00:00"/>
    <s v="MA"/>
    <x v="0"/>
    <s v="White"/>
    <s v="Divorced"/>
    <x v="0"/>
    <x v="2"/>
    <x v="2"/>
    <d v="2023-03-31T00:00:00"/>
    <n v="1"/>
    <x v="0"/>
    <n v="5"/>
    <x v="1"/>
    <n v="2"/>
    <d v="2022-12-15T00:00:00"/>
    <x v="1"/>
    <x v="0"/>
    <x v="0"/>
    <n v="1"/>
    <x v="2696"/>
    <n v="52"/>
    <x v="0"/>
  </r>
  <r>
    <x v="2726"/>
    <d v="2020-05-17T00:00:00"/>
    <n v="5"/>
    <s v="Production Technician I"/>
    <x v="7"/>
    <s v="Active"/>
    <s v="Contract"/>
    <s v="Zone A"/>
    <s v="Full-Time"/>
    <x v="0"/>
    <x v="3"/>
    <d v="1980-11-06T00:00:00"/>
    <s v="MA"/>
    <x v="0"/>
    <s v="White"/>
    <s v="Divorced"/>
    <x v="0"/>
    <x v="0"/>
    <x v="0"/>
    <d v="2023-06-13T00:00:00"/>
    <n v="3"/>
    <x v="2"/>
    <n v="5"/>
    <x v="1"/>
    <n v="1"/>
    <d v="2023-03-31T00:00:00"/>
    <x v="1"/>
    <x v="0"/>
    <x v="2"/>
    <n v="5"/>
    <x v="2697"/>
    <n v="40"/>
    <x v="0"/>
  </r>
  <r>
    <x v="2727"/>
    <d v="2018-08-07T00:00:00"/>
    <n v="7"/>
    <s v="Production Technician I"/>
    <x v="3"/>
    <s v="Active"/>
    <s v="Part-Time"/>
    <s v="Zone A"/>
    <s v="Full-Time"/>
    <x v="0"/>
    <x v="4"/>
    <d v="1995-12-07T00:00:00"/>
    <s v="MA"/>
    <x v="1"/>
    <s v="Other"/>
    <s v="Single"/>
    <x v="0"/>
    <x v="1"/>
    <x v="1"/>
    <d v="2023-07-14T00:00:00"/>
    <n v="1"/>
    <x v="0"/>
    <n v="1"/>
    <x v="0"/>
    <n v="2"/>
    <d v="2023-01-24T00:00:00"/>
    <x v="1"/>
    <x v="1"/>
    <x v="2"/>
    <n v="5"/>
    <x v="2698"/>
    <n v="23"/>
    <x v="2"/>
  </r>
  <r>
    <x v="2728"/>
    <d v="2023-08-01T00:00:00"/>
    <n v="2"/>
    <s v="Production Technician I"/>
    <x v="5"/>
    <s v="Active"/>
    <s v="Contract"/>
    <s v="Zone C"/>
    <s v="Full-Time"/>
    <x v="0"/>
    <x v="3"/>
    <d v="1957-08-09T00:00:00"/>
    <s v="MA"/>
    <x v="1"/>
    <s v="Hispanic"/>
    <s v="Married"/>
    <x v="0"/>
    <x v="2"/>
    <x v="2"/>
    <d v="2023-06-28T00:00:00"/>
    <n v="1"/>
    <x v="0"/>
    <n v="1"/>
    <x v="0"/>
    <n v="3"/>
    <d v="2022-10-02T00:00:00"/>
    <x v="3"/>
    <x v="0"/>
    <x v="2"/>
    <n v="2"/>
    <x v="2699"/>
    <n v="66"/>
    <x v="3"/>
  </r>
  <r>
    <x v="2729"/>
    <d v="2019-01-12T00:00:00"/>
    <n v="7"/>
    <s v="Production Technician I"/>
    <x v="9"/>
    <s v="Terminated"/>
    <s v="Part-Time"/>
    <s v="Zone C"/>
    <s v="Part-Time"/>
    <x v="0"/>
    <x v="4"/>
    <d v="1946-05-13T00:00:00"/>
    <s v="MA"/>
    <x v="1"/>
    <s v="Asian"/>
    <s v="Single"/>
    <x v="0"/>
    <x v="0"/>
    <x v="0"/>
    <d v="2022-08-14T00:00:00"/>
    <n v="5"/>
    <x v="1"/>
    <n v="4"/>
    <x v="1"/>
    <n v="3"/>
    <d v="2023-01-03T00:00:00"/>
    <x v="0"/>
    <x v="0"/>
    <x v="3"/>
    <n v="5"/>
    <x v="2700"/>
    <n v="73"/>
    <x v="3"/>
  </r>
  <r>
    <x v="2730"/>
    <d v="2021-04-09T00:00:00"/>
    <n v="5"/>
    <s v="Production Technician I"/>
    <x v="5"/>
    <s v="Terminated"/>
    <s v="Contract"/>
    <s v="Zone C"/>
    <s v="Full-Time"/>
    <x v="0"/>
    <x v="3"/>
    <d v="1967-09-01T00:00:00"/>
    <s v="MA"/>
    <x v="0"/>
    <s v="Black"/>
    <s v="Married"/>
    <x v="0"/>
    <x v="1"/>
    <x v="1"/>
    <d v="2023-06-29T00:00:00"/>
    <n v="5"/>
    <x v="1"/>
    <n v="3"/>
    <x v="2"/>
    <n v="4"/>
    <d v="2023-01-19T00:00:00"/>
    <x v="0"/>
    <x v="0"/>
    <x v="1"/>
    <n v="2"/>
    <x v="2701"/>
    <n v="54"/>
    <x v="0"/>
  </r>
  <r>
    <x v="2731"/>
    <d v="2019-05-31T00:00:00"/>
    <n v="6"/>
    <s v="Production Technician I"/>
    <x v="2"/>
    <s v="Active"/>
    <s v="Part-Time"/>
    <s v="Zone C"/>
    <s v="Full-Time"/>
    <x v="0"/>
    <x v="1"/>
    <d v="1954-11-18T00:00:00"/>
    <s v="MA"/>
    <x v="0"/>
    <s v="Black"/>
    <s v="Divorced"/>
    <x v="0"/>
    <x v="0"/>
    <x v="3"/>
    <d v="2022-08-11T00:00:00"/>
    <n v="1"/>
    <x v="0"/>
    <n v="2"/>
    <x v="0"/>
    <n v="1"/>
    <d v="2022-10-04T00:00:00"/>
    <x v="0"/>
    <x v="0"/>
    <x v="3"/>
    <n v="4"/>
    <x v="2702"/>
    <n v="65"/>
    <x v="3"/>
  </r>
  <r>
    <x v="2732"/>
    <d v="2020-11-19T00:00:00"/>
    <n v="5"/>
    <s v="Production Technician II"/>
    <x v="1"/>
    <s v="Active"/>
    <s v="Full-Time"/>
    <s v="Zone A"/>
    <s v="Full-Time"/>
    <x v="0"/>
    <x v="4"/>
    <d v="1996-03-10T00:00:00"/>
    <s v="MA"/>
    <x v="0"/>
    <s v="Hispanic"/>
    <s v="Widowed"/>
    <x v="0"/>
    <x v="0"/>
    <x v="3"/>
    <d v="2022-12-12T00:00:00"/>
    <n v="3"/>
    <x v="2"/>
    <n v="4"/>
    <x v="1"/>
    <n v="4"/>
    <d v="2023-04-15T00:00:00"/>
    <x v="1"/>
    <x v="0"/>
    <x v="2"/>
    <n v="1"/>
    <x v="2703"/>
    <n v="24"/>
    <x v="2"/>
  </r>
  <r>
    <x v="2733"/>
    <d v="2022-11-10T00:00:00"/>
    <n v="3"/>
    <s v="Production Technician II"/>
    <x v="8"/>
    <s v="Active"/>
    <s v="Part-Time"/>
    <s v="Zone A"/>
    <s v="Full-Time"/>
    <x v="0"/>
    <x v="13"/>
    <d v="1975-06-10T00:00:00"/>
    <s v="MA"/>
    <x v="1"/>
    <s v="White"/>
    <s v="Widowed"/>
    <x v="0"/>
    <x v="0"/>
    <x v="0"/>
    <d v="2023-01-31T00:00:00"/>
    <n v="4"/>
    <x v="1"/>
    <n v="1"/>
    <x v="0"/>
    <n v="2"/>
    <d v="2023-04-02T00:00:00"/>
    <x v="0"/>
    <x v="0"/>
    <x v="1"/>
    <n v="4"/>
    <x v="2704"/>
    <n v="47"/>
    <x v="0"/>
  </r>
  <r>
    <x v="2734"/>
    <d v="2021-03-25T00:00:00"/>
    <n v="5"/>
    <s v="Production Technician II"/>
    <x v="6"/>
    <s v="Active"/>
    <s v="Full-Time"/>
    <s v="Zone B"/>
    <s v="Part-Time"/>
    <x v="0"/>
    <x v="4"/>
    <d v="1946-11-27T00:00:00"/>
    <s v="MA"/>
    <x v="1"/>
    <s v="White"/>
    <s v="Married"/>
    <x v="0"/>
    <x v="2"/>
    <x v="2"/>
    <d v="2023-02-09T00:00:00"/>
    <n v="1"/>
    <x v="0"/>
    <n v="1"/>
    <x v="0"/>
    <n v="3"/>
    <d v="2023-04-24T00:00:00"/>
    <x v="0"/>
    <x v="1"/>
    <x v="1"/>
    <n v="2"/>
    <x v="2705"/>
    <n v="75"/>
    <x v="3"/>
  </r>
  <r>
    <x v="2735"/>
    <d v="2019-05-13T00:00:00"/>
    <n v="6"/>
    <s v="Production Technician II"/>
    <x v="2"/>
    <s v="Terminated"/>
    <s v="Contract"/>
    <s v="Zone B"/>
    <s v="Full-Time"/>
    <x v="0"/>
    <x v="4"/>
    <d v="1997-08-27T00:00:00"/>
    <s v="MA"/>
    <x v="1"/>
    <s v="Black"/>
    <s v="Divorced"/>
    <x v="0"/>
    <x v="2"/>
    <x v="4"/>
    <d v="2022-11-10T00:00:00"/>
    <n v="2"/>
    <x v="0"/>
    <n v="2"/>
    <x v="0"/>
    <n v="2"/>
    <d v="2023-02-03T00:00:00"/>
    <x v="1"/>
    <x v="0"/>
    <x v="1"/>
    <n v="1"/>
    <x v="2706"/>
    <n v="22"/>
    <x v="2"/>
  </r>
  <r>
    <x v="2736"/>
    <d v="2023-02-18T00:00:00"/>
    <n v="3"/>
    <s v="Production Technician II"/>
    <x v="7"/>
    <s v="Active"/>
    <s v="Full-Time"/>
    <s v="Zone A"/>
    <s v="Part-Time"/>
    <x v="0"/>
    <x v="4"/>
    <d v="1981-11-11T00:00:00"/>
    <s v="MA"/>
    <x v="0"/>
    <s v="Black"/>
    <s v="Single"/>
    <x v="0"/>
    <x v="1"/>
    <x v="1"/>
    <d v="2023-03-08T00:00:00"/>
    <n v="1"/>
    <x v="0"/>
    <n v="2"/>
    <x v="0"/>
    <n v="1"/>
    <d v="2023-07-19T00:00:00"/>
    <x v="1"/>
    <x v="0"/>
    <x v="1"/>
    <n v="2"/>
    <x v="2707"/>
    <n v="42"/>
    <x v="0"/>
  </r>
  <r>
    <x v="2737"/>
    <d v="2019-04-02T00:00:00"/>
    <n v="7"/>
    <s v="Production Technician II"/>
    <x v="3"/>
    <s v="Active"/>
    <s v="Part-Time"/>
    <s v="Zone A"/>
    <s v="Temporary"/>
    <x v="0"/>
    <x v="13"/>
    <d v="1984-12-07T00:00:00"/>
    <s v="MA"/>
    <x v="0"/>
    <s v="Other"/>
    <s v="Single"/>
    <x v="0"/>
    <x v="0"/>
    <x v="0"/>
    <d v="2023-06-15T00:00:00"/>
    <n v="2"/>
    <x v="0"/>
    <n v="4"/>
    <x v="1"/>
    <n v="2"/>
    <d v="2023-06-15T00:00:00"/>
    <x v="4"/>
    <x v="1"/>
    <x v="1"/>
    <n v="2"/>
    <x v="2708"/>
    <n v="35"/>
    <x v="1"/>
  </r>
  <r>
    <x v="2738"/>
    <d v="2020-11-30T00:00:00"/>
    <n v="5"/>
    <s v="Production Technician I"/>
    <x v="5"/>
    <s v="Terminated"/>
    <s v="Contract"/>
    <s v="Zone C"/>
    <s v="Part-Time"/>
    <x v="0"/>
    <x v="9"/>
    <d v="1992-07-09T00:00:00"/>
    <s v="MA"/>
    <x v="0"/>
    <s v="Other"/>
    <s v="Widowed"/>
    <x v="0"/>
    <x v="0"/>
    <x v="0"/>
    <d v="2022-08-08T00:00:00"/>
    <n v="5"/>
    <x v="1"/>
    <n v="4"/>
    <x v="1"/>
    <n v="5"/>
    <d v="2022-12-01T00:00:00"/>
    <x v="2"/>
    <x v="0"/>
    <x v="2"/>
    <n v="1"/>
    <x v="2709"/>
    <n v="28"/>
    <x v="1"/>
  </r>
  <r>
    <x v="2739"/>
    <d v="2022-09-24T00:00:00"/>
    <n v="3"/>
    <s v="Production Technician I"/>
    <x v="6"/>
    <s v="Terminated"/>
    <s v="Full-Time"/>
    <s v="Zone A"/>
    <s v="Temporary"/>
    <x v="0"/>
    <x v="4"/>
    <d v="1992-03-31T00:00:00"/>
    <s v="MA"/>
    <x v="1"/>
    <s v="White"/>
    <s v="Married"/>
    <x v="3"/>
    <x v="0"/>
    <x v="0"/>
    <d v="2022-12-17T00:00:00"/>
    <n v="3"/>
    <x v="2"/>
    <n v="5"/>
    <x v="1"/>
    <n v="1"/>
    <d v="2023-01-13T00:00:00"/>
    <x v="2"/>
    <x v="1"/>
    <x v="1"/>
    <n v="3"/>
    <x v="2710"/>
    <n v="30"/>
    <x v="1"/>
  </r>
  <r>
    <x v="2740"/>
    <d v="2019-06-21T00:00:00"/>
    <n v="6"/>
    <s v="Production Technician I"/>
    <x v="2"/>
    <s v="Active"/>
    <s v="Full-Time"/>
    <s v="Zone C"/>
    <s v="Full-Time"/>
    <x v="0"/>
    <x v="7"/>
    <d v="1978-10-18T00:00:00"/>
    <s v="MA"/>
    <x v="1"/>
    <s v="Asian"/>
    <s v="Married"/>
    <x v="0"/>
    <x v="0"/>
    <x v="0"/>
    <d v="2022-10-23T00:00:00"/>
    <n v="2"/>
    <x v="0"/>
    <n v="4"/>
    <x v="1"/>
    <n v="1"/>
    <d v="2023-01-28T00:00:00"/>
    <x v="0"/>
    <x v="0"/>
    <x v="3"/>
    <n v="5"/>
    <x v="2711"/>
    <n v="41"/>
    <x v="0"/>
  </r>
  <r>
    <x v="2741"/>
    <d v="2022-06-10T00:00:00"/>
    <n v="3"/>
    <s v="Production Technician I"/>
    <x v="4"/>
    <s v="Active"/>
    <s v="Contract"/>
    <s v="Zone C"/>
    <s v="Temporary"/>
    <x v="0"/>
    <x v="2"/>
    <d v="1998-11-22T00:00:00"/>
    <s v="MA"/>
    <x v="0"/>
    <s v="Black"/>
    <s v="Married"/>
    <x v="0"/>
    <x v="1"/>
    <x v="1"/>
    <d v="2023-01-05T00:00:00"/>
    <n v="1"/>
    <x v="0"/>
    <n v="3"/>
    <x v="2"/>
    <n v="2"/>
    <d v="2023-04-05T00:00:00"/>
    <x v="2"/>
    <x v="0"/>
    <x v="3"/>
    <n v="4"/>
    <x v="2712"/>
    <n v="24"/>
    <x v="2"/>
  </r>
  <r>
    <x v="2742"/>
    <d v="2020-10-18T00:00:00"/>
    <n v="5"/>
    <s v="Production Technician I"/>
    <x v="0"/>
    <s v="Active"/>
    <s v="Part-Time"/>
    <s v="Zone B"/>
    <s v="Part-Time"/>
    <x v="0"/>
    <x v="0"/>
    <d v="2000-04-17T00:00:00"/>
    <s v="MA"/>
    <x v="0"/>
    <s v="White"/>
    <s v="Single"/>
    <x v="0"/>
    <x v="2"/>
    <x v="4"/>
    <d v="2023-05-31T00:00:00"/>
    <n v="2"/>
    <x v="0"/>
    <n v="3"/>
    <x v="2"/>
    <n v="5"/>
    <d v="2022-09-15T00:00:00"/>
    <x v="1"/>
    <x v="1"/>
    <x v="2"/>
    <n v="3"/>
    <x v="2713"/>
    <n v="20"/>
    <x v="2"/>
  </r>
  <r>
    <x v="2743"/>
    <d v="2022-02-02T00:00:00"/>
    <n v="4"/>
    <s v="Production Technician I"/>
    <x v="7"/>
    <s v="Active"/>
    <s v="Part-Time"/>
    <s v="Zone B"/>
    <s v="Part-Time"/>
    <x v="0"/>
    <x v="7"/>
    <d v="1975-07-25T00:00:00"/>
    <s v="MA"/>
    <x v="0"/>
    <s v="Asian"/>
    <s v="Married"/>
    <x v="0"/>
    <x v="1"/>
    <x v="1"/>
    <d v="2022-11-04T00:00:00"/>
    <n v="4"/>
    <x v="1"/>
    <n v="5"/>
    <x v="1"/>
    <n v="5"/>
    <d v="2023-07-22T00:00:00"/>
    <x v="2"/>
    <x v="1"/>
    <x v="1"/>
    <n v="3"/>
    <x v="2714"/>
    <n v="47"/>
    <x v="0"/>
  </r>
  <r>
    <x v="2744"/>
    <d v="2021-06-17T00:00:00"/>
    <n v="4"/>
    <s v="Production Technician I"/>
    <x v="1"/>
    <s v="Active"/>
    <s v="Contract"/>
    <s v="Zone A"/>
    <s v="Temporary"/>
    <x v="0"/>
    <x v="4"/>
    <d v="1974-03-12T00:00:00"/>
    <s v="MA"/>
    <x v="0"/>
    <s v="Black"/>
    <s v="Widowed"/>
    <x v="0"/>
    <x v="0"/>
    <x v="0"/>
    <d v="2023-07-31T00:00:00"/>
    <n v="5"/>
    <x v="1"/>
    <n v="2"/>
    <x v="0"/>
    <n v="1"/>
    <d v="2022-12-10T00:00:00"/>
    <x v="4"/>
    <x v="0"/>
    <x v="3"/>
    <n v="3"/>
    <x v="2715"/>
    <n v="47"/>
    <x v="0"/>
  </r>
  <r>
    <x v="2745"/>
    <d v="2018-12-01T00:00:00"/>
    <n v="7"/>
    <s v="Production Technician I"/>
    <x v="8"/>
    <s v="Active"/>
    <s v="Part-Time"/>
    <s v="Zone C"/>
    <s v="Temporary"/>
    <x v="0"/>
    <x v="6"/>
    <d v="1946-04-30T00:00:00"/>
    <s v="MA"/>
    <x v="1"/>
    <s v="Hispanic"/>
    <s v="Married"/>
    <x v="0"/>
    <x v="0"/>
    <x v="0"/>
    <d v="2023-06-14T00:00:00"/>
    <n v="3"/>
    <x v="2"/>
    <n v="1"/>
    <x v="0"/>
    <n v="4"/>
    <d v="2022-11-11T00:00:00"/>
    <x v="4"/>
    <x v="0"/>
    <x v="0"/>
    <n v="4"/>
    <x v="2716"/>
    <n v="72"/>
    <x v="3"/>
  </r>
  <r>
    <x v="2746"/>
    <d v="2021-05-09T00:00:00"/>
    <n v="5"/>
    <s v="Production Technician I"/>
    <x v="3"/>
    <s v="Active"/>
    <s v="Full-Time"/>
    <s v="Zone B"/>
    <s v="Full-Time"/>
    <x v="0"/>
    <x v="13"/>
    <d v="1976-02-16T00:00:00"/>
    <s v="MA"/>
    <x v="1"/>
    <s v="Hispanic"/>
    <s v="Married"/>
    <x v="0"/>
    <x v="1"/>
    <x v="1"/>
    <d v="2023-05-31T00:00:00"/>
    <n v="1"/>
    <x v="0"/>
    <n v="2"/>
    <x v="0"/>
    <n v="2"/>
    <d v="2023-03-30T00:00:00"/>
    <x v="3"/>
    <x v="0"/>
    <x v="0"/>
    <n v="1"/>
    <x v="2717"/>
    <n v="45"/>
    <x v="0"/>
  </r>
  <r>
    <x v="2747"/>
    <d v="2019-01-01T00:00:00"/>
    <n v="7"/>
    <s v="Production Technician I"/>
    <x v="9"/>
    <s v="Active"/>
    <s v="Part-Time"/>
    <s v="Zone A"/>
    <s v="Temporary"/>
    <x v="0"/>
    <x v="5"/>
    <d v="1955-09-24T00:00:00"/>
    <s v="MA"/>
    <x v="1"/>
    <s v="Other"/>
    <s v="Widowed"/>
    <x v="0"/>
    <x v="0"/>
    <x v="0"/>
    <d v="2023-01-30T00:00:00"/>
    <n v="1"/>
    <x v="0"/>
    <n v="4"/>
    <x v="1"/>
    <n v="1"/>
    <d v="2023-06-10T00:00:00"/>
    <x v="1"/>
    <x v="1"/>
    <x v="1"/>
    <n v="2"/>
    <x v="2718"/>
    <n v="64"/>
    <x v="3"/>
  </r>
  <r>
    <x v="2748"/>
    <d v="2018-10-13T00:00:00"/>
    <n v="7"/>
    <s v="Production Technician I"/>
    <x v="5"/>
    <s v="Terminated"/>
    <s v="Full-Time"/>
    <s v="Zone C"/>
    <s v="Temporary"/>
    <x v="0"/>
    <x v="4"/>
    <d v="1957-04-15T00:00:00"/>
    <s v="MA"/>
    <x v="0"/>
    <s v="Other"/>
    <s v="Widowed"/>
    <x v="0"/>
    <x v="1"/>
    <x v="1"/>
    <d v="2023-06-20T00:00:00"/>
    <n v="5"/>
    <x v="1"/>
    <n v="3"/>
    <x v="2"/>
    <n v="4"/>
    <d v="2023-02-03T00:00:00"/>
    <x v="0"/>
    <x v="0"/>
    <x v="1"/>
    <n v="1"/>
    <x v="2719"/>
    <n v="61"/>
    <x v="3"/>
  </r>
  <r>
    <x v="2749"/>
    <d v="2022-03-17T00:00:00"/>
    <n v="4"/>
    <s v="Production Technician I"/>
    <x v="2"/>
    <s v="Active"/>
    <s v="Part-Time"/>
    <s v="Zone C"/>
    <s v="Full-Time"/>
    <x v="0"/>
    <x v="0"/>
    <d v="1983-04-08T00:00:00"/>
    <s v="MA"/>
    <x v="0"/>
    <s v="Other"/>
    <s v="Single"/>
    <x v="0"/>
    <x v="1"/>
    <x v="1"/>
    <d v="2023-03-11T00:00:00"/>
    <n v="1"/>
    <x v="0"/>
    <n v="5"/>
    <x v="1"/>
    <n v="5"/>
    <d v="2022-12-20T00:00:00"/>
    <x v="1"/>
    <x v="1"/>
    <x v="3"/>
    <n v="1"/>
    <x v="2720"/>
    <n v="39"/>
    <x v="1"/>
  </r>
  <r>
    <x v="2750"/>
    <d v="2019-10-09T00:00:00"/>
    <n v="6"/>
    <s v="Production Technician II"/>
    <x v="6"/>
    <s v="Active"/>
    <s v="Full-Time"/>
    <s v="Zone B"/>
    <s v="Temporary"/>
    <x v="0"/>
    <x v="4"/>
    <d v="1963-01-25T00:00:00"/>
    <s v="MA"/>
    <x v="0"/>
    <s v="Hispanic"/>
    <s v="Married"/>
    <x v="0"/>
    <x v="1"/>
    <x v="1"/>
    <d v="2022-08-05T00:00:00"/>
    <n v="5"/>
    <x v="1"/>
    <n v="3"/>
    <x v="2"/>
    <n v="4"/>
    <d v="2023-06-27T00:00:00"/>
    <x v="3"/>
    <x v="0"/>
    <x v="2"/>
    <n v="2"/>
    <x v="2721"/>
    <n v="56"/>
    <x v="0"/>
  </r>
  <r>
    <x v="2751"/>
    <d v="2020-05-18T00:00:00"/>
    <n v="5"/>
    <s v="Production Technician II"/>
    <x v="2"/>
    <s v="Active"/>
    <s v="Part-Time"/>
    <s v="Zone A"/>
    <s v="Part-Time"/>
    <x v="0"/>
    <x v="3"/>
    <d v="1969-07-06T00:00:00"/>
    <s v="MA"/>
    <x v="1"/>
    <s v="Other"/>
    <s v="Divorced"/>
    <x v="0"/>
    <x v="0"/>
    <x v="3"/>
    <d v="2023-01-10T00:00:00"/>
    <n v="1"/>
    <x v="0"/>
    <n v="4"/>
    <x v="1"/>
    <n v="4"/>
    <d v="2022-10-16T00:00:00"/>
    <x v="2"/>
    <x v="0"/>
    <x v="2"/>
    <n v="3"/>
    <x v="2722"/>
    <n v="51"/>
    <x v="0"/>
  </r>
  <r>
    <x v="2752"/>
    <d v="2019-02-17T00:00:00"/>
    <n v="7"/>
    <s v="Production Technician II"/>
    <x v="4"/>
    <s v="Active"/>
    <s v="Contract"/>
    <s v="Zone B"/>
    <s v="Full-Time"/>
    <x v="0"/>
    <x v="6"/>
    <d v="1986-01-11T00:00:00"/>
    <s v="MA"/>
    <x v="1"/>
    <s v="White"/>
    <s v="Single"/>
    <x v="0"/>
    <x v="2"/>
    <x v="2"/>
    <d v="2023-01-05T00:00:00"/>
    <n v="4"/>
    <x v="1"/>
    <n v="1"/>
    <x v="0"/>
    <n v="3"/>
    <d v="2022-08-23T00:00:00"/>
    <x v="2"/>
    <x v="0"/>
    <x v="3"/>
    <n v="1"/>
    <x v="2723"/>
    <n v="33"/>
    <x v="1"/>
  </r>
  <r>
    <x v="2753"/>
    <d v="2020-07-31T00:00:00"/>
    <n v="5"/>
    <s v="Production Technician II"/>
    <x v="0"/>
    <s v="Terminated"/>
    <s v="Part-Time"/>
    <s v="Zone B"/>
    <s v="Full-Time"/>
    <x v="0"/>
    <x v="1"/>
    <d v="1943-10-09T00:00:00"/>
    <s v="MA"/>
    <x v="1"/>
    <s v="White"/>
    <s v="Single"/>
    <x v="0"/>
    <x v="0"/>
    <x v="0"/>
    <d v="2022-11-27T00:00:00"/>
    <n v="2"/>
    <x v="0"/>
    <n v="5"/>
    <x v="1"/>
    <n v="4"/>
    <d v="2023-05-11T00:00:00"/>
    <x v="4"/>
    <x v="1"/>
    <x v="0"/>
    <n v="5"/>
    <x v="2724"/>
    <n v="77"/>
    <x v="3"/>
  </r>
  <r>
    <x v="2754"/>
    <d v="2021-07-13T00:00:00"/>
    <n v="4"/>
    <s v="Production Technician II"/>
    <x v="8"/>
    <s v="Terminated"/>
    <s v="Contract"/>
    <s v="Zone A"/>
    <s v="Part-Time"/>
    <x v="0"/>
    <x v="4"/>
    <d v="1993-10-14T00:00:00"/>
    <s v="MA"/>
    <x v="0"/>
    <s v="White"/>
    <s v="Single"/>
    <x v="0"/>
    <x v="1"/>
    <x v="1"/>
    <d v="2023-03-20T00:00:00"/>
    <n v="4"/>
    <x v="1"/>
    <n v="5"/>
    <x v="1"/>
    <n v="5"/>
    <d v="2023-04-17T00:00:00"/>
    <x v="3"/>
    <x v="1"/>
    <x v="2"/>
    <n v="4"/>
    <x v="2725"/>
    <n v="28"/>
    <x v="1"/>
  </r>
  <r>
    <x v="2755"/>
    <d v="2022-01-14T00:00:00"/>
    <n v="4"/>
    <s v="Production Technician I"/>
    <x v="9"/>
    <s v="Active"/>
    <s v="Contract"/>
    <s v="Zone A"/>
    <s v="Temporary"/>
    <x v="0"/>
    <x v="3"/>
    <d v="1941-09-03T00:00:00"/>
    <s v="MA"/>
    <x v="1"/>
    <s v="Hispanic"/>
    <s v="Divorced"/>
    <x v="0"/>
    <x v="1"/>
    <x v="1"/>
    <d v="2023-06-24T00:00:00"/>
    <n v="4"/>
    <x v="1"/>
    <n v="1"/>
    <x v="0"/>
    <n v="3"/>
    <d v="2022-11-06T00:00:00"/>
    <x v="2"/>
    <x v="0"/>
    <x v="2"/>
    <n v="3"/>
    <x v="2726"/>
    <n v="81"/>
    <x v="3"/>
  </r>
  <r>
    <x v="2756"/>
    <d v="2020-01-01T00:00:00"/>
    <n v="6"/>
    <s v="Production Technician I"/>
    <x v="5"/>
    <s v="Active"/>
    <s v="Contract"/>
    <s v="Zone C"/>
    <s v="Full-Time"/>
    <x v="0"/>
    <x v="10"/>
    <d v="1979-04-27T00:00:00"/>
    <s v="MA"/>
    <x v="0"/>
    <s v="Hispanic"/>
    <s v="Widowed"/>
    <x v="0"/>
    <x v="2"/>
    <x v="4"/>
    <d v="2022-12-13T00:00:00"/>
    <n v="5"/>
    <x v="1"/>
    <n v="1"/>
    <x v="0"/>
    <n v="1"/>
    <d v="2023-06-04T00:00:00"/>
    <x v="1"/>
    <x v="0"/>
    <x v="1"/>
    <n v="3"/>
    <x v="1741"/>
    <n v="41"/>
    <x v="0"/>
  </r>
  <r>
    <x v="2757"/>
    <d v="2020-10-24T00:00:00"/>
    <n v="5"/>
    <s v="Production Technician I"/>
    <x v="6"/>
    <s v="Terminated"/>
    <s v="Part-Time"/>
    <s v="Zone A"/>
    <s v="Full-Time"/>
    <x v="0"/>
    <x v="6"/>
    <d v="1961-02-06T00:00:00"/>
    <s v="MA"/>
    <x v="1"/>
    <s v="White"/>
    <s v="Married"/>
    <x v="0"/>
    <x v="1"/>
    <x v="1"/>
    <d v="2023-05-19T00:00:00"/>
    <n v="2"/>
    <x v="0"/>
    <n v="5"/>
    <x v="1"/>
    <n v="4"/>
    <d v="2022-11-26T00:00:00"/>
    <x v="3"/>
    <x v="0"/>
    <x v="0"/>
    <n v="1"/>
    <x v="2727"/>
    <n v="59"/>
    <x v="0"/>
  </r>
  <r>
    <x v="2758"/>
    <d v="2020-10-24T00:00:00"/>
    <n v="5"/>
    <s v="Production Technician I"/>
    <x v="2"/>
    <s v="Active"/>
    <s v="Part-Time"/>
    <s v="Zone B"/>
    <s v="Full-Time"/>
    <x v="0"/>
    <x v="2"/>
    <d v="1978-10-08T00:00:00"/>
    <s v="MA"/>
    <x v="1"/>
    <s v="Hispanic"/>
    <s v="Divorced"/>
    <x v="0"/>
    <x v="0"/>
    <x v="0"/>
    <d v="2022-12-03T00:00:00"/>
    <n v="4"/>
    <x v="1"/>
    <n v="4"/>
    <x v="1"/>
    <n v="3"/>
    <d v="2022-12-21T00:00:00"/>
    <x v="1"/>
    <x v="1"/>
    <x v="1"/>
    <n v="3"/>
    <x v="2728"/>
    <n v="42"/>
    <x v="0"/>
  </r>
  <r>
    <x v="2759"/>
    <d v="2020-08-09T00:00:00"/>
    <n v="5"/>
    <s v="Production Technician I"/>
    <x v="4"/>
    <s v="Active"/>
    <s v="Part-Time"/>
    <s v="Zone C"/>
    <s v="Part-Time"/>
    <x v="0"/>
    <x v="10"/>
    <d v="1976-03-19T00:00:00"/>
    <s v="MA"/>
    <x v="0"/>
    <s v="White"/>
    <s v="Divorced"/>
    <x v="0"/>
    <x v="0"/>
    <x v="0"/>
    <d v="2023-04-26T00:00:00"/>
    <n v="1"/>
    <x v="0"/>
    <n v="3"/>
    <x v="2"/>
    <n v="3"/>
    <d v="2023-04-22T00:00:00"/>
    <x v="2"/>
    <x v="1"/>
    <x v="1"/>
    <n v="2"/>
    <x v="2729"/>
    <n v="44"/>
    <x v="0"/>
  </r>
  <r>
    <x v="2760"/>
    <d v="2019-03-24T00:00:00"/>
    <n v="7"/>
    <s v="Production Technician I"/>
    <x v="0"/>
    <s v="Active"/>
    <s v="Full-Time"/>
    <s v="Zone A"/>
    <s v="Part-Time"/>
    <x v="0"/>
    <x v="4"/>
    <d v="1963-11-06T00:00:00"/>
    <s v="MA"/>
    <x v="0"/>
    <s v="Other"/>
    <s v="Single"/>
    <x v="0"/>
    <x v="2"/>
    <x v="2"/>
    <d v="2022-08-26T00:00:00"/>
    <n v="1"/>
    <x v="0"/>
    <n v="5"/>
    <x v="1"/>
    <n v="5"/>
    <d v="2022-08-11T00:00:00"/>
    <x v="4"/>
    <x v="0"/>
    <x v="3"/>
    <n v="2"/>
    <x v="2730"/>
    <n v="56"/>
    <x v="0"/>
  </r>
  <r>
    <x v="2761"/>
    <d v="2022-10-29T00:00:00"/>
    <n v="3"/>
    <s v="Production Technician I"/>
    <x v="7"/>
    <s v="Active"/>
    <s v="Part-Time"/>
    <s v="Zone B"/>
    <s v="Temporary"/>
    <x v="0"/>
    <x v="13"/>
    <d v="1961-03-06T00:00:00"/>
    <s v="MA"/>
    <x v="0"/>
    <s v="Other"/>
    <s v="Widowed"/>
    <x v="0"/>
    <x v="1"/>
    <x v="1"/>
    <d v="2023-03-29T00:00:00"/>
    <n v="2"/>
    <x v="0"/>
    <n v="4"/>
    <x v="1"/>
    <n v="5"/>
    <d v="2023-02-09T00:00:00"/>
    <x v="3"/>
    <x v="0"/>
    <x v="2"/>
    <n v="5"/>
    <x v="2731"/>
    <n v="61"/>
    <x v="3"/>
  </r>
  <r>
    <x v="2762"/>
    <d v="2023-05-16T00:00:00"/>
    <n v="2"/>
    <s v="Production Technician I"/>
    <x v="1"/>
    <s v="Active"/>
    <s v="Contract"/>
    <s v="Zone B"/>
    <s v="Temporary"/>
    <x v="0"/>
    <x v="4"/>
    <d v="1992-10-29T00:00:00"/>
    <s v="MA"/>
    <x v="1"/>
    <s v="Hispanic"/>
    <s v="Single"/>
    <x v="0"/>
    <x v="1"/>
    <x v="1"/>
    <d v="2022-12-23T00:00:00"/>
    <n v="2"/>
    <x v="0"/>
    <n v="3"/>
    <x v="2"/>
    <n v="1"/>
    <d v="2023-01-05T00:00:00"/>
    <x v="1"/>
    <x v="0"/>
    <x v="3"/>
    <n v="4"/>
    <x v="2732"/>
    <n v="31"/>
    <x v="1"/>
  </r>
  <r>
    <x v="2763"/>
    <d v="2023-05-30T00:00:00"/>
    <n v="2"/>
    <s v="Production Technician I"/>
    <x v="8"/>
    <s v="Active"/>
    <s v="Part-Time"/>
    <s v="Zone B"/>
    <s v="Part-Time"/>
    <x v="0"/>
    <x v="9"/>
    <d v="1989-05-19T00:00:00"/>
    <s v="MA"/>
    <x v="1"/>
    <s v="White"/>
    <s v="Single"/>
    <x v="0"/>
    <x v="1"/>
    <x v="1"/>
    <d v="2022-08-18T00:00:00"/>
    <n v="1"/>
    <x v="0"/>
    <n v="4"/>
    <x v="1"/>
    <n v="2"/>
    <d v="2022-10-23T00:00:00"/>
    <x v="2"/>
    <x v="1"/>
    <x v="2"/>
    <n v="5"/>
    <x v="2733"/>
    <n v="34"/>
    <x v="1"/>
  </r>
  <r>
    <x v="2764"/>
    <d v="2019-06-28T00:00:00"/>
    <n v="6"/>
    <s v="Production Technician I"/>
    <x v="3"/>
    <s v="Terminated"/>
    <s v="Part-Time"/>
    <s v="Zone B"/>
    <s v="Temporary"/>
    <x v="0"/>
    <x v="4"/>
    <d v="1992-04-07T00:00:00"/>
    <s v="MA"/>
    <x v="1"/>
    <s v="Other"/>
    <s v="Divorced"/>
    <x v="0"/>
    <x v="1"/>
    <x v="1"/>
    <d v="2022-12-01T00:00:00"/>
    <n v="5"/>
    <x v="1"/>
    <n v="1"/>
    <x v="0"/>
    <n v="3"/>
    <d v="2023-03-17T00:00:00"/>
    <x v="2"/>
    <x v="0"/>
    <x v="1"/>
    <n v="5"/>
    <x v="2734"/>
    <n v="27"/>
    <x v="1"/>
  </r>
  <r>
    <x v="2765"/>
    <d v="2023-03-25T00:00:00"/>
    <n v="3"/>
    <s v="Production Technician I"/>
    <x v="9"/>
    <s v="Terminated"/>
    <s v="Contract"/>
    <s v="Zone A"/>
    <s v="Part-Time"/>
    <x v="0"/>
    <x v="3"/>
    <d v="1979-06-21T00:00:00"/>
    <s v="MA"/>
    <x v="1"/>
    <s v="Asian"/>
    <s v="Divorced"/>
    <x v="0"/>
    <x v="1"/>
    <x v="1"/>
    <d v="2023-01-25T00:00:00"/>
    <n v="4"/>
    <x v="1"/>
    <n v="4"/>
    <x v="1"/>
    <n v="2"/>
    <d v="2023-04-02T00:00:00"/>
    <x v="0"/>
    <x v="0"/>
    <x v="1"/>
    <n v="4"/>
    <x v="2735"/>
    <n v="44"/>
    <x v="0"/>
  </r>
  <r>
    <x v="2766"/>
    <d v="2022-08-26T00:00:00"/>
    <n v="3"/>
    <s v="Production Technician I"/>
    <x v="5"/>
    <s v="Active"/>
    <s v="Full-Time"/>
    <s v="Zone A"/>
    <s v="Part-Time"/>
    <x v="0"/>
    <x v="6"/>
    <d v="1973-01-29T00:00:00"/>
    <s v="MA"/>
    <x v="0"/>
    <s v="Black"/>
    <s v="Single"/>
    <x v="0"/>
    <x v="1"/>
    <x v="1"/>
    <d v="2023-02-21T00:00:00"/>
    <n v="5"/>
    <x v="1"/>
    <n v="5"/>
    <x v="1"/>
    <n v="2"/>
    <d v="2023-04-28T00:00:00"/>
    <x v="1"/>
    <x v="0"/>
    <x v="0"/>
    <n v="3"/>
    <x v="2736"/>
    <n v="49"/>
    <x v="0"/>
  </r>
  <r>
    <x v="2767"/>
    <d v="2019-11-15T00:00:00"/>
    <n v="6"/>
    <s v="Production Technician I"/>
    <x v="6"/>
    <s v="Active"/>
    <s v="Contract"/>
    <s v="Zone C"/>
    <s v="Temporary"/>
    <x v="0"/>
    <x v="3"/>
    <d v="1950-03-05T00:00:00"/>
    <s v="MA"/>
    <x v="0"/>
    <s v="Hispanic"/>
    <s v="Divorced"/>
    <x v="0"/>
    <x v="1"/>
    <x v="1"/>
    <d v="2023-03-28T00:00:00"/>
    <n v="3"/>
    <x v="2"/>
    <n v="2"/>
    <x v="0"/>
    <n v="4"/>
    <d v="2023-06-23T00:00:00"/>
    <x v="2"/>
    <x v="1"/>
    <x v="1"/>
    <n v="3"/>
    <x v="2737"/>
    <n v="69"/>
    <x v="3"/>
  </r>
  <r>
    <x v="2768"/>
    <d v="2021-08-22T00:00:00"/>
    <n v="4"/>
    <s v="Production Technician I"/>
    <x v="2"/>
    <s v="Active"/>
    <s v="Part-Time"/>
    <s v="Zone C"/>
    <s v="Part-Time"/>
    <x v="0"/>
    <x v="19"/>
    <d v="1951-12-11T00:00:00"/>
    <s v="MA"/>
    <x v="1"/>
    <s v="Hispanic"/>
    <s v="Divorced"/>
    <x v="0"/>
    <x v="0"/>
    <x v="3"/>
    <d v="2023-08-01T00:00:00"/>
    <n v="1"/>
    <x v="0"/>
    <n v="1"/>
    <x v="0"/>
    <n v="3"/>
    <d v="2023-02-02T00:00:00"/>
    <x v="1"/>
    <x v="1"/>
    <x v="0"/>
    <n v="4"/>
    <x v="2738"/>
    <n v="70"/>
    <x v="3"/>
  </r>
  <r>
    <x v="2769"/>
    <d v="2022-11-29T00:00:00"/>
    <n v="3"/>
    <s v="Production Technician I"/>
    <x v="4"/>
    <s v="Active"/>
    <s v="Part-Time"/>
    <s v="Zone A"/>
    <s v="Full-Time"/>
    <x v="0"/>
    <x v="3"/>
    <d v="1961-05-10T00:00:00"/>
    <s v="MA"/>
    <x v="1"/>
    <s v="White"/>
    <s v="Married"/>
    <x v="0"/>
    <x v="1"/>
    <x v="1"/>
    <d v="2022-12-14T00:00:00"/>
    <n v="5"/>
    <x v="1"/>
    <n v="2"/>
    <x v="0"/>
    <n v="3"/>
    <d v="2023-07-09T00:00:00"/>
    <x v="3"/>
    <x v="1"/>
    <x v="0"/>
    <n v="4"/>
    <x v="2739"/>
    <n v="61"/>
    <x v="3"/>
  </r>
  <r>
    <x v="2770"/>
    <d v="2022-10-15T00:00:00"/>
    <n v="3"/>
    <s v="Production Technician II"/>
    <x v="5"/>
    <s v="Active"/>
    <s v="Full-Time"/>
    <s v="Zone C"/>
    <s v="Temporary"/>
    <x v="0"/>
    <x v="3"/>
    <d v="1955-01-28T00:00:00"/>
    <s v="MA"/>
    <x v="0"/>
    <s v="White"/>
    <s v="Single"/>
    <x v="0"/>
    <x v="2"/>
    <x v="4"/>
    <d v="2023-03-20T00:00:00"/>
    <n v="3"/>
    <x v="2"/>
    <n v="5"/>
    <x v="1"/>
    <n v="3"/>
    <d v="2023-07-19T00:00:00"/>
    <x v="3"/>
    <x v="0"/>
    <x v="0"/>
    <n v="1"/>
    <x v="2740"/>
    <n v="67"/>
    <x v="3"/>
  </r>
  <r>
    <x v="2771"/>
    <d v="2021-07-31T00:00:00"/>
    <n v="4"/>
    <s v="Production Technician II"/>
    <x v="6"/>
    <s v="Active"/>
    <s v="Full-Time"/>
    <s v="Zone C"/>
    <s v="Part-Time"/>
    <x v="0"/>
    <x v="1"/>
    <d v="2000-02-17T00:00:00"/>
    <s v="MA"/>
    <x v="1"/>
    <s v="Other"/>
    <s v="Widowed"/>
    <x v="0"/>
    <x v="2"/>
    <x v="2"/>
    <d v="2022-12-12T00:00:00"/>
    <n v="3"/>
    <x v="2"/>
    <n v="4"/>
    <x v="1"/>
    <n v="1"/>
    <d v="2022-11-15T00:00:00"/>
    <x v="0"/>
    <x v="0"/>
    <x v="0"/>
    <n v="4"/>
    <x v="2741"/>
    <n v="21"/>
    <x v="2"/>
  </r>
  <r>
    <x v="2772"/>
    <d v="2022-02-21T00:00:00"/>
    <n v="4"/>
    <s v="Production Technician II"/>
    <x v="2"/>
    <s v="Active"/>
    <s v="Part-Time"/>
    <s v="Zone A"/>
    <s v="Full-Time"/>
    <x v="0"/>
    <x v="4"/>
    <d v="1965-11-25T00:00:00"/>
    <s v="MA"/>
    <x v="1"/>
    <s v="Hispanic"/>
    <s v="Married"/>
    <x v="0"/>
    <x v="0"/>
    <x v="0"/>
    <d v="2023-07-21T00:00:00"/>
    <n v="4"/>
    <x v="1"/>
    <n v="2"/>
    <x v="0"/>
    <n v="5"/>
    <d v="2023-07-05T00:00:00"/>
    <x v="3"/>
    <x v="1"/>
    <x v="0"/>
    <n v="2"/>
    <x v="2742"/>
    <n v="57"/>
    <x v="0"/>
  </r>
  <r>
    <x v="2773"/>
    <d v="2021-08-29T00:00:00"/>
    <n v="4"/>
    <s v="Production Technician II"/>
    <x v="4"/>
    <s v="Active"/>
    <s v="Contract"/>
    <s v="Zone B"/>
    <s v="Temporary"/>
    <x v="0"/>
    <x v="3"/>
    <d v="1958-03-12T00:00:00"/>
    <s v="MA"/>
    <x v="1"/>
    <s v="White"/>
    <s v="Married"/>
    <x v="0"/>
    <x v="1"/>
    <x v="1"/>
    <d v="2023-07-13T00:00:00"/>
    <n v="5"/>
    <x v="1"/>
    <n v="4"/>
    <x v="1"/>
    <n v="1"/>
    <d v="2022-11-20T00:00:00"/>
    <x v="4"/>
    <x v="0"/>
    <x v="0"/>
    <n v="5"/>
    <x v="2743"/>
    <n v="63"/>
    <x v="3"/>
  </r>
  <r>
    <x v="2774"/>
    <d v="2021-12-13T00:00:00"/>
    <n v="4"/>
    <s v="Production Technician II"/>
    <x v="0"/>
    <s v="Terminated"/>
    <s v="Full-Time"/>
    <s v="Zone C"/>
    <s v="Part-Time"/>
    <x v="0"/>
    <x v="9"/>
    <d v="1981-04-09T00:00:00"/>
    <s v="MA"/>
    <x v="1"/>
    <s v="Asian"/>
    <s v="Single"/>
    <x v="0"/>
    <x v="0"/>
    <x v="0"/>
    <d v="2023-02-22T00:00:00"/>
    <n v="1"/>
    <x v="0"/>
    <n v="1"/>
    <x v="0"/>
    <n v="3"/>
    <d v="2022-12-28T00:00:00"/>
    <x v="2"/>
    <x v="1"/>
    <x v="1"/>
    <n v="5"/>
    <x v="2744"/>
    <n v="40"/>
    <x v="0"/>
  </r>
  <r>
    <x v="2775"/>
    <d v="2019-10-31T00:00:00"/>
    <n v="6"/>
    <s v="Production Technician II"/>
    <x v="8"/>
    <s v="Active"/>
    <s v="Part-Time"/>
    <s v="Zone A"/>
    <s v="Part-Time"/>
    <x v="0"/>
    <x v="3"/>
    <d v="1987-12-01T00:00:00"/>
    <s v="MA"/>
    <x v="0"/>
    <s v="Asian"/>
    <s v="Widowed"/>
    <x v="0"/>
    <x v="2"/>
    <x v="2"/>
    <d v="2022-09-18T00:00:00"/>
    <n v="5"/>
    <x v="1"/>
    <n v="2"/>
    <x v="0"/>
    <n v="1"/>
    <d v="2023-04-29T00:00:00"/>
    <x v="2"/>
    <x v="0"/>
    <x v="3"/>
    <n v="2"/>
    <x v="2745"/>
    <n v="32"/>
    <x v="1"/>
  </r>
  <r>
    <x v="2776"/>
    <d v="2022-11-07T00:00:00"/>
    <n v="3"/>
    <s v="Production Technician I"/>
    <x v="5"/>
    <s v="Active"/>
    <s v="Contract"/>
    <s v="Zone A"/>
    <s v="Full-Time"/>
    <x v="0"/>
    <x v="5"/>
    <d v="1959-02-27T00:00:00"/>
    <s v="MA"/>
    <x v="1"/>
    <s v="Hispanic"/>
    <s v="Divorced"/>
    <x v="0"/>
    <x v="1"/>
    <x v="1"/>
    <d v="2022-12-01T00:00:00"/>
    <n v="1"/>
    <x v="0"/>
    <n v="4"/>
    <x v="1"/>
    <n v="3"/>
    <d v="2022-08-31T00:00:00"/>
    <x v="2"/>
    <x v="0"/>
    <x v="1"/>
    <n v="5"/>
    <x v="2746"/>
    <n v="63"/>
    <x v="3"/>
  </r>
  <r>
    <x v="2777"/>
    <d v="2022-11-20T00:00:00"/>
    <n v="3"/>
    <s v="Production Technician I"/>
    <x v="4"/>
    <s v="Active"/>
    <s v="Full-Time"/>
    <s v="Zone B"/>
    <s v="Part-Time"/>
    <x v="0"/>
    <x v="9"/>
    <d v="1973-01-07T00:00:00"/>
    <s v="MA"/>
    <x v="0"/>
    <s v="Hispanic"/>
    <s v="Divorced"/>
    <x v="0"/>
    <x v="0"/>
    <x v="3"/>
    <d v="2022-10-30T00:00:00"/>
    <n v="2"/>
    <x v="0"/>
    <n v="1"/>
    <x v="0"/>
    <n v="1"/>
    <d v="2022-09-30T00:00:00"/>
    <x v="2"/>
    <x v="0"/>
    <x v="3"/>
    <n v="2"/>
    <x v="2747"/>
    <n v="49"/>
    <x v="0"/>
  </r>
  <r>
    <x v="2778"/>
    <d v="2021-12-15T00:00:00"/>
    <n v="4"/>
    <s v="Production Technician I"/>
    <x v="0"/>
    <s v="Terminated"/>
    <s v="Contract"/>
    <s v="Zone C"/>
    <s v="Part-Time"/>
    <x v="0"/>
    <x v="12"/>
    <d v="1974-09-08T00:00:00"/>
    <s v="MA"/>
    <x v="1"/>
    <s v="Hispanic"/>
    <s v="Married"/>
    <x v="0"/>
    <x v="2"/>
    <x v="2"/>
    <d v="2023-02-14T00:00:00"/>
    <n v="4"/>
    <x v="1"/>
    <n v="2"/>
    <x v="0"/>
    <n v="3"/>
    <d v="2023-02-17T00:00:00"/>
    <x v="4"/>
    <x v="1"/>
    <x v="1"/>
    <n v="1"/>
    <x v="2748"/>
    <n v="47"/>
    <x v="0"/>
  </r>
  <r>
    <x v="2779"/>
    <d v="2023-02-22T00:00:00"/>
    <n v="3"/>
    <s v="Production Technician I"/>
    <x v="1"/>
    <s v="Active"/>
    <s v="Part-Time"/>
    <s v="Zone B"/>
    <s v="Full-Time"/>
    <x v="0"/>
    <x v="4"/>
    <d v="1986-04-05T00:00:00"/>
    <s v="MA"/>
    <x v="1"/>
    <s v="Other"/>
    <s v="Single"/>
    <x v="0"/>
    <x v="1"/>
    <x v="1"/>
    <d v="2023-01-22T00:00:00"/>
    <n v="2"/>
    <x v="0"/>
    <n v="5"/>
    <x v="1"/>
    <n v="2"/>
    <d v="2023-04-26T00:00:00"/>
    <x v="2"/>
    <x v="0"/>
    <x v="0"/>
    <n v="1"/>
    <x v="2749"/>
    <n v="37"/>
    <x v="1"/>
  </r>
  <r>
    <x v="2780"/>
    <d v="2020-03-29T00:00:00"/>
    <n v="6"/>
    <s v="Production Technician I"/>
    <x v="8"/>
    <s v="Active"/>
    <s v="Contract"/>
    <s v="Zone B"/>
    <s v="Part-Time"/>
    <x v="0"/>
    <x v="3"/>
    <d v="1978-06-11T00:00:00"/>
    <s v="MA"/>
    <x v="0"/>
    <s v="Hispanic"/>
    <s v="Married"/>
    <x v="0"/>
    <x v="1"/>
    <x v="1"/>
    <d v="2023-01-11T00:00:00"/>
    <n v="2"/>
    <x v="0"/>
    <n v="3"/>
    <x v="2"/>
    <n v="2"/>
    <d v="2023-03-14T00:00:00"/>
    <x v="2"/>
    <x v="1"/>
    <x v="1"/>
    <n v="3"/>
    <x v="2750"/>
    <n v="42"/>
    <x v="0"/>
  </r>
  <r>
    <x v="2781"/>
    <d v="2021-08-09T00:00:00"/>
    <n v="4"/>
    <s v="Production Technician I"/>
    <x v="6"/>
    <s v="Active"/>
    <s v="Part-Time"/>
    <s v="Zone A"/>
    <s v="Temporary"/>
    <x v="0"/>
    <x v="4"/>
    <d v="1961-04-21T00:00:00"/>
    <s v="MA"/>
    <x v="0"/>
    <s v="Asian"/>
    <s v="Single"/>
    <x v="0"/>
    <x v="1"/>
    <x v="1"/>
    <d v="2022-09-02T00:00:00"/>
    <n v="1"/>
    <x v="0"/>
    <n v="4"/>
    <x v="1"/>
    <n v="1"/>
    <d v="2022-11-19T00:00:00"/>
    <x v="4"/>
    <x v="0"/>
    <x v="1"/>
    <n v="5"/>
    <x v="2751"/>
    <n v="60"/>
    <x v="3"/>
  </r>
  <r>
    <x v="2782"/>
    <d v="2023-01-02T00:00:00"/>
    <n v="3"/>
    <s v="Production Technician I"/>
    <x v="2"/>
    <s v="Active"/>
    <s v="Contract"/>
    <s v="Zone B"/>
    <s v="Part-Time"/>
    <x v="0"/>
    <x v="1"/>
    <d v="1991-02-23T00:00:00"/>
    <s v="MA"/>
    <x v="0"/>
    <s v="White"/>
    <s v="Divorced"/>
    <x v="0"/>
    <x v="0"/>
    <x v="3"/>
    <d v="2023-07-08T00:00:00"/>
    <n v="1"/>
    <x v="0"/>
    <n v="3"/>
    <x v="2"/>
    <n v="3"/>
    <d v="2023-06-14T00:00:00"/>
    <x v="0"/>
    <x v="0"/>
    <x v="3"/>
    <n v="4"/>
    <x v="2752"/>
    <n v="32"/>
    <x v="1"/>
  </r>
  <r>
    <x v="2783"/>
    <d v="2018-11-10T00:00:00"/>
    <n v="7"/>
    <s v="Production Technician I"/>
    <x v="9"/>
    <s v="Active"/>
    <s v="Full-Time"/>
    <s v="Zone C"/>
    <s v="Part-Time"/>
    <x v="0"/>
    <x v="5"/>
    <d v="1991-08-14T00:00:00"/>
    <s v="MA"/>
    <x v="0"/>
    <s v="Asian"/>
    <s v="Married"/>
    <x v="2"/>
    <x v="1"/>
    <x v="1"/>
    <d v="2022-08-10T00:00:00"/>
    <n v="2"/>
    <x v="0"/>
    <n v="5"/>
    <x v="1"/>
    <n v="1"/>
    <d v="2022-08-08T00:00:00"/>
    <x v="0"/>
    <x v="1"/>
    <x v="2"/>
    <n v="5"/>
    <x v="2753"/>
    <n v="27"/>
    <x v="1"/>
  </r>
  <r>
    <x v="2784"/>
    <d v="2022-08-30T00:00:00"/>
    <n v="3"/>
    <s v="Production Technician I"/>
    <x v="7"/>
    <s v="Active"/>
    <s v="Full-Time"/>
    <s v="Zone B"/>
    <s v="Temporary"/>
    <x v="0"/>
    <x v="6"/>
    <d v="1942-08-09T00:00:00"/>
    <s v="MA"/>
    <x v="1"/>
    <s v="Asian"/>
    <s v="Married"/>
    <x v="1"/>
    <x v="2"/>
    <x v="4"/>
    <d v="2022-12-07T00:00:00"/>
    <n v="3"/>
    <x v="2"/>
    <n v="3"/>
    <x v="2"/>
    <n v="1"/>
    <d v="2023-07-12T00:00:00"/>
    <x v="3"/>
    <x v="0"/>
    <x v="0"/>
    <n v="2"/>
    <x v="2754"/>
    <n v="80"/>
    <x v="3"/>
  </r>
  <r>
    <x v="2785"/>
    <d v="2020-11-29T00:00:00"/>
    <n v="5"/>
    <s v="Production Technician I"/>
    <x v="5"/>
    <s v="Active"/>
    <s v="Full-Time"/>
    <s v="Zone C"/>
    <s v="Temporary"/>
    <x v="0"/>
    <x v="4"/>
    <d v="1980-02-08T00:00:00"/>
    <s v="MA"/>
    <x v="1"/>
    <s v="Hispanic"/>
    <s v="Married"/>
    <x v="1"/>
    <x v="1"/>
    <x v="1"/>
    <d v="2023-04-29T00:00:00"/>
    <n v="3"/>
    <x v="2"/>
    <n v="1"/>
    <x v="0"/>
    <n v="3"/>
    <d v="2023-04-13T00:00:00"/>
    <x v="2"/>
    <x v="1"/>
    <x v="3"/>
    <n v="5"/>
    <x v="2755"/>
    <n v="40"/>
    <x v="0"/>
  </r>
  <r>
    <x v="2786"/>
    <d v="2021-03-24T00:00:00"/>
    <n v="5"/>
    <s v="Production Technician I"/>
    <x v="4"/>
    <s v="Active"/>
    <s v="Part-Time"/>
    <s v="Zone A"/>
    <s v="Part-Time"/>
    <x v="0"/>
    <x v="3"/>
    <d v="1974-05-20T00:00:00"/>
    <s v="MA"/>
    <x v="0"/>
    <s v="Asian"/>
    <s v="Married"/>
    <x v="1"/>
    <x v="2"/>
    <x v="2"/>
    <d v="2023-06-25T00:00:00"/>
    <n v="4"/>
    <x v="1"/>
    <n v="4"/>
    <x v="1"/>
    <n v="1"/>
    <d v="2022-12-14T00:00:00"/>
    <x v="1"/>
    <x v="1"/>
    <x v="3"/>
    <n v="3"/>
    <x v="2756"/>
    <n v="47"/>
    <x v="0"/>
  </r>
  <r>
    <x v="2787"/>
    <d v="2020-12-29T00:00:00"/>
    <n v="5"/>
    <s v="Production Technician I"/>
    <x v="0"/>
    <s v="Terminated"/>
    <s v="Part-Time"/>
    <s v="Zone B"/>
    <s v="Temporary"/>
    <x v="0"/>
    <x v="3"/>
    <d v="1943-10-04T00:00:00"/>
    <s v="MA"/>
    <x v="0"/>
    <s v="Other"/>
    <s v="Single"/>
    <x v="1"/>
    <x v="1"/>
    <x v="1"/>
    <d v="2023-03-23T00:00:00"/>
    <n v="1"/>
    <x v="0"/>
    <n v="3"/>
    <x v="2"/>
    <n v="3"/>
    <d v="2022-11-14T00:00:00"/>
    <x v="4"/>
    <x v="1"/>
    <x v="3"/>
    <n v="1"/>
    <x v="806"/>
    <n v="77"/>
    <x v="3"/>
  </r>
  <r>
    <x v="2788"/>
    <d v="2021-08-02T00:00:00"/>
    <n v="4"/>
    <s v="Production Technician I"/>
    <x v="1"/>
    <s v="Active"/>
    <s v="Full-Time"/>
    <s v="Zone C"/>
    <s v="Temporary"/>
    <x v="0"/>
    <x v="4"/>
    <d v="1967-11-10T00:00:00"/>
    <s v="MA"/>
    <x v="0"/>
    <s v="Asian"/>
    <s v="Widowed"/>
    <x v="1"/>
    <x v="2"/>
    <x v="4"/>
    <d v="2023-03-19T00:00:00"/>
    <n v="1"/>
    <x v="0"/>
    <n v="5"/>
    <x v="1"/>
    <n v="1"/>
    <d v="2023-07-31T00:00:00"/>
    <x v="1"/>
    <x v="0"/>
    <x v="3"/>
    <n v="2"/>
    <x v="2757"/>
    <n v="54"/>
    <x v="0"/>
  </r>
  <r>
    <x v="2789"/>
    <d v="2022-03-30T00:00:00"/>
    <n v="4"/>
    <s v="Production Technician I"/>
    <x v="8"/>
    <s v="Active"/>
    <s v="Part-Time"/>
    <s v="Zone A"/>
    <s v="Temporary"/>
    <x v="0"/>
    <x v="4"/>
    <d v="1957-07-26T00:00:00"/>
    <s v="MA"/>
    <x v="1"/>
    <s v="Black"/>
    <s v="Married"/>
    <x v="1"/>
    <x v="0"/>
    <x v="3"/>
    <d v="2023-06-22T00:00:00"/>
    <n v="4"/>
    <x v="1"/>
    <n v="4"/>
    <x v="1"/>
    <n v="2"/>
    <d v="2023-05-22T00:00:00"/>
    <x v="1"/>
    <x v="1"/>
    <x v="2"/>
    <n v="2"/>
    <x v="2758"/>
    <n v="65"/>
    <x v="3"/>
  </r>
  <r>
    <x v="2790"/>
    <d v="2021-03-05T00:00:00"/>
    <n v="5"/>
    <s v="Production Technician II"/>
    <x v="5"/>
    <s v="Active"/>
    <s v="Part-Time"/>
    <s v="Zone A"/>
    <s v="Temporary"/>
    <x v="0"/>
    <x v="6"/>
    <d v="1960-06-05T00:00:00"/>
    <s v="MA"/>
    <x v="0"/>
    <s v="Hispanic"/>
    <s v="Single"/>
    <x v="1"/>
    <x v="1"/>
    <x v="1"/>
    <d v="2023-03-18T00:00:00"/>
    <n v="1"/>
    <x v="0"/>
    <n v="5"/>
    <x v="1"/>
    <n v="2"/>
    <d v="2022-12-01T00:00:00"/>
    <x v="0"/>
    <x v="0"/>
    <x v="2"/>
    <n v="1"/>
    <x v="2759"/>
    <n v="61"/>
    <x v="3"/>
  </r>
  <r>
    <x v="2791"/>
    <d v="2020-12-02T00:00:00"/>
    <n v="5"/>
    <s v="Production Technician II"/>
    <x v="6"/>
    <s v="Active"/>
    <s v="Contract"/>
    <s v="Zone B"/>
    <s v="Temporary"/>
    <x v="0"/>
    <x v="9"/>
    <d v="1948-06-27T00:00:00"/>
    <s v="MA"/>
    <x v="1"/>
    <s v="Asian"/>
    <s v="Divorced"/>
    <x v="0"/>
    <x v="1"/>
    <x v="1"/>
    <d v="2023-07-25T00:00:00"/>
    <n v="1"/>
    <x v="0"/>
    <n v="1"/>
    <x v="0"/>
    <n v="4"/>
    <d v="2022-08-23T00:00:00"/>
    <x v="4"/>
    <x v="1"/>
    <x v="1"/>
    <n v="1"/>
    <x v="2760"/>
    <n v="72"/>
    <x v="3"/>
  </r>
  <r>
    <x v="2792"/>
    <d v="2019-01-20T00:00:00"/>
    <n v="7"/>
    <s v="Production Technician II"/>
    <x v="2"/>
    <s v="Terminated"/>
    <s v="Contract"/>
    <s v="Zone C"/>
    <s v="Full-Time"/>
    <x v="0"/>
    <x v="3"/>
    <d v="1976-05-14T00:00:00"/>
    <s v="MA"/>
    <x v="1"/>
    <s v="Black"/>
    <s v="Widowed"/>
    <x v="1"/>
    <x v="0"/>
    <x v="0"/>
    <d v="2022-08-21T00:00:00"/>
    <n v="4"/>
    <x v="1"/>
    <n v="5"/>
    <x v="1"/>
    <n v="5"/>
    <d v="2022-09-20T00:00:00"/>
    <x v="2"/>
    <x v="1"/>
    <x v="3"/>
    <n v="1"/>
    <x v="2761"/>
    <n v="43"/>
    <x v="0"/>
  </r>
  <r>
    <x v="2793"/>
    <d v="2020-05-30T00:00:00"/>
    <n v="5"/>
    <s v="Production Technician II"/>
    <x v="4"/>
    <s v="Terminated"/>
    <s v="Full-Time"/>
    <s v="Zone B"/>
    <s v="Full-Time"/>
    <x v="0"/>
    <x v="4"/>
    <d v="1962-10-16T00:00:00"/>
    <s v="MA"/>
    <x v="1"/>
    <s v="Other"/>
    <s v="Single"/>
    <x v="1"/>
    <x v="2"/>
    <x v="2"/>
    <d v="2022-09-11T00:00:00"/>
    <n v="4"/>
    <x v="1"/>
    <n v="1"/>
    <x v="0"/>
    <n v="5"/>
    <d v="2023-06-09T00:00:00"/>
    <x v="0"/>
    <x v="0"/>
    <x v="3"/>
    <n v="2"/>
    <x v="2762"/>
    <n v="58"/>
    <x v="0"/>
  </r>
  <r>
    <x v="2794"/>
    <d v="2022-06-20T00:00:00"/>
    <n v="3"/>
    <s v="Production Technician II"/>
    <x v="1"/>
    <s v="Active"/>
    <s v="Contract"/>
    <s v="Zone C"/>
    <s v="Temporary"/>
    <x v="0"/>
    <x v="3"/>
    <d v="1958-08-27T00:00:00"/>
    <s v="MA"/>
    <x v="0"/>
    <s v="Asian"/>
    <s v="Widowed"/>
    <x v="1"/>
    <x v="1"/>
    <x v="1"/>
    <d v="2023-07-30T00:00:00"/>
    <n v="3"/>
    <x v="2"/>
    <n v="5"/>
    <x v="1"/>
    <n v="3"/>
    <d v="2023-06-06T00:00:00"/>
    <x v="1"/>
    <x v="1"/>
    <x v="2"/>
    <n v="2"/>
    <x v="2763"/>
    <n v="64"/>
    <x v="3"/>
  </r>
  <r>
    <x v="2795"/>
    <d v="2022-12-20T00:00:00"/>
    <n v="3"/>
    <s v="Production Technician II"/>
    <x v="8"/>
    <s v="Terminated"/>
    <s v="Full-Time"/>
    <s v="Zone A"/>
    <s v="Full-Time"/>
    <x v="0"/>
    <x v="15"/>
    <d v="1970-11-22T00:00:00"/>
    <s v="MA"/>
    <x v="0"/>
    <s v="Hispanic"/>
    <s v="Married"/>
    <x v="1"/>
    <x v="1"/>
    <x v="1"/>
    <d v="2022-08-08T00:00:00"/>
    <n v="4"/>
    <x v="1"/>
    <n v="2"/>
    <x v="0"/>
    <n v="5"/>
    <d v="2022-12-01T00:00:00"/>
    <x v="4"/>
    <x v="0"/>
    <x v="3"/>
    <n v="2"/>
    <x v="2764"/>
    <n v="52"/>
    <x v="0"/>
  </r>
  <r>
    <x v="2796"/>
    <d v="2023-01-14T00:00:00"/>
    <n v="3"/>
    <s v="Production Technician I"/>
    <x v="3"/>
    <s v="Terminated"/>
    <s v="Contract"/>
    <s v="Zone C"/>
    <s v="Part-Time"/>
    <x v="0"/>
    <x v="9"/>
    <d v="1992-05-27T00:00:00"/>
    <s v="MA"/>
    <x v="0"/>
    <s v="Asian"/>
    <s v="Divorced"/>
    <x v="0"/>
    <x v="0"/>
    <x v="0"/>
    <d v="2023-07-13T00:00:00"/>
    <n v="1"/>
    <x v="0"/>
    <n v="3"/>
    <x v="2"/>
    <n v="1"/>
    <d v="2023-05-05T00:00:00"/>
    <x v="3"/>
    <x v="1"/>
    <x v="3"/>
    <n v="4"/>
    <x v="2765"/>
    <n v="31"/>
    <x v="1"/>
  </r>
  <r>
    <x v="2797"/>
    <d v="2018-09-22T00:00:00"/>
    <n v="7"/>
    <s v="Production Technician I"/>
    <x v="9"/>
    <s v="Active"/>
    <s v="Contract"/>
    <s v="Zone A"/>
    <s v="Temporary"/>
    <x v="0"/>
    <x v="1"/>
    <d v="1989-02-06T00:00:00"/>
    <s v="MA"/>
    <x v="1"/>
    <s v="Other"/>
    <s v="Married"/>
    <x v="1"/>
    <x v="2"/>
    <x v="2"/>
    <d v="2023-08-03T00:00:00"/>
    <n v="2"/>
    <x v="0"/>
    <n v="4"/>
    <x v="1"/>
    <n v="4"/>
    <d v="2022-12-29T00:00:00"/>
    <x v="1"/>
    <x v="1"/>
    <x v="1"/>
    <n v="1"/>
    <x v="2766"/>
    <n v="29"/>
    <x v="1"/>
  </r>
  <r>
    <x v="2798"/>
    <d v="2022-09-24T00:00:00"/>
    <n v="3"/>
    <s v="Production Technician I"/>
    <x v="5"/>
    <s v="Terminated"/>
    <s v="Part-Time"/>
    <s v="Zone A"/>
    <s v="Temporary"/>
    <x v="0"/>
    <x v="4"/>
    <d v="1999-12-04T00:00:00"/>
    <s v="MA"/>
    <x v="1"/>
    <s v="Hispanic"/>
    <s v="Divorced"/>
    <x v="1"/>
    <x v="0"/>
    <x v="0"/>
    <d v="2023-03-17T00:00:00"/>
    <n v="1"/>
    <x v="0"/>
    <n v="3"/>
    <x v="2"/>
    <n v="3"/>
    <d v="2022-11-27T00:00:00"/>
    <x v="4"/>
    <x v="0"/>
    <x v="2"/>
    <n v="4"/>
    <x v="2767"/>
    <n v="23"/>
    <x v="2"/>
  </r>
  <r>
    <x v="2799"/>
    <d v="2020-06-08T00:00:00"/>
    <n v="5"/>
    <s v="Production Technician I"/>
    <x v="6"/>
    <s v="Terminated"/>
    <s v="Full-Time"/>
    <s v="Zone B"/>
    <s v="Full-Time"/>
    <x v="0"/>
    <x v="6"/>
    <d v="1999-09-20T00:00:00"/>
    <s v="MA"/>
    <x v="0"/>
    <s v="Black"/>
    <s v="Divorced"/>
    <x v="1"/>
    <x v="1"/>
    <x v="1"/>
    <d v="2023-01-24T00:00:00"/>
    <n v="2"/>
    <x v="0"/>
    <n v="4"/>
    <x v="1"/>
    <n v="3"/>
    <d v="2023-06-30T00:00:00"/>
    <x v="3"/>
    <x v="0"/>
    <x v="0"/>
    <n v="1"/>
    <x v="2768"/>
    <n v="21"/>
    <x v="2"/>
  </r>
  <r>
    <x v="2800"/>
    <d v="2023-07-06T00:00:00"/>
    <n v="2"/>
    <s v="Production Technician I"/>
    <x v="2"/>
    <s v="Active"/>
    <s v="Part-Time"/>
    <s v="Zone B"/>
    <s v="Temporary"/>
    <x v="0"/>
    <x v="4"/>
    <d v="1986-11-11T00:00:00"/>
    <s v="MA"/>
    <x v="0"/>
    <s v="Asian"/>
    <s v="Single"/>
    <x v="1"/>
    <x v="0"/>
    <x v="3"/>
    <d v="2022-08-19T00:00:00"/>
    <n v="4"/>
    <x v="1"/>
    <n v="1"/>
    <x v="0"/>
    <n v="2"/>
    <d v="2023-02-20T00:00:00"/>
    <x v="2"/>
    <x v="1"/>
    <x v="1"/>
    <n v="4"/>
    <x v="2769"/>
    <n v="37"/>
    <x v="1"/>
  </r>
  <r>
    <x v="2801"/>
    <d v="2020-02-24T00:00:00"/>
    <n v="6"/>
    <s v="Production Technician I"/>
    <x v="4"/>
    <s v="Active"/>
    <s v="Part-Time"/>
    <s v="Zone A"/>
    <s v="Temporary"/>
    <x v="0"/>
    <x v="8"/>
    <d v="1989-09-06T00:00:00"/>
    <s v="MA"/>
    <x v="0"/>
    <s v="Asian"/>
    <s v="Widowed"/>
    <x v="1"/>
    <x v="0"/>
    <x v="0"/>
    <d v="2022-12-19T00:00:00"/>
    <n v="3"/>
    <x v="2"/>
    <n v="5"/>
    <x v="1"/>
    <n v="3"/>
    <d v="2022-10-24T00:00:00"/>
    <x v="4"/>
    <x v="0"/>
    <x v="2"/>
    <n v="2"/>
    <x v="2770"/>
    <n v="31"/>
    <x v="1"/>
  </r>
  <r>
    <x v="2802"/>
    <d v="2021-05-26T00:00:00"/>
    <n v="4"/>
    <s v="Production Technician I"/>
    <x v="0"/>
    <s v="Active"/>
    <s v="Contract"/>
    <s v="Zone B"/>
    <s v="Temporary"/>
    <x v="0"/>
    <x v="3"/>
    <d v="1993-09-04T00:00:00"/>
    <s v="MA"/>
    <x v="0"/>
    <s v="White"/>
    <s v="Single"/>
    <x v="1"/>
    <x v="1"/>
    <x v="1"/>
    <d v="2023-04-12T00:00:00"/>
    <n v="5"/>
    <x v="1"/>
    <n v="1"/>
    <x v="0"/>
    <n v="4"/>
    <d v="2023-07-08T00:00:00"/>
    <x v="3"/>
    <x v="1"/>
    <x v="3"/>
    <n v="1"/>
    <x v="2771"/>
    <n v="28"/>
    <x v="1"/>
  </r>
  <r>
    <x v="2803"/>
    <d v="2023-06-27T00:00:00"/>
    <n v="2"/>
    <s v="Production Technician I"/>
    <x v="1"/>
    <s v="Active"/>
    <s v="Full-Time"/>
    <s v="Zone C"/>
    <s v="Temporary"/>
    <x v="0"/>
    <x v="4"/>
    <d v="1984-12-19T00:00:00"/>
    <s v="MA"/>
    <x v="1"/>
    <s v="Black"/>
    <s v="Widowed"/>
    <x v="1"/>
    <x v="2"/>
    <x v="4"/>
    <d v="2022-09-05T00:00:00"/>
    <n v="4"/>
    <x v="1"/>
    <n v="3"/>
    <x v="2"/>
    <n v="2"/>
    <d v="2022-10-26T00:00:00"/>
    <x v="3"/>
    <x v="0"/>
    <x v="1"/>
    <n v="1"/>
    <x v="2772"/>
    <n v="39"/>
    <x v="1"/>
  </r>
  <r>
    <x v="2804"/>
    <d v="2022-12-20T00:00:00"/>
    <n v="3"/>
    <s v="Production Technician I"/>
    <x v="8"/>
    <s v="Active"/>
    <s v="Contract"/>
    <s v="Zone C"/>
    <s v="Part-Time"/>
    <x v="0"/>
    <x v="4"/>
    <d v="1954-11-29T00:00:00"/>
    <s v="MA"/>
    <x v="1"/>
    <s v="White"/>
    <s v="Single"/>
    <x v="1"/>
    <x v="1"/>
    <x v="1"/>
    <d v="2022-10-03T00:00:00"/>
    <n v="1"/>
    <x v="0"/>
    <n v="5"/>
    <x v="1"/>
    <n v="2"/>
    <d v="2022-08-30T00:00:00"/>
    <x v="1"/>
    <x v="0"/>
    <x v="1"/>
    <n v="4"/>
    <x v="2773"/>
    <n v="68"/>
    <x v="3"/>
  </r>
  <r>
    <x v="2805"/>
    <d v="2018-11-10T00:00:00"/>
    <n v="7"/>
    <s v="Production Technician I"/>
    <x v="3"/>
    <s v="Active"/>
    <s v="Part-Time"/>
    <s v="Zone C"/>
    <s v="Temporary"/>
    <x v="0"/>
    <x v="4"/>
    <d v="1970-05-20T00:00:00"/>
    <s v="MA"/>
    <x v="1"/>
    <s v="Other"/>
    <s v="Divorced"/>
    <x v="1"/>
    <x v="0"/>
    <x v="3"/>
    <d v="2022-11-10T00:00:00"/>
    <n v="3"/>
    <x v="2"/>
    <n v="5"/>
    <x v="1"/>
    <n v="5"/>
    <d v="2023-04-14T00:00:00"/>
    <x v="2"/>
    <x v="0"/>
    <x v="0"/>
    <n v="2"/>
    <x v="2774"/>
    <n v="48"/>
    <x v="0"/>
  </r>
  <r>
    <x v="2806"/>
    <d v="2020-08-13T00:00:00"/>
    <n v="5"/>
    <s v="Production Technician I"/>
    <x v="9"/>
    <s v="Terminated"/>
    <s v="Part-Time"/>
    <s v="Zone C"/>
    <s v="Part-Time"/>
    <x v="0"/>
    <x v="3"/>
    <d v="1985-04-01T00:00:00"/>
    <s v="MA"/>
    <x v="0"/>
    <s v="Hispanic"/>
    <s v="Divorced"/>
    <x v="1"/>
    <x v="2"/>
    <x v="2"/>
    <d v="2022-11-12T00:00:00"/>
    <n v="3"/>
    <x v="2"/>
    <n v="2"/>
    <x v="0"/>
    <n v="3"/>
    <d v="2022-11-16T00:00:00"/>
    <x v="0"/>
    <x v="0"/>
    <x v="0"/>
    <n v="4"/>
    <x v="2775"/>
    <n v="35"/>
    <x v="1"/>
  </r>
  <r>
    <x v="2807"/>
    <d v="2019-03-07T00:00:00"/>
    <n v="7"/>
    <s v="Production Technician I"/>
    <x v="5"/>
    <s v="Active"/>
    <s v="Full-Time"/>
    <s v="Zone C"/>
    <s v="Full-Time"/>
    <x v="0"/>
    <x v="4"/>
    <d v="1991-07-18T00:00:00"/>
    <s v="MA"/>
    <x v="0"/>
    <s v="Hispanic"/>
    <s v="Married"/>
    <x v="0"/>
    <x v="1"/>
    <x v="1"/>
    <d v="2023-06-27T00:00:00"/>
    <n v="2"/>
    <x v="0"/>
    <n v="1"/>
    <x v="0"/>
    <n v="2"/>
    <d v="2022-11-19T00:00:00"/>
    <x v="0"/>
    <x v="0"/>
    <x v="3"/>
    <n v="1"/>
    <x v="2776"/>
    <n v="28"/>
    <x v="1"/>
  </r>
  <r>
    <x v="2808"/>
    <d v="2022-03-13T00:00:00"/>
    <n v="4"/>
    <s v="Production Technician I"/>
    <x v="6"/>
    <s v="Active"/>
    <s v="Part-Time"/>
    <s v="Zone A"/>
    <s v="Full-Time"/>
    <x v="0"/>
    <x v="3"/>
    <d v="1978-07-10T00:00:00"/>
    <s v="MA"/>
    <x v="0"/>
    <s v="Other"/>
    <s v="Divorced"/>
    <x v="0"/>
    <x v="1"/>
    <x v="1"/>
    <d v="2022-12-21T00:00:00"/>
    <n v="2"/>
    <x v="0"/>
    <n v="1"/>
    <x v="0"/>
    <n v="4"/>
    <d v="2023-02-10T00:00:00"/>
    <x v="3"/>
    <x v="1"/>
    <x v="0"/>
    <n v="5"/>
    <x v="2777"/>
    <n v="44"/>
    <x v="0"/>
  </r>
  <r>
    <x v="2809"/>
    <d v="2019-11-25T00:00:00"/>
    <n v="6"/>
    <s v="Production Technician II"/>
    <x v="5"/>
    <s v="Active"/>
    <s v="Contract"/>
    <s v="Zone C"/>
    <s v="Temporary"/>
    <x v="0"/>
    <x v="3"/>
    <d v="1995-02-18T00:00:00"/>
    <s v="MA"/>
    <x v="0"/>
    <s v="Hispanic"/>
    <s v="Widowed"/>
    <x v="0"/>
    <x v="2"/>
    <x v="2"/>
    <d v="2023-01-01T00:00:00"/>
    <n v="2"/>
    <x v="0"/>
    <n v="1"/>
    <x v="0"/>
    <n v="5"/>
    <d v="2022-08-26T00:00:00"/>
    <x v="0"/>
    <x v="1"/>
    <x v="1"/>
    <n v="1"/>
    <x v="2778"/>
    <n v="24"/>
    <x v="2"/>
  </r>
  <r>
    <x v="2810"/>
    <d v="2019-03-06T00:00:00"/>
    <n v="7"/>
    <s v="Production Technician II"/>
    <x v="6"/>
    <s v="Active"/>
    <s v="Full-Time"/>
    <s v="Zone C"/>
    <s v="Full-Time"/>
    <x v="0"/>
    <x v="2"/>
    <d v="1965-07-19T00:00:00"/>
    <s v="MA"/>
    <x v="1"/>
    <s v="Other"/>
    <s v="Widowed"/>
    <x v="0"/>
    <x v="1"/>
    <x v="1"/>
    <d v="2023-04-19T00:00:00"/>
    <n v="1"/>
    <x v="0"/>
    <n v="3"/>
    <x v="2"/>
    <n v="4"/>
    <d v="2022-10-16T00:00:00"/>
    <x v="3"/>
    <x v="0"/>
    <x v="2"/>
    <n v="3"/>
    <x v="2779"/>
    <n v="54"/>
    <x v="0"/>
  </r>
  <r>
    <x v="2811"/>
    <d v="2019-04-19T00:00:00"/>
    <n v="7"/>
    <s v="Production Technician II"/>
    <x v="2"/>
    <s v="Active"/>
    <s v="Part-Time"/>
    <s v="Zone A"/>
    <s v="Temporary"/>
    <x v="0"/>
    <x v="10"/>
    <d v="1990-09-17T00:00:00"/>
    <s v="MA"/>
    <x v="1"/>
    <s v="Black"/>
    <s v="Divorced"/>
    <x v="0"/>
    <x v="2"/>
    <x v="4"/>
    <d v="2022-10-09T00:00:00"/>
    <n v="3"/>
    <x v="2"/>
    <n v="1"/>
    <x v="0"/>
    <n v="3"/>
    <d v="2022-11-03T00:00:00"/>
    <x v="0"/>
    <x v="1"/>
    <x v="0"/>
    <n v="2"/>
    <x v="2780"/>
    <n v="29"/>
    <x v="1"/>
  </r>
  <r>
    <x v="2812"/>
    <d v="2020-08-12T00:00:00"/>
    <n v="5"/>
    <s v="Production Technician II"/>
    <x v="4"/>
    <s v="Active"/>
    <s v="Full-Time"/>
    <s v="Zone C"/>
    <s v="Temporary"/>
    <x v="0"/>
    <x v="4"/>
    <d v="1943-06-25T00:00:00"/>
    <s v="MA"/>
    <x v="1"/>
    <s v="Asian"/>
    <s v="Married"/>
    <x v="0"/>
    <x v="2"/>
    <x v="4"/>
    <d v="2023-02-11T00:00:00"/>
    <n v="2"/>
    <x v="0"/>
    <n v="3"/>
    <x v="2"/>
    <n v="1"/>
    <d v="2022-10-18T00:00:00"/>
    <x v="2"/>
    <x v="1"/>
    <x v="2"/>
    <n v="5"/>
    <x v="2781"/>
    <n v="77"/>
    <x v="3"/>
  </r>
  <r>
    <x v="2813"/>
    <d v="2020-01-13T00:00:00"/>
    <n v="6"/>
    <s v="Production Technician II"/>
    <x v="7"/>
    <s v="Active"/>
    <s v="Part-Time"/>
    <s v="Zone C"/>
    <s v="Full-Time"/>
    <x v="0"/>
    <x v="2"/>
    <d v="1991-11-04T00:00:00"/>
    <s v="MA"/>
    <x v="0"/>
    <s v="Black"/>
    <s v="Divorced"/>
    <x v="0"/>
    <x v="1"/>
    <x v="1"/>
    <d v="2023-07-05T00:00:00"/>
    <n v="4"/>
    <x v="1"/>
    <n v="3"/>
    <x v="2"/>
    <n v="1"/>
    <d v="2023-04-01T00:00:00"/>
    <x v="4"/>
    <x v="0"/>
    <x v="1"/>
    <n v="2"/>
    <x v="2782"/>
    <n v="29"/>
    <x v="1"/>
  </r>
  <r>
    <x v="2814"/>
    <d v="2019-11-18T00:00:00"/>
    <n v="6"/>
    <s v="Production Technician II"/>
    <x v="1"/>
    <s v="Terminated"/>
    <s v="Full-Time"/>
    <s v="Zone B"/>
    <s v="Full-Time"/>
    <x v="0"/>
    <x v="3"/>
    <d v="1988-02-29T00:00:00"/>
    <s v="MA"/>
    <x v="0"/>
    <s v="Other"/>
    <s v="Single"/>
    <x v="0"/>
    <x v="2"/>
    <x v="2"/>
    <d v="2022-10-02T00:00:00"/>
    <n v="3"/>
    <x v="2"/>
    <n v="4"/>
    <x v="1"/>
    <n v="2"/>
    <d v="2023-01-23T00:00:00"/>
    <x v="3"/>
    <x v="1"/>
    <x v="2"/>
    <n v="3"/>
    <x v="2783"/>
    <n v="31"/>
    <x v="1"/>
  </r>
  <r>
    <x v="2815"/>
    <d v="2018-08-25T00:00:00"/>
    <n v="7"/>
    <s v="Production Technician I"/>
    <x v="4"/>
    <s v="Active"/>
    <s v="Contract"/>
    <s v="Zone B"/>
    <s v="Full-Time"/>
    <x v="0"/>
    <x v="3"/>
    <d v="1942-06-04T00:00:00"/>
    <s v="MA"/>
    <x v="0"/>
    <s v="Hispanic"/>
    <s v="Married"/>
    <x v="2"/>
    <x v="1"/>
    <x v="1"/>
    <d v="2023-05-21T00:00:00"/>
    <n v="3"/>
    <x v="2"/>
    <n v="4"/>
    <x v="1"/>
    <n v="4"/>
    <d v="2023-07-30T00:00:00"/>
    <x v="0"/>
    <x v="1"/>
    <x v="3"/>
    <n v="5"/>
    <x v="2784"/>
    <n v="76"/>
    <x v="3"/>
  </r>
  <r>
    <x v="2816"/>
    <d v="2021-05-24T00:00:00"/>
    <n v="4"/>
    <s v="Production Technician I"/>
    <x v="5"/>
    <s v="Active"/>
    <s v="Contract"/>
    <s v="Zone B"/>
    <s v="Temporary"/>
    <x v="0"/>
    <x v="4"/>
    <d v="1949-06-03T00:00:00"/>
    <s v="MA"/>
    <x v="1"/>
    <s v="Black"/>
    <s v="Divorced"/>
    <x v="0"/>
    <x v="2"/>
    <x v="2"/>
    <d v="2023-04-06T00:00:00"/>
    <n v="1"/>
    <x v="0"/>
    <n v="5"/>
    <x v="1"/>
    <n v="5"/>
    <d v="2022-09-12T00:00:00"/>
    <x v="0"/>
    <x v="1"/>
    <x v="1"/>
    <n v="3"/>
    <x v="2785"/>
    <n v="72"/>
    <x v="3"/>
  </r>
  <r>
    <x v="2817"/>
    <d v="2021-06-09T00:00:00"/>
    <n v="4"/>
    <s v="Production Technician I"/>
    <x v="3"/>
    <s v="Terminated"/>
    <s v="Part-Time"/>
    <s v="Zone A"/>
    <s v="Part-Time"/>
    <x v="0"/>
    <x v="4"/>
    <d v="1975-02-09T00:00:00"/>
    <s v="MA"/>
    <x v="0"/>
    <s v="Other"/>
    <s v="Widowed"/>
    <x v="2"/>
    <x v="1"/>
    <x v="1"/>
    <d v="2023-05-30T00:00:00"/>
    <n v="4"/>
    <x v="1"/>
    <n v="4"/>
    <x v="1"/>
    <n v="3"/>
    <d v="2022-08-24T00:00:00"/>
    <x v="4"/>
    <x v="0"/>
    <x v="0"/>
    <n v="3"/>
    <x v="2786"/>
    <n v="46"/>
    <x v="0"/>
  </r>
  <r>
    <x v="2818"/>
    <d v="2021-04-05T00:00:00"/>
    <n v="5"/>
    <s v="Production Technician I"/>
    <x v="7"/>
    <s v="Terminated"/>
    <s v="Part-Time"/>
    <s v="Zone B"/>
    <s v="Full-Time"/>
    <x v="0"/>
    <x v="3"/>
    <d v="1949-11-30T00:00:00"/>
    <s v="MA"/>
    <x v="0"/>
    <s v="Asian"/>
    <s v="Married"/>
    <x v="0"/>
    <x v="0"/>
    <x v="0"/>
    <d v="2022-09-13T00:00:00"/>
    <n v="4"/>
    <x v="1"/>
    <n v="3"/>
    <x v="2"/>
    <n v="3"/>
    <d v="2023-04-15T00:00:00"/>
    <x v="0"/>
    <x v="1"/>
    <x v="3"/>
    <n v="4"/>
    <x v="2787"/>
    <n v="72"/>
    <x v="3"/>
  </r>
  <r>
    <x v="2819"/>
    <d v="2022-11-05T00:00:00"/>
    <n v="3"/>
    <s v="Production Technician I"/>
    <x v="9"/>
    <s v="Active"/>
    <s v="Part-Time"/>
    <s v="Zone A"/>
    <s v="Part-Time"/>
    <x v="0"/>
    <x v="4"/>
    <d v="1949-09-27T00:00:00"/>
    <s v="MA"/>
    <x v="0"/>
    <s v="Asian"/>
    <s v="Single"/>
    <x v="0"/>
    <x v="1"/>
    <x v="1"/>
    <d v="2023-03-22T00:00:00"/>
    <n v="3"/>
    <x v="2"/>
    <n v="3"/>
    <x v="2"/>
    <n v="2"/>
    <d v="2022-10-05T00:00:00"/>
    <x v="2"/>
    <x v="0"/>
    <x v="1"/>
    <n v="2"/>
    <x v="76"/>
    <n v="73"/>
    <x v="3"/>
  </r>
  <r>
    <x v="2820"/>
    <d v="2019-11-09T00:00:00"/>
    <n v="6"/>
    <s v="Production Technician I"/>
    <x v="2"/>
    <s v="Active"/>
    <s v="Part-Time"/>
    <s v="Zone A"/>
    <s v="Full-Time"/>
    <x v="0"/>
    <x v="3"/>
    <d v="1956-12-11T00:00:00"/>
    <s v="MA"/>
    <x v="0"/>
    <s v="Other"/>
    <s v="Single"/>
    <x v="0"/>
    <x v="1"/>
    <x v="1"/>
    <d v="2022-08-15T00:00:00"/>
    <n v="5"/>
    <x v="1"/>
    <n v="2"/>
    <x v="0"/>
    <n v="1"/>
    <d v="2022-08-24T00:00:00"/>
    <x v="2"/>
    <x v="1"/>
    <x v="3"/>
    <n v="2"/>
    <x v="2788"/>
    <n v="63"/>
    <x v="3"/>
  </r>
  <r>
    <x v="2821"/>
    <d v="2022-06-05T00:00:00"/>
    <n v="3"/>
    <s v="Production Technician I"/>
    <x v="6"/>
    <s v="Active"/>
    <s v="Full-Time"/>
    <s v="Zone B"/>
    <s v="Full-Time"/>
    <x v="0"/>
    <x v="1"/>
    <d v="1984-02-25T00:00:00"/>
    <s v="MA"/>
    <x v="0"/>
    <s v="White"/>
    <s v="Widowed"/>
    <x v="0"/>
    <x v="2"/>
    <x v="2"/>
    <d v="2023-05-23T00:00:00"/>
    <n v="4"/>
    <x v="1"/>
    <n v="4"/>
    <x v="1"/>
    <n v="5"/>
    <d v="2022-12-01T00:00:00"/>
    <x v="0"/>
    <x v="1"/>
    <x v="0"/>
    <n v="3"/>
    <x v="2789"/>
    <n v="38"/>
    <x v="1"/>
  </r>
  <r>
    <x v="2822"/>
    <d v="2021-09-21T00:00:00"/>
    <n v="4"/>
    <s v="Production Technician I"/>
    <x v="8"/>
    <s v="Active"/>
    <s v="Full-Time"/>
    <s v="Zone C"/>
    <s v="Temporary"/>
    <x v="0"/>
    <x v="12"/>
    <d v="1970-06-04T00:00:00"/>
    <s v="MA"/>
    <x v="0"/>
    <s v="Black"/>
    <s v="Divorced"/>
    <x v="0"/>
    <x v="2"/>
    <x v="4"/>
    <d v="2022-12-30T00:00:00"/>
    <n v="2"/>
    <x v="0"/>
    <n v="5"/>
    <x v="1"/>
    <n v="3"/>
    <d v="2023-07-21T00:00:00"/>
    <x v="0"/>
    <x v="1"/>
    <x v="3"/>
    <n v="1"/>
    <x v="2790"/>
    <n v="51"/>
    <x v="0"/>
  </r>
  <r>
    <x v="2823"/>
    <d v="2021-03-03T00:00:00"/>
    <n v="5"/>
    <s v="Production Technician I"/>
    <x v="0"/>
    <s v="Terminated"/>
    <s v="Part-Time"/>
    <s v="Zone C"/>
    <s v="Full-Time"/>
    <x v="0"/>
    <x v="4"/>
    <d v="1971-11-30T00:00:00"/>
    <s v="MA"/>
    <x v="1"/>
    <s v="Black"/>
    <s v="Single"/>
    <x v="0"/>
    <x v="1"/>
    <x v="1"/>
    <d v="2023-04-23T00:00:00"/>
    <n v="1"/>
    <x v="0"/>
    <n v="4"/>
    <x v="1"/>
    <n v="4"/>
    <d v="2023-07-05T00:00:00"/>
    <x v="1"/>
    <x v="1"/>
    <x v="1"/>
    <n v="2"/>
    <x v="2791"/>
    <n v="50"/>
    <x v="0"/>
  </r>
  <r>
    <x v="2824"/>
    <d v="2021-02-19T00:00:00"/>
    <n v="5"/>
    <s v="Production Technician I"/>
    <x v="4"/>
    <s v="Terminated"/>
    <s v="Contract"/>
    <s v="Zone A"/>
    <s v="Full-Time"/>
    <x v="0"/>
    <x v="4"/>
    <d v="1975-09-03T00:00:00"/>
    <s v="MA"/>
    <x v="0"/>
    <s v="Asian"/>
    <s v="Married"/>
    <x v="1"/>
    <x v="1"/>
    <x v="1"/>
    <d v="2023-03-06T00:00:00"/>
    <n v="4"/>
    <x v="1"/>
    <n v="4"/>
    <x v="1"/>
    <n v="3"/>
    <d v="2023-06-08T00:00:00"/>
    <x v="4"/>
    <x v="1"/>
    <x v="2"/>
    <n v="5"/>
    <x v="2792"/>
    <n v="46"/>
    <x v="0"/>
  </r>
  <r>
    <x v="2825"/>
    <d v="2020-03-25T00:00:00"/>
    <n v="6"/>
    <s v="Production Technician I"/>
    <x v="6"/>
    <s v="Terminated"/>
    <s v="Contract"/>
    <s v="Zone C"/>
    <s v="Temporary"/>
    <x v="0"/>
    <x v="0"/>
    <d v="1955-05-17T00:00:00"/>
    <s v="MA"/>
    <x v="0"/>
    <s v="Other"/>
    <s v="Single"/>
    <x v="0"/>
    <x v="0"/>
    <x v="3"/>
    <d v="2023-07-16T00:00:00"/>
    <n v="5"/>
    <x v="1"/>
    <n v="5"/>
    <x v="1"/>
    <n v="4"/>
    <d v="2023-04-27T00:00:00"/>
    <x v="1"/>
    <x v="0"/>
    <x v="1"/>
    <n v="1"/>
    <x v="2793"/>
    <n v="65"/>
    <x v="3"/>
  </r>
  <r>
    <x v="2826"/>
    <d v="2021-04-15T00:00:00"/>
    <n v="5"/>
    <s v="Production Technician II"/>
    <x v="5"/>
    <s v="Active"/>
    <s v="Part-Time"/>
    <s v="Zone C"/>
    <s v="Temporary"/>
    <x v="0"/>
    <x v="4"/>
    <d v="1953-02-26T00:00:00"/>
    <s v="MA"/>
    <x v="0"/>
    <s v="Asian"/>
    <s v="Single"/>
    <x v="0"/>
    <x v="0"/>
    <x v="3"/>
    <d v="2023-05-09T00:00:00"/>
    <n v="1"/>
    <x v="0"/>
    <n v="3"/>
    <x v="2"/>
    <n v="5"/>
    <d v="2023-02-06T00:00:00"/>
    <x v="0"/>
    <x v="1"/>
    <x v="1"/>
    <n v="1"/>
    <x v="2794"/>
    <n v="68"/>
    <x v="3"/>
  </r>
  <r>
    <x v="2827"/>
    <d v="2022-12-15T00:00:00"/>
    <n v="3"/>
    <s v="Production Technician II"/>
    <x v="6"/>
    <s v="Terminated"/>
    <s v="Contract"/>
    <s v="Zone B"/>
    <s v="Full-Time"/>
    <x v="0"/>
    <x v="4"/>
    <d v="1965-01-07T00:00:00"/>
    <s v="MA"/>
    <x v="1"/>
    <s v="Asian"/>
    <s v="Divorced"/>
    <x v="0"/>
    <x v="1"/>
    <x v="1"/>
    <d v="2023-06-02T00:00:00"/>
    <n v="2"/>
    <x v="0"/>
    <n v="2"/>
    <x v="0"/>
    <n v="4"/>
    <d v="2022-08-13T00:00:00"/>
    <x v="0"/>
    <x v="1"/>
    <x v="0"/>
    <n v="5"/>
    <x v="2795"/>
    <n v="57"/>
    <x v="0"/>
  </r>
  <r>
    <x v="2828"/>
    <d v="2022-10-08T00:00:00"/>
    <n v="3"/>
    <s v="Production Technician II"/>
    <x v="2"/>
    <s v="Active"/>
    <s v="Contract"/>
    <s v="Zone B"/>
    <s v="Full-Time"/>
    <x v="0"/>
    <x v="17"/>
    <d v="1943-03-15T00:00:00"/>
    <s v="MA"/>
    <x v="1"/>
    <s v="Asian"/>
    <s v="Divorced"/>
    <x v="0"/>
    <x v="0"/>
    <x v="0"/>
    <d v="2022-10-03T00:00:00"/>
    <n v="5"/>
    <x v="1"/>
    <n v="5"/>
    <x v="1"/>
    <n v="4"/>
    <d v="2023-07-27T00:00:00"/>
    <x v="3"/>
    <x v="0"/>
    <x v="0"/>
    <n v="2"/>
    <x v="2796"/>
    <n v="79"/>
    <x v="3"/>
  </r>
  <r>
    <x v="2829"/>
    <d v="2018-12-18T00:00:00"/>
    <n v="7"/>
    <s v="Production Technician II"/>
    <x v="4"/>
    <s v="Active"/>
    <s v="Contract"/>
    <s v="Zone C"/>
    <s v="Temporary"/>
    <x v="0"/>
    <x v="16"/>
    <d v="1980-07-07T00:00:00"/>
    <s v="MA"/>
    <x v="1"/>
    <s v="Hispanic"/>
    <s v="Widowed"/>
    <x v="0"/>
    <x v="1"/>
    <x v="1"/>
    <d v="2022-09-04T00:00:00"/>
    <n v="4"/>
    <x v="1"/>
    <n v="3"/>
    <x v="2"/>
    <n v="4"/>
    <d v="2023-03-05T00:00:00"/>
    <x v="0"/>
    <x v="1"/>
    <x v="0"/>
    <n v="2"/>
    <x v="2797"/>
    <n v="38"/>
    <x v="1"/>
  </r>
  <r>
    <x v="2830"/>
    <d v="2022-10-06T00:00:00"/>
    <n v="3"/>
    <s v="Production Technician II"/>
    <x v="0"/>
    <s v="Active"/>
    <s v="Full-Time"/>
    <s v="Zone B"/>
    <s v="Part-Time"/>
    <x v="0"/>
    <x v="5"/>
    <d v="1949-03-20T00:00:00"/>
    <s v="MA"/>
    <x v="0"/>
    <s v="Asian"/>
    <s v="Single"/>
    <x v="0"/>
    <x v="2"/>
    <x v="2"/>
    <d v="2022-10-30T00:00:00"/>
    <n v="2"/>
    <x v="0"/>
    <n v="3"/>
    <x v="2"/>
    <n v="2"/>
    <d v="2023-05-31T00:00:00"/>
    <x v="1"/>
    <x v="0"/>
    <x v="1"/>
    <n v="5"/>
    <x v="2798"/>
    <n v="73"/>
    <x v="3"/>
  </r>
  <r>
    <x v="2831"/>
    <d v="2019-12-28T00:00:00"/>
    <n v="6"/>
    <s v="Production Technician II"/>
    <x v="7"/>
    <s v="Active"/>
    <s v="Part-Time"/>
    <s v="Zone A"/>
    <s v="Full-Time"/>
    <x v="0"/>
    <x v="12"/>
    <d v="1991-03-20T00:00:00"/>
    <s v="MA"/>
    <x v="0"/>
    <s v="White"/>
    <s v="Divorced"/>
    <x v="1"/>
    <x v="1"/>
    <x v="1"/>
    <d v="2022-09-24T00:00:00"/>
    <n v="5"/>
    <x v="1"/>
    <n v="4"/>
    <x v="1"/>
    <n v="4"/>
    <d v="2022-10-07T00:00:00"/>
    <x v="0"/>
    <x v="1"/>
    <x v="1"/>
    <n v="2"/>
    <x v="2799"/>
    <n v="28"/>
    <x v="1"/>
  </r>
  <r>
    <x v="2832"/>
    <d v="2019-11-25T00:00:00"/>
    <n v="6"/>
    <s v="Production Technician II"/>
    <x v="1"/>
    <s v="Active"/>
    <s v="Contract"/>
    <s v="Zone B"/>
    <s v="Temporary"/>
    <x v="0"/>
    <x v="4"/>
    <d v="1962-12-15T00:00:00"/>
    <s v="MA"/>
    <x v="0"/>
    <s v="White"/>
    <s v="Single"/>
    <x v="0"/>
    <x v="0"/>
    <x v="3"/>
    <d v="2022-12-22T00:00:00"/>
    <n v="1"/>
    <x v="0"/>
    <n v="2"/>
    <x v="0"/>
    <n v="5"/>
    <d v="2023-03-20T00:00:00"/>
    <x v="1"/>
    <x v="1"/>
    <x v="3"/>
    <n v="5"/>
    <x v="2800"/>
    <n v="57"/>
    <x v="0"/>
  </r>
  <r>
    <x v="2833"/>
    <d v="2022-06-03T00:00:00"/>
    <n v="3"/>
    <s v="Production Technician I"/>
    <x v="8"/>
    <s v="Active"/>
    <s v="Contract"/>
    <s v="Zone C"/>
    <s v="Temporary"/>
    <x v="0"/>
    <x v="3"/>
    <d v="1998-05-04T00:00:00"/>
    <s v="MA"/>
    <x v="0"/>
    <s v="Hispanic"/>
    <s v="Married"/>
    <x v="1"/>
    <x v="1"/>
    <x v="1"/>
    <d v="2023-02-06T00:00:00"/>
    <n v="5"/>
    <x v="1"/>
    <n v="2"/>
    <x v="0"/>
    <n v="4"/>
    <d v="2023-07-23T00:00:00"/>
    <x v="2"/>
    <x v="1"/>
    <x v="1"/>
    <n v="2"/>
    <x v="2801"/>
    <n v="24"/>
    <x v="2"/>
  </r>
  <r>
    <x v="2834"/>
    <d v="2022-09-09T00:00:00"/>
    <n v="3"/>
    <s v="Production Technician I"/>
    <x v="3"/>
    <s v="Terminated"/>
    <s v="Full-Time"/>
    <s v="Zone A"/>
    <s v="Part-Time"/>
    <x v="0"/>
    <x v="8"/>
    <d v="1974-10-14T00:00:00"/>
    <s v="MA"/>
    <x v="1"/>
    <s v="Hispanic"/>
    <s v="Widowed"/>
    <x v="0"/>
    <x v="1"/>
    <x v="1"/>
    <d v="2023-06-08T00:00:00"/>
    <n v="2"/>
    <x v="0"/>
    <n v="5"/>
    <x v="1"/>
    <n v="1"/>
    <d v="2022-09-16T00:00:00"/>
    <x v="0"/>
    <x v="0"/>
    <x v="2"/>
    <n v="4"/>
    <x v="2802"/>
    <n v="48"/>
    <x v="0"/>
  </r>
  <r>
    <x v="2835"/>
    <d v="2020-10-02T00:00:00"/>
    <n v="5"/>
    <s v="Production Technician I"/>
    <x v="4"/>
    <s v="Active"/>
    <s v="Full-Time"/>
    <s v="Zone B"/>
    <s v="Part-Time"/>
    <x v="0"/>
    <x v="0"/>
    <d v="1992-12-18T00:00:00"/>
    <s v="MA"/>
    <x v="1"/>
    <s v="Asian"/>
    <s v="Married"/>
    <x v="0"/>
    <x v="2"/>
    <x v="2"/>
    <d v="2022-08-26T00:00:00"/>
    <n v="1"/>
    <x v="0"/>
    <n v="2"/>
    <x v="0"/>
    <n v="1"/>
    <d v="2023-02-18T00:00:00"/>
    <x v="0"/>
    <x v="1"/>
    <x v="1"/>
    <n v="5"/>
    <x v="2803"/>
    <n v="28"/>
    <x v="1"/>
  </r>
  <r>
    <x v="2836"/>
    <d v="2022-02-07T00:00:00"/>
    <n v="4"/>
    <s v="Production Technician I"/>
    <x v="0"/>
    <s v="Active"/>
    <s v="Part-Time"/>
    <s v="Zone A"/>
    <s v="Part-Time"/>
    <x v="0"/>
    <x v="8"/>
    <d v="2000-09-26T00:00:00"/>
    <s v="MA"/>
    <x v="0"/>
    <s v="Other"/>
    <s v="Widowed"/>
    <x v="0"/>
    <x v="2"/>
    <x v="4"/>
    <d v="2023-05-21T00:00:00"/>
    <n v="2"/>
    <x v="0"/>
    <n v="5"/>
    <x v="1"/>
    <n v="5"/>
    <d v="2023-03-10T00:00:00"/>
    <x v="2"/>
    <x v="1"/>
    <x v="1"/>
    <n v="5"/>
    <x v="2804"/>
    <n v="22"/>
    <x v="2"/>
  </r>
  <r>
    <x v="2837"/>
    <d v="2022-10-14T00:00:00"/>
    <n v="3"/>
    <s v="Production Technician I"/>
    <x v="1"/>
    <s v="Active"/>
    <s v="Part-Time"/>
    <s v="Zone B"/>
    <s v="Temporary"/>
    <x v="0"/>
    <x v="3"/>
    <d v="1996-08-12T00:00:00"/>
    <s v="MA"/>
    <x v="0"/>
    <s v="Asian"/>
    <s v="Widowed"/>
    <x v="0"/>
    <x v="0"/>
    <x v="0"/>
    <d v="2023-06-26T00:00:00"/>
    <n v="5"/>
    <x v="1"/>
    <n v="3"/>
    <x v="2"/>
    <n v="4"/>
    <d v="2023-06-15T00:00:00"/>
    <x v="3"/>
    <x v="0"/>
    <x v="2"/>
    <n v="4"/>
    <x v="2805"/>
    <n v="26"/>
    <x v="1"/>
  </r>
  <r>
    <x v="2838"/>
    <d v="2019-10-14T00:00:00"/>
    <n v="6"/>
    <s v="Production Technician I"/>
    <x v="8"/>
    <s v="Active"/>
    <s v="Contract"/>
    <s v="Zone C"/>
    <s v="Temporary"/>
    <x v="0"/>
    <x v="3"/>
    <d v="1952-12-05T00:00:00"/>
    <s v="MA"/>
    <x v="0"/>
    <s v="Black"/>
    <s v="Divorced"/>
    <x v="0"/>
    <x v="2"/>
    <x v="2"/>
    <d v="2022-11-25T00:00:00"/>
    <n v="2"/>
    <x v="0"/>
    <n v="5"/>
    <x v="1"/>
    <n v="2"/>
    <d v="2023-05-18T00:00:00"/>
    <x v="2"/>
    <x v="1"/>
    <x v="3"/>
    <n v="3"/>
    <x v="2806"/>
    <n v="67"/>
    <x v="3"/>
  </r>
  <r>
    <x v="2839"/>
    <d v="2020-10-10T00:00:00"/>
    <n v="5"/>
    <s v="Production Technician I"/>
    <x v="6"/>
    <s v="Active"/>
    <s v="Contract"/>
    <s v="Zone A"/>
    <s v="Full-Time"/>
    <x v="0"/>
    <x v="4"/>
    <d v="1944-08-10T00:00:00"/>
    <s v="MA"/>
    <x v="0"/>
    <s v="Other"/>
    <s v="Married"/>
    <x v="0"/>
    <x v="2"/>
    <x v="2"/>
    <d v="2023-03-08T00:00:00"/>
    <n v="2"/>
    <x v="0"/>
    <n v="3"/>
    <x v="2"/>
    <n v="3"/>
    <d v="2022-12-15T00:00:00"/>
    <x v="2"/>
    <x v="1"/>
    <x v="3"/>
    <n v="2"/>
    <x v="2807"/>
    <n v="76"/>
    <x v="3"/>
  </r>
  <r>
    <x v="2840"/>
    <d v="2022-05-09T00:00:00"/>
    <n v="4"/>
    <s v="Production Technician I"/>
    <x v="2"/>
    <s v="Active"/>
    <s v="Part-Time"/>
    <s v="Zone A"/>
    <s v="Part-Time"/>
    <x v="0"/>
    <x v="15"/>
    <d v="1959-06-11T00:00:00"/>
    <s v="MA"/>
    <x v="0"/>
    <s v="Other"/>
    <s v="Divorced"/>
    <x v="0"/>
    <x v="2"/>
    <x v="4"/>
    <d v="2023-02-15T00:00:00"/>
    <n v="5"/>
    <x v="1"/>
    <n v="4"/>
    <x v="1"/>
    <n v="2"/>
    <d v="2023-01-22T00:00:00"/>
    <x v="1"/>
    <x v="1"/>
    <x v="3"/>
    <n v="1"/>
    <x v="2808"/>
    <n v="63"/>
    <x v="3"/>
  </r>
  <r>
    <x v="2841"/>
    <d v="2020-12-28T00:00:00"/>
    <n v="5"/>
    <s v="Production Technician I"/>
    <x v="7"/>
    <s v="Active"/>
    <s v="Part-Time"/>
    <s v="Zone A"/>
    <s v="Full-Time"/>
    <x v="0"/>
    <x v="6"/>
    <d v="2001-06-10T00:00:00"/>
    <s v="MA"/>
    <x v="1"/>
    <s v="Black"/>
    <s v="Widowed"/>
    <x v="0"/>
    <x v="1"/>
    <x v="1"/>
    <d v="2022-09-19T00:00:00"/>
    <n v="4"/>
    <x v="1"/>
    <n v="5"/>
    <x v="1"/>
    <n v="3"/>
    <d v="2022-10-14T00:00:00"/>
    <x v="3"/>
    <x v="1"/>
    <x v="2"/>
    <n v="1"/>
    <x v="2809"/>
    <n v="19"/>
    <x v="2"/>
  </r>
  <r>
    <x v="2842"/>
    <d v="2020-12-09T00:00:00"/>
    <n v="5"/>
    <s v="Production Technician I"/>
    <x v="3"/>
    <s v="Terminated"/>
    <s v="Contract"/>
    <s v="Zone B"/>
    <s v="Temporary"/>
    <x v="0"/>
    <x v="13"/>
    <d v="1997-01-27T00:00:00"/>
    <s v="MA"/>
    <x v="1"/>
    <s v="White"/>
    <s v="Single"/>
    <x v="0"/>
    <x v="2"/>
    <x v="2"/>
    <d v="2023-03-14T00:00:00"/>
    <n v="2"/>
    <x v="0"/>
    <n v="4"/>
    <x v="1"/>
    <n v="5"/>
    <d v="2022-08-18T00:00:00"/>
    <x v="2"/>
    <x v="0"/>
    <x v="2"/>
    <n v="5"/>
    <x v="2810"/>
    <n v="23"/>
    <x v="2"/>
  </r>
  <r>
    <x v="2843"/>
    <d v="2019-05-28T00:00:00"/>
    <n v="6"/>
    <s v="Production Technician I"/>
    <x v="5"/>
    <s v="Terminated"/>
    <s v="Contract"/>
    <s v="Zone B"/>
    <s v="Full-Time"/>
    <x v="0"/>
    <x v="1"/>
    <d v="1954-05-28T00:00:00"/>
    <s v="MA"/>
    <x v="0"/>
    <s v="Hispanic"/>
    <s v="Divorced"/>
    <x v="0"/>
    <x v="2"/>
    <x v="2"/>
    <d v="2022-12-25T00:00:00"/>
    <n v="5"/>
    <x v="1"/>
    <n v="2"/>
    <x v="0"/>
    <n v="3"/>
    <d v="2023-05-19T00:00:00"/>
    <x v="3"/>
    <x v="1"/>
    <x v="2"/>
    <n v="3"/>
    <x v="2811"/>
    <n v="65"/>
    <x v="3"/>
  </r>
  <r>
    <x v="2844"/>
    <d v="2022-04-27T00:00:00"/>
    <n v="4"/>
    <s v="Production Technician I"/>
    <x v="4"/>
    <s v="Active"/>
    <s v="Full-Time"/>
    <s v="Zone B"/>
    <s v="Temporary"/>
    <x v="0"/>
    <x v="4"/>
    <d v="1990-09-11T00:00:00"/>
    <s v="MA"/>
    <x v="0"/>
    <s v="White"/>
    <s v="Married"/>
    <x v="0"/>
    <x v="2"/>
    <x v="2"/>
    <d v="2022-08-24T00:00:00"/>
    <n v="1"/>
    <x v="0"/>
    <n v="3"/>
    <x v="2"/>
    <n v="2"/>
    <d v="2023-05-02T00:00:00"/>
    <x v="0"/>
    <x v="0"/>
    <x v="0"/>
    <n v="5"/>
    <x v="2812"/>
    <n v="32"/>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16"/>
  </r>
  <r>
    <x v="1"/>
    <n v="1"/>
  </r>
  <r>
    <x v="2"/>
    <n v="36"/>
  </r>
  <r>
    <x v="3"/>
    <n v="276"/>
  </r>
  <r>
    <x v="4"/>
    <n v="17"/>
  </r>
  <r>
    <x v="5"/>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x v="0"/>
    <n v="0.259050966608084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08511E-C0CB-4D82-9073-2ECAD3B9A02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5:H8" firstHeaderRow="1" firstDataRow="1" firstDataCol="1"/>
  <pivotFields count="33">
    <pivotField showAll="0"/>
    <pivotField numFmtId="15" showAll="0"/>
    <pivotField showAll="0"/>
    <pivotField showAll="0"/>
    <pivotField showAll="0"/>
    <pivotField showAll="0"/>
    <pivotField showAll="0"/>
    <pivotField showAll="0"/>
    <pivotField showAll="0"/>
    <pivotField showAll="0">
      <items count="7">
        <item x="5"/>
        <item x="3"/>
        <item x="2"/>
        <item x="0"/>
        <item x="1"/>
        <item x="4"/>
        <item t="default"/>
      </items>
    </pivotField>
    <pivotField showAll="0"/>
    <pivotField numFmtId="15" showAll="0"/>
    <pivotField showAll="0"/>
    <pivotField axis="axisRow" dataField="1" showAll="0">
      <items count="3">
        <item x="0"/>
        <item x="1"/>
        <item t="default"/>
      </items>
    </pivotField>
    <pivotField showAll="0"/>
    <pivotField showAll="0"/>
    <pivotField showAll="0"/>
    <pivotField showAll="0"/>
    <pivotField showAll="0"/>
    <pivotField numFmtId="15" showAll="0"/>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s>
  <rowFields count="1">
    <field x="13"/>
  </rowFields>
  <rowItems count="3">
    <i>
      <x/>
    </i>
    <i>
      <x v="1"/>
    </i>
    <i t="grand">
      <x/>
    </i>
  </rowItems>
  <colItems count="1">
    <i/>
  </colItems>
  <dataFields count="1">
    <dataField name="Count of GenderCode" fld="13" subtotal="count" showDataAs="percentOfCol" baseField="0" baseItem="0" numFmtId="10"/>
  </dataFields>
  <chartFormats count="3">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3" count="1" selected="0">
            <x v="0"/>
          </reference>
        </references>
      </pivotArea>
    </chartFormat>
    <chartFormat chart="3" format="8">
      <pivotArea type="data" outline="0" fieldPosition="0">
        <references count="2">
          <reference field="4294967294" count="1" selected="0">
            <x v="0"/>
          </reference>
          <reference field="13" count="1" selected="0">
            <x v="1"/>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31A383-6E4D-4BD7-A987-85CE9927B50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F3" firstHeaderRow="1" firstDataRow="1" firstDataCol="0"/>
  <pivotFields count="33">
    <pivotField showAll="0"/>
    <pivotField numFmtId="15" showAll="0"/>
    <pivotField showAll="0"/>
    <pivotField showAll="0"/>
    <pivotField showAll="0"/>
    <pivotField showAll="0"/>
    <pivotField showAll="0"/>
    <pivotField showAll="0"/>
    <pivotField showAll="0"/>
    <pivotField showAll="0">
      <items count="7">
        <item x="5"/>
        <item x="3"/>
        <item x="2"/>
        <item x="0"/>
        <item x="1"/>
        <item x="4"/>
        <item t="default"/>
      </items>
    </pivotField>
    <pivotField showAll="0"/>
    <pivotField numFmtId="15"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numFmtId="15" showAll="0"/>
    <pivotField showAll="0"/>
    <pivotField showAll="0"/>
    <pivotField showAll="0"/>
    <pivotField showAll="0"/>
    <pivotField showAll="0"/>
    <pivotField dataField="1" showAll="0"/>
    <pivotField showAll="0"/>
  </pivotFields>
  <rowItems count="1">
    <i/>
  </rowItems>
  <colItems count="1">
    <i/>
  </colItems>
  <dataFields count="1">
    <dataField name="Average of Age" fld="31" subtotal="average" baseField="0" baseItem="0" numFmtId="1"/>
  </dataFields>
  <formats count="1">
    <format dxfId="34">
      <pivotArea outline="0" collapsedLevelsAreSubtotals="1" fieldPosition="0"/>
    </format>
  </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3BD5CB-B1D3-4B11-A702-253DAEE8260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10:E17" firstHeaderRow="1" firstDataRow="1" firstDataCol="1"/>
  <pivotFields count="33">
    <pivotField dataField="1" showAll="0"/>
    <pivotField numFmtId="15" showAll="0"/>
    <pivotField showAll="0"/>
    <pivotField showAll="0"/>
    <pivotField showAll="0"/>
    <pivotField showAll="0"/>
    <pivotField showAll="0"/>
    <pivotField showAll="0"/>
    <pivotField showAll="0"/>
    <pivotField axis="axisRow" showAll="0">
      <items count="7">
        <item x="5"/>
        <item x="3"/>
        <item x="2"/>
        <item x="0"/>
        <item x="1"/>
        <item x="4"/>
        <item t="default"/>
      </items>
    </pivotField>
    <pivotField showAll="0"/>
    <pivotField numFmtId="15"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s>
  <rowFields count="1">
    <field x="9"/>
  </rowFields>
  <rowItems count="7">
    <i>
      <x/>
    </i>
    <i>
      <x v="1"/>
    </i>
    <i>
      <x v="2"/>
    </i>
    <i>
      <x v="3"/>
    </i>
    <i>
      <x v="4"/>
    </i>
    <i>
      <x v="5"/>
    </i>
    <i t="grand">
      <x/>
    </i>
  </rowItems>
  <colItems count="1">
    <i/>
  </colItems>
  <dataFields count="1">
    <dataField name="Count of Employee ID" fld="0" subtotal="count" baseField="9" baseItem="0"/>
  </dataFields>
  <chartFormats count="1">
    <chartFormat chart="6" format="5"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66B2E6-5593-4701-B6B3-8220F0E745B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H3" firstHeaderRow="1" firstDataRow="1" firstDataCol="0"/>
  <pivotFields count="33">
    <pivotField showAll="0"/>
    <pivotField numFmtId="15" showAll="0"/>
    <pivotField dataField="1" showAll="0"/>
    <pivotField showAll="0"/>
    <pivotField showAll="0"/>
    <pivotField showAll="0"/>
    <pivotField showAll="0"/>
    <pivotField showAll="0"/>
    <pivotField showAll="0"/>
    <pivotField showAll="0">
      <items count="7">
        <item x="5"/>
        <item x="3"/>
        <item x="2"/>
        <item x="0"/>
        <item x="1"/>
        <item x="4"/>
        <item t="default"/>
      </items>
    </pivotField>
    <pivotField showAll="0"/>
    <pivotField numFmtId="15"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s>
  <rowItems count="1">
    <i/>
  </rowItems>
  <colItems count="1">
    <i/>
  </colItems>
  <dataFields count="1">
    <dataField name="Average of Tenure (Years) " fld="2" subtotal="average" baseField="0" baseItem="0"/>
  </dataFields>
  <formats count="1">
    <format dxfId="35">
      <pivotArea outline="0" collapsedLevelsAreSubtotals="1" fieldPosition="0"/>
    </format>
  </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10ACF9A-7B4B-46B0-868E-A739DD45B08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E8" firstHeaderRow="1" firstDataRow="1" firstDataCol="1"/>
  <pivotFields count="33">
    <pivotField showAll="0"/>
    <pivotField numFmtId="15" showAll="0"/>
    <pivotField showAll="0"/>
    <pivotField showAll="0"/>
    <pivotField showAll="0"/>
    <pivotField showAll="0"/>
    <pivotField showAll="0"/>
    <pivotField showAll="0"/>
    <pivotField showAll="0"/>
    <pivotField showAll="0">
      <items count="7">
        <item x="5"/>
        <item x="3"/>
        <item x="2"/>
        <item x="0"/>
        <item x="1"/>
        <item x="4"/>
        <item t="default"/>
      </items>
    </pivotField>
    <pivotField showAll="0"/>
    <pivotField numFmtId="15" showAll="0"/>
    <pivotField showAll="0"/>
    <pivotField axis="axisRow" dataField="1" showAll="0">
      <items count="3">
        <item x="0"/>
        <item x="1"/>
        <item t="default"/>
      </items>
    </pivotField>
    <pivotField showAll="0"/>
    <pivotField showAll="0"/>
    <pivotField showAll="0"/>
    <pivotField showAll="0"/>
    <pivotField showAll="0"/>
    <pivotField numFmtId="15" showAll="0"/>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s>
  <rowFields count="1">
    <field x="13"/>
  </rowFields>
  <rowItems count="3">
    <i>
      <x/>
    </i>
    <i>
      <x v="1"/>
    </i>
    <i t="grand">
      <x/>
    </i>
  </rowItems>
  <colItems count="1">
    <i/>
  </colItems>
  <dataFields count="1">
    <dataField name="Count of GenderCode" fld="13" subtotal="count" baseField="0" baseItem="0"/>
  </dataFields>
  <formats count="3">
    <format dxfId="38">
      <pivotArea outline="0" collapsedLevelsAreSubtotals="1" fieldPosition="0"/>
    </format>
    <format dxfId="37">
      <pivotArea grandRow="1" outline="0" collapsedLevelsAreSubtotals="1" fieldPosition="0"/>
    </format>
    <format dxfId="36">
      <pivotArea collapsedLevelsAreSubtotals="1" fieldPosition="0">
        <references count="1">
          <reference field="13" count="0"/>
        </references>
      </pivotArea>
    </format>
  </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F69BC7-C527-4201-8BFE-9AAB9ACDE70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10:H21" firstHeaderRow="1" firstDataRow="1" firstDataCol="1"/>
  <pivotFields count="33">
    <pivotField dataField="1" showAll="0"/>
    <pivotField numFmtId="15" showAll="0"/>
    <pivotField showAll="0"/>
    <pivotField showAll="0"/>
    <pivotField axis="axisRow" showAll="0" sortType="ascending">
      <items count="11">
        <item x="4"/>
        <item x="0"/>
        <item x="1"/>
        <item x="8"/>
        <item x="6"/>
        <item x="2"/>
        <item x="9"/>
        <item x="7"/>
        <item x="3"/>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5"/>
        <item x="3"/>
        <item x="2"/>
        <item x="0"/>
        <item x="1"/>
        <item x="4"/>
        <item t="default"/>
      </items>
    </pivotField>
    <pivotField showAll="0"/>
    <pivotField numFmtId="15"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s>
  <rowFields count="1">
    <field x="4"/>
  </rowFields>
  <rowItems count="11">
    <i>
      <x v="7"/>
    </i>
    <i>
      <x v="3"/>
    </i>
    <i>
      <x v="2"/>
    </i>
    <i>
      <x v="5"/>
    </i>
    <i>
      <x v="8"/>
    </i>
    <i>
      <x v="1"/>
    </i>
    <i>
      <x v="6"/>
    </i>
    <i>
      <x v="9"/>
    </i>
    <i>
      <x/>
    </i>
    <i>
      <x v="4"/>
    </i>
    <i t="grand">
      <x/>
    </i>
  </rowItems>
  <colItems count="1">
    <i/>
  </colItems>
  <dataFields count="1">
    <dataField name="Count of Employee ID" fld="0" subtotal="count" baseField="4"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4E47C05-35E4-4161-AC9E-70E86E5BD7A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20:E25" firstHeaderRow="1" firstDataRow="1" firstDataCol="1"/>
  <pivotFields count="33">
    <pivotField showAll="0"/>
    <pivotField numFmtId="15" showAll="0"/>
    <pivotField showAll="0"/>
    <pivotField showAll="0"/>
    <pivotField showAll="0"/>
    <pivotField showAll="0"/>
    <pivotField showAll="0"/>
    <pivotField showAll="0"/>
    <pivotField showAll="0"/>
    <pivotField showAll="0">
      <items count="7">
        <item x="5"/>
        <item x="3"/>
        <item x="2"/>
        <item x="0"/>
        <item x="1"/>
        <item x="4"/>
        <item t="default"/>
      </items>
    </pivotField>
    <pivotField showAll="0"/>
    <pivotField numFmtId="15"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numFmtId="15" showAll="0"/>
    <pivotField showAll="0"/>
    <pivotField showAll="0"/>
    <pivotField showAll="0"/>
    <pivotField showAll="0"/>
    <pivotField showAll="0"/>
    <pivotField showAll="0"/>
    <pivotField axis="axisRow" dataField="1" showAll="0">
      <items count="5">
        <item x="1"/>
        <item x="0"/>
        <item x="3"/>
        <item x="2"/>
        <item t="default"/>
      </items>
    </pivotField>
  </pivotFields>
  <rowFields count="1">
    <field x="32"/>
  </rowFields>
  <rowItems count="5">
    <i>
      <x/>
    </i>
    <i>
      <x v="1"/>
    </i>
    <i>
      <x v="2"/>
    </i>
    <i>
      <x v="3"/>
    </i>
    <i t="grand">
      <x/>
    </i>
  </rowItems>
  <colItems count="1">
    <i/>
  </colItems>
  <dataFields count="1">
    <dataField name="Count of Age Group" fld="32"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4912A44-B42C-4162-B2AA-DE9EFC78C1D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D3" firstHeaderRow="1" firstDataRow="1" firstDataCol="0"/>
  <pivotFields count="33">
    <pivotField dataField="1" showAll="0"/>
    <pivotField numFmtId="15" showAll="0"/>
    <pivotField showAll="0"/>
    <pivotField showAll="0"/>
    <pivotField showAll="0"/>
    <pivotField showAll="0"/>
    <pivotField showAll="0"/>
    <pivotField showAll="0"/>
    <pivotField showAll="0"/>
    <pivotField showAll="0">
      <items count="7">
        <item x="5"/>
        <item x="3"/>
        <item x="2"/>
        <item x="0"/>
        <item x="1"/>
        <item x="4"/>
        <item t="default"/>
      </items>
    </pivotField>
    <pivotField showAll="0"/>
    <pivotField numFmtId="15"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s>
  <rowItems count="1">
    <i/>
  </rowItems>
  <colItems count="1">
    <i/>
  </colItems>
  <dataFields count="1">
    <dataField name="Count of Employee ID" fld="0" subtotal="count" baseField="0" baseItem="0"/>
  </dataField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12921C4-2647-431B-A78E-69C4AD6960B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16:F20" firstHeaderRow="1" firstDataRow="1" firstDataCol="1"/>
  <pivotFields count="33">
    <pivotField dataField="1" showAll="0"/>
    <pivotField numFmtId="15" showAll="0"/>
    <pivotField showAll="0"/>
    <pivotField showAll="0"/>
    <pivotField showAll="0">
      <items count="11">
        <item x="4"/>
        <item x="0"/>
        <item x="1"/>
        <item x="8"/>
        <item x="6"/>
        <item x="2"/>
        <item x="9"/>
        <item x="7"/>
        <item x="3"/>
        <item x="5"/>
        <item t="default"/>
      </items>
    </pivotField>
    <pivotField showAll="0"/>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 numFmtId="15" showAll="0"/>
    <pivotField showAll="0"/>
    <pivotField axis="axisRow" showAll="0">
      <items count="4">
        <item x="1"/>
        <item x="0"/>
        <item x="2"/>
        <item t="default"/>
      </items>
    </pivotField>
    <pivotField showAll="0"/>
    <pivotField showAll="0"/>
    <pivotField showAll="0"/>
    <pivotField numFmtId="15" showAll="0"/>
    <pivotField showAll="0"/>
    <pivotField showAll="0"/>
    <pivotField showAll="0"/>
    <pivotField showAll="0"/>
    <pivotField showAll="0"/>
    <pivotField showAll="0"/>
    <pivotField showAll="0"/>
  </pivotFields>
  <rowFields count="1">
    <field x="21"/>
  </rowFields>
  <rowItems count="4">
    <i>
      <x/>
    </i>
    <i>
      <x v="1"/>
    </i>
    <i>
      <x v="2"/>
    </i>
    <i t="grand">
      <x/>
    </i>
  </rowItems>
  <colItems count="1">
    <i/>
  </colItems>
  <dataFields count="1">
    <dataField name="Count of Employee ID" fld="0" subtotal="count" showDataAs="percentOfCol" baseField="21" baseItem="0" numFmtId="1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21" count="1" selected="0">
            <x v="0"/>
          </reference>
        </references>
      </pivotArea>
    </chartFormat>
    <chartFormat chart="2" format="7">
      <pivotArea type="data" outline="0" fieldPosition="0">
        <references count="2">
          <reference field="4294967294" count="1" selected="0">
            <x v="0"/>
          </reference>
          <reference field="21" count="1" selected="0">
            <x v="1"/>
          </reference>
        </references>
      </pivotArea>
    </chartFormat>
    <chartFormat chart="2" format="8">
      <pivotArea type="data" outline="0" fieldPosition="0">
        <references count="2">
          <reference field="4294967294" count="1" selected="0">
            <x v="0"/>
          </reference>
          <reference field="21" count="1" selected="0">
            <x v="2"/>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D947EFA-D799-4C53-BEE0-29AF32660C4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5:D27" firstHeaderRow="1" firstDataRow="2" firstDataCol="1"/>
  <pivotFields count="33">
    <pivotField dataField="1" showAll="0"/>
    <pivotField numFmtId="15" showAll="0"/>
    <pivotField showAll="0"/>
    <pivotField showAll="0"/>
    <pivotField showAll="0">
      <items count="11">
        <item x="4"/>
        <item x="0"/>
        <item x="1"/>
        <item x="8"/>
        <item x="6"/>
        <item x="2"/>
        <item x="9"/>
        <item x="7"/>
        <item x="3"/>
        <item x="5"/>
        <item t="default"/>
      </items>
    </pivotField>
    <pivotField showAll="0"/>
    <pivotField showAll="0"/>
    <pivotField showAll="0"/>
    <pivotField showAll="0"/>
    <pivotField showAll="0"/>
    <pivotField showAll="0"/>
    <pivotField numFmtId="15" showAll="0"/>
    <pivotField showAll="0"/>
    <pivotField showAll="0"/>
    <pivotField showAll="0"/>
    <pivotField showAll="0"/>
    <pivotField axis="axisCol" showAll="0">
      <items count="5">
        <item x="1"/>
        <item h="1" x="0"/>
        <item h="1" x="2"/>
        <item h="1" x="3"/>
        <item t="default"/>
      </items>
    </pivotField>
    <pivotField showAll="0"/>
    <pivotField showAll="0"/>
    <pivotField numFmtId="15" showAll="0"/>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s>
  <rowItems count="1">
    <i/>
  </rowItems>
  <colFields count="1">
    <field x="16"/>
  </colFields>
  <colItems count="2">
    <i>
      <x/>
    </i>
    <i t="grand">
      <x/>
    </i>
  </colItems>
  <dataFields count="1">
    <dataField name="Count of Employee ID" fld="0" subtotal="count" baseField="16" baseItem="0"/>
  </dataFields>
  <formats count="2">
    <format dxfId="27">
      <pivotArea outline="0" collapsedLevelsAreSubtotals="1" fieldPosition="0"/>
    </format>
    <format dxfId="26">
      <pivotArea outline="0" collapsedLevelsAreSubtotals="1" fieldPosition="0">
        <references count="1">
          <reference field="16" count="0" selected="0"/>
        </references>
      </pivotArea>
    </format>
  </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261CF03-1CC8-4CAB-A1E6-41739363418C}"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Department">
  <location ref="H7:I14" firstHeaderRow="1" firstDataRow="1" firstDataCol="1"/>
  <pivotFields count="2">
    <pivotField axis="axisRow" showAll="0" sortType="descending">
      <items count="8">
        <item x="0"/>
        <item x="1"/>
        <item x="2"/>
        <item x="3"/>
        <item x="4"/>
        <item x="5"/>
        <item m="1" x="6"/>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7">
    <i>
      <x v="3"/>
    </i>
    <i>
      <x v="2"/>
    </i>
    <i>
      <x v="4"/>
    </i>
    <i>
      <x/>
    </i>
    <i>
      <x v="1"/>
    </i>
    <i>
      <x v="5"/>
    </i>
    <i t="grand">
      <x/>
    </i>
  </rowItems>
  <colItems count="1">
    <i/>
  </colItems>
  <dataFields count="1">
    <dataField name="Sum of Performance Score" fld="1"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C465BAF-F2E2-4715-9586-3BF947AFE64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16:I27" firstHeaderRow="1" firstDataRow="1" firstDataCol="1"/>
  <pivotFields count="33">
    <pivotField showAll="0"/>
    <pivotField numFmtId="15" showAll="0"/>
    <pivotField showAll="0"/>
    <pivotField showAll="0"/>
    <pivotField showAll="0">
      <items count="11">
        <item x="4"/>
        <item x="0"/>
        <item x="1"/>
        <item x="8"/>
        <item x="6"/>
        <item x="2"/>
        <item x="9"/>
        <item x="7"/>
        <item x="3"/>
        <item x="5"/>
        <item t="default"/>
      </items>
    </pivotField>
    <pivotField showAll="0"/>
    <pivotField showAll="0"/>
    <pivotField showAll="0"/>
    <pivotField showAll="0"/>
    <pivotField showAll="0"/>
    <pivotField axis="axisRow" showAll="0" measureFilter="1" sortType="ascending">
      <items count="26">
        <item x="1"/>
        <item x="18"/>
        <item x="14"/>
        <item x="24"/>
        <item x="6"/>
        <item x="7"/>
        <item x="4"/>
        <item x="10"/>
        <item x="0"/>
        <item x="3"/>
        <item x="5"/>
        <item x="2"/>
        <item x="22"/>
        <item x="16"/>
        <item x="9"/>
        <item x="11"/>
        <item x="23"/>
        <item x="21"/>
        <item x="12"/>
        <item x="8"/>
        <item x="19"/>
        <item x="20"/>
        <item x="15"/>
        <item x="13"/>
        <item x="17"/>
        <item t="default"/>
      </items>
      <autoSortScope>
        <pivotArea dataOnly="0" outline="0" fieldPosition="0">
          <references count="1">
            <reference field="4294967294" count="1" selected="0">
              <x v="0"/>
            </reference>
          </references>
        </pivotArea>
      </autoSortScope>
    </pivotField>
    <pivotField numFmtId="15" showAll="0"/>
    <pivotField showAll="0"/>
    <pivotField showAll="0"/>
    <pivotField showAll="0"/>
    <pivotField showAll="0"/>
    <pivotField showAll="0">
      <items count="5">
        <item x="1"/>
        <item x="0"/>
        <item x="2"/>
        <item x="3"/>
        <item t="default"/>
      </items>
    </pivotField>
    <pivotField showAll="0"/>
    <pivotField showAll="0"/>
    <pivotField numFmtId="15" showAll="0"/>
    <pivotField showAll="0"/>
    <pivotField showAll="0">
      <items count="4">
        <item x="1"/>
        <item x="0"/>
        <item x="2"/>
        <item t="default"/>
      </items>
    </pivotField>
    <pivotField dataField="1" showAll="0"/>
    <pivotField showAll="0"/>
    <pivotField showAll="0"/>
    <pivotField numFmtId="15" showAll="0"/>
    <pivotField showAll="0"/>
    <pivotField showAll="0"/>
    <pivotField showAll="0"/>
    <pivotField showAll="0"/>
    <pivotField showAll="0"/>
    <pivotField showAll="0"/>
    <pivotField showAll="0"/>
  </pivotFields>
  <rowFields count="1">
    <field x="10"/>
  </rowFields>
  <rowItems count="11">
    <i>
      <x v="14"/>
    </i>
    <i>
      <x v="12"/>
    </i>
    <i>
      <x v="4"/>
    </i>
    <i>
      <x/>
    </i>
    <i>
      <x v="11"/>
    </i>
    <i>
      <x v="5"/>
    </i>
    <i>
      <x v="21"/>
    </i>
    <i>
      <x v="2"/>
    </i>
    <i>
      <x v="20"/>
    </i>
    <i>
      <x v="16"/>
    </i>
    <i t="grand">
      <x/>
    </i>
  </rowItems>
  <colItems count="1">
    <i/>
  </colItems>
  <dataFields count="1">
    <dataField name="Average of Satisfaction Score" fld="22" subtotal="average" baseField="10" baseItem="0" numFmtId="2"/>
  </dataFields>
  <formats count="1">
    <format dxfId="28">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3FE2183-6287-45FA-8DC5-43B3C514508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33">
    <pivotField showAll="0"/>
    <pivotField numFmtId="15" showAll="0"/>
    <pivotField showAll="0"/>
    <pivotField showAll="0"/>
    <pivotField showAll="0">
      <items count="11">
        <item x="4"/>
        <item x="0"/>
        <item x="1"/>
        <item x="8"/>
        <item x="6"/>
        <item x="2"/>
        <item x="9"/>
        <item x="7"/>
        <item x="3"/>
        <item x="5"/>
        <item t="default"/>
      </items>
    </pivotField>
    <pivotField showAll="0"/>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 numFmtId="15" showAll="0"/>
    <pivotField dataField="1" showAll="0"/>
    <pivotField showAll="0"/>
    <pivotField showAll="0"/>
    <pivotField showAll="0"/>
    <pivotField showAll="0"/>
    <pivotField numFmtId="15" showAll="0"/>
    <pivotField showAll="0"/>
    <pivotField showAll="0"/>
    <pivotField showAll="0"/>
    <pivotField showAll="0"/>
    <pivotField showAll="0"/>
    <pivotField showAll="0"/>
    <pivotField showAll="0"/>
  </pivotFields>
  <rowItems count="1">
    <i/>
  </rowItems>
  <colItems count="1">
    <i/>
  </colItems>
  <dataFields count="1">
    <dataField name="Average of Engagement Score" fld="20" subtotal="average" baseField="0" baseItem="0" numFmtId="2"/>
  </dataFields>
  <formats count="1">
    <format dxfId="29">
      <pivotArea outline="0" collapsedLevelsAreSubtotals="1" fieldPosition="0"/>
    </format>
  </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301951A-00AA-4AF9-84A2-10D3597A6A7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33">
    <pivotField showAll="0"/>
    <pivotField numFmtId="15" showAll="0"/>
    <pivotField showAll="0"/>
    <pivotField showAll="0"/>
    <pivotField showAll="0">
      <items count="11">
        <item x="4"/>
        <item x="0"/>
        <item x="1"/>
        <item x="8"/>
        <item x="6"/>
        <item x="2"/>
        <item x="9"/>
        <item x="7"/>
        <item x="3"/>
        <item x="5"/>
        <item t="default"/>
      </items>
    </pivotField>
    <pivotField showAll="0"/>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 numFmtId="15" showAll="0"/>
    <pivotField showAll="0"/>
    <pivotField showAll="0"/>
    <pivotField dataField="1" showAll="0"/>
    <pivotField showAll="0"/>
    <pivotField showAll="0"/>
    <pivotField numFmtId="15" showAll="0"/>
    <pivotField showAll="0"/>
    <pivotField showAll="0"/>
    <pivotField showAll="0"/>
    <pivotField showAll="0"/>
    <pivotField showAll="0"/>
    <pivotField showAll="0"/>
    <pivotField showAll="0"/>
  </pivotFields>
  <rowItems count="1">
    <i/>
  </rowItems>
  <colItems count="1">
    <i/>
  </colItems>
  <dataFields count="1">
    <dataField name="Average of Satisfaction Score" fld="22" subtotal="average" baseField="0" baseItem="0"/>
  </dataFields>
  <formats count="1">
    <format dxfId="30">
      <pivotArea outline="0" collapsedLevelsAreSubtotals="1" fieldPosition="0"/>
    </format>
  </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9ADCFDC-804B-4E2D-B1E3-844486E40E9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B9" firstHeaderRow="1" firstDataRow="1" firstDataCol="0"/>
  <pivotFields count="33">
    <pivotField showAll="0"/>
    <pivotField numFmtId="15" showAll="0"/>
    <pivotField showAll="0"/>
    <pivotField showAll="0"/>
    <pivotField showAll="0">
      <items count="11">
        <item x="4"/>
        <item x="0"/>
        <item x="1"/>
        <item x="8"/>
        <item x="6"/>
        <item x="2"/>
        <item x="9"/>
        <item x="7"/>
        <item x="3"/>
        <item x="5"/>
        <item t="default"/>
      </items>
    </pivotField>
    <pivotField showAll="0"/>
    <pivotField showAll="0"/>
    <pivotField showAll="0"/>
    <pivotField showAll="0"/>
    <pivotField showAll="0"/>
    <pivotField showAll="0"/>
    <pivotField numFmtId="15" showAll="0"/>
    <pivotField showAll="0"/>
    <pivotField showAll="0"/>
    <pivotField showAll="0"/>
    <pivotField showAll="0"/>
    <pivotField showAll="0"/>
    <pivotField showAll="0"/>
    <pivotField dataField="1" showAll="0"/>
    <pivotField numFmtId="15" showAll="0"/>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s>
  <rowItems count="1">
    <i/>
  </rowItems>
  <colItems count="1">
    <i/>
  </colItems>
  <dataFields count="1">
    <dataField name="Average of Current Employee Rating" fld="18" subtotal="average" baseField="0" baseItem="0"/>
  </dataFields>
  <formats count="1">
    <format dxfId="31">
      <pivotArea outline="0" collapsedLevelsAreSubtotals="1" fieldPosition="0"/>
    </format>
  </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A1B7BD4-7820-476F-837E-63EF512A7CB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H4" firstHeaderRow="1" firstDataRow="1" firstDataCol="0"/>
  <pivotFields count="33">
    <pivotField showAll="0"/>
    <pivotField numFmtId="15" showAll="0"/>
    <pivotField showAll="0"/>
    <pivotField showAll="0"/>
    <pivotField showAll="0">
      <items count="11">
        <item x="4"/>
        <item x="0"/>
        <item x="1"/>
        <item x="8"/>
        <item x="6"/>
        <item x="2"/>
        <item x="9"/>
        <item x="7"/>
        <item x="3"/>
        <item x="5"/>
        <item t="default"/>
      </items>
    </pivotField>
    <pivotField showAll="0"/>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 numFmtId="15" showAll="0"/>
    <pivotField showAll="0"/>
    <pivotField showAll="0"/>
    <pivotField showAll="0"/>
    <pivotField showAll="0"/>
    <pivotField dataField="1" showAll="0"/>
    <pivotField numFmtId="15" showAll="0"/>
    <pivotField showAll="0"/>
    <pivotField showAll="0"/>
    <pivotField showAll="0"/>
    <pivotField showAll="0"/>
    <pivotField showAll="0"/>
    <pivotField showAll="0"/>
    <pivotField showAll="0"/>
  </pivotFields>
  <rowItems count="1">
    <i/>
  </rowItems>
  <colItems count="1">
    <i/>
  </colItems>
  <dataFields count="1">
    <dataField name="Average of Work-Life Balance Score" fld="24" subtotal="average" baseField="0" baseItem="0"/>
  </dataFields>
  <formats count="1">
    <format dxfId="32">
      <pivotArea outline="0" collapsedLevelsAreSubtotals="1" fieldPosition="0"/>
    </format>
  </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DFC0EF5-3CE9-47FD-B559-8E2E2DED22C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15:C22" firstHeaderRow="1" firstDataRow="1" firstDataCol="1"/>
  <pivotFields count="33">
    <pivotField showAll="0"/>
    <pivotField numFmtId="15" showAll="0"/>
    <pivotField showAll="0"/>
    <pivotField showAll="0"/>
    <pivotField showAll="0">
      <items count="11">
        <item x="4"/>
        <item x="0"/>
        <item x="1"/>
        <item x="8"/>
        <item x="6"/>
        <item x="2"/>
        <item x="9"/>
        <item x="7"/>
        <item x="3"/>
        <item x="5"/>
        <item t="default"/>
      </items>
    </pivotField>
    <pivotField showAll="0"/>
    <pivotField showAll="0"/>
    <pivotField showAll="0"/>
    <pivotField showAll="0"/>
    <pivotField axis="axisRow" showAll="0" sortType="descending">
      <items count="7">
        <item x="5"/>
        <item x="3"/>
        <item x="2"/>
        <item x="0"/>
        <item x="1"/>
        <item x="4"/>
        <item t="default"/>
      </items>
      <autoSortScope>
        <pivotArea dataOnly="0" outline="0" fieldPosition="0">
          <references count="1">
            <reference field="4294967294" count="1" selected="0">
              <x v="0"/>
            </reference>
          </references>
        </pivotArea>
      </autoSortScope>
    </pivotField>
    <pivotField showAll="0">
      <items count="26">
        <item x="1"/>
        <item x="18"/>
        <item x="14"/>
        <item x="24"/>
        <item x="6"/>
        <item x="7"/>
        <item x="4"/>
        <item x="10"/>
        <item x="0"/>
        <item x="3"/>
        <item x="5"/>
        <item x="2"/>
        <item x="22"/>
        <item x="16"/>
        <item x="9"/>
        <item x="11"/>
        <item x="23"/>
        <item x="21"/>
        <item x="12"/>
        <item x="8"/>
        <item x="19"/>
        <item x="20"/>
        <item x="15"/>
        <item x="13"/>
        <item x="17"/>
        <item t="default"/>
      </items>
    </pivotField>
    <pivotField numFmtId="15" showAll="0"/>
    <pivotField showAll="0"/>
    <pivotField showAll="0"/>
    <pivotField showAll="0"/>
    <pivotField showAll="0"/>
    <pivotField showAll="0">
      <items count="5">
        <item x="1"/>
        <item x="0"/>
        <item x="2"/>
        <item x="3"/>
        <item t="default"/>
      </items>
    </pivotField>
    <pivotField showAll="0"/>
    <pivotField dataField="1" showAll="0"/>
    <pivotField numFmtId="15" showAll="0"/>
    <pivotField showAll="0"/>
    <pivotField showAll="0">
      <items count="4">
        <item x="1"/>
        <item x="0"/>
        <item x="2"/>
        <item t="default"/>
      </items>
    </pivotField>
    <pivotField showAll="0"/>
    <pivotField showAll="0"/>
    <pivotField showAll="0"/>
    <pivotField numFmtId="15" showAll="0"/>
    <pivotField showAll="0"/>
    <pivotField showAll="0"/>
    <pivotField showAll="0"/>
    <pivotField showAll="0"/>
    <pivotField showAll="0"/>
    <pivotField showAll="0"/>
    <pivotField showAll="0"/>
  </pivotFields>
  <rowFields count="1">
    <field x="9"/>
  </rowFields>
  <rowItems count="7">
    <i>
      <x/>
    </i>
    <i>
      <x v="3"/>
    </i>
    <i>
      <x v="2"/>
    </i>
    <i>
      <x v="4"/>
    </i>
    <i>
      <x v="5"/>
    </i>
    <i>
      <x v="1"/>
    </i>
    <i t="grand">
      <x/>
    </i>
  </rowItems>
  <colItems count="1">
    <i/>
  </colItems>
  <dataFields count="1">
    <dataField name="Average of Current Employee Rating" fld="18" subtotal="average" baseField="9" baseItem="3"/>
  </dataFields>
  <formats count="1">
    <format dxfId="33">
      <pivotArea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6A4AA34-49A2-4E48-9B4A-5987C98EEAA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D3" firstHeaderRow="1" firstDataRow="1" firstDataCol="0"/>
  <pivotFields count="33">
    <pivotField showAll="0"/>
    <pivotField numFmtId="15" showAll="0"/>
    <pivotField showAll="0"/>
    <pivotField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numFmtId="15" showAll="0"/>
    <pivotField showAll="0">
      <items count="6">
        <item h="1" x="4"/>
        <item h="1" x="1"/>
        <item h="1" x="0"/>
        <item h="1" x="2"/>
        <item x="3"/>
        <item t="default"/>
      </items>
    </pivotField>
    <pivotField showAll="0"/>
    <pivotField showAll="0"/>
    <pivotField showAll="0"/>
    <pivotField dataField="1" showAll="0">
      <items count="2814">
        <item x="1864"/>
        <item x="2208"/>
        <item x="1999"/>
        <item x="2350"/>
        <item x="515"/>
        <item x="1894"/>
        <item x="1101"/>
        <item x="2292"/>
        <item x="1186"/>
        <item x="2664"/>
        <item x="1553"/>
        <item x="152"/>
        <item x="1943"/>
        <item x="1917"/>
        <item x="1203"/>
        <item x="2802"/>
        <item x="580"/>
        <item x="1057"/>
        <item x="1010"/>
        <item x="1152"/>
        <item x="2689"/>
        <item x="1256"/>
        <item x="1641"/>
        <item x="2258"/>
        <item x="1344"/>
        <item x="116"/>
        <item x="2253"/>
        <item x="787"/>
        <item x="1477"/>
        <item x="885"/>
        <item x="639"/>
        <item x="2320"/>
        <item x="1528"/>
        <item x="136"/>
        <item x="1745"/>
        <item x="2641"/>
        <item x="1960"/>
        <item x="917"/>
        <item x="1789"/>
        <item x="2449"/>
        <item x="2522"/>
        <item x="2510"/>
        <item x="1728"/>
        <item x="2587"/>
        <item x="36"/>
        <item x="698"/>
        <item x="45"/>
        <item x="981"/>
        <item x="1157"/>
        <item x="1382"/>
        <item x="1369"/>
        <item x="216"/>
        <item x="173"/>
        <item x="2051"/>
        <item x="1336"/>
        <item x="2650"/>
        <item x="129"/>
        <item x="2726"/>
        <item x="2455"/>
        <item x="134"/>
        <item x="470"/>
        <item x="1931"/>
        <item x="2126"/>
        <item x="2206"/>
        <item x="2325"/>
        <item x="461"/>
        <item x="1988"/>
        <item x="2133"/>
        <item x="1589"/>
        <item x="272"/>
        <item x="2369"/>
        <item x="1167"/>
        <item x="2207"/>
        <item x="1799"/>
        <item x="241"/>
        <item x="1053"/>
        <item x="132"/>
        <item x="1721"/>
        <item x="1121"/>
        <item x="2376"/>
        <item x="2708"/>
        <item x="2767"/>
        <item x="1822"/>
        <item x="2148"/>
        <item x="614"/>
        <item x="1489"/>
        <item x="1685"/>
        <item x="2429"/>
        <item x="561"/>
        <item x="331"/>
        <item x="2744"/>
        <item x="1197"/>
        <item x="1691"/>
        <item x="2341"/>
        <item x="2627"/>
        <item x="1902"/>
        <item x="1311"/>
        <item x="372"/>
        <item x="2471"/>
        <item x="51"/>
        <item x="1582"/>
        <item x="1273"/>
        <item x="487"/>
        <item x="290"/>
        <item x="1132"/>
        <item x="49"/>
        <item x="2424"/>
        <item x="1829"/>
        <item x="1964"/>
        <item x="2723"/>
        <item x="2144"/>
        <item x="2226"/>
        <item x="2552"/>
        <item x="162"/>
        <item x="2232"/>
        <item x="262"/>
        <item x="246"/>
        <item x="2104"/>
        <item x="1295"/>
        <item x="721"/>
        <item x="2089"/>
        <item x="1882"/>
        <item x="1622"/>
        <item x="2526"/>
        <item x="1140"/>
        <item x="666"/>
        <item x="1734"/>
        <item x="1475"/>
        <item x="2107"/>
        <item x="317"/>
        <item x="2362"/>
        <item x="2749"/>
        <item x="794"/>
        <item x="989"/>
        <item x="703"/>
        <item x="1368"/>
        <item x="2412"/>
        <item x="2409"/>
        <item x="781"/>
        <item x="2721"/>
        <item x="1422"/>
        <item x="2555"/>
        <item x="358"/>
        <item x="974"/>
        <item x="1658"/>
        <item x="2633"/>
        <item x="415"/>
        <item x="2612"/>
        <item x="2623"/>
        <item x="2543"/>
        <item x="1362"/>
        <item x="2485"/>
        <item x="1790"/>
        <item x="1695"/>
        <item x="2124"/>
        <item x="2440"/>
        <item x="1757"/>
        <item x="719"/>
        <item x="706"/>
        <item x="1266"/>
        <item x="2405"/>
        <item x="877"/>
        <item x="301"/>
        <item x="511"/>
        <item x="1837"/>
        <item x="890"/>
        <item x="1279"/>
        <item x="2184"/>
        <item x="2444"/>
        <item x="1411"/>
        <item x="2679"/>
        <item x="1819"/>
        <item x="1221"/>
        <item x="1466"/>
        <item x="2390"/>
        <item x="2709"/>
        <item x="2201"/>
        <item x="2283"/>
        <item x="608"/>
        <item x="1891"/>
        <item x="2098"/>
        <item x="941"/>
        <item x="955"/>
        <item x="1617"/>
        <item x="2151"/>
        <item x="2092"/>
        <item x="418"/>
        <item x="664"/>
        <item x="644"/>
        <item x="2453"/>
        <item x="39"/>
        <item x="2788"/>
        <item x="1574"/>
        <item x="2030"/>
        <item x="486"/>
        <item x="1248"/>
        <item x="273"/>
        <item x="2675"/>
        <item x="377"/>
        <item x="1405"/>
        <item x="288"/>
        <item x="2640"/>
        <item x="2076"/>
        <item x="1056"/>
        <item x="1671"/>
        <item x="2238"/>
        <item x="600"/>
        <item x="267"/>
        <item x="881"/>
        <item x="1694"/>
        <item x="2101"/>
        <item x="1940"/>
        <item x="2658"/>
        <item x="1816"/>
        <item x="2487"/>
        <item x="1653"/>
        <item x="753"/>
        <item x="2488"/>
        <item x="2523"/>
        <item x="1842"/>
        <item x="2132"/>
        <item x="2492"/>
        <item x="2419"/>
        <item x="2147"/>
        <item x="726"/>
        <item x="1945"/>
        <item x="1590"/>
        <item x="976"/>
        <item x="2536"/>
        <item x="536"/>
        <item x="1585"/>
        <item x="342"/>
        <item x="539"/>
        <item x="367"/>
        <item x="749"/>
        <item x="97"/>
        <item x="2575"/>
        <item x="611"/>
        <item x="2437"/>
        <item x="308"/>
        <item x="1761"/>
        <item x="2173"/>
        <item x="734"/>
        <item x="1809"/>
        <item x="2656"/>
        <item x="178"/>
        <item x="1079"/>
        <item x="2368"/>
        <item x="2146"/>
        <item x="1277"/>
        <item x="2218"/>
        <item x="979"/>
        <item x="1424"/>
        <item x="2459"/>
        <item x="960"/>
        <item x="1050"/>
        <item x="1781"/>
        <item x="855"/>
        <item x="676"/>
        <item x="578"/>
        <item x="1951"/>
        <item x="1331"/>
        <item x="35"/>
        <item x="1029"/>
        <item x="2282"/>
        <item x="2441"/>
        <item x="2632"/>
        <item x="209"/>
        <item x="1742"/>
        <item x="59"/>
        <item x="2811"/>
        <item x="1824"/>
        <item x="2065"/>
        <item x="1064"/>
        <item x="24"/>
        <item x="2647"/>
        <item x="20"/>
        <item x="975"/>
        <item x="1461"/>
        <item x="1070"/>
        <item x="983"/>
        <item x="1747"/>
        <item x="2130"/>
        <item x="1250"/>
        <item x="1552"/>
        <item x="339"/>
        <item x="490"/>
        <item x="1613"/>
        <item x="1971"/>
        <item x="1955"/>
        <item x="1016"/>
        <item x="1518"/>
        <item x="2393"/>
        <item x="897"/>
        <item x="2308"/>
        <item x="9"/>
        <item x="1360"/>
        <item x="2165"/>
        <item x="1871"/>
        <item x="926"/>
        <item x="2620"/>
        <item x="2356"/>
        <item x="1381"/>
        <item x="2361"/>
        <item x="886"/>
        <item x="1672"/>
        <item x="2273"/>
        <item x="1108"/>
        <item x="862"/>
        <item x="2080"/>
        <item x="593"/>
        <item x="2404"/>
        <item x="714"/>
        <item x="2418"/>
        <item x="1631"/>
        <item x="1657"/>
        <item x="2377"/>
        <item x="2400"/>
        <item x="1811"/>
        <item x="475"/>
        <item x="586"/>
        <item x="189"/>
        <item x="130"/>
        <item x="1628"/>
        <item x="352"/>
        <item x="2192"/>
        <item x="1566"/>
        <item x="120"/>
        <item x="710"/>
        <item x="678"/>
        <item x="1419"/>
        <item x="819"/>
        <item x="695"/>
        <item x="2666"/>
        <item x="492"/>
        <item x="482"/>
        <item x="1209"/>
        <item x="2337"/>
        <item x="1175"/>
        <item x="1375"/>
        <item x="1950"/>
        <item x="997"/>
        <item x="2601"/>
        <item x="2336"/>
        <item x="2759"/>
        <item x="1243"/>
        <item x="756"/>
        <item x="1350"/>
        <item x="1017"/>
        <item x="1216"/>
        <item x="1093"/>
        <item x="1035"/>
        <item x="751"/>
        <item x="1265"/>
        <item x="11"/>
        <item x="60"/>
        <item x="2086"/>
        <item x="1787"/>
        <item x="2649"/>
        <item x="2764"/>
        <item x="110"/>
        <item x="1470"/>
        <item x="552"/>
        <item x="1155"/>
        <item x="2252"/>
        <item x="597"/>
        <item x="479"/>
        <item x="1765"/>
        <item x="157"/>
        <item x="1465"/>
        <item x="1597"/>
        <item x="1173"/>
        <item x="1911"/>
        <item x="854"/>
        <item x="446"/>
        <item x="1231"/>
        <item x="1669"/>
        <item x="1322"/>
        <item x="2115"/>
        <item x="25"/>
        <item x="1644"/>
        <item x="2041"/>
        <item x="2660"/>
        <item x="1487"/>
        <item x="1276"/>
        <item x="1677"/>
        <item x="214"/>
        <item x="948"/>
        <item x="447"/>
        <item x="2274"/>
        <item x="2265"/>
        <item x="1384"/>
        <item x="1118"/>
        <item x="1989"/>
        <item x="1674"/>
        <item x="2035"/>
        <item x="1347"/>
        <item x="747"/>
        <item x="2078"/>
        <item x="548"/>
        <item x="1374"/>
        <item x="499"/>
        <item x="432"/>
        <item x="685"/>
        <item x="2303"/>
        <item x="2519"/>
        <item x="1738"/>
        <item x="2500"/>
        <item x="1544"/>
        <item x="613"/>
        <item x="2139"/>
        <item x="858"/>
        <item x="835"/>
        <item x="699"/>
        <item x="2662"/>
        <item x="1099"/>
        <item x="776"/>
        <item x="420"/>
        <item x="1731"/>
        <item x="357"/>
        <item x="1191"/>
        <item x="577"/>
        <item x="558"/>
        <item x="93"/>
        <item x="594"/>
        <item x="250"/>
        <item x="2537"/>
        <item x="1463"/>
        <item x="2105"/>
        <item x="2094"/>
        <item x="2700"/>
        <item x="2136"/>
        <item x="1586"/>
        <item x="574"/>
        <item x="297"/>
        <item x="2047"/>
        <item x="1696"/>
        <item x="2611"/>
        <item x="1138"/>
        <item x="1908"/>
        <item x="1255"/>
        <item x="1702"/>
        <item x="2310"/>
        <item x="2052"/>
        <item x="410"/>
        <item x="2730"/>
        <item x="192"/>
        <item x="201"/>
        <item x="1630"/>
        <item x="1992"/>
        <item x="2470"/>
        <item x="741"/>
        <item x="1494"/>
        <item x="2366"/>
        <item x="994"/>
        <item x="1554"/>
        <item x="2168"/>
        <item x="653"/>
        <item x="2439"/>
        <item x="2589"/>
        <item x="1603"/>
        <item x="425"/>
        <item x="906"/>
        <item x="2707"/>
        <item x="1825"/>
        <item x="2263"/>
        <item x="1459"/>
        <item x="1390"/>
        <item x="1406"/>
        <item x="2266"/>
        <item x="1605"/>
        <item x="1202"/>
        <item x="759"/>
        <item x="1774"/>
        <item x="143"/>
        <item x="1287"/>
        <item x="2068"/>
        <item x="337"/>
        <item x="1560"/>
        <item x="629"/>
        <item x="180"/>
        <item x="2212"/>
        <item x="2342"/>
        <item x="2221"/>
        <item x="1733"/>
        <item x="920"/>
        <item x="153"/>
        <item x="892"/>
        <item x="326"/>
        <item x="630"/>
        <item x="1041"/>
        <item x="565"/>
        <item x="1241"/>
        <item x="2036"/>
        <item x="315"/>
        <item x="2416"/>
        <item x="141"/>
        <item x="2222"/>
        <item x="2158"/>
        <item x="2494"/>
        <item x="2626"/>
        <item x="2533"/>
        <item x="66"/>
        <item x="1020"/>
        <item x="1753"/>
        <item x="2701"/>
        <item x="2496"/>
        <item x="2331"/>
        <item x="1784"/>
        <item x="1912"/>
        <item x="1148"/>
        <item x="1097"/>
        <item x="1601"/>
        <item x="2763"/>
        <item x="1065"/>
        <item x="1982"/>
        <item x="208"/>
        <item x="523"/>
        <item x="2279"/>
        <item x="2577"/>
        <item x="2420"/>
        <item x="2710"/>
        <item x="1713"/>
        <item x="844"/>
        <item x="92"/>
        <item x="643"/>
        <item x="1139"/>
        <item x="640"/>
        <item x="623"/>
        <item x="1664"/>
        <item x="868"/>
        <item x="2141"/>
        <item x="388"/>
        <item x="2153"/>
        <item x="2426"/>
        <item x="2644"/>
        <item x="1698"/>
        <item x="156"/>
        <item x="2049"/>
        <item x="1665"/>
        <item x="790"/>
        <item x="1114"/>
        <item x="384"/>
        <item x="2372"/>
        <item x="1417"/>
        <item x="298"/>
        <item x="663"/>
        <item x="2280"/>
        <item x="2549"/>
        <item x="2780"/>
        <item x="853"/>
        <item x="1326"/>
        <item x="2140"/>
        <item x="1944"/>
        <item x="327"/>
        <item x="316"/>
        <item x="1338"/>
        <item x="2127"/>
        <item x="422"/>
        <item x="1043"/>
        <item x="1599"/>
        <item x="1821"/>
        <item x="455"/>
        <item x="1262"/>
        <item x="286"/>
        <item x="1432"/>
        <item x="448"/>
        <item x="107"/>
        <item x="2012"/>
        <item x="2128"/>
        <item x="1527"/>
        <item x="1663"/>
        <item x="2516"/>
        <item x="847"/>
        <item x="1158"/>
        <item x="2379"/>
        <item x="1826"/>
        <item x="1909"/>
        <item x="984"/>
        <item x="863"/>
        <item x="354"/>
        <item x="15"/>
        <item x="2702"/>
        <item x="1642"/>
        <item x="2464"/>
        <item x="2210"/>
        <item x="151"/>
        <item x="2512"/>
        <item x="218"/>
        <item x="779"/>
        <item x="2054"/>
        <item x="2017"/>
        <item x="144"/>
        <item x="549"/>
        <item x="2735"/>
        <item x="31"/>
        <item x="2477"/>
        <item x="2256"/>
        <item x="1259"/>
        <item x="2622"/>
        <item x="2353"/>
        <item x="406"/>
        <item x="1881"/>
        <item x="1150"/>
        <item x="413"/>
        <item x="1068"/>
        <item x="2160"/>
        <item x="946"/>
        <item x="677"/>
        <item x="2102"/>
        <item x="6"/>
        <item x="590"/>
        <item x="2558"/>
        <item x="1230"/>
        <item x="837"/>
        <item x="2188"/>
        <item x="405"/>
        <item x="932"/>
        <item x="1341"/>
        <item x="234"/>
        <item x="624"/>
        <item x="147"/>
        <item x="341"/>
        <item x="1782"/>
        <item x="2534"/>
        <item x="1109"/>
        <item x="1899"/>
        <item x="281"/>
        <item x="1185"/>
        <item x="1431"/>
        <item x="2067"/>
        <item x="1794"/>
        <item x="1732"/>
        <item x="857"/>
        <item x="2200"/>
        <item x="954"/>
        <item x="1906"/>
        <item x="894"/>
        <item x="1681"/>
        <item x="328"/>
        <item x="1777"/>
        <item x="1019"/>
        <item x="1856"/>
        <item x="244"/>
        <item x="1229"/>
        <item x="452"/>
        <item x="542"/>
        <item x="2746"/>
        <item x="579"/>
        <item x="752"/>
        <item x="708"/>
        <item x="1885"/>
        <item x="50"/>
        <item x="609"/>
        <item x="824"/>
        <item x="1768"/>
        <item x="2547"/>
        <item x="2667"/>
        <item x="2077"/>
        <item x="1309"/>
        <item x="229"/>
        <item x="2561"/>
        <item x="1715"/>
        <item x="1395"/>
        <item x="2425"/>
        <item x="2490"/>
        <item x="346"/>
        <item x="2267"/>
        <item x="757"/>
        <item x="670"/>
        <item x="1676"/>
        <item x="1427"/>
        <item x="2507"/>
        <item x="1402"/>
        <item x="2621"/>
        <item x="2313"/>
        <item x="1807"/>
        <item x="2189"/>
        <item x="451"/>
        <item x="2135"/>
        <item x="2783"/>
        <item x="1472"/>
        <item x="29"/>
        <item x="2672"/>
        <item x="364"/>
        <item x="945"/>
        <item x="1529"/>
        <item x="2472"/>
        <item x="1073"/>
        <item x="871"/>
        <item x="2457"/>
        <item x="154"/>
        <item x="1060"/>
        <item x="2678"/>
        <item x="2539"/>
        <item x="498"/>
        <item x="1063"/>
        <item x="404"/>
        <item x="2659"/>
        <item x="255"/>
        <item x="190"/>
        <item x="2448"/>
        <item x="2294"/>
        <item x="879"/>
        <item x="1576"/>
        <item x="2022"/>
        <item x="54"/>
        <item x="258"/>
        <item x="1069"/>
        <item x="2154"/>
        <item x="430"/>
        <item x="1452"/>
        <item x="1620"/>
        <item x="1857"/>
        <item x="2563"/>
        <item x="2229"/>
        <item x="782"/>
        <item x="2388"/>
        <item x="1434"/>
        <item x="1318"/>
        <item x="516"/>
        <item x="1453"/>
        <item x="469"/>
        <item x="2360"/>
        <item x="1379"/>
        <item x="1662"/>
        <item x="1525"/>
        <item x="348"/>
        <item x="2174"/>
        <item x="966"/>
        <item x="191"/>
        <item x="2574"/>
        <item x="222"/>
        <item x="26"/>
        <item x="1969"/>
        <item x="1853"/>
        <item x="282"/>
        <item x="1049"/>
        <item x="1040"/>
        <item x="1520"/>
        <item x="1270"/>
        <item x="660"/>
        <item x="661"/>
        <item x="419"/>
        <item x="247"/>
        <item x="1071"/>
        <item x="1034"/>
        <item x="1868"/>
        <item x="311"/>
        <item x="135"/>
        <item x="1409"/>
        <item x="1404"/>
        <item x="791"/>
        <item x="1001"/>
        <item x="1526"/>
        <item x="206"/>
        <item x="429"/>
        <item x="175"/>
        <item x="1098"/>
        <item x="72"/>
        <item x="821"/>
        <item x="707"/>
        <item x="1874"/>
        <item x="240"/>
        <item x="2438"/>
        <item x="1015"/>
        <item x="1629"/>
        <item x="2778"/>
        <item x="2757"/>
        <item x="321"/>
        <item x="1312"/>
        <item x="1435"/>
        <item x="1493"/>
        <item x="1354"/>
        <item x="2760"/>
        <item x="1932"/>
        <item x="1538"/>
        <item x="1214"/>
        <item x="813"/>
        <item x="460"/>
        <item x="1392"/>
        <item x="689"/>
        <item x="2001"/>
        <item x="1690"/>
        <item x="800"/>
        <item x="1748"/>
        <item x="2691"/>
        <item x="1888"/>
        <item x="1037"/>
        <item x="2177"/>
        <item x="160"/>
        <item x="1959"/>
        <item x="2473"/>
        <item x="701"/>
        <item x="2525"/>
        <item x="375"/>
        <item x="1823"/>
        <item x="841"/>
        <item x="2118"/>
        <item x="2502"/>
        <item x="1635"/>
        <item x="533"/>
        <item x="350"/>
        <item x="1714"/>
        <item x="2097"/>
        <item x="1496"/>
        <item x="212"/>
        <item x="802"/>
        <item x="1376"/>
        <item x="1115"/>
        <item x="774"/>
        <item x="2289"/>
        <item x="931"/>
        <item x="82"/>
        <item x="1457"/>
        <item x="2037"/>
        <item x="2588"/>
        <item x="684"/>
        <item x="254"/>
        <item x="1849"/>
        <item x="2275"/>
        <item x="1705"/>
        <item x="2057"/>
        <item x="2655"/>
        <item x="1567"/>
        <item x="755"/>
        <item x="1795"/>
        <item x="938"/>
        <item x="2454"/>
        <item x="1227"/>
        <item x="1637"/>
        <item x="102"/>
        <item x="1991"/>
        <item x="1797"/>
        <item x="893"/>
        <item x="674"/>
        <item x="183"/>
        <item x="754"/>
        <item x="2724"/>
        <item x="2003"/>
        <item x="1632"/>
        <item x="2518"/>
        <item x="1342"/>
        <item x="145"/>
        <item x="306"/>
        <item x="2642"/>
        <item x="2782"/>
        <item x="1189"/>
        <item x="2469"/>
        <item x="1841"/>
        <item x="2535"/>
        <item x="1288"/>
        <item x="786"/>
        <item x="2029"/>
        <item x="2597"/>
        <item x="1719"/>
        <item x="436"/>
        <item x="1232"/>
        <item x="2100"/>
        <item x="2079"/>
        <item x="1803"/>
        <item x="1054"/>
        <item x="1122"/>
        <item x="828"/>
        <item x="95"/>
        <item x="414"/>
        <item x="1078"/>
        <item x="1192"/>
        <item x="1397"/>
        <item x="474"/>
        <item x="211"/>
        <item x="1023"/>
        <item x="1985"/>
        <item x="1120"/>
        <item x="1580"/>
        <item x="838"/>
        <item x="322"/>
        <item x="2731"/>
        <item x="980"/>
        <item x="125"/>
        <item x="2538"/>
        <item x="1204"/>
        <item x="1606"/>
        <item x="2556"/>
        <item x="944"/>
        <item x="2748"/>
        <item x="1213"/>
        <item x="2734"/>
        <item x="17"/>
        <item x="52"/>
        <item x="382"/>
        <item x="1844"/>
        <item x="2727"/>
        <item x="75"/>
        <item x="1208"/>
        <item x="1979"/>
        <item x="711"/>
        <item x="334"/>
        <item x="750"/>
        <item x="434"/>
        <item x="1236"/>
        <item x="80"/>
        <item x="2800"/>
        <item x="1575"/>
        <item x="2699"/>
        <item x="848"/>
        <item x="426"/>
        <item x="2375"/>
        <item x="83"/>
        <item x="1195"/>
        <item x="1480"/>
        <item x="2805"/>
        <item x="1972"/>
        <item x="878"/>
        <item x="1433"/>
        <item x="187"/>
        <item x="127"/>
        <item x="2580"/>
        <item x="4"/>
        <item x="956"/>
        <item x="2198"/>
        <item x="385"/>
        <item x="1572"/>
        <item x="2072"/>
        <item x="2772"/>
        <item x="2005"/>
        <item x="1818"/>
        <item x="1879"/>
        <item x="2134"/>
        <item x="55"/>
        <item x="1678"/>
        <item x="651"/>
        <item x="2576"/>
        <item x="772"/>
        <item x="16"/>
        <item x="2560"/>
        <item x="366"/>
        <item x="1839"/>
        <item x="807"/>
        <item x="1439"/>
        <item x="2407"/>
        <item x="2290"/>
        <item x="2116"/>
        <item x="2698"/>
        <item x="2792"/>
        <item x="491"/>
        <item x="1550"/>
        <item x="2163"/>
        <item x="360"/>
        <item x="1608"/>
        <item x="1314"/>
        <item x="2285"/>
        <item x="970"/>
        <item x="2769"/>
        <item x="801"/>
        <item x="2332"/>
        <item x="903"/>
        <item x="2159"/>
        <item x="2137"/>
        <item x="1263"/>
        <item x="1058"/>
        <item x="2"/>
        <item x="2316"/>
        <item x="2509"/>
        <item x="2009"/>
        <item x="333"/>
        <item x="820"/>
        <item x="2443"/>
        <item x="2161"/>
        <item x="2019"/>
        <item x="965"/>
        <item x="2573"/>
        <item x="1994"/>
        <item x="89"/>
        <item x="2681"/>
        <item x="265"/>
        <item x="1383"/>
        <item x="2053"/>
        <item x="1596"/>
        <item x="12"/>
        <item x="394"/>
        <item x="2309"/>
        <item x="2315"/>
        <item x="1551"/>
        <item x="2595"/>
        <item x="1913"/>
        <item x="2084"/>
        <item x="2106"/>
        <item x="888"/>
        <item x="2125"/>
        <item x="2403"/>
        <item x="100"/>
        <item x="1559"/>
        <item x="607"/>
        <item x="1712"/>
        <item x="63"/>
        <item x="2234"/>
        <item x="2108"/>
        <item x="2071"/>
        <item x="1483"/>
        <item x="627"/>
        <item x="961"/>
        <item x="42"/>
        <item x="951"/>
        <item x="2322"/>
        <item x="1024"/>
        <item x="1048"/>
        <item x="2213"/>
        <item x="471"/>
        <item x="700"/>
        <item x="532"/>
        <item x="1220"/>
        <item x="2434"/>
        <item x="2639"/>
        <item x="1965"/>
        <item x="1876"/>
        <item x="1004"/>
        <item x="1201"/>
        <item x="424"/>
        <item x="374"/>
        <item x="943"/>
        <item x="683"/>
        <item x="525"/>
        <item x="2231"/>
        <item x="2195"/>
        <item x="2204"/>
        <item x="2240"/>
        <item x="867"/>
        <item x="1935"/>
        <item x="279"/>
        <item x="362"/>
        <item x="2809"/>
        <item x="2216"/>
        <item x="2073"/>
        <item x="625"/>
        <item x="2432"/>
        <item x="925"/>
        <item x="2602"/>
        <item x="562"/>
        <item x="1194"/>
        <item x="1522"/>
        <item x="1878"/>
        <item x="53"/>
        <item x="1022"/>
        <item x="1621"/>
        <item x="2706"/>
        <item x="44"/>
        <item x="1949"/>
        <item x="693"/>
        <item x="373"/>
        <item x="809"/>
        <item x="1592"/>
        <item x="1429"/>
        <item x="628"/>
        <item x="1541"/>
        <item x="114"/>
        <item x="2616"/>
        <item x="1443"/>
        <item x="1633"/>
        <item x="33"/>
        <item x="1539"/>
        <item x="2762"/>
        <item x="1754"/>
        <item x="778"/>
        <item x="251"/>
        <item x="1666"/>
        <item x="438"/>
        <item x="2251"/>
        <item x="2398"/>
        <item x="2015"/>
        <item x="14"/>
        <item x="2203"/>
        <item x="784"/>
        <item x="1981"/>
        <item x="1549"/>
        <item x="2220"/>
        <item x="81"/>
        <item x="2075"/>
        <item x="1125"/>
        <item x="1407"/>
        <item x="2268"/>
        <item x="971"/>
        <item x="680"/>
        <item x="1741"/>
        <item x="473"/>
        <item x="1163"/>
        <item x="1086"/>
        <item x="10"/>
        <item x="459"/>
        <item x="1716"/>
        <item x="345"/>
        <item x="949"/>
        <item x="260"/>
        <item x="1006"/>
        <item x="2191"/>
        <item x="2245"/>
        <item x="2227"/>
        <item x="1468"/>
        <item x="2411"/>
        <item x="1845"/>
        <item x="1583"/>
        <item x="681"/>
        <item x="1176"/>
        <item x="738"/>
        <item x="2120"/>
        <item x="220"/>
        <item x="2540"/>
        <item x="2521"/>
        <item x="2202"/>
        <item x="1983"/>
        <item x="2002"/>
        <item x="1107"/>
        <item x="1723"/>
        <item x="2363"/>
        <item x="770"/>
        <item x="84"/>
        <item x="299"/>
        <item x="2069"/>
        <item x="789"/>
        <item x="1573"/>
        <item x="2415"/>
        <item x="2643"/>
        <item x="203"/>
        <item x="2112"/>
        <item x="804"/>
        <item x="142"/>
        <item x="2618"/>
        <item x="271"/>
        <item x="71"/>
        <item x="977"/>
        <item x="1604"/>
        <item x="2394"/>
        <item x="1134"/>
        <item x="728"/>
        <item x="1448"/>
        <item x="1760"/>
        <item x="1921"/>
        <item x="872"/>
        <item x="2129"/>
        <item x="1993"/>
        <item x="638"/>
        <item x="2609"/>
        <item x="2023"/>
        <item x="505"/>
        <item x="2378"/>
        <item x="1860"/>
        <item x="380"/>
        <item x="1471"/>
        <item x="2545"/>
        <item x="239"/>
        <item x="1062"/>
        <item x="105"/>
        <item x="158"/>
        <item x="538"/>
        <item x="480"/>
        <item x="2254"/>
        <item x="2495"/>
        <item x="1351"/>
        <item x="1815"/>
        <item x="2090"/>
        <item x="687"/>
        <item x="655"/>
        <item x="340"/>
        <item x="2064"/>
        <item x="2682"/>
        <item x="2236"/>
        <item x="2770"/>
        <item x="2074"/>
        <item x="1905"/>
        <item x="718"/>
        <item x="715"/>
        <item x="27"/>
        <item x="2371"/>
        <item x="571"/>
        <item x="2182"/>
        <item x="1587"/>
        <item x="2278"/>
        <item x="483"/>
        <item x="675"/>
        <item x="2803"/>
        <item x="1548"/>
        <item x="964"/>
        <item x="1280"/>
        <item x="2807"/>
        <item x="1927"/>
        <item x="423"/>
        <item x="2380"/>
        <item x="936"/>
        <item x="1365"/>
        <item x="2603"/>
        <item x="993"/>
        <item x="233"/>
        <item x="2752"/>
        <item x="713"/>
        <item x="332"/>
        <item x="1739"/>
        <item x="2427"/>
        <item x="2383"/>
        <item x="2630"/>
        <item x="769"/>
        <item x="1182"/>
        <item x="86"/>
        <item x="465"/>
        <item x="1430"/>
        <item x="2467"/>
        <item x="968"/>
        <item x="392"/>
        <item x="2156"/>
        <item x="632"/>
        <item x="633"/>
        <item x="2550"/>
        <item x="849"/>
        <item x="2794"/>
        <item x="2423"/>
        <item x="2178"/>
        <item x="2384"/>
        <item x="963"/>
        <item x="137"/>
        <item x="1353"/>
        <item x="2751"/>
        <item x="1172"/>
        <item x="554"/>
        <item x="1166"/>
        <item x="1464"/>
        <item x="186"/>
        <item x="739"/>
        <item x="829"/>
        <item x="1903"/>
        <item x="1872"/>
        <item x="2673"/>
        <item x="312"/>
        <item x="771"/>
        <item x="1514"/>
        <item x="176"/>
        <item x="2478"/>
        <item x="1961"/>
        <item x="768"/>
        <item x="1779"/>
        <item x="2295"/>
        <item x="365"/>
        <item x="1752"/>
        <item x="2349"/>
        <item x="1907"/>
        <item x="507"/>
        <item x="2480"/>
        <item x="287"/>
        <item x="96"/>
        <item x="1976"/>
        <item x="690"/>
        <item x="889"/>
        <item x="259"/>
        <item x="1634"/>
        <item x="2474"/>
        <item x="2628"/>
        <item x="109"/>
        <item x="2714"/>
        <item x="815"/>
        <item x="1855"/>
        <item x="2255"/>
        <item x="85"/>
        <item x="2468"/>
        <item x="544"/>
        <item x="351"/>
        <item x="834"/>
        <item x="812"/>
        <item x="1997"/>
        <item x="1363"/>
        <item x="2687"/>
        <item x="555"/>
        <item x="606"/>
        <item x="2614"/>
        <item x="1726"/>
        <item x="2187"/>
        <item x="1500"/>
        <item x="545"/>
        <item x="2631"/>
        <item x="291"/>
        <item x="1247"/>
        <item x="1089"/>
        <item x="442"/>
        <item x="1222"/>
        <item x="1880"/>
        <item x="2696"/>
        <item x="569"/>
        <item x="641"/>
        <item x="1910"/>
        <item x="2063"/>
        <item x="733"/>
        <item x="587"/>
        <item x="2635"/>
        <item x="43"/>
        <item x="378"/>
        <item x="1193"/>
        <item x="1061"/>
        <item x="1516"/>
        <item x="1038"/>
        <item x="1883"/>
        <item x="654"/>
        <item x="2215"/>
        <item x="163"/>
        <item x="1579"/>
        <item x="1403"/>
        <item x="1285"/>
        <item x="462"/>
        <item x="2088"/>
        <item x="411"/>
        <item x="41"/>
        <item x="1396"/>
        <item x="188"/>
        <item x="560"/>
        <item x="856"/>
        <item x="181"/>
        <item x="1088"/>
        <item x="1607"/>
        <item x="2486"/>
        <item x="642"/>
        <item x="204"/>
        <item x="303"/>
        <item x="933"/>
        <item x="37"/>
        <item x="1364"/>
        <item x="904"/>
        <item x="861"/>
        <item x="1970"/>
        <item x="2692"/>
        <item x="2784"/>
        <item x="139"/>
        <item x="2793"/>
        <item x="521"/>
        <item x="2287"/>
        <item x="387"/>
        <item x="1428"/>
        <item x="2197"/>
        <item x="1640"/>
        <item x="2249"/>
        <item x="991"/>
        <item x="1930"/>
        <item x="1820"/>
        <item x="2541"/>
        <item x="2387"/>
        <item x="911"/>
        <item x="2520"/>
        <item x="1737"/>
        <item x="1865"/>
        <item x="1668"/>
        <item x="2281"/>
        <item x="370"/>
        <item x="2761"/>
        <item x="814"/>
        <item x="1355"/>
        <item x="2504"/>
        <item x="2713"/>
        <item x="1934"/>
        <item x="2506"/>
        <item x="2060"/>
        <item x="2703"/>
        <item x="1884"/>
        <item x="2395"/>
        <item x="1274"/>
        <item x="2450"/>
        <item x="1329"/>
        <item x="2413"/>
        <item x="323"/>
        <item x="2777"/>
        <item x="626"/>
        <item x="196"/>
        <item x="659"/>
        <item x="1426"/>
        <item x="2613"/>
        <item x="1113"/>
        <item x="730"/>
        <item x="716"/>
        <item x="622"/>
        <item x="2021"/>
        <item x="1897"/>
        <item x="2430"/>
        <item x="1332"/>
        <item x="445"/>
        <item x="2247"/>
        <item x="172"/>
        <item x="427"/>
        <item x="1654"/>
        <item x="2565"/>
        <item x="1253"/>
        <item x="1224"/>
        <item x="1746"/>
        <item x="940"/>
        <item x="1862"/>
        <item x="1478"/>
        <item x="1206"/>
        <item x="649"/>
        <item x="1975"/>
        <item x="658"/>
        <item x="1709"/>
        <item x="1498"/>
        <item x="1032"/>
        <item x="108"/>
        <item x="1401"/>
        <item x="1306"/>
        <item x="69"/>
        <item x="1327"/>
        <item x="124"/>
        <item x="307"/>
        <item x="1545"/>
        <item x="1980"/>
        <item x="2581"/>
        <item x="138"/>
        <item x="104"/>
        <item x="74"/>
        <item x="540"/>
        <item x="1506"/>
        <item x="1707"/>
        <item x="1075"/>
        <item x="1393"/>
        <item x="1655"/>
        <item x="1812"/>
        <item x="780"/>
        <item x="252"/>
        <item x="557"/>
        <item x="2193"/>
        <item x="581"/>
        <item x="2591"/>
        <item x="261"/>
        <item x="2008"/>
        <item x="2167"/>
        <item x="2318"/>
        <item x="2607"/>
        <item x="995"/>
        <item x="1843"/>
        <item x="702"/>
        <item x="2796"/>
        <item x="2766"/>
        <item x="1749"/>
        <item x="1646"/>
        <item x="1372"/>
        <item x="2291"/>
        <item x="2669"/>
        <item x="213"/>
        <item x="526"/>
        <item x="891"/>
        <item x="1046"/>
        <item x="118"/>
        <item x="1135"/>
        <item x="2688"/>
        <item x="221"/>
        <item x="1889"/>
        <item x="1966"/>
        <item x="99"/>
        <item x="1187"/>
        <item x="1268"/>
        <item x="1769"/>
        <item x="508"/>
        <item x="939"/>
        <item x="1307"/>
        <item x="126"/>
        <item x="2733"/>
        <item x="2741"/>
        <item x="2042"/>
        <item x="1385"/>
        <item x="1349"/>
        <item x="1648"/>
        <item x="309"/>
        <item x="1094"/>
        <item x="1051"/>
        <item x="1009"/>
        <item x="2306"/>
        <item x="2399"/>
        <item x="1675"/>
        <item x="2061"/>
        <item x="1335"/>
        <item x="2484"/>
        <item x="803"/>
        <item x="284"/>
        <item x="228"/>
        <item x="2261"/>
        <item x="1072"/>
        <item x="1420"/>
        <item x="1593"/>
        <item x="1736"/>
        <item x="1413"/>
        <item x="1710"/>
        <item x="295"/>
        <item x="2228"/>
        <item x="2269"/>
        <item x="1254"/>
        <item x="1127"/>
        <item x="2301"/>
        <item x="1436"/>
        <item x="407"/>
        <item x="1142"/>
        <item x="2329"/>
        <item x="584"/>
        <item x="990"/>
        <item x="393"/>
        <item x="1564"/>
        <item x="729"/>
        <item x="1977"/>
        <item x="1159"/>
        <item x="1337"/>
        <item x="335"/>
        <item x="379"/>
        <item x="1473"/>
        <item x="2503"/>
        <item x="428"/>
        <item x="1996"/>
        <item x="901"/>
        <item x="2489"/>
        <item x="1281"/>
        <item x="369"/>
        <item x="2773"/>
        <item x="1361"/>
        <item x="1370"/>
        <item x="1542"/>
        <item x="836"/>
        <item x="1519"/>
        <item x="2058"/>
        <item x="1998"/>
        <item x="0"/>
        <item x="2270"/>
        <item x="1661"/>
        <item x="553"/>
        <item x="522"/>
        <item x="2045"/>
        <item x="1612"/>
        <item x="2242"/>
        <item x="78"/>
        <item x="371"/>
        <item x="1957"/>
        <item x="2031"/>
        <item x="830"/>
        <item x="2617"/>
        <item x="164"/>
        <item x="603"/>
        <item x="810"/>
        <item x="852"/>
        <item x="1936"/>
        <item x="709"/>
        <item x="865"/>
        <item x="467"/>
        <item x="2176"/>
        <item x="70"/>
        <item x="2185"/>
        <item x="765"/>
        <item x="399"/>
        <item x="2402"/>
        <item x="159"/>
        <item x="1378"/>
        <item x="226"/>
        <item x="1105"/>
        <item x="969"/>
        <item x="1007"/>
        <item x="2801"/>
        <item x="1770"/>
        <item x="1636"/>
        <item x="171"/>
        <item x="441"/>
        <item x="2579"/>
        <item x="582"/>
        <item x="1602"/>
        <item x="1111"/>
        <item x="1298"/>
        <item x="278"/>
        <item x="2754"/>
        <item x="1886"/>
        <item x="688"/>
        <item x="1771"/>
        <item x="1649"/>
        <item x="2327"/>
        <item x="1102"/>
        <item x="2020"/>
        <item x="2230"/>
        <item x="1215"/>
        <item x="463"/>
        <item x="1510"/>
        <item x="1701"/>
        <item x="456"/>
        <item x="2765"/>
        <item x="883"/>
        <item x="1555"/>
        <item x="2638"/>
        <item x="1467"/>
        <item x="503"/>
        <item x="869"/>
        <item x="2401"/>
        <item x="1924"/>
        <item x="87"/>
        <item x="435"/>
        <item x="2276"/>
        <item x="1261"/>
        <item x="895"/>
        <item x="1497"/>
        <item x="1730"/>
        <item x="149"/>
        <item x="2365"/>
        <item x="1137"/>
        <item x="1904"/>
        <item x="1462"/>
        <item x="833"/>
        <item x="913"/>
        <item x="1689"/>
        <item x="2297"/>
        <item x="899"/>
        <item x="647"/>
        <item x="735"/>
        <item x="2359"/>
        <item x="1388"/>
        <item x="2055"/>
        <item x="1916"/>
        <item x="1237"/>
        <item x="2095"/>
        <item x="2446"/>
        <item x="1169"/>
        <item x="2594"/>
        <item x="2142"/>
        <item x="914"/>
        <item x="1033"/>
        <item x="2790"/>
        <item x="1018"/>
        <item x="1183"/>
        <item x="2414"/>
        <item x="743"/>
        <item x="1536"/>
        <item x="1130"/>
        <item x="2557"/>
        <item x="592"/>
        <item x="1941"/>
        <item x="1340"/>
        <item x="1245"/>
        <item x="1454"/>
        <item x="2476"/>
        <item x="915"/>
        <item x="1067"/>
        <item x="2244"/>
        <item x="682"/>
        <item x="1828"/>
        <item x="485"/>
        <item x="324"/>
        <item x="1308"/>
        <item x="1386"/>
        <item x="1484"/>
        <item x="543"/>
        <item x="2499"/>
        <item x="527"/>
        <item x="1952"/>
        <item x="1720"/>
        <item x="302"/>
        <item x="1711"/>
        <item x="1324"/>
        <item x="40"/>
        <item x="13"/>
        <item x="232"/>
        <item x="563"/>
        <item x="1290"/>
        <item x="2559"/>
        <item x="1161"/>
        <item x="2011"/>
        <item x="1832"/>
        <item x="193"/>
        <item x="1504"/>
        <item x="2718"/>
        <item x="68"/>
        <item x="1625"/>
        <item x="1922"/>
        <item x="1850"/>
        <item x="1377"/>
        <item x="2211"/>
        <item x="2311"/>
        <item x="401"/>
        <item x="166"/>
        <item x="978"/>
        <item x="2768"/>
        <item x="2386"/>
        <item x="831"/>
        <item x="1442"/>
        <item x="165"/>
        <item x="2018"/>
        <item x="2397"/>
        <item x="519"/>
        <item x="2475"/>
        <item x="1458"/>
        <item x="1598"/>
        <item x="2048"/>
        <item x="826"/>
        <item x="1013"/>
        <item x="1643"/>
        <item x="1852"/>
        <item x="588"/>
        <item x="2209"/>
        <item x="1722"/>
        <item x="1180"/>
        <item x="704"/>
        <item x="2262"/>
        <item x="1251"/>
        <item x="3"/>
        <item x="1490"/>
        <item x="528"/>
        <item x="2323"/>
        <item x="1438"/>
        <item x="1623"/>
        <item x="604"/>
        <item x="2648"/>
        <item x="513"/>
        <item x="238"/>
        <item x="2546"/>
        <item x="618"/>
        <item x="1759"/>
        <item x="1313"/>
        <item x="2646"/>
        <item x="1814"/>
        <item x="796"/>
        <item x="1569"/>
        <item x="732"/>
        <item x="242"/>
        <item x="896"/>
        <item x="1234"/>
        <item x="484"/>
        <item x="1893"/>
        <item x="2004"/>
        <item x="1530"/>
        <item x="2300"/>
        <item x="314"/>
        <item x="2421"/>
        <item x="230"/>
        <item x="1"/>
        <item x="1144"/>
        <item x="524"/>
        <item x="1366"/>
        <item x="1119"/>
        <item x="665"/>
        <item x="2343"/>
        <item x="2654"/>
        <item x="1000"/>
        <item x="648"/>
        <item x="2812"/>
        <item x="942"/>
        <item x="1717"/>
        <item x="1444"/>
        <item x="320"/>
        <item x="1437"/>
        <item x="1546"/>
        <item x="2199"/>
        <item x="1727"/>
        <item x="884"/>
        <item x="2722"/>
        <item x="1744"/>
        <item x="1963"/>
        <item x="1147"/>
        <item x="150"/>
        <item x="1724"/>
        <item x="2670"/>
        <item x="2396"/>
        <item x="2501"/>
        <item x="712"/>
        <item x="1310"/>
        <item x="476"/>
        <item x="996"/>
        <item x="923"/>
        <item x="117"/>
        <item x="1074"/>
        <item x="1877"/>
        <item x="1531"/>
        <item x="443"/>
        <item x="671"/>
        <item x="1027"/>
        <item x="2593"/>
        <item x="1325"/>
        <item x="2179"/>
        <item x="1938"/>
        <item x="1898"/>
        <item x="106"/>
        <item x="2408"/>
        <item x="798"/>
        <item x="2070"/>
        <item x="2367"/>
        <item x="2462"/>
        <item x="551"/>
        <item x="910"/>
        <item x="22"/>
        <item x="177"/>
        <item x="1179"/>
        <item x="1756"/>
        <item x="907"/>
        <item x="1588"/>
        <item x="832"/>
        <item x="775"/>
        <item x="2694"/>
        <item x="760"/>
        <item x="1693"/>
        <item x="266"/>
        <item x="264"/>
        <item x="1501"/>
        <item x="2024"/>
        <item x="2224"/>
        <item x="799"/>
        <item x="762"/>
        <item x="2615"/>
        <item x="898"/>
        <item x="269"/>
        <item x="488"/>
        <item x="2508"/>
        <item x="595"/>
        <item x="2223"/>
        <item x="1143"/>
        <item x="2693"/>
        <item x="1136"/>
        <item x="179"/>
        <item x="184"/>
        <item x="1488"/>
        <item x="1124"/>
        <item x="1371"/>
        <item x="2181"/>
        <item x="361"/>
        <item x="1260"/>
        <item x="1160"/>
        <item x="19"/>
        <item x="57"/>
        <item x="431"/>
        <item x="478"/>
        <item x="270"/>
        <item x="568"/>
        <item x="1942"/>
        <item x="2225"/>
        <item x="1995"/>
        <item x="1652"/>
        <item x="1800"/>
        <item x="559"/>
        <item x="783"/>
        <item x="1168"/>
        <item x="1708"/>
        <item x="2717"/>
        <item x="1639"/>
        <item x="32"/>
        <item x="2296"/>
        <item x="2461"/>
        <item x="657"/>
        <item x="2596"/>
        <item x="2091"/>
        <item x="199"/>
        <item x="1562"/>
        <item x="1827"/>
        <item x="1225"/>
        <item x="766"/>
        <item x="185"/>
        <item x="1165"/>
        <item x="546"/>
        <item x="1302"/>
        <item x="1687"/>
        <item x="2729"/>
        <item x="2364"/>
        <item x="1292"/>
        <item x="2150"/>
        <item x="601"/>
        <item x="437"/>
        <item x="280"/>
        <item x="497"/>
        <item x="1301"/>
        <item x="2152"/>
        <item x="1210"/>
        <item x="1415"/>
        <item x="880"/>
        <item x="1205"/>
        <item x="1380"/>
        <item x="1847"/>
        <item x="2298"/>
        <item x="1211"/>
        <item x="1123"/>
        <item x="2663"/>
        <item x="1223"/>
        <item x="840"/>
        <item x="2237"/>
        <item x="2704"/>
        <item x="1947"/>
        <item x="2463"/>
        <item x="1047"/>
        <item x="2674"/>
        <item x="1863"/>
        <item x="2428"/>
        <item x="2634"/>
        <item x="79"/>
        <item x="1986"/>
        <item x="1235"/>
        <item x="541"/>
        <item x="2624"/>
        <item x="1656"/>
        <item x="1367"/>
        <item x="468"/>
        <item x="1987"/>
        <item x="283"/>
        <item x="1269"/>
        <item x="1773"/>
        <item x="744"/>
        <item x="2505"/>
        <item x="2567"/>
        <item x="2433"/>
        <item x="1126"/>
        <item x="1267"/>
        <item x="256"/>
        <item x="696"/>
        <item x="1304"/>
        <item x="353"/>
        <item x="2250"/>
        <item x="535"/>
        <item x="2797"/>
        <item x="860"/>
        <item x="121"/>
        <item x="1887"/>
        <item x="1196"/>
        <item x="1174"/>
        <item x="2562"/>
        <item x="2771"/>
        <item x="1775"/>
        <item x="763"/>
        <item x="1974"/>
        <item x="1271"/>
        <item x="2514"/>
        <item x="723"/>
        <item x="1199"/>
        <item x="1177"/>
        <item x="669"/>
        <item x="1030"/>
        <item x="227"/>
        <item x="421"/>
        <item x="1533"/>
        <item x="197"/>
        <item x="1680"/>
        <item x="1540"/>
        <item x="2025"/>
        <item x="740"/>
        <item x="1055"/>
        <item x="1502"/>
        <item x="113"/>
        <item x="1556"/>
        <item x="1481"/>
        <item x="1990"/>
        <item x="1128"/>
        <item x="2756"/>
        <item x="2164"/>
        <item x="289"/>
        <item x="811"/>
        <item x="2590"/>
        <item x="1291"/>
        <item x="1408"/>
        <item x="612"/>
        <item x="1485"/>
        <item x="285"/>
        <item x="1200"/>
        <item x="2787"/>
        <item x="1543"/>
        <item x="1421"/>
        <item x="2046"/>
        <item x="1783"/>
        <item x="2786"/>
        <item x="959"/>
        <item x="1003"/>
        <item x="909"/>
        <item x="2039"/>
        <item x="930"/>
        <item x="2680"/>
        <item x="2725"/>
        <item x="1645"/>
        <item x="1609"/>
        <item x="2219"/>
        <item x="2750"/>
        <item x="1154"/>
        <item x="398"/>
        <item x="650"/>
        <item x="2083"/>
        <item x="2775"/>
        <item x="277"/>
        <item x="2111"/>
        <item x="1840"/>
        <item x="1836"/>
        <item x="1563"/>
        <item x="1767"/>
        <item x="720"/>
        <item x="2610"/>
        <item x="205"/>
        <item x="1577"/>
        <item x="1188"/>
        <item x="275"/>
        <item x="1145"/>
        <item x="1272"/>
        <item x="1398"/>
        <item x="842"/>
        <item x="1718"/>
        <item x="1171"/>
        <item x="1647"/>
        <item x="2532"/>
        <item x="1834"/>
        <item x="2214"/>
        <item x="631"/>
        <item x="1300"/>
        <item x="453"/>
        <item x="1258"/>
        <item x="2645"/>
        <item x="1039"/>
        <item x="514"/>
        <item x="1286"/>
        <item x="937"/>
        <item x="2619"/>
        <item x="1918"/>
        <item x="745"/>
        <item x="805"/>
        <item x="310"/>
        <item x="1036"/>
        <item x="34"/>
        <item x="1763"/>
        <item x="2170"/>
        <item x="1984"/>
        <item x="1305"/>
        <item x="1535"/>
        <item x="2716"/>
        <item x="1513"/>
        <item x="724"/>
        <item x="818"/>
        <item x="1740"/>
        <item x="531"/>
        <item x="466"/>
        <item x="61"/>
        <item x="742"/>
        <item x="866"/>
        <item x="2175"/>
        <item x="169"/>
        <item x="1616"/>
        <item x="2352"/>
        <item x="2435"/>
        <item x="1299"/>
        <item x="2293"/>
        <item x="616"/>
        <item x="935"/>
        <item x="119"/>
        <item x="1328"/>
        <item x="2406"/>
        <item x="1948"/>
        <item x="1511"/>
        <item x="1005"/>
        <item x="1861"/>
        <item x="610"/>
        <item x="1425"/>
        <item x="2497"/>
        <item x="1275"/>
        <item x="2334"/>
        <item x="2491"/>
        <item x="2000"/>
        <item x="417"/>
        <item x="635"/>
        <item x="988"/>
        <item x="1446"/>
        <item x="572"/>
        <item x="1791"/>
        <item x="304"/>
        <item x="1028"/>
        <item x="958"/>
        <item x="1833"/>
        <item x="566"/>
        <item x="2636"/>
        <item x="88"/>
        <item x="1052"/>
        <item x="1557"/>
        <item x="268"/>
        <item x="634"/>
        <item x="2715"/>
        <item x="1650"/>
        <item x="2243"/>
        <item x="408"/>
        <item x="2085"/>
        <item x="1479"/>
        <item x="2155"/>
        <item x="296"/>
        <item x="785"/>
        <item x="2447"/>
        <item x="2513"/>
        <item x="2138"/>
        <item x="509"/>
        <item x="822"/>
        <item x="636"/>
        <item x="1316"/>
        <item x="602"/>
        <item x="2344"/>
        <item x="245"/>
        <item x="464"/>
        <item x="1106"/>
        <item x="1095"/>
        <item x="62"/>
        <item x="1805"/>
        <item x="1925"/>
        <item x="1131"/>
        <item x="2569"/>
        <item x="1440"/>
        <item x="1729"/>
        <item x="1104"/>
        <item x="67"/>
        <item x="1780"/>
        <item x="1568"/>
        <item x="673"/>
        <item x="2791"/>
        <item x="2465"/>
        <item x="767"/>
        <item x="1080"/>
        <item x="808"/>
        <item x="359"/>
        <item x="1830"/>
        <item x="1348"/>
        <item x="2194"/>
        <item x="2119"/>
        <item x="617"/>
        <item x="338"/>
        <item x="2808"/>
        <item x="816"/>
        <item x="1776"/>
        <item x="1219"/>
        <item x="686"/>
        <item x="1508"/>
        <item x="2515"/>
        <item x="2114"/>
        <item x="1190"/>
        <item x="103"/>
        <item x="2410"/>
        <item x="1482"/>
        <item x="998"/>
        <item x="403"/>
        <item x="1684"/>
        <item x="38"/>
        <item x="7"/>
        <item x="293"/>
        <item x="927"/>
        <item x="195"/>
        <item x="957"/>
        <item x="248"/>
        <item x="274"/>
        <item x="1012"/>
        <item x="2312"/>
        <item x="1919"/>
        <item x="850"/>
        <item x="985"/>
        <item x="2066"/>
        <item x="758"/>
        <item x="1610"/>
        <item x="1278"/>
        <item x="2338"/>
        <item x="1246"/>
        <item x="1614"/>
        <item x="1920"/>
        <item x="46"/>
        <item x="182"/>
        <item x="2451"/>
        <item x="47"/>
        <item x="2737"/>
        <item x="122"/>
        <item x="318"/>
        <item x="605"/>
        <item x="1595"/>
        <item x="656"/>
        <item x="2027"/>
        <item x="2305"/>
        <item x="967"/>
        <item x="8"/>
        <item x="1869"/>
        <item x="952"/>
        <item x="200"/>
        <item x="440"/>
        <item x="2436"/>
        <item x="1449"/>
        <item x="2319"/>
        <item x="1414"/>
        <item x="2653"/>
        <item x="1831"/>
        <item x="2524"/>
        <item x="1968"/>
        <item x="1212"/>
        <item x="1334"/>
        <item x="1785"/>
        <item x="1772"/>
        <item x="1581"/>
        <item x="1706"/>
        <item x="501"/>
        <item x="1008"/>
        <item x="1851"/>
        <item x="1249"/>
        <item x="517"/>
        <item x="1703"/>
        <item x="534"/>
        <item x="1570"/>
        <item x="101"/>
        <item x="1517"/>
        <item x="2529"/>
        <item x="2028"/>
        <item x="58"/>
        <item x="902"/>
        <item x="2582"/>
        <item x="1537"/>
        <item x="2162"/>
        <item x="502"/>
        <item x="1755"/>
        <item x="1091"/>
        <item x="1896"/>
        <item x="329"/>
        <item x="433"/>
        <item x="1505"/>
        <item x="2264"/>
        <item x="1890"/>
        <item x="1804"/>
        <item x="1031"/>
        <item x="1962"/>
        <item x="1798"/>
        <item x="2033"/>
        <item x="999"/>
        <item x="2781"/>
        <item x="48"/>
        <item x="2143"/>
        <item x="1492"/>
        <item x="494"/>
        <item x="1387"/>
        <item x="1762"/>
        <item x="2422"/>
        <item x="773"/>
        <item x="1087"/>
        <item x="2774"/>
        <item x="219"/>
        <item x="1317"/>
        <item x="1895"/>
        <item x="2657"/>
        <item x="1244"/>
        <item x="717"/>
        <item x="2351"/>
        <item x="864"/>
        <item x="2652"/>
        <item x="2742"/>
        <item x="2117"/>
        <item x="1460"/>
        <item x="1796"/>
        <item x="570"/>
        <item x="1282"/>
        <item x="5"/>
        <item x="697"/>
        <item x="2566"/>
        <item x="1085"/>
        <item x="2121"/>
        <item x="1044"/>
        <item x="2205"/>
        <item x="510"/>
        <item x="2483"/>
        <item x="1954"/>
        <item x="2600"/>
        <item x="2758"/>
        <item x="2481"/>
        <item x="2157"/>
        <item x="2684"/>
        <item x="76"/>
        <item x="1973"/>
        <item x="2385"/>
        <item x="1455"/>
        <item x="2307"/>
        <item x="2381"/>
        <item x="1561"/>
        <item x="2598"/>
        <item x="236"/>
        <item x="1967"/>
        <item x="2548"/>
        <item x="363"/>
        <item x="2166"/>
        <item x="2605"/>
        <item x="1778"/>
        <item x="1923"/>
        <item x="2340"/>
        <item x="947"/>
        <item x="2392"/>
        <item x="537"/>
        <item x="1619"/>
        <item x="1901"/>
        <item x="1953"/>
        <item x="155"/>
        <item x="123"/>
        <item x="1700"/>
        <item x="2299"/>
        <item x="2328"/>
        <item x="919"/>
        <item x="1283"/>
        <item x="1153"/>
        <item x="2103"/>
        <item x="1418"/>
        <item x="2711"/>
        <item x="1399"/>
        <item x="2288"/>
        <item x="1323"/>
        <item x="512"/>
        <item x="1133"/>
        <item x="1558"/>
        <item x="381"/>
        <item x="2333"/>
        <item x="1978"/>
        <item x="1042"/>
        <item x="1743"/>
        <item x="2637"/>
        <item x="2246"/>
        <item x="300"/>
        <item x="2248"/>
        <item x="916"/>
        <item x="2271"/>
        <item x="1524"/>
        <item x="402"/>
        <item x="2302"/>
        <item x="1532"/>
        <item x="98"/>
        <item x="1066"/>
        <item x="2131"/>
        <item x="1450"/>
        <item x="1345"/>
        <item x="257"/>
        <item x="2728"/>
        <item x="2785"/>
        <item x="1303"/>
        <item x="1207"/>
        <item x="1611"/>
        <item x="1416"/>
        <item x="556"/>
        <item x="668"/>
        <item x="2347"/>
        <item x="873"/>
        <item x="2456"/>
        <item x="1076"/>
        <item x="2498"/>
        <item x="2564"/>
        <item x="1499"/>
        <item x="1228"/>
        <item x="1330"/>
        <item x="2527"/>
        <item x="202"/>
        <item x="982"/>
        <item x="921"/>
        <item x="870"/>
        <item x="1333"/>
        <item x="1817"/>
        <item x="313"/>
        <item x="1162"/>
        <item x="1627"/>
        <item x="1900"/>
        <item x="2304"/>
        <item x="1735"/>
        <item x="1077"/>
        <item x="817"/>
        <item x="1507"/>
        <item x="2528"/>
        <item x="788"/>
        <item x="249"/>
        <item x="481"/>
        <item x="1025"/>
        <item x="2544"/>
        <item x="2531"/>
        <item x="748"/>
        <item x="564"/>
        <item x="2511"/>
        <item x="2686"/>
        <item x="1766"/>
        <item x="2259"/>
        <item x="2043"/>
        <item x="1059"/>
        <item x="1021"/>
        <item x="722"/>
        <item x="737"/>
        <item x="573"/>
        <item x="2568"/>
        <item x="2382"/>
        <item x="1808"/>
        <item x="174"/>
        <item x="827"/>
        <item x="1184"/>
        <item x="1870"/>
        <item x="2087"/>
        <item x="1792"/>
        <item x="395"/>
        <item x="207"/>
        <item x="2592"/>
        <item x="585"/>
        <item x="231"/>
        <item x="1445"/>
        <item x="500"/>
        <item x="567"/>
        <item x="2081"/>
        <item x="1491"/>
        <item x="1515"/>
        <item x="929"/>
        <item x="1660"/>
        <item x="2460"/>
        <item x="953"/>
        <item x="2712"/>
        <item x="457"/>
        <item x="148"/>
        <item x="2169"/>
        <item x="1651"/>
        <item x="496"/>
        <item x="349"/>
        <item x="2314"/>
        <item x="198"/>
        <item x="962"/>
        <item x="1389"/>
        <item x="1090"/>
        <item x="161"/>
        <item x="530"/>
        <item x="589"/>
        <item x="1571"/>
        <item x="489"/>
        <item x="851"/>
        <item x="2720"/>
        <item x="547"/>
        <item x="2370"/>
        <item x="2517"/>
        <item x="1858"/>
        <item x="368"/>
        <item x="1495"/>
        <item x="900"/>
        <item x="1092"/>
        <item x="133"/>
        <item x="2661"/>
        <item x="416"/>
        <item x="1011"/>
        <item x="2180"/>
        <item x="2110"/>
        <item x="2795"/>
        <item x="1082"/>
        <item x="439"/>
        <item x="746"/>
        <item x="18"/>
        <item x="1117"/>
        <item x="167"/>
        <item x="1284"/>
        <item x="2233"/>
        <item x="2190"/>
        <item x="1164"/>
        <item x="875"/>
        <item x="777"/>
        <item x="1116"/>
        <item x="472"/>
        <item x="621"/>
        <item x="140"/>
        <item x="1391"/>
        <item x="217"/>
        <item x="1156"/>
        <item x="1423"/>
        <item x="1412"/>
        <item x="1129"/>
        <item x="575"/>
        <item x="2755"/>
        <item x="330"/>
        <item x="692"/>
        <item x="1946"/>
        <item x="115"/>
        <item x="518"/>
        <item x="1854"/>
        <item x="397"/>
        <item x="1810"/>
        <item x="2010"/>
        <item x="918"/>
        <item x="2096"/>
        <item x="1352"/>
        <item x="1939"/>
        <item x="843"/>
        <item x="2753"/>
        <item x="825"/>
        <item x="477"/>
        <item x="1252"/>
        <item x="2321"/>
        <item x="1469"/>
        <item x="450"/>
        <item x="2038"/>
        <item x="529"/>
        <item x="1692"/>
        <item x="1686"/>
        <item x="1751"/>
        <item x="409"/>
        <item x="305"/>
        <item x="928"/>
        <item x="652"/>
        <item x="1486"/>
        <item x="1110"/>
        <item x="520"/>
        <item x="2082"/>
        <item x="736"/>
        <item x="2705"/>
        <item x="1688"/>
        <item x="764"/>
        <item x="2572"/>
        <item x="2183"/>
        <item x="1725"/>
        <item x="2789"/>
        <item x="615"/>
        <item x="444"/>
        <item x="694"/>
        <item x="2239"/>
        <item x="2542"/>
        <item x="1026"/>
        <item x="2317"/>
        <item x="2599"/>
        <item x="793"/>
        <item x="2014"/>
        <item x="1394"/>
        <item x="90"/>
        <item x="679"/>
        <item x="1343"/>
        <item x="1238"/>
        <item x="2241"/>
        <item x="94"/>
        <item x="1451"/>
        <item x="1512"/>
        <item x="1151"/>
        <item x="389"/>
        <item x="1682"/>
        <item x="1697"/>
        <item x="1233"/>
        <item x="797"/>
        <item x="2804"/>
        <item x="347"/>
        <item x="1670"/>
        <item x="2345"/>
        <item x="1667"/>
        <item x="2013"/>
        <item x="1289"/>
        <item x="876"/>
        <item x="2040"/>
        <item x="2668"/>
        <item x="343"/>
        <item x="596"/>
        <item x="56"/>
        <item x="1838"/>
        <item x="1659"/>
        <item x="263"/>
        <item x="383"/>
        <item x="2608"/>
        <item x="2779"/>
        <item x="344"/>
        <item x="2123"/>
        <item x="620"/>
        <item x="2272"/>
        <item x="1914"/>
        <item x="1170"/>
        <item x="2578"/>
        <item x="376"/>
        <item x="1683"/>
        <item x="2277"/>
        <item x="276"/>
        <item x="992"/>
        <item x="292"/>
        <item x="1321"/>
        <item x="887"/>
        <item x="146"/>
        <item x="2062"/>
        <item x="2044"/>
        <item x="390"/>
        <item x="28"/>
        <item x="2479"/>
        <item x="2026"/>
        <item x="725"/>
        <item x="550"/>
        <item x="2050"/>
        <item x="1835"/>
        <item x="806"/>
        <item x="21"/>
        <item x="1758"/>
        <item x="2745"/>
        <item x="1848"/>
        <item x="2697"/>
        <item x="1045"/>
        <item x="882"/>
        <item x="846"/>
        <item x="2743"/>
        <item x="2391"/>
        <item x="2235"/>
        <item x="2324"/>
        <item x="2339"/>
        <item x="30"/>
        <item x="761"/>
        <item x="667"/>
        <item x="2374"/>
        <item x="2604"/>
        <item x="1806"/>
        <item x="2032"/>
        <item x="2585"/>
        <item x="1014"/>
        <item x="645"/>
        <item x="905"/>
        <item x="77"/>
        <item x="845"/>
        <item x="727"/>
        <item x="128"/>
        <item x="2326"/>
        <item x="2358"/>
        <item x="1346"/>
        <item x="2149"/>
        <item x="2099"/>
        <item x="1764"/>
        <item x="2740"/>
        <item x="2373"/>
        <item x="2736"/>
        <item x="2145"/>
        <item x="400"/>
        <item x="1859"/>
        <item x="449"/>
        <item x="1600"/>
        <item x="2431"/>
        <item x="1594"/>
        <item x="91"/>
        <item x="1638"/>
        <item x="2551"/>
        <item x="1083"/>
        <item x="1679"/>
        <item x="922"/>
        <item x="1873"/>
        <item x="908"/>
        <item x="1929"/>
        <item x="1146"/>
        <item x="224"/>
        <item x="662"/>
        <item x="2284"/>
        <item x="2690"/>
        <item x="731"/>
        <item x="131"/>
        <item x="454"/>
        <item x="225"/>
        <item x="111"/>
        <item x="2034"/>
        <item x="210"/>
        <item x="1257"/>
        <item x="672"/>
        <item x="1198"/>
        <item x="2683"/>
        <item x="1509"/>
        <item x="1928"/>
        <item x="1788"/>
        <item x="637"/>
        <item x="576"/>
        <item x="1112"/>
        <item x="1264"/>
        <item x="1103"/>
        <item x="2056"/>
        <item x="2629"/>
        <item x="2286"/>
        <item x="2554"/>
        <item x="1813"/>
        <item x="396"/>
        <item x="1296"/>
        <item x="973"/>
        <item x="2553"/>
        <item x="583"/>
        <item x="294"/>
        <item x="2466"/>
        <item x="792"/>
        <item x="823"/>
        <item x="1846"/>
        <item x="1584"/>
        <item x="1867"/>
        <item x="646"/>
        <item x="795"/>
        <item x="1319"/>
        <item x="506"/>
        <item x="1591"/>
        <item x="1523"/>
        <item x="1626"/>
        <item x="1100"/>
        <item x="2186"/>
        <item x="325"/>
        <item x="1217"/>
        <item x="2196"/>
        <item x="2625"/>
        <item x="2571"/>
        <item x="924"/>
        <item x="619"/>
        <item x="493"/>
        <item x="2458"/>
        <item x="1793"/>
        <item x="2530"/>
        <item x="2113"/>
        <item x="691"/>
        <item x="1565"/>
        <item x="1373"/>
        <item x="1801"/>
        <item x="2671"/>
        <item x="253"/>
        <item x="112"/>
        <item x="2172"/>
        <item x="1786"/>
        <item x="1084"/>
        <item x="1956"/>
        <item x="1933"/>
        <item x="2798"/>
        <item x="1359"/>
        <item x="1356"/>
        <item x="1297"/>
        <item x="170"/>
        <item x="194"/>
        <item x="495"/>
        <item x="1476"/>
        <item x="65"/>
        <item x="1547"/>
        <item x="2747"/>
        <item x="2651"/>
        <item x="2260"/>
        <item x="1315"/>
        <item x="23"/>
        <item x="2739"/>
        <item x="1875"/>
        <item x="2799"/>
        <item x="1802"/>
        <item x="2445"/>
        <item x="1410"/>
        <item x="1704"/>
        <item x="2122"/>
        <item x="1866"/>
        <item x="1521"/>
        <item x="839"/>
        <item x="1339"/>
        <item x="1181"/>
        <item x="2417"/>
        <item x="1503"/>
        <item x="598"/>
        <item x="1958"/>
        <item x="2217"/>
        <item x="2109"/>
        <item x="1615"/>
        <item x="2584"/>
        <item x="1915"/>
        <item x="237"/>
        <item x="1750"/>
        <item x="1673"/>
        <item x="2389"/>
        <item x="2330"/>
        <item x="1534"/>
        <item x="2586"/>
        <item x="972"/>
        <item x="73"/>
        <item x="2665"/>
        <item x="1240"/>
        <item x="2719"/>
        <item x="2606"/>
        <item x="168"/>
        <item x="2093"/>
        <item x="2257"/>
        <item x="1294"/>
        <item x="1624"/>
        <item x="2570"/>
        <item x="986"/>
        <item x="391"/>
        <item x="1699"/>
        <item x="2452"/>
        <item x="1226"/>
        <item x="2676"/>
        <item x="1149"/>
        <item x="2810"/>
        <item x="2583"/>
        <item x="2776"/>
        <item x="458"/>
        <item x="2016"/>
        <item x="235"/>
        <item x="1447"/>
        <item x="874"/>
        <item x="243"/>
        <item x="1441"/>
        <item x="412"/>
        <item x="356"/>
        <item x="2007"/>
        <item x="1892"/>
        <item x="2346"/>
        <item x="1096"/>
        <item x="2738"/>
        <item x="1002"/>
        <item x="1178"/>
        <item x="2677"/>
        <item x="950"/>
        <item x="1618"/>
        <item x="2355"/>
        <item x="2354"/>
        <item x="2335"/>
        <item x="2059"/>
        <item x="223"/>
        <item x="1578"/>
        <item x="1242"/>
        <item x="215"/>
        <item x="2482"/>
        <item x="2171"/>
        <item x="386"/>
        <item x="591"/>
        <item x="987"/>
        <item x="1400"/>
        <item x="1357"/>
        <item x="2357"/>
        <item x="1937"/>
        <item x="504"/>
        <item x="859"/>
        <item x="2732"/>
        <item x="1456"/>
        <item x="599"/>
        <item x="1218"/>
        <item x="934"/>
        <item x="64"/>
        <item x="705"/>
        <item x="1320"/>
        <item x="355"/>
        <item x="912"/>
        <item x="2493"/>
        <item x="2695"/>
        <item x="319"/>
        <item x="2442"/>
        <item x="336"/>
        <item x="2685"/>
        <item x="2006"/>
        <item x="1358"/>
        <item x="2348"/>
        <item x="1926"/>
        <item x="1293"/>
        <item x="2806"/>
        <item x="1239"/>
        <item x="1141"/>
        <item x="1474"/>
        <item x="1081"/>
        <item t="default"/>
      </items>
    </pivotField>
    <pivotField showAll="0"/>
    <pivotField showAll="0"/>
  </pivotFields>
  <rowItems count="1">
    <i/>
  </rowItems>
  <colItems count="1">
    <i/>
  </colItems>
  <dataFields count="1">
    <dataField name="Sum of Training Cost" fld="30" baseField="0" baseItem="0" numFmtId="164"/>
  </dataFields>
  <formats count="1">
    <format dxfId="4">
      <pivotArea outline="0" collapsedLevelsAreSubtotals="1" fieldPosition="0"/>
    </format>
  </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CF2C23A-8E4C-46B1-9177-55C21CBE877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F3" firstHeaderRow="1" firstDataRow="1" firstDataCol="0"/>
  <pivotFields count="33">
    <pivotField showAll="0"/>
    <pivotField numFmtId="15" showAll="0"/>
    <pivotField showAll="0"/>
    <pivotField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numFmtId="15" showAll="0"/>
    <pivotField showAll="0">
      <items count="6">
        <item h="1" x="4"/>
        <item h="1" x="1"/>
        <item h="1" x="0"/>
        <item h="1" x="2"/>
        <item x="3"/>
        <item t="default"/>
      </items>
    </pivotField>
    <pivotField showAll="0"/>
    <pivotField showAll="0">
      <items count="5">
        <item x="2"/>
        <item x="0"/>
        <item x="1"/>
        <item x="3"/>
        <item t="default"/>
      </items>
    </pivotField>
    <pivotField dataField="1" showAll="0"/>
    <pivotField showAll="0">
      <items count="2814">
        <item x="1864"/>
        <item x="2208"/>
        <item x="1999"/>
        <item x="2350"/>
        <item x="515"/>
        <item x="1894"/>
        <item x="1101"/>
        <item x="2292"/>
        <item x="1186"/>
        <item x="2664"/>
        <item x="1553"/>
        <item x="152"/>
        <item x="1943"/>
        <item x="1917"/>
        <item x="1203"/>
        <item x="2802"/>
        <item x="580"/>
        <item x="1057"/>
        <item x="1010"/>
        <item x="1152"/>
        <item x="2689"/>
        <item x="1256"/>
        <item x="1641"/>
        <item x="2258"/>
        <item x="1344"/>
        <item x="116"/>
        <item x="2253"/>
        <item x="787"/>
        <item x="1477"/>
        <item x="885"/>
        <item x="639"/>
        <item x="2320"/>
        <item x="1528"/>
        <item x="136"/>
        <item x="1745"/>
        <item x="2641"/>
        <item x="1960"/>
        <item x="917"/>
        <item x="1789"/>
        <item x="2449"/>
        <item x="2522"/>
        <item x="2510"/>
        <item x="1728"/>
        <item x="2587"/>
        <item x="36"/>
        <item x="698"/>
        <item x="45"/>
        <item x="981"/>
        <item x="1157"/>
        <item x="1382"/>
        <item x="1369"/>
        <item x="216"/>
        <item x="173"/>
        <item x="2051"/>
        <item x="1336"/>
        <item x="2650"/>
        <item x="129"/>
        <item x="2726"/>
        <item x="2455"/>
        <item x="134"/>
        <item x="470"/>
        <item x="1931"/>
        <item x="2126"/>
        <item x="2206"/>
        <item x="2325"/>
        <item x="461"/>
        <item x="1988"/>
        <item x="2133"/>
        <item x="1589"/>
        <item x="272"/>
        <item x="2369"/>
        <item x="1167"/>
        <item x="2207"/>
        <item x="1799"/>
        <item x="241"/>
        <item x="1053"/>
        <item x="132"/>
        <item x="1721"/>
        <item x="1121"/>
        <item x="2376"/>
        <item x="2708"/>
        <item x="2767"/>
        <item x="1822"/>
        <item x="2148"/>
        <item x="614"/>
        <item x="1489"/>
        <item x="1685"/>
        <item x="2429"/>
        <item x="561"/>
        <item x="331"/>
        <item x="2744"/>
        <item x="1197"/>
        <item x="1691"/>
        <item x="2341"/>
        <item x="2627"/>
        <item x="1902"/>
        <item x="1311"/>
        <item x="372"/>
        <item x="2471"/>
        <item x="51"/>
        <item x="1582"/>
        <item x="1273"/>
        <item x="487"/>
        <item x="290"/>
        <item x="1132"/>
        <item x="49"/>
        <item x="2424"/>
        <item x="1829"/>
        <item x="1964"/>
        <item x="2723"/>
        <item x="2144"/>
        <item x="2226"/>
        <item x="2552"/>
        <item x="162"/>
        <item x="2232"/>
        <item x="262"/>
        <item x="246"/>
        <item x="2104"/>
        <item x="1295"/>
        <item x="721"/>
        <item x="2089"/>
        <item x="1882"/>
        <item x="1622"/>
        <item x="2526"/>
        <item x="1140"/>
        <item x="666"/>
        <item x="1734"/>
        <item x="1475"/>
        <item x="2107"/>
        <item x="317"/>
        <item x="2362"/>
        <item x="2749"/>
        <item x="794"/>
        <item x="989"/>
        <item x="703"/>
        <item x="1368"/>
        <item x="2412"/>
        <item x="2409"/>
        <item x="781"/>
        <item x="2721"/>
        <item x="1422"/>
        <item x="2555"/>
        <item x="358"/>
        <item x="974"/>
        <item x="1658"/>
        <item x="2633"/>
        <item x="415"/>
        <item x="2612"/>
        <item x="2623"/>
        <item x="2543"/>
        <item x="1362"/>
        <item x="2485"/>
        <item x="1790"/>
        <item x="1695"/>
        <item x="2124"/>
        <item x="2440"/>
        <item x="1757"/>
        <item x="719"/>
        <item x="706"/>
        <item x="1266"/>
        <item x="2405"/>
        <item x="877"/>
        <item x="301"/>
        <item x="511"/>
        <item x="1837"/>
        <item x="890"/>
        <item x="1279"/>
        <item x="2184"/>
        <item x="2444"/>
        <item x="1411"/>
        <item x="2679"/>
        <item x="1819"/>
        <item x="1221"/>
        <item x="1466"/>
        <item x="2390"/>
        <item x="2709"/>
        <item x="2201"/>
        <item x="2283"/>
        <item x="608"/>
        <item x="1891"/>
        <item x="2098"/>
        <item x="941"/>
        <item x="955"/>
        <item x="1617"/>
        <item x="2151"/>
        <item x="2092"/>
        <item x="418"/>
        <item x="664"/>
        <item x="644"/>
        <item x="2453"/>
        <item x="39"/>
        <item x="2788"/>
        <item x="1574"/>
        <item x="2030"/>
        <item x="486"/>
        <item x="1248"/>
        <item x="273"/>
        <item x="2675"/>
        <item x="377"/>
        <item x="1405"/>
        <item x="288"/>
        <item x="2640"/>
        <item x="2076"/>
        <item x="1056"/>
        <item x="1671"/>
        <item x="2238"/>
        <item x="600"/>
        <item x="267"/>
        <item x="881"/>
        <item x="1694"/>
        <item x="2101"/>
        <item x="1940"/>
        <item x="2658"/>
        <item x="1816"/>
        <item x="2487"/>
        <item x="1653"/>
        <item x="753"/>
        <item x="2488"/>
        <item x="2523"/>
        <item x="1842"/>
        <item x="2132"/>
        <item x="2492"/>
        <item x="2419"/>
        <item x="2147"/>
        <item x="726"/>
        <item x="1945"/>
        <item x="1590"/>
        <item x="976"/>
        <item x="2536"/>
        <item x="536"/>
        <item x="1585"/>
        <item x="342"/>
        <item x="539"/>
        <item x="367"/>
        <item x="749"/>
        <item x="97"/>
        <item x="2575"/>
        <item x="611"/>
        <item x="2437"/>
        <item x="308"/>
        <item x="1761"/>
        <item x="2173"/>
        <item x="734"/>
        <item x="1809"/>
        <item x="2656"/>
        <item x="178"/>
        <item x="1079"/>
        <item x="2368"/>
        <item x="2146"/>
        <item x="1277"/>
        <item x="2218"/>
        <item x="979"/>
        <item x="1424"/>
        <item x="2459"/>
        <item x="960"/>
        <item x="1050"/>
        <item x="1781"/>
        <item x="855"/>
        <item x="676"/>
        <item x="578"/>
        <item x="1951"/>
        <item x="1331"/>
        <item x="35"/>
        <item x="1029"/>
        <item x="2282"/>
        <item x="2441"/>
        <item x="2632"/>
        <item x="209"/>
        <item x="1742"/>
        <item x="59"/>
        <item x="2811"/>
        <item x="1824"/>
        <item x="2065"/>
        <item x="1064"/>
        <item x="24"/>
        <item x="2647"/>
        <item x="20"/>
        <item x="975"/>
        <item x="1461"/>
        <item x="1070"/>
        <item x="983"/>
        <item x="1747"/>
        <item x="2130"/>
        <item x="1250"/>
        <item x="1552"/>
        <item x="339"/>
        <item x="490"/>
        <item x="1613"/>
        <item x="1971"/>
        <item x="1955"/>
        <item x="1016"/>
        <item x="1518"/>
        <item x="2393"/>
        <item x="897"/>
        <item x="2308"/>
        <item x="9"/>
        <item x="1360"/>
        <item x="2165"/>
        <item x="1871"/>
        <item x="926"/>
        <item x="2620"/>
        <item x="2356"/>
        <item x="1381"/>
        <item x="2361"/>
        <item x="886"/>
        <item x="1672"/>
        <item x="2273"/>
        <item x="1108"/>
        <item x="862"/>
        <item x="2080"/>
        <item x="593"/>
        <item x="2404"/>
        <item x="714"/>
        <item x="2418"/>
        <item x="1631"/>
        <item x="1657"/>
        <item x="2377"/>
        <item x="2400"/>
        <item x="1811"/>
        <item x="475"/>
        <item x="586"/>
        <item x="189"/>
        <item x="130"/>
        <item x="1628"/>
        <item x="352"/>
        <item x="2192"/>
        <item x="1566"/>
        <item x="120"/>
        <item x="710"/>
        <item x="678"/>
        <item x="1419"/>
        <item x="819"/>
        <item x="695"/>
        <item x="2666"/>
        <item x="492"/>
        <item x="482"/>
        <item x="1209"/>
        <item x="2337"/>
        <item x="1175"/>
        <item x="1375"/>
        <item x="1950"/>
        <item x="997"/>
        <item x="2601"/>
        <item x="2336"/>
        <item x="2759"/>
        <item x="1243"/>
        <item x="756"/>
        <item x="1350"/>
        <item x="1017"/>
        <item x="1216"/>
        <item x="1093"/>
        <item x="1035"/>
        <item x="751"/>
        <item x="1265"/>
        <item x="11"/>
        <item x="60"/>
        <item x="2086"/>
        <item x="1787"/>
        <item x="2649"/>
        <item x="2764"/>
        <item x="110"/>
        <item x="1470"/>
        <item x="552"/>
        <item x="1155"/>
        <item x="2252"/>
        <item x="597"/>
        <item x="479"/>
        <item x="1765"/>
        <item x="157"/>
        <item x="1465"/>
        <item x="1597"/>
        <item x="1173"/>
        <item x="1911"/>
        <item x="854"/>
        <item x="446"/>
        <item x="1231"/>
        <item x="1669"/>
        <item x="1322"/>
        <item x="2115"/>
        <item x="25"/>
        <item x="1644"/>
        <item x="2041"/>
        <item x="2660"/>
        <item x="1487"/>
        <item x="1276"/>
        <item x="1677"/>
        <item x="214"/>
        <item x="948"/>
        <item x="447"/>
        <item x="2274"/>
        <item x="2265"/>
        <item x="1384"/>
        <item x="1118"/>
        <item x="1989"/>
        <item x="1674"/>
        <item x="2035"/>
        <item x="1347"/>
        <item x="747"/>
        <item x="2078"/>
        <item x="548"/>
        <item x="1374"/>
        <item x="499"/>
        <item x="432"/>
        <item x="685"/>
        <item x="2303"/>
        <item x="2519"/>
        <item x="1738"/>
        <item x="2500"/>
        <item x="1544"/>
        <item x="613"/>
        <item x="2139"/>
        <item x="858"/>
        <item x="835"/>
        <item x="699"/>
        <item x="2662"/>
        <item x="1099"/>
        <item x="776"/>
        <item x="420"/>
        <item x="1731"/>
        <item x="357"/>
        <item x="1191"/>
        <item x="577"/>
        <item x="558"/>
        <item x="93"/>
        <item x="594"/>
        <item x="250"/>
        <item x="2537"/>
        <item x="1463"/>
        <item x="2105"/>
        <item x="2094"/>
        <item x="2700"/>
        <item x="2136"/>
        <item x="1586"/>
        <item x="574"/>
        <item x="297"/>
        <item x="2047"/>
        <item x="1696"/>
        <item x="2611"/>
        <item x="1138"/>
        <item x="1908"/>
        <item x="1255"/>
        <item x="1702"/>
        <item x="2310"/>
        <item x="2052"/>
        <item x="410"/>
        <item x="2730"/>
        <item x="192"/>
        <item x="201"/>
        <item x="1630"/>
        <item x="1992"/>
        <item x="2470"/>
        <item x="741"/>
        <item x="1494"/>
        <item x="2366"/>
        <item x="994"/>
        <item x="1554"/>
        <item x="2168"/>
        <item x="653"/>
        <item x="2439"/>
        <item x="2589"/>
        <item x="1603"/>
        <item x="425"/>
        <item x="906"/>
        <item x="2707"/>
        <item x="1825"/>
        <item x="2263"/>
        <item x="1459"/>
        <item x="1390"/>
        <item x="1406"/>
        <item x="2266"/>
        <item x="1605"/>
        <item x="1202"/>
        <item x="759"/>
        <item x="1774"/>
        <item x="143"/>
        <item x="1287"/>
        <item x="2068"/>
        <item x="337"/>
        <item x="1560"/>
        <item x="629"/>
        <item x="180"/>
        <item x="2212"/>
        <item x="2342"/>
        <item x="2221"/>
        <item x="1733"/>
        <item x="920"/>
        <item x="153"/>
        <item x="892"/>
        <item x="326"/>
        <item x="630"/>
        <item x="1041"/>
        <item x="565"/>
        <item x="1241"/>
        <item x="2036"/>
        <item x="315"/>
        <item x="2416"/>
        <item x="141"/>
        <item x="2222"/>
        <item x="2158"/>
        <item x="2494"/>
        <item x="2626"/>
        <item x="2533"/>
        <item x="66"/>
        <item x="1020"/>
        <item x="1753"/>
        <item x="2701"/>
        <item x="2496"/>
        <item x="2331"/>
        <item x="1784"/>
        <item x="1912"/>
        <item x="1148"/>
        <item x="1097"/>
        <item x="1601"/>
        <item x="2763"/>
        <item x="1065"/>
        <item x="1982"/>
        <item x="208"/>
        <item x="523"/>
        <item x="2279"/>
        <item x="2577"/>
        <item x="2420"/>
        <item x="2710"/>
        <item x="1713"/>
        <item x="844"/>
        <item x="92"/>
        <item x="643"/>
        <item x="1139"/>
        <item x="640"/>
        <item x="623"/>
        <item x="1664"/>
        <item x="868"/>
        <item x="2141"/>
        <item x="388"/>
        <item x="2153"/>
        <item x="2426"/>
        <item x="2644"/>
        <item x="1698"/>
        <item x="156"/>
        <item x="2049"/>
        <item x="1665"/>
        <item x="790"/>
        <item x="1114"/>
        <item x="384"/>
        <item x="2372"/>
        <item x="1417"/>
        <item x="298"/>
        <item x="663"/>
        <item x="2280"/>
        <item x="2549"/>
        <item x="2780"/>
        <item x="853"/>
        <item x="1326"/>
        <item x="2140"/>
        <item x="1944"/>
        <item x="327"/>
        <item x="316"/>
        <item x="1338"/>
        <item x="2127"/>
        <item x="422"/>
        <item x="1043"/>
        <item x="1599"/>
        <item x="1821"/>
        <item x="455"/>
        <item x="1262"/>
        <item x="286"/>
        <item x="1432"/>
        <item x="448"/>
        <item x="107"/>
        <item x="2012"/>
        <item x="2128"/>
        <item x="1527"/>
        <item x="1663"/>
        <item x="2516"/>
        <item x="847"/>
        <item x="1158"/>
        <item x="2379"/>
        <item x="1826"/>
        <item x="1909"/>
        <item x="984"/>
        <item x="863"/>
        <item x="354"/>
        <item x="15"/>
        <item x="2702"/>
        <item x="1642"/>
        <item x="2464"/>
        <item x="2210"/>
        <item x="151"/>
        <item x="2512"/>
        <item x="218"/>
        <item x="779"/>
        <item x="2054"/>
        <item x="2017"/>
        <item x="144"/>
        <item x="549"/>
        <item x="2735"/>
        <item x="31"/>
        <item x="2477"/>
        <item x="2256"/>
        <item x="1259"/>
        <item x="2622"/>
        <item x="2353"/>
        <item x="406"/>
        <item x="1881"/>
        <item x="1150"/>
        <item x="413"/>
        <item x="1068"/>
        <item x="2160"/>
        <item x="946"/>
        <item x="677"/>
        <item x="2102"/>
        <item x="6"/>
        <item x="590"/>
        <item x="2558"/>
        <item x="1230"/>
        <item x="837"/>
        <item x="2188"/>
        <item x="405"/>
        <item x="932"/>
        <item x="1341"/>
        <item x="234"/>
        <item x="624"/>
        <item x="147"/>
        <item x="341"/>
        <item x="1782"/>
        <item x="2534"/>
        <item x="1109"/>
        <item x="1899"/>
        <item x="281"/>
        <item x="1185"/>
        <item x="1431"/>
        <item x="2067"/>
        <item x="1794"/>
        <item x="1732"/>
        <item x="857"/>
        <item x="2200"/>
        <item x="954"/>
        <item x="1906"/>
        <item x="894"/>
        <item x="1681"/>
        <item x="328"/>
        <item x="1777"/>
        <item x="1019"/>
        <item x="1856"/>
        <item x="244"/>
        <item x="1229"/>
        <item x="452"/>
        <item x="542"/>
        <item x="2746"/>
        <item x="579"/>
        <item x="752"/>
        <item x="708"/>
        <item x="1885"/>
        <item x="50"/>
        <item x="609"/>
        <item x="824"/>
        <item x="1768"/>
        <item x="2547"/>
        <item x="2667"/>
        <item x="2077"/>
        <item x="1309"/>
        <item x="229"/>
        <item x="2561"/>
        <item x="1715"/>
        <item x="1395"/>
        <item x="2425"/>
        <item x="2490"/>
        <item x="346"/>
        <item x="2267"/>
        <item x="757"/>
        <item x="670"/>
        <item x="1676"/>
        <item x="1427"/>
        <item x="2507"/>
        <item x="1402"/>
        <item x="2621"/>
        <item x="2313"/>
        <item x="1807"/>
        <item x="2189"/>
        <item x="451"/>
        <item x="2135"/>
        <item x="2783"/>
        <item x="1472"/>
        <item x="29"/>
        <item x="2672"/>
        <item x="364"/>
        <item x="945"/>
        <item x="1529"/>
        <item x="2472"/>
        <item x="1073"/>
        <item x="871"/>
        <item x="2457"/>
        <item x="154"/>
        <item x="1060"/>
        <item x="2678"/>
        <item x="2539"/>
        <item x="498"/>
        <item x="1063"/>
        <item x="404"/>
        <item x="2659"/>
        <item x="255"/>
        <item x="190"/>
        <item x="2448"/>
        <item x="2294"/>
        <item x="879"/>
        <item x="1576"/>
        <item x="2022"/>
        <item x="54"/>
        <item x="258"/>
        <item x="1069"/>
        <item x="2154"/>
        <item x="430"/>
        <item x="1452"/>
        <item x="1620"/>
        <item x="1857"/>
        <item x="2563"/>
        <item x="2229"/>
        <item x="782"/>
        <item x="2388"/>
        <item x="1434"/>
        <item x="1318"/>
        <item x="516"/>
        <item x="1453"/>
        <item x="469"/>
        <item x="2360"/>
        <item x="1379"/>
        <item x="1662"/>
        <item x="1525"/>
        <item x="348"/>
        <item x="2174"/>
        <item x="966"/>
        <item x="191"/>
        <item x="2574"/>
        <item x="222"/>
        <item x="26"/>
        <item x="1969"/>
        <item x="1853"/>
        <item x="282"/>
        <item x="1049"/>
        <item x="1040"/>
        <item x="1520"/>
        <item x="1270"/>
        <item x="660"/>
        <item x="661"/>
        <item x="419"/>
        <item x="247"/>
        <item x="1071"/>
        <item x="1034"/>
        <item x="1868"/>
        <item x="311"/>
        <item x="135"/>
        <item x="1409"/>
        <item x="1404"/>
        <item x="791"/>
        <item x="1001"/>
        <item x="1526"/>
        <item x="206"/>
        <item x="429"/>
        <item x="175"/>
        <item x="1098"/>
        <item x="72"/>
        <item x="821"/>
        <item x="707"/>
        <item x="1874"/>
        <item x="240"/>
        <item x="2438"/>
        <item x="1015"/>
        <item x="1629"/>
        <item x="2778"/>
        <item x="2757"/>
        <item x="321"/>
        <item x="1312"/>
        <item x="1435"/>
        <item x="1493"/>
        <item x="1354"/>
        <item x="2760"/>
        <item x="1932"/>
        <item x="1538"/>
        <item x="1214"/>
        <item x="813"/>
        <item x="460"/>
        <item x="1392"/>
        <item x="689"/>
        <item x="2001"/>
        <item x="1690"/>
        <item x="800"/>
        <item x="1748"/>
        <item x="2691"/>
        <item x="1888"/>
        <item x="1037"/>
        <item x="2177"/>
        <item x="160"/>
        <item x="1959"/>
        <item x="2473"/>
        <item x="701"/>
        <item x="2525"/>
        <item x="375"/>
        <item x="1823"/>
        <item x="841"/>
        <item x="2118"/>
        <item x="2502"/>
        <item x="1635"/>
        <item x="533"/>
        <item x="350"/>
        <item x="1714"/>
        <item x="2097"/>
        <item x="1496"/>
        <item x="212"/>
        <item x="802"/>
        <item x="1376"/>
        <item x="1115"/>
        <item x="774"/>
        <item x="2289"/>
        <item x="931"/>
        <item x="82"/>
        <item x="1457"/>
        <item x="2037"/>
        <item x="2588"/>
        <item x="684"/>
        <item x="254"/>
        <item x="1849"/>
        <item x="2275"/>
        <item x="1705"/>
        <item x="2057"/>
        <item x="2655"/>
        <item x="1567"/>
        <item x="755"/>
        <item x="1795"/>
        <item x="938"/>
        <item x="2454"/>
        <item x="1227"/>
        <item x="1637"/>
        <item x="102"/>
        <item x="1991"/>
        <item x="1797"/>
        <item x="893"/>
        <item x="674"/>
        <item x="183"/>
        <item x="754"/>
        <item x="2724"/>
        <item x="2003"/>
        <item x="1632"/>
        <item x="2518"/>
        <item x="1342"/>
        <item x="145"/>
        <item x="306"/>
        <item x="2642"/>
        <item x="2782"/>
        <item x="1189"/>
        <item x="2469"/>
        <item x="1841"/>
        <item x="2535"/>
        <item x="1288"/>
        <item x="786"/>
        <item x="2029"/>
        <item x="2597"/>
        <item x="1719"/>
        <item x="436"/>
        <item x="1232"/>
        <item x="2100"/>
        <item x="2079"/>
        <item x="1803"/>
        <item x="1054"/>
        <item x="1122"/>
        <item x="828"/>
        <item x="95"/>
        <item x="414"/>
        <item x="1078"/>
        <item x="1192"/>
        <item x="1397"/>
        <item x="474"/>
        <item x="211"/>
        <item x="1023"/>
        <item x="1985"/>
        <item x="1120"/>
        <item x="1580"/>
        <item x="838"/>
        <item x="322"/>
        <item x="2731"/>
        <item x="980"/>
        <item x="125"/>
        <item x="2538"/>
        <item x="1204"/>
        <item x="1606"/>
        <item x="2556"/>
        <item x="944"/>
        <item x="2748"/>
        <item x="1213"/>
        <item x="2734"/>
        <item x="17"/>
        <item x="52"/>
        <item x="382"/>
        <item x="1844"/>
        <item x="2727"/>
        <item x="75"/>
        <item x="1208"/>
        <item x="1979"/>
        <item x="711"/>
        <item x="334"/>
        <item x="750"/>
        <item x="434"/>
        <item x="1236"/>
        <item x="80"/>
        <item x="2800"/>
        <item x="1575"/>
        <item x="2699"/>
        <item x="848"/>
        <item x="426"/>
        <item x="2375"/>
        <item x="83"/>
        <item x="1195"/>
        <item x="1480"/>
        <item x="2805"/>
        <item x="1972"/>
        <item x="878"/>
        <item x="1433"/>
        <item x="187"/>
        <item x="127"/>
        <item x="2580"/>
        <item x="4"/>
        <item x="956"/>
        <item x="2198"/>
        <item x="385"/>
        <item x="1572"/>
        <item x="2072"/>
        <item x="2772"/>
        <item x="2005"/>
        <item x="1818"/>
        <item x="1879"/>
        <item x="2134"/>
        <item x="55"/>
        <item x="1678"/>
        <item x="651"/>
        <item x="2576"/>
        <item x="772"/>
        <item x="16"/>
        <item x="2560"/>
        <item x="366"/>
        <item x="1839"/>
        <item x="807"/>
        <item x="1439"/>
        <item x="2407"/>
        <item x="2290"/>
        <item x="2116"/>
        <item x="2698"/>
        <item x="2792"/>
        <item x="491"/>
        <item x="1550"/>
        <item x="2163"/>
        <item x="360"/>
        <item x="1608"/>
        <item x="1314"/>
        <item x="2285"/>
        <item x="970"/>
        <item x="2769"/>
        <item x="801"/>
        <item x="2332"/>
        <item x="903"/>
        <item x="2159"/>
        <item x="2137"/>
        <item x="1263"/>
        <item x="1058"/>
        <item x="2"/>
        <item x="2316"/>
        <item x="2509"/>
        <item x="2009"/>
        <item x="333"/>
        <item x="820"/>
        <item x="2443"/>
        <item x="2161"/>
        <item x="2019"/>
        <item x="965"/>
        <item x="2573"/>
        <item x="1994"/>
        <item x="89"/>
        <item x="2681"/>
        <item x="265"/>
        <item x="1383"/>
        <item x="2053"/>
        <item x="1596"/>
        <item x="12"/>
        <item x="394"/>
        <item x="2309"/>
        <item x="2315"/>
        <item x="1551"/>
        <item x="2595"/>
        <item x="1913"/>
        <item x="2084"/>
        <item x="2106"/>
        <item x="888"/>
        <item x="2125"/>
        <item x="2403"/>
        <item x="100"/>
        <item x="1559"/>
        <item x="607"/>
        <item x="1712"/>
        <item x="63"/>
        <item x="2234"/>
        <item x="2108"/>
        <item x="2071"/>
        <item x="1483"/>
        <item x="627"/>
        <item x="961"/>
        <item x="42"/>
        <item x="951"/>
        <item x="2322"/>
        <item x="1024"/>
        <item x="1048"/>
        <item x="2213"/>
        <item x="471"/>
        <item x="700"/>
        <item x="532"/>
        <item x="1220"/>
        <item x="2434"/>
        <item x="2639"/>
        <item x="1965"/>
        <item x="1876"/>
        <item x="1004"/>
        <item x="1201"/>
        <item x="424"/>
        <item x="374"/>
        <item x="943"/>
        <item x="683"/>
        <item x="525"/>
        <item x="2231"/>
        <item x="2195"/>
        <item x="2204"/>
        <item x="2240"/>
        <item x="867"/>
        <item x="1935"/>
        <item x="279"/>
        <item x="362"/>
        <item x="2809"/>
        <item x="2216"/>
        <item x="2073"/>
        <item x="625"/>
        <item x="2432"/>
        <item x="925"/>
        <item x="2602"/>
        <item x="562"/>
        <item x="1194"/>
        <item x="1522"/>
        <item x="1878"/>
        <item x="53"/>
        <item x="1022"/>
        <item x="1621"/>
        <item x="2706"/>
        <item x="44"/>
        <item x="1949"/>
        <item x="693"/>
        <item x="373"/>
        <item x="809"/>
        <item x="1592"/>
        <item x="1429"/>
        <item x="628"/>
        <item x="1541"/>
        <item x="114"/>
        <item x="2616"/>
        <item x="1443"/>
        <item x="1633"/>
        <item x="33"/>
        <item x="1539"/>
        <item x="2762"/>
        <item x="1754"/>
        <item x="778"/>
        <item x="251"/>
        <item x="1666"/>
        <item x="438"/>
        <item x="2251"/>
        <item x="2398"/>
        <item x="2015"/>
        <item x="14"/>
        <item x="2203"/>
        <item x="784"/>
        <item x="1981"/>
        <item x="1549"/>
        <item x="2220"/>
        <item x="81"/>
        <item x="2075"/>
        <item x="1125"/>
        <item x="1407"/>
        <item x="2268"/>
        <item x="971"/>
        <item x="680"/>
        <item x="1741"/>
        <item x="473"/>
        <item x="1163"/>
        <item x="1086"/>
        <item x="10"/>
        <item x="459"/>
        <item x="1716"/>
        <item x="345"/>
        <item x="949"/>
        <item x="260"/>
        <item x="1006"/>
        <item x="2191"/>
        <item x="2245"/>
        <item x="2227"/>
        <item x="1468"/>
        <item x="2411"/>
        <item x="1845"/>
        <item x="1583"/>
        <item x="681"/>
        <item x="1176"/>
        <item x="738"/>
        <item x="2120"/>
        <item x="220"/>
        <item x="2540"/>
        <item x="2521"/>
        <item x="2202"/>
        <item x="1983"/>
        <item x="2002"/>
        <item x="1107"/>
        <item x="1723"/>
        <item x="2363"/>
        <item x="770"/>
        <item x="84"/>
        <item x="299"/>
        <item x="2069"/>
        <item x="789"/>
        <item x="1573"/>
        <item x="2415"/>
        <item x="2643"/>
        <item x="203"/>
        <item x="2112"/>
        <item x="804"/>
        <item x="142"/>
        <item x="2618"/>
        <item x="271"/>
        <item x="71"/>
        <item x="977"/>
        <item x="1604"/>
        <item x="2394"/>
        <item x="1134"/>
        <item x="728"/>
        <item x="1448"/>
        <item x="1760"/>
        <item x="1921"/>
        <item x="872"/>
        <item x="2129"/>
        <item x="1993"/>
        <item x="638"/>
        <item x="2609"/>
        <item x="2023"/>
        <item x="505"/>
        <item x="2378"/>
        <item x="1860"/>
        <item x="380"/>
        <item x="1471"/>
        <item x="2545"/>
        <item x="239"/>
        <item x="1062"/>
        <item x="105"/>
        <item x="158"/>
        <item x="538"/>
        <item x="480"/>
        <item x="2254"/>
        <item x="2495"/>
        <item x="1351"/>
        <item x="1815"/>
        <item x="2090"/>
        <item x="687"/>
        <item x="655"/>
        <item x="340"/>
        <item x="2064"/>
        <item x="2682"/>
        <item x="2236"/>
        <item x="2770"/>
        <item x="2074"/>
        <item x="1905"/>
        <item x="718"/>
        <item x="715"/>
        <item x="27"/>
        <item x="2371"/>
        <item x="571"/>
        <item x="2182"/>
        <item x="1587"/>
        <item x="2278"/>
        <item x="483"/>
        <item x="675"/>
        <item x="2803"/>
        <item x="1548"/>
        <item x="964"/>
        <item x="1280"/>
        <item x="2807"/>
        <item x="1927"/>
        <item x="423"/>
        <item x="2380"/>
        <item x="936"/>
        <item x="1365"/>
        <item x="2603"/>
        <item x="993"/>
        <item x="233"/>
        <item x="2752"/>
        <item x="713"/>
        <item x="332"/>
        <item x="1739"/>
        <item x="2427"/>
        <item x="2383"/>
        <item x="2630"/>
        <item x="769"/>
        <item x="1182"/>
        <item x="86"/>
        <item x="465"/>
        <item x="1430"/>
        <item x="2467"/>
        <item x="968"/>
        <item x="392"/>
        <item x="2156"/>
        <item x="632"/>
        <item x="633"/>
        <item x="2550"/>
        <item x="849"/>
        <item x="2794"/>
        <item x="2423"/>
        <item x="2178"/>
        <item x="2384"/>
        <item x="963"/>
        <item x="137"/>
        <item x="1353"/>
        <item x="2751"/>
        <item x="1172"/>
        <item x="554"/>
        <item x="1166"/>
        <item x="1464"/>
        <item x="186"/>
        <item x="739"/>
        <item x="829"/>
        <item x="1903"/>
        <item x="1872"/>
        <item x="2673"/>
        <item x="312"/>
        <item x="771"/>
        <item x="1514"/>
        <item x="176"/>
        <item x="2478"/>
        <item x="1961"/>
        <item x="768"/>
        <item x="1779"/>
        <item x="2295"/>
        <item x="365"/>
        <item x="1752"/>
        <item x="2349"/>
        <item x="1907"/>
        <item x="507"/>
        <item x="2480"/>
        <item x="287"/>
        <item x="96"/>
        <item x="1976"/>
        <item x="690"/>
        <item x="889"/>
        <item x="259"/>
        <item x="1634"/>
        <item x="2474"/>
        <item x="2628"/>
        <item x="109"/>
        <item x="2714"/>
        <item x="815"/>
        <item x="1855"/>
        <item x="2255"/>
        <item x="85"/>
        <item x="2468"/>
        <item x="544"/>
        <item x="351"/>
        <item x="834"/>
        <item x="812"/>
        <item x="1997"/>
        <item x="1363"/>
        <item x="2687"/>
        <item x="555"/>
        <item x="606"/>
        <item x="2614"/>
        <item x="1726"/>
        <item x="2187"/>
        <item x="1500"/>
        <item x="545"/>
        <item x="2631"/>
        <item x="291"/>
        <item x="1247"/>
        <item x="1089"/>
        <item x="442"/>
        <item x="1222"/>
        <item x="1880"/>
        <item x="2696"/>
        <item x="569"/>
        <item x="641"/>
        <item x="1910"/>
        <item x="2063"/>
        <item x="733"/>
        <item x="587"/>
        <item x="2635"/>
        <item x="43"/>
        <item x="378"/>
        <item x="1193"/>
        <item x="1061"/>
        <item x="1516"/>
        <item x="1038"/>
        <item x="1883"/>
        <item x="654"/>
        <item x="2215"/>
        <item x="163"/>
        <item x="1579"/>
        <item x="1403"/>
        <item x="1285"/>
        <item x="462"/>
        <item x="2088"/>
        <item x="411"/>
        <item x="41"/>
        <item x="1396"/>
        <item x="188"/>
        <item x="560"/>
        <item x="856"/>
        <item x="181"/>
        <item x="1088"/>
        <item x="1607"/>
        <item x="2486"/>
        <item x="642"/>
        <item x="204"/>
        <item x="303"/>
        <item x="933"/>
        <item x="37"/>
        <item x="1364"/>
        <item x="904"/>
        <item x="861"/>
        <item x="1970"/>
        <item x="2692"/>
        <item x="2784"/>
        <item x="139"/>
        <item x="2793"/>
        <item x="521"/>
        <item x="2287"/>
        <item x="387"/>
        <item x="1428"/>
        <item x="2197"/>
        <item x="1640"/>
        <item x="2249"/>
        <item x="991"/>
        <item x="1930"/>
        <item x="1820"/>
        <item x="2541"/>
        <item x="2387"/>
        <item x="911"/>
        <item x="2520"/>
        <item x="1737"/>
        <item x="1865"/>
        <item x="1668"/>
        <item x="2281"/>
        <item x="370"/>
        <item x="2761"/>
        <item x="814"/>
        <item x="1355"/>
        <item x="2504"/>
        <item x="2713"/>
        <item x="1934"/>
        <item x="2506"/>
        <item x="2060"/>
        <item x="2703"/>
        <item x="1884"/>
        <item x="2395"/>
        <item x="1274"/>
        <item x="2450"/>
        <item x="1329"/>
        <item x="2413"/>
        <item x="323"/>
        <item x="2777"/>
        <item x="626"/>
        <item x="196"/>
        <item x="659"/>
        <item x="1426"/>
        <item x="2613"/>
        <item x="1113"/>
        <item x="730"/>
        <item x="716"/>
        <item x="622"/>
        <item x="2021"/>
        <item x="1897"/>
        <item x="2430"/>
        <item x="1332"/>
        <item x="445"/>
        <item x="2247"/>
        <item x="172"/>
        <item x="427"/>
        <item x="1654"/>
        <item x="2565"/>
        <item x="1253"/>
        <item x="1224"/>
        <item x="1746"/>
        <item x="940"/>
        <item x="1862"/>
        <item x="1478"/>
        <item x="1206"/>
        <item x="649"/>
        <item x="1975"/>
        <item x="658"/>
        <item x="1709"/>
        <item x="1498"/>
        <item x="1032"/>
        <item x="108"/>
        <item x="1401"/>
        <item x="1306"/>
        <item x="69"/>
        <item x="1327"/>
        <item x="124"/>
        <item x="307"/>
        <item x="1545"/>
        <item x="1980"/>
        <item x="2581"/>
        <item x="138"/>
        <item x="104"/>
        <item x="74"/>
        <item x="540"/>
        <item x="1506"/>
        <item x="1707"/>
        <item x="1075"/>
        <item x="1393"/>
        <item x="1655"/>
        <item x="1812"/>
        <item x="780"/>
        <item x="252"/>
        <item x="557"/>
        <item x="2193"/>
        <item x="581"/>
        <item x="2591"/>
        <item x="261"/>
        <item x="2008"/>
        <item x="2167"/>
        <item x="2318"/>
        <item x="2607"/>
        <item x="995"/>
        <item x="1843"/>
        <item x="702"/>
        <item x="2796"/>
        <item x="2766"/>
        <item x="1749"/>
        <item x="1646"/>
        <item x="1372"/>
        <item x="2291"/>
        <item x="2669"/>
        <item x="213"/>
        <item x="526"/>
        <item x="891"/>
        <item x="1046"/>
        <item x="118"/>
        <item x="1135"/>
        <item x="2688"/>
        <item x="221"/>
        <item x="1889"/>
        <item x="1966"/>
        <item x="99"/>
        <item x="1187"/>
        <item x="1268"/>
        <item x="1769"/>
        <item x="508"/>
        <item x="939"/>
        <item x="1307"/>
        <item x="126"/>
        <item x="2733"/>
        <item x="2741"/>
        <item x="2042"/>
        <item x="1385"/>
        <item x="1349"/>
        <item x="1648"/>
        <item x="309"/>
        <item x="1094"/>
        <item x="1051"/>
        <item x="1009"/>
        <item x="2306"/>
        <item x="2399"/>
        <item x="1675"/>
        <item x="2061"/>
        <item x="1335"/>
        <item x="2484"/>
        <item x="803"/>
        <item x="284"/>
        <item x="228"/>
        <item x="2261"/>
        <item x="1072"/>
        <item x="1420"/>
        <item x="1593"/>
        <item x="1736"/>
        <item x="1413"/>
        <item x="1710"/>
        <item x="295"/>
        <item x="2228"/>
        <item x="2269"/>
        <item x="1254"/>
        <item x="1127"/>
        <item x="2301"/>
        <item x="1436"/>
        <item x="407"/>
        <item x="1142"/>
        <item x="2329"/>
        <item x="584"/>
        <item x="990"/>
        <item x="393"/>
        <item x="1564"/>
        <item x="729"/>
        <item x="1977"/>
        <item x="1159"/>
        <item x="1337"/>
        <item x="335"/>
        <item x="379"/>
        <item x="1473"/>
        <item x="2503"/>
        <item x="428"/>
        <item x="1996"/>
        <item x="901"/>
        <item x="2489"/>
        <item x="1281"/>
        <item x="369"/>
        <item x="2773"/>
        <item x="1361"/>
        <item x="1370"/>
        <item x="1542"/>
        <item x="836"/>
        <item x="1519"/>
        <item x="2058"/>
        <item x="1998"/>
        <item x="0"/>
        <item x="2270"/>
        <item x="1661"/>
        <item x="553"/>
        <item x="522"/>
        <item x="2045"/>
        <item x="1612"/>
        <item x="2242"/>
        <item x="78"/>
        <item x="371"/>
        <item x="1957"/>
        <item x="2031"/>
        <item x="830"/>
        <item x="2617"/>
        <item x="164"/>
        <item x="603"/>
        <item x="810"/>
        <item x="852"/>
        <item x="1936"/>
        <item x="709"/>
        <item x="865"/>
        <item x="467"/>
        <item x="2176"/>
        <item x="70"/>
        <item x="2185"/>
        <item x="765"/>
        <item x="399"/>
        <item x="2402"/>
        <item x="159"/>
        <item x="1378"/>
        <item x="226"/>
        <item x="1105"/>
        <item x="969"/>
        <item x="1007"/>
        <item x="2801"/>
        <item x="1770"/>
        <item x="1636"/>
        <item x="171"/>
        <item x="441"/>
        <item x="2579"/>
        <item x="582"/>
        <item x="1602"/>
        <item x="1111"/>
        <item x="1298"/>
        <item x="278"/>
        <item x="2754"/>
        <item x="1886"/>
        <item x="688"/>
        <item x="1771"/>
        <item x="1649"/>
        <item x="2327"/>
        <item x="1102"/>
        <item x="2020"/>
        <item x="2230"/>
        <item x="1215"/>
        <item x="463"/>
        <item x="1510"/>
        <item x="1701"/>
        <item x="456"/>
        <item x="2765"/>
        <item x="883"/>
        <item x="1555"/>
        <item x="2638"/>
        <item x="1467"/>
        <item x="503"/>
        <item x="869"/>
        <item x="2401"/>
        <item x="1924"/>
        <item x="87"/>
        <item x="435"/>
        <item x="2276"/>
        <item x="1261"/>
        <item x="895"/>
        <item x="1497"/>
        <item x="1730"/>
        <item x="149"/>
        <item x="2365"/>
        <item x="1137"/>
        <item x="1904"/>
        <item x="1462"/>
        <item x="833"/>
        <item x="913"/>
        <item x="1689"/>
        <item x="2297"/>
        <item x="899"/>
        <item x="647"/>
        <item x="735"/>
        <item x="2359"/>
        <item x="1388"/>
        <item x="2055"/>
        <item x="1916"/>
        <item x="1237"/>
        <item x="2095"/>
        <item x="2446"/>
        <item x="1169"/>
        <item x="2594"/>
        <item x="2142"/>
        <item x="914"/>
        <item x="1033"/>
        <item x="2790"/>
        <item x="1018"/>
        <item x="1183"/>
        <item x="2414"/>
        <item x="743"/>
        <item x="1536"/>
        <item x="1130"/>
        <item x="2557"/>
        <item x="592"/>
        <item x="1941"/>
        <item x="1340"/>
        <item x="1245"/>
        <item x="1454"/>
        <item x="2476"/>
        <item x="915"/>
        <item x="1067"/>
        <item x="2244"/>
        <item x="682"/>
        <item x="1828"/>
        <item x="485"/>
        <item x="324"/>
        <item x="1308"/>
        <item x="1386"/>
        <item x="1484"/>
        <item x="543"/>
        <item x="2499"/>
        <item x="527"/>
        <item x="1952"/>
        <item x="1720"/>
        <item x="302"/>
        <item x="1711"/>
        <item x="1324"/>
        <item x="40"/>
        <item x="13"/>
        <item x="232"/>
        <item x="563"/>
        <item x="1290"/>
        <item x="2559"/>
        <item x="1161"/>
        <item x="2011"/>
        <item x="1832"/>
        <item x="193"/>
        <item x="1504"/>
        <item x="2718"/>
        <item x="68"/>
        <item x="1625"/>
        <item x="1922"/>
        <item x="1850"/>
        <item x="1377"/>
        <item x="2211"/>
        <item x="2311"/>
        <item x="401"/>
        <item x="166"/>
        <item x="978"/>
        <item x="2768"/>
        <item x="2386"/>
        <item x="831"/>
        <item x="1442"/>
        <item x="165"/>
        <item x="2018"/>
        <item x="2397"/>
        <item x="519"/>
        <item x="2475"/>
        <item x="1458"/>
        <item x="1598"/>
        <item x="2048"/>
        <item x="826"/>
        <item x="1013"/>
        <item x="1643"/>
        <item x="1852"/>
        <item x="588"/>
        <item x="2209"/>
        <item x="1722"/>
        <item x="1180"/>
        <item x="704"/>
        <item x="2262"/>
        <item x="1251"/>
        <item x="3"/>
        <item x="1490"/>
        <item x="528"/>
        <item x="2323"/>
        <item x="1438"/>
        <item x="1623"/>
        <item x="604"/>
        <item x="2648"/>
        <item x="513"/>
        <item x="238"/>
        <item x="2546"/>
        <item x="618"/>
        <item x="1759"/>
        <item x="1313"/>
        <item x="2646"/>
        <item x="1814"/>
        <item x="796"/>
        <item x="1569"/>
        <item x="732"/>
        <item x="242"/>
        <item x="896"/>
        <item x="1234"/>
        <item x="484"/>
        <item x="1893"/>
        <item x="2004"/>
        <item x="1530"/>
        <item x="2300"/>
        <item x="314"/>
        <item x="2421"/>
        <item x="230"/>
        <item x="1"/>
        <item x="1144"/>
        <item x="524"/>
        <item x="1366"/>
        <item x="1119"/>
        <item x="665"/>
        <item x="2343"/>
        <item x="2654"/>
        <item x="1000"/>
        <item x="648"/>
        <item x="2812"/>
        <item x="942"/>
        <item x="1717"/>
        <item x="1444"/>
        <item x="320"/>
        <item x="1437"/>
        <item x="1546"/>
        <item x="2199"/>
        <item x="1727"/>
        <item x="884"/>
        <item x="2722"/>
        <item x="1744"/>
        <item x="1963"/>
        <item x="1147"/>
        <item x="150"/>
        <item x="1724"/>
        <item x="2670"/>
        <item x="2396"/>
        <item x="2501"/>
        <item x="712"/>
        <item x="1310"/>
        <item x="476"/>
        <item x="996"/>
        <item x="923"/>
        <item x="117"/>
        <item x="1074"/>
        <item x="1877"/>
        <item x="1531"/>
        <item x="443"/>
        <item x="671"/>
        <item x="1027"/>
        <item x="2593"/>
        <item x="1325"/>
        <item x="2179"/>
        <item x="1938"/>
        <item x="1898"/>
        <item x="106"/>
        <item x="2408"/>
        <item x="798"/>
        <item x="2070"/>
        <item x="2367"/>
        <item x="2462"/>
        <item x="551"/>
        <item x="910"/>
        <item x="22"/>
        <item x="177"/>
        <item x="1179"/>
        <item x="1756"/>
        <item x="907"/>
        <item x="1588"/>
        <item x="832"/>
        <item x="775"/>
        <item x="2694"/>
        <item x="760"/>
        <item x="1693"/>
        <item x="266"/>
        <item x="264"/>
        <item x="1501"/>
        <item x="2024"/>
        <item x="2224"/>
        <item x="799"/>
        <item x="762"/>
        <item x="2615"/>
        <item x="898"/>
        <item x="269"/>
        <item x="488"/>
        <item x="2508"/>
        <item x="595"/>
        <item x="2223"/>
        <item x="1143"/>
        <item x="2693"/>
        <item x="1136"/>
        <item x="179"/>
        <item x="184"/>
        <item x="1488"/>
        <item x="1124"/>
        <item x="1371"/>
        <item x="2181"/>
        <item x="361"/>
        <item x="1260"/>
        <item x="1160"/>
        <item x="19"/>
        <item x="57"/>
        <item x="431"/>
        <item x="478"/>
        <item x="270"/>
        <item x="568"/>
        <item x="1942"/>
        <item x="2225"/>
        <item x="1995"/>
        <item x="1652"/>
        <item x="1800"/>
        <item x="559"/>
        <item x="783"/>
        <item x="1168"/>
        <item x="1708"/>
        <item x="2717"/>
        <item x="1639"/>
        <item x="32"/>
        <item x="2296"/>
        <item x="2461"/>
        <item x="657"/>
        <item x="2596"/>
        <item x="2091"/>
        <item x="199"/>
        <item x="1562"/>
        <item x="1827"/>
        <item x="1225"/>
        <item x="766"/>
        <item x="185"/>
        <item x="1165"/>
        <item x="546"/>
        <item x="1302"/>
        <item x="1687"/>
        <item x="2729"/>
        <item x="2364"/>
        <item x="1292"/>
        <item x="2150"/>
        <item x="601"/>
        <item x="437"/>
        <item x="280"/>
        <item x="497"/>
        <item x="1301"/>
        <item x="2152"/>
        <item x="1210"/>
        <item x="1415"/>
        <item x="880"/>
        <item x="1205"/>
        <item x="1380"/>
        <item x="1847"/>
        <item x="2298"/>
        <item x="1211"/>
        <item x="1123"/>
        <item x="2663"/>
        <item x="1223"/>
        <item x="840"/>
        <item x="2237"/>
        <item x="2704"/>
        <item x="1947"/>
        <item x="2463"/>
        <item x="1047"/>
        <item x="2674"/>
        <item x="1863"/>
        <item x="2428"/>
        <item x="2634"/>
        <item x="79"/>
        <item x="1986"/>
        <item x="1235"/>
        <item x="541"/>
        <item x="2624"/>
        <item x="1656"/>
        <item x="1367"/>
        <item x="468"/>
        <item x="1987"/>
        <item x="283"/>
        <item x="1269"/>
        <item x="1773"/>
        <item x="744"/>
        <item x="2505"/>
        <item x="2567"/>
        <item x="2433"/>
        <item x="1126"/>
        <item x="1267"/>
        <item x="256"/>
        <item x="696"/>
        <item x="1304"/>
        <item x="353"/>
        <item x="2250"/>
        <item x="535"/>
        <item x="2797"/>
        <item x="860"/>
        <item x="121"/>
        <item x="1887"/>
        <item x="1196"/>
        <item x="1174"/>
        <item x="2562"/>
        <item x="2771"/>
        <item x="1775"/>
        <item x="763"/>
        <item x="1974"/>
        <item x="1271"/>
        <item x="2514"/>
        <item x="723"/>
        <item x="1199"/>
        <item x="1177"/>
        <item x="669"/>
        <item x="1030"/>
        <item x="227"/>
        <item x="421"/>
        <item x="1533"/>
        <item x="197"/>
        <item x="1680"/>
        <item x="1540"/>
        <item x="2025"/>
        <item x="740"/>
        <item x="1055"/>
        <item x="1502"/>
        <item x="113"/>
        <item x="1556"/>
        <item x="1481"/>
        <item x="1990"/>
        <item x="1128"/>
        <item x="2756"/>
        <item x="2164"/>
        <item x="289"/>
        <item x="811"/>
        <item x="2590"/>
        <item x="1291"/>
        <item x="1408"/>
        <item x="612"/>
        <item x="1485"/>
        <item x="285"/>
        <item x="1200"/>
        <item x="2787"/>
        <item x="1543"/>
        <item x="1421"/>
        <item x="2046"/>
        <item x="1783"/>
        <item x="2786"/>
        <item x="959"/>
        <item x="1003"/>
        <item x="909"/>
        <item x="2039"/>
        <item x="930"/>
        <item x="2680"/>
        <item x="2725"/>
        <item x="1645"/>
        <item x="1609"/>
        <item x="2219"/>
        <item x="2750"/>
        <item x="1154"/>
        <item x="398"/>
        <item x="650"/>
        <item x="2083"/>
        <item x="2775"/>
        <item x="277"/>
        <item x="2111"/>
        <item x="1840"/>
        <item x="1836"/>
        <item x="1563"/>
        <item x="1767"/>
        <item x="720"/>
        <item x="2610"/>
        <item x="205"/>
        <item x="1577"/>
        <item x="1188"/>
        <item x="275"/>
        <item x="1145"/>
        <item x="1272"/>
        <item x="1398"/>
        <item x="842"/>
        <item x="1718"/>
        <item x="1171"/>
        <item x="1647"/>
        <item x="2532"/>
        <item x="1834"/>
        <item x="2214"/>
        <item x="631"/>
        <item x="1300"/>
        <item x="453"/>
        <item x="1258"/>
        <item x="2645"/>
        <item x="1039"/>
        <item x="514"/>
        <item x="1286"/>
        <item x="937"/>
        <item x="2619"/>
        <item x="1918"/>
        <item x="745"/>
        <item x="805"/>
        <item x="310"/>
        <item x="1036"/>
        <item x="34"/>
        <item x="1763"/>
        <item x="2170"/>
        <item x="1984"/>
        <item x="1305"/>
        <item x="1535"/>
        <item x="2716"/>
        <item x="1513"/>
        <item x="724"/>
        <item x="818"/>
        <item x="1740"/>
        <item x="531"/>
        <item x="466"/>
        <item x="61"/>
        <item x="742"/>
        <item x="866"/>
        <item x="2175"/>
        <item x="169"/>
        <item x="1616"/>
        <item x="2352"/>
        <item x="2435"/>
        <item x="1299"/>
        <item x="2293"/>
        <item x="616"/>
        <item x="935"/>
        <item x="119"/>
        <item x="1328"/>
        <item x="2406"/>
        <item x="1948"/>
        <item x="1511"/>
        <item x="1005"/>
        <item x="1861"/>
        <item x="610"/>
        <item x="1425"/>
        <item x="2497"/>
        <item x="1275"/>
        <item x="2334"/>
        <item x="2491"/>
        <item x="2000"/>
        <item x="417"/>
        <item x="635"/>
        <item x="988"/>
        <item x="1446"/>
        <item x="572"/>
        <item x="1791"/>
        <item x="304"/>
        <item x="1028"/>
        <item x="958"/>
        <item x="1833"/>
        <item x="566"/>
        <item x="2636"/>
        <item x="88"/>
        <item x="1052"/>
        <item x="1557"/>
        <item x="268"/>
        <item x="634"/>
        <item x="2715"/>
        <item x="1650"/>
        <item x="2243"/>
        <item x="408"/>
        <item x="2085"/>
        <item x="1479"/>
        <item x="2155"/>
        <item x="296"/>
        <item x="785"/>
        <item x="2447"/>
        <item x="2513"/>
        <item x="2138"/>
        <item x="509"/>
        <item x="822"/>
        <item x="636"/>
        <item x="1316"/>
        <item x="602"/>
        <item x="2344"/>
        <item x="245"/>
        <item x="464"/>
        <item x="1106"/>
        <item x="1095"/>
        <item x="62"/>
        <item x="1805"/>
        <item x="1925"/>
        <item x="1131"/>
        <item x="2569"/>
        <item x="1440"/>
        <item x="1729"/>
        <item x="1104"/>
        <item x="67"/>
        <item x="1780"/>
        <item x="1568"/>
        <item x="673"/>
        <item x="2791"/>
        <item x="2465"/>
        <item x="767"/>
        <item x="1080"/>
        <item x="808"/>
        <item x="359"/>
        <item x="1830"/>
        <item x="1348"/>
        <item x="2194"/>
        <item x="2119"/>
        <item x="617"/>
        <item x="338"/>
        <item x="2808"/>
        <item x="816"/>
        <item x="1776"/>
        <item x="1219"/>
        <item x="686"/>
        <item x="1508"/>
        <item x="2515"/>
        <item x="2114"/>
        <item x="1190"/>
        <item x="103"/>
        <item x="2410"/>
        <item x="1482"/>
        <item x="998"/>
        <item x="403"/>
        <item x="1684"/>
        <item x="38"/>
        <item x="7"/>
        <item x="293"/>
        <item x="927"/>
        <item x="195"/>
        <item x="957"/>
        <item x="248"/>
        <item x="274"/>
        <item x="1012"/>
        <item x="2312"/>
        <item x="1919"/>
        <item x="850"/>
        <item x="985"/>
        <item x="2066"/>
        <item x="758"/>
        <item x="1610"/>
        <item x="1278"/>
        <item x="2338"/>
        <item x="1246"/>
        <item x="1614"/>
        <item x="1920"/>
        <item x="46"/>
        <item x="182"/>
        <item x="2451"/>
        <item x="47"/>
        <item x="2737"/>
        <item x="122"/>
        <item x="318"/>
        <item x="605"/>
        <item x="1595"/>
        <item x="656"/>
        <item x="2027"/>
        <item x="2305"/>
        <item x="967"/>
        <item x="8"/>
        <item x="1869"/>
        <item x="952"/>
        <item x="200"/>
        <item x="440"/>
        <item x="2436"/>
        <item x="1449"/>
        <item x="2319"/>
        <item x="1414"/>
        <item x="2653"/>
        <item x="1831"/>
        <item x="2524"/>
        <item x="1968"/>
        <item x="1212"/>
        <item x="1334"/>
        <item x="1785"/>
        <item x="1772"/>
        <item x="1581"/>
        <item x="1706"/>
        <item x="501"/>
        <item x="1008"/>
        <item x="1851"/>
        <item x="1249"/>
        <item x="517"/>
        <item x="1703"/>
        <item x="534"/>
        <item x="1570"/>
        <item x="101"/>
        <item x="1517"/>
        <item x="2529"/>
        <item x="2028"/>
        <item x="58"/>
        <item x="902"/>
        <item x="2582"/>
        <item x="1537"/>
        <item x="2162"/>
        <item x="502"/>
        <item x="1755"/>
        <item x="1091"/>
        <item x="1896"/>
        <item x="329"/>
        <item x="433"/>
        <item x="1505"/>
        <item x="2264"/>
        <item x="1890"/>
        <item x="1804"/>
        <item x="1031"/>
        <item x="1962"/>
        <item x="1798"/>
        <item x="2033"/>
        <item x="999"/>
        <item x="2781"/>
        <item x="48"/>
        <item x="2143"/>
        <item x="1492"/>
        <item x="494"/>
        <item x="1387"/>
        <item x="1762"/>
        <item x="2422"/>
        <item x="773"/>
        <item x="1087"/>
        <item x="2774"/>
        <item x="219"/>
        <item x="1317"/>
        <item x="1895"/>
        <item x="2657"/>
        <item x="1244"/>
        <item x="717"/>
        <item x="2351"/>
        <item x="864"/>
        <item x="2652"/>
        <item x="2742"/>
        <item x="2117"/>
        <item x="1460"/>
        <item x="1796"/>
        <item x="570"/>
        <item x="1282"/>
        <item x="5"/>
        <item x="697"/>
        <item x="2566"/>
        <item x="1085"/>
        <item x="2121"/>
        <item x="1044"/>
        <item x="2205"/>
        <item x="510"/>
        <item x="2483"/>
        <item x="1954"/>
        <item x="2600"/>
        <item x="2758"/>
        <item x="2481"/>
        <item x="2157"/>
        <item x="2684"/>
        <item x="76"/>
        <item x="1973"/>
        <item x="2385"/>
        <item x="1455"/>
        <item x="2307"/>
        <item x="2381"/>
        <item x="1561"/>
        <item x="2598"/>
        <item x="236"/>
        <item x="1967"/>
        <item x="2548"/>
        <item x="363"/>
        <item x="2166"/>
        <item x="2605"/>
        <item x="1778"/>
        <item x="1923"/>
        <item x="2340"/>
        <item x="947"/>
        <item x="2392"/>
        <item x="537"/>
        <item x="1619"/>
        <item x="1901"/>
        <item x="1953"/>
        <item x="155"/>
        <item x="123"/>
        <item x="1700"/>
        <item x="2299"/>
        <item x="2328"/>
        <item x="919"/>
        <item x="1283"/>
        <item x="1153"/>
        <item x="2103"/>
        <item x="1418"/>
        <item x="2711"/>
        <item x="1399"/>
        <item x="2288"/>
        <item x="1323"/>
        <item x="512"/>
        <item x="1133"/>
        <item x="1558"/>
        <item x="381"/>
        <item x="2333"/>
        <item x="1978"/>
        <item x="1042"/>
        <item x="1743"/>
        <item x="2637"/>
        <item x="2246"/>
        <item x="300"/>
        <item x="2248"/>
        <item x="916"/>
        <item x="2271"/>
        <item x="1524"/>
        <item x="402"/>
        <item x="2302"/>
        <item x="1532"/>
        <item x="98"/>
        <item x="1066"/>
        <item x="2131"/>
        <item x="1450"/>
        <item x="1345"/>
        <item x="257"/>
        <item x="2728"/>
        <item x="2785"/>
        <item x="1303"/>
        <item x="1207"/>
        <item x="1611"/>
        <item x="1416"/>
        <item x="556"/>
        <item x="668"/>
        <item x="2347"/>
        <item x="873"/>
        <item x="2456"/>
        <item x="1076"/>
        <item x="2498"/>
        <item x="2564"/>
        <item x="1499"/>
        <item x="1228"/>
        <item x="1330"/>
        <item x="2527"/>
        <item x="202"/>
        <item x="982"/>
        <item x="921"/>
        <item x="870"/>
        <item x="1333"/>
        <item x="1817"/>
        <item x="313"/>
        <item x="1162"/>
        <item x="1627"/>
        <item x="1900"/>
        <item x="2304"/>
        <item x="1735"/>
        <item x="1077"/>
        <item x="817"/>
        <item x="1507"/>
        <item x="2528"/>
        <item x="788"/>
        <item x="249"/>
        <item x="481"/>
        <item x="1025"/>
        <item x="2544"/>
        <item x="2531"/>
        <item x="748"/>
        <item x="564"/>
        <item x="2511"/>
        <item x="2686"/>
        <item x="1766"/>
        <item x="2259"/>
        <item x="2043"/>
        <item x="1059"/>
        <item x="1021"/>
        <item x="722"/>
        <item x="737"/>
        <item x="573"/>
        <item x="2568"/>
        <item x="2382"/>
        <item x="1808"/>
        <item x="174"/>
        <item x="827"/>
        <item x="1184"/>
        <item x="1870"/>
        <item x="2087"/>
        <item x="1792"/>
        <item x="395"/>
        <item x="207"/>
        <item x="2592"/>
        <item x="585"/>
        <item x="231"/>
        <item x="1445"/>
        <item x="500"/>
        <item x="567"/>
        <item x="2081"/>
        <item x="1491"/>
        <item x="1515"/>
        <item x="929"/>
        <item x="1660"/>
        <item x="2460"/>
        <item x="953"/>
        <item x="2712"/>
        <item x="457"/>
        <item x="148"/>
        <item x="2169"/>
        <item x="1651"/>
        <item x="496"/>
        <item x="349"/>
        <item x="2314"/>
        <item x="198"/>
        <item x="962"/>
        <item x="1389"/>
        <item x="1090"/>
        <item x="161"/>
        <item x="530"/>
        <item x="589"/>
        <item x="1571"/>
        <item x="489"/>
        <item x="851"/>
        <item x="2720"/>
        <item x="547"/>
        <item x="2370"/>
        <item x="2517"/>
        <item x="1858"/>
        <item x="368"/>
        <item x="1495"/>
        <item x="900"/>
        <item x="1092"/>
        <item x="133"/>
        <item x="2661"/>
        <item x="416"/>
        <item x="1011"/>
        <item x="2180"/>
        <item x="2110"/>
        <item x="2795"/>
        <item x="1082"/>
        <item x="439"/>
        <item x="746"/>
        <item x="18"/>
        <item x="1117"/>
        <item x="167"/>
        <item x="1284"/>
        <item x="2233"/>
        <item x="2190"/>
        <item x="1164"/>
        <item x="875"/>
        <item x="777"/>
        <item x="1116"/>
        <item x="472"/>
        <item x="621"/>
        <item x="140"/>
        <item x="1391"/>
        <item x="217"/>
        <item x="1156"/>
        <item x="1423"/>
        <item x="1412"/>
        <item x="1129"/>
        <item x="575"/>
        <item x="2755"/>
        <item x="330"/>
        <item x="692"/>
        <item x="1946"/>
        <item x="115"/>
        <item x="518"/>
        <item x="1854"/>
        <item x="397"/>
        <item x="1810"/>
        <item x="2010"/>
        <item x="918"/>
        <item x="2096"/>
        <item x="1352"/>
        <item x="1939"/>
        <item x="843"/>
        <item x="2753"/>
        <item x="825"/>
        <item x="477"/>
        <item x="1252"/>
        <item x="2321"/>
        <item x="1469"/>
        <item x="450"/>
        <item x="2038"/>
        <item x="529"/>
        <item x="1692"/>
        <item x="1686"/>
        <item x="1751"/>
        <item x="409"/>
        <item x="305"/>
        <item x="928"/>
        <item x="652"/>
        <item x="1486"/>
        <item x="1110"/>
        <item x="520"/>
        <item x="2082"/>
        <item x="736"/>
        <item x="2705"/>
        <item x="1688"/>
        <item x="764"/>
        <item x="2572"/>
        <item x="2183"/>
        <item x="1725"/>
        <item x="2789"/>
        <item x="615"/>
        <item x="444"/>
        <item x="694"/>
        <item x="2239"/>
        <item x="2542"/>
        <item x="1026"/>
        <item x="2317"/>
        <item x="2599"/>
        <item x="793"/>
        <item x="2014"/>
        <item x="1394"/>
        <item x="90"/>
        <item x="679"/>
        <item x="1343"/>
        <item x="1238"/>
        <item x="2241"/>
        <item x="94"/>
        <item x="1451"/>
        <item x="1512"/>
        <item x="1151"/>
        <item x="389"/>
        <item x="1682"/>
        <item x="1697"/>
        <item x="1233"/>
        <item x="797"/>
        <item x="2804"/>
        <item x="347"/>
        <item x="1670"/>
        <item x="2345"/>
        <item x="1667"/>
        <item x="2013"/>
        <item x="1289"/>
        <item x="876"/>
        <item x="2040"/>
        <item x="2668"/>
        <item x="343"/>
        <item x="596"/>
        <item x="56"/>
        <item x="1838"/>
        <item x="1659"/>
        <item x="263"/>
        <item x="383"/>
        <item x="2608"/>
        <item x="2779"/>
        <item x="344"/>
        <item x="2123"/>
        <item x="620"/>
        <item x="2272"/>
        <item x="1914"/>
        <item x="1170"/>
        <item x="2578"/>
        <item x="376"/>
        <item x="1683"/>
        <item x="2277"/>
        <item x="276"/>
        <item x="992"/>
        <item x="292"/>
        <item x="1321"/>
        <item x="887"/>
        <item x="146"/>
        <item x="2062"/>
        <item x="2044"/>
        <item x="390"/>
        <item x="28"/>
        <item x="2479"/>
        <item x="2026"/>
        <item x="725"/>
        <item x="550"/>
        <item x="2050"/>
        <item x="1835"/>
        <item x="806"/>
        <item x="21"/>
        <item x="1758"/>
        <item x="2745"/>
        <item x="1848"/>
        <item x="2697"/>
        <item x="1045"/>
        <item x="882"/>
        <item x="846"/>
        <item x="2743"/>
        <item x="2391"/>
        <item x="2235"/>
        <item x="2324"/>
        <item x="2339"/>
        <item x="30"/>
        <item x="761"/>
        <item x="667"/>
        <item x="2374"/>
        <item x="2604"/>
        <item x="1806"/>
        <item x="2032"/>
        <item x="2585"/>
        <item x="1014"/>
        <item x="645"/>
        <item x="905"/>
        <item x="77"/>
        <item x="845"/>
        <item x="727"/>
        <item x="128"/>
        <item x="2326"/>
        <item x="2358"/>
        <item x="1346"/>
        <item x="2149"/>
        <item x="2099"/>
        <item x="1764"/>
        <item x="2740"/>
        <item x="2373"/>
        <item x="2736"/>
        <item x="2145"/>
        <item x="400"/>
        <item x="1859"/>
        <item x="449"/>
        <item x="1600"/>
        <item x="2431"/>
        <item x="1594"/>
        <item x="91"/>
        <item x="1638"/>
        <item x="2551"/>
        <item x="1083"/>
        <item x="1679"/>
        <item x="922"/>
        <item x="1873"/>
        <item x="908"/>
        <item x="1929"/>
        <item x="1146"/>
        <item x="224"/>
        <item x="662"/>
        <item x="2284"/>
        <item x="2690"/>
        <item x="731"/>
        <item x="131"/>
        <item x="454"/>
        <item x="225"/>
        <item x="111"/>
        <item x="2034"/>
        <item x="210"/>
        <item x="1257"/>
        <item x="672"/>
        <item x="1198"/>
        <item x="2683"/>
        <item x="1509"/>
        <item x="1928"/>
        <item x="1788"/>
        <item x="637"/>
        <item x="576"/>
        <item x="1112"/>
        <item x="1264"/>
        <item x="1103"/>
        <item x="2056"/>
        <item x="2629"/>
        <item x="2286"/>
        <item x="2554"/>
        <item x="1813"/>
        <item x="396"/>
        <item x="1296"/>
        <item x="973"/>
        <item x="2553"/>
        <item x="583"/>
        <item x="294"/>
        <item x="2466"/>
        <item x="792"/>
        <item x="823"/>
        <item x="1846"/>
        <item x="1584"/>
        <item x="1867"/>
        <item x="646"/>
        <item x="795"/>
        <item x="1319"/>
        <item x="506"/>
        <item x="1591"/>
        <item x="1523"/>
        <item x="1626"/>
        <item x="1100"/>
        <item x="2186"/>
        <item x="325"/>
        <item x="1217"/>
        <item x="2196"/>
        <item x="2625"/>
        <item x="2571"/>
        <item x="924"/>
        <item x="619"/>
        <item x="493"/>
        <item x="2458"/>
        <item x="1793"/>
        <item x="2530"/>
        <item x="2113"/>
        <item x="691"/>
        <item x="1565"/>
        <item x="1373"/>
        <item x="1801"/>
        <item x="2671"/>
        <item x="253"/>
        <item x="112"/>
        <item x="2172"/>
        <item x="1786"/>
        <item x="1084"/>
        <item x="1956"/>
        <item x="1933"/>
        <item x="2798"/>
        <item x="1359"/>
        <item x="1356"/>
        <item x="1297"/>
        <item x="170"/>
        <item x="194"/>
        <item x="495"/>
        <item x="1476"/>
        <item x="65"/>
        <item x="1547"/>
        <item x="2747"/>
        <item x="2651"/>
        <item x="2260"/>
        <item x="1315"/>
        <item x="23"/>
        <item x="2739"/>
        <item x="1875"/>
        <item x="2799"/>
        <item x="1802"/>
        <item x="2445"/>
        <item x="1410"/>
        <item x="1704"/>
        <item x="2122"/>
        <item x="1866"/>
        <item x="1521"/>
        <item x="839"/>
        <item x="1339"/>
        <item x="1181"/>
        <item x="2417"/>
        <item x="1503"/>
        <item x="598"/>
        <item x="1958"/>
        <item x="2217"/>
        <item x="2109"/>
        <item x="1615"/>
        <item x="2584"/>
        <item x="1915"/>
        <item x="237"/>
        <item x="1750"/>
        <item x="1673"/>
        <item x="2389"/>
        <item x="2330"/>
        <item x="1534"/>
        <item x="2586"/>
        <item x="972"/>
        <item x="73"/>
        <item x="2665"/>
        <item x="1240"/>
        <item x="2719"/>
        <item x="2606"/>
        <item x="168"/>
        <item x="2093"/>
        <item x="2257"/>
        <item x="1294"/>
        <item x="1624"/>
        <item x="2570"/>
        <item x="986"/>
        <item x="391"/>
        <item x="1699"/>
        <item x="2452"/>
        <item x="1226"/>
        <item x="2676"/>
        <item x="1149"/>
        <item x="2810"/>
        <item x="2583"/>
        <item x="2776"/>
        <item x="458"/>
        <item x="2016"/>
        <item x="235"/>
        <item x="1447"/>
        <item x="874"/>
        <item x="243"/>
        <item x="1441"/>
        <item x="412"/>
        <item x="356"/>
        <item x="2007"/>
        <item x="1892"/>
        <item x="2346"/>
        <item x="1096"/>
        <item x="2738"/>
        <item x="1002"/>
        <item x="1178"/>
        <item x="2677"/>
        <item x="950"/>
        <item x="1618"/>
        <item x="2355"/>
        <item x="2354"/>
        <item x="2335"/>
        <item x="2059"/>
        <item x="223"/>
        <item x="1578"/>
        <item x="1242"/>
        <item x="215"/>
        <item x="2482"/>
        <item x="2171"/>
        <item x="386"/>
        <item x="591"/>
        <item x="987"/>
        <item x="1400"/>
        <item x="1357"/>
        <item x="2357"/>
        <item x="1937"/>
        <item x="504"/>
        <item x="859"/>
        <item x="2732"/>
        <item x="1456"/>
        <item x="599"/>
        <item x="1218"/>
        <item x="934"/>
        <item x="64"/>
        <item x="705"/>
        <item x="1320"/>
        <item x="355"/>
        <item x="912"/>
        <item x="2493"/>
        <item x="2695"/>
        <item x="319"/>
        <item x="2442"/>
        <item x="336"/>
        <item x="2685"/>
        <item x="2006"/>
        <item x="1358"/>
        <item x="2348"/>
        <item x="1926"/>
        <item x="1293"/>
        <item x="2806"/>
        <item x="1239"/>
        <item x="1141"/>
        <item x="1474"/>
        <item x="1081"/>
        <item t="default"/>
      </items>
    </pivotField>
    <pivotField showAll="0"/>
    <pivotField showAll="0"/>
  </pivotFields>
  <rowItems count="1">
    <i/>
  </rowItems>
  <colItems count="1">
    <i/>
  </colItems>
  <dataFields count="1">
    <dataField name="Average of Training Duration(Days)" fld="29" subtotal="average" baseField="0" baseItem="0" numFmtId="2"/>
  </dataFields>
  <formats count="3">
    <format dxfId="7">
      <pivotArea type="all" dataOnly="0" outline="0" fieldPosition="0"/>
    </format>
    <format dxfId="6">
      <pivotArea dataOnly="0" labelOnly="1" outline="0" axis="axisValues" fieldPosition="0"/>
    </format>
    <format dxfId="5">
      <pivotArea outline="0" collapsedLevelsAreSubtotals="1" fieldPosition="0"/>
    </format>
  </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C4B4C1B-508F-4D8D-9A03-5A632F28A98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14:L18" firstHeaderRow="1" firstDataRow="2" firstDataCol="1"/>
  <pivotFields count="33">
    <pivotField dataField="1" showAll="0"/>
    <pivotField numFmtId="15" showAll="0"/>
    <pivotField showAll="0"/>
    <pivotField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numFmtId="15" showAll="0"/>
    <pivotField showAll="0">
      <items count="6">
        <item h="1" x="4"/>
        <item h="1" x="1"/>
        <item h="1" x="0"/>
        <item h="1" x="2"/>
        <item x="3"/>
        <item t="default"/>
      </items>
    </pivotField>
    <pivotField axis="axisRow" showAll="0">
      <items count="3">
        <item x="1"/>
        <item x="0"/>
        <item t="default"/>
      </items>
    </pivotField>
    <pivotField axis="axisCol" showAll="0">
      <items count="5">
        <item x="2"/>
        <item x="0"/>
        <item x="1"/>
        <item x="3"/>
        <item t="default"/>
      </items>
    </pivotField>
    <pivotField showAll="0"/>
    <pivotField showAll="0">
      <items count="2814">
        <item x="1864"/>
        <item x="2208"/>
        <item x="1999"/>
        <item x="2350"/>
        <item x="515"/>
        <item x="1894"/>
        <item x="1101"/>
        <item x="2292"/>
        <item x="1186"/>
        <item x="2664"/>
        <item x="1553"/>
        <item x="152"/>
        <item x="1943"/>
        <item x="1917"/>
        <item x="1203"/>
        <item x="2802"/>
        <item x="580"/>
        <item x="1057"/>
        <item x="1010"/>
        <item x="1152"/>
        <item x="2689"/>
        <item x="1256"/>
        <item x="1641"/>
        <item x="2258"/>
        <item x="1344"/>
        <item x="116"/>
        <item x="2253"/>
        <item x="787"/>
        <item x="1477"/>
        <item x="885"/>
        <item x="639"/>
        <item x="2320"/>
        <item x="1528"/>
        <item x="136"/>
        <item x="1745"/>
        <item x="2641"/>
        <item x="1960"/>
        <item x="917"/>
        <item x="1789"/>
        <item x="2449"/>
        <item x="2522"/>
        <item x="2510"/>
        <item x="1728"/>
        <item x="2587"/>
        <item x="36"/>
        <item x="698"/>
        <item x="45"/>
        <item x="981"/>
        <item x="1157"/>
        <item x="1382"/>
        <item x="1369"/>
        <item x="216"/>
        <item x="173"/>
        <item x="2051"/>
        <item x="1336"/>
        <item x="2650"/>
        <item x="129"/>
        <item x="2726"/>
        <item x="2455"/>
        <item x="134"/>
        <item x="470"/>
        <item x="1931"/>
        <item x="2126"/>
        <item x="2206"/>
        <item x="2325"/>
        <item x="461"/>
        <item x="1988"/>
        <item x="2133"/>
        <item x="1589"/>
        <item x="272"/>
        <item x="2369"/>
        <item x="1167"/>
        <item x="2207"/>
        <item x="1799"/>
        <item x="241"/>
        <item x="1053"/>
        <item x="132"/>
        <item x="1721"/>
        <item x="1121"/>
        <item x="2376"/>
        <item x="2708"/>
        <item x="2767"/>
        <item x="1822"/>
        <item x="2148"/>
        <item x="614"/>
        <item x="1489"/>
        <item x="1685"/>
        <item x="2429"/>
        <item x="561"/>
        <item x="331"/>
        <item x="2744"/>
        <item x="1197"/>
        <item x="1691"/>
        <item x="2341"/>
        <item x="2627"/>
        <item x="1902"/>
        <item x="1311"/>
        <item x="372"/>
        <item x="2471"/>
        <item x="51"/>
        <item x="1582"/>
        <item x="1273"/>
        <item x="487"/>
        <item x="290"/>
        <item x="1132"/>
        <item x="49"/>
        <item x="2424"/>
        <item x="1829"/>
        <item x="1964"/>
        <item x="2723"/>
        <item x="2144"/>
        <item x="2226"/>
        <item x="2552"/>
        <item x="162"/>
        <item x="2232"/>
        <item x="262"/>
        <item x="246"/>
        <item x="2104"/>
        <item x="1295"/>
        <item x="721"/>
        <item x="2089"/>
        <item x="1882"/>
        <item x="1622"/>
        <item x="2526"/>
        <item x="1140"/>
        <item x="666"/>
        <item x="1734"/>
        <item x="1475"/>
        <item x="2107"/>
        <item x="317"/>
        <item x="2362"/>
        <item x="2749"/>
        <item x="794"/>
        <item x="989"/>
        <item x="703"/>
        <item x="1368"/>
        <item x="2412"/>
        <item x="2409"/>
        <item x="781"/>
        <item x="2721"/>
        <item x="1422"/>
        <item x="2555"/>
        <item x="358"/>
        <item x="974"/>
        <item x="1658"/>
        <item x="2633"/>
        <item x="415"/>
        <item x="2612"/>
        <item x="2623"/>
        <item x="2543"/>
        <item x="1362"/>
        <item x="2485"/>
        <item x="1790"/>
        <item x="1695"/>
        <item x="2124"/>
        <item x="2440"/>
        <item x="1757"/>
        <item x="719"/>
        <item x="706"/>
        <item x="1266"/>
        <item x="2405"/>
        <item x="877"/>
        <item x="301"/>
        <item x="511"/>
        <item x="1837"/>
        <item x="890"/>
        <item x="1279"/>
        <item x="2184"/>
        <item x="2444"/>
        <item x="1411"/>
        <item x="2679"/>
        <item x="1819"/>
        <item x="1221"/>
        <item x="1466"/>
        <item x="2390"/>
        <item x="2709"/>
        <item x="2201"/>
        <item x="2283"/>
        <item x="608"/>
        <item x="1891"/>
        <item x="2098"/>
        <item x="941"/>
        <item x="955"/>
        <item x="1617"/>
        <item x="2151"/>
        <item x="2092"/>
        <item x="418"/>
        <item x="664"/>
        <item x="644"/>
        <item x="2453"/>
        <item x="39"/>
        <item x="2788"/>
        <item x="1574"/>
        <item x="2030"/>
        <item x="486"/>
        <item x="1248"/>
        <item x="273"/>
        <item x="2675"/>
        <item x="377"/>
        <item x="1405"/>
        <item x="288"/>
        <item x="2640"/>
        <item x="2076"/>
        <item x="1056"/>
        <item x="1671"/>
        <item x="2238"/>
        <item x="600"/>
        <item x="267"/>
        <item x="881"/>
        <item x="1694"/>
        <item x="2101"/>
        <item x="1940"/>
        <item x="2658"/>
        <item x="1816"/>
        <item x="2487"/>
        <item x="1653"/>
        <item x="753"/>
        <item x="2488"/>
        <item x="2523"/>
        <item x="1842"/>
        <item x="2132"/>
        <item x="2492"/>
        <item x="2419"/>
        <item x="2147"/>
        <item x="726"/>
        <item x="1945"/>
        <item x="1590"/>
        <item x="976"/>
        <item x="2536"/>
        <item x="536"/>
        <item x="1585"/>
        <item x="342"/>
        <item x="539"/>
        <item x="367"/>
        <item x="749"/>
        <item x="97"/>
        <item x="2575"/>
        <item x="611"/>
        <item x="2437"/>
        <item x="308"/>
        <item x="1761"/>
        <item x="2173"/>
        <item x="734"/>
        <item x="1809"/>
        <item x="2656"/>
        <item x="178"/>
        <item x="1079"/>
        <item x="2368"/>
        <item x="2146"/>
        <item x="1277"/>
        <item x="2218"/>
        <item x="979"/>
        <item x="1424"/>
        <item x="2459"/>
        <item x="960"/>
        <item x="1050"/>
        <item x="1781"/>
        <item x="855"/>
        <item x="676"/>
        <item x="578"/>
        <item x="1951"/>
        <item x="1331"/>
        <item x="35"/>
        <item x="1029"/>
        <item x="2282"/>
        <item x="2441"/>
        <item x="2632"/>
        <item x="209"/>
        <item x="1742"/>
        <item x="59"/>
        <item x="2811"/>
        <item x="1824"/>
        <item x="2065"/>
        <item x="1064"/>
        <item x="24"/>
        <item x="2647"/>
        <item x="20"/>
        <item x="975"/>
        <item x="1461"/>
        <item x="1070"/>
        <item x="983"/>
        <item x="1747"/>
        <item x="2130"/>
        <item x="1250"/>
        <item x="1552"/>
        <item x="339"/>
        <item x="490"/>
        <item x="1613"/>
        <item x="1971"/>
        <item x="1955"/>
        <item x="1016"/>
        <item x="1518"/>
        <item x="2393"/>
        <item x="897"/>
        <item x="2308"/>
        <item x="9"/>
        <item x="1360"/>
        <item x="2165"/>
        <item x="1871"/>
        <item x="926"/>
        <item x="2620"/>
        <item x="2356"/>
        <item x="1381"/>
        <item x="2361"/>
        <item x="886"/>
        <item x="1672"/>
        <item x="2273"/>
        <item x="1108"/>
        <item x="862"/>
        <item x="2080"/>
        <item x="593"/>
        <item x="2404"/>
        <item x="714"/>
        <item x="2418"/>
        <item x="1631"/>
        <item x="1657"/>
        <item x="2377"/>
        <item x="2400"/>
        <item x="1811"/>
        <item x="475"/>
        <item x="586"/>
        <item x="189"/>
        <item x="130"/>
        <item x="1628"/>
        <item x="352"/>
        <item x="2192"/>
        <item x="1566"/>
        <item x="120"/>
        <item x="710"/>
        <item x="678"/>
        <item x="1419"/>
        <item x="819"/>
        <item x="695"/>
        <item x="2666"/>
        <item x="492"/>
        <item x="482"/>
        <item x="1209"/>
        <item x="2337"/>
        <item x="1175"/>
        <item x="1375"/>
        <item x="1950"/>
        <item x="997"/>
        <item x="2601"/>
        <item x="2336"/>
        <item x="2759"/>
        <item x="1243"/>
        <item x="756"/>
        <item x="1350"/>
        <item x="1017"/>
        <item x="1216"/>
        <item x="1093"/>
        <item x="1035"/>
        <item x="751"/>
        <item x="1265"/>
        <item x="11"/>
        <item x="60"/>
        <item x="2086"/>
        <item x="1787"/>
        <item x="2649"/>
        <item x="2764"/>
        <item x="110"/>
        <item x="1470"/>
        <item x="552"/>
        <item x="1155"/>
        <item x="2252"/>
        <item x="597"/>
        <item x="479"/>
        <item x="1765"/>
        <item x="157"/>
        <item x="1465"/>
        <item x="1597"/>
        <item x="1173"/>
        <item x="1911"/>
        <item x="854"/>
        <item x="446"/>
        <item x="1231"/>
        <item x="1669"/>
        <item x="1322"/>
        <item x="2115"/>
        <item x="25"/>
        <item x="1644"/>
        <item x="2041"/>
        <item x="2660"/>
        <item x="1487"/>
        <item x="1276"/>
        <item x="1677"/>
        <item x="214"/>
        <item x="948"/>
        <item x="447"/>
        <item x="2274"/>
        <item x="2265"/>
        <item x="1384"/>
        <item x="1118"/>
        <item x="1989"/>
        <item x="1674"/>
        <item x="2035"/>
        <item x="1347"/>
        <item x="747"/>
        <item x="2078"/>
        <item x="548"/>
        <item x="1374"/>
        <item x="499"/>
        <item x="432"/>
        <item x="685"/>
        <item x="2303"/>
        <item x="2519"/>
        <item x="1738"/>
        <item x="2500"/>
        <item x="1544"/>
        <item x="613"/>
        <item x="2139"/>
        <item x="858"/>
        <item x="835"/>
        <item x="699"/>
        <item x="2662"/>
        <item x="1099"/>
        <item x="776"/>
        <item x="420"/>
        <item x="1731"/>
        <item x="357"/>
        <item x="1191"/>
        <item x="577"/>
        <item x="558"/>
        <item x="93"/>
        <item x="594"/>
        <item x="250"/>
        <item x="2537"/>
        <item x="1463"/>
        <item x="2105"/>
        <item x="2094"/>
        <item x="2700"/>
        <item x="2136"/>
        <item x="1586"/>
        <item x="574"/>
        <item x="297"/>
        <item x="2047"/>
        <item x="1696"/>
        <item x="2611"/>
        <item x="1138"/>
        <item x="1908"/>
        <item x="1255"/>
        <item x="1702"/>
        <item x="2310"/>
        <item x="2052"/>
        <item x="410"/>
        <item x="2730"/>
        <item x="192"/>
        <item x="201"/>
        <item x="1630"/>
        <item x="1992"/>
        <item x="2470"/>
        <item x="741"/>
        <item x="1494"/>
        <item x="2366"/>
        <item x="994"/>
        <item x="1554"/>
        <item x="2168"/>
        <item x="653"/>
        <item x="2439"/>
        <item x="2589"/>
        <item x="1603"/>
        <item x="425"/>
        <item x="906"/>
        <item x="2707"/>
        <item x="1825"/>
        <item x="2263"/>
        <item x="1459"/>
        <item x="1390"/>
        <item x="1406"/>
        <item x="2266"/>
        <item x="1605"/>
        <item x="1202"/>
        <item x="759"/>
        <item x="1774"/>
        <item x="143"/>
        <item x="1287"/>
        <item x="2068"/>
        <item x="337"/>
        <item x="1560"/>
        <item x="629"/>
        <item x="180"/>
        <item x="2212"/>
        <item x="2342"/>
        <item x="2221"/>
        <item x="1733"/>
        <item x="920"/>
        <item x="153"/>
        <item x="892"/>
        <item x="326"/>
        <item x="630"/>
        <item x="1041"/>
        <item x="565"/>
        <item x="1241"/>
        <item x="2036"/>
        <item x="315"/>
        <item x="2416"/>
        <item x="141"/>
        <item x="2222"/>
        <item x="2158"/>
        <item x="2494"/>
        <item x="2626"/>
        <item x="2533"/>
        <item x="66"/>
        <item x="1020"/>
        <item x="1753"/>
        <item x="2701"/>
        <item x="2496"/>
        <item x="2331"/>
        <item x="1784"/>
        <item x="1912"/>
        <item x="1148"/>
        <item x="1097"/>
        <item x="1601"/>
        <item x="2763"/>
        <item x="1065"/>
        <item x="1982"/>
        <item x="208"/>
        <item x="523"/>
        <item x="2279"/>
        <item x="2577"/>
        <item x="2420"/>
        <item x="2710"/>
        <item x="1713"/>
        <item x="844"/>
        <item x="92"/>
        <item x="643"/>
        <item x="1139"/>
        <item x="640"/>
        <item x="623"/>
        <item x="1664"/>
        <item x="868"/>
        <item x="2141"/>
        <item x="388"/>
        <item x="2153"/>
        <item x="2426"/>
        <item x="2644"/>
        <item x="1698"/>
        <item x="156"/>
        <item x="2049"/>
        <item x="1665"/>
        <item x="790"/>
        <item x="1114"/>
        <item x="384"/>
        <item x="2372"/>
        <item x="1417"/>
        <item x="298"/>
        <item x="663"/>
        <item x="2280"/>
        <item x="2549"/>
        <item x="2780"/>
        <item x="853"/>
        <item x="1326"/>
        <item x="2140"/>
        <item x="1944"/>
        <item x="327"/>
        <item x="316"/>
        <item x="1338"/>
        <item x="2127"/>
        <item x="422"/>
        <item x="1043"/>
        <item x="1599"/>
        <item x="1821"/>
        <item x="455"/>
        <item x="1262"/>
        <item x="286"/>
        <item x="1432"/>
        <item x="448"/>
        <item x="107"/>
        <item x="2012"/>
        <item x="2128"/>
        <item x="1527"/>
        <item x="1663"/>
        <item x="2516"/>
        <item x="847"/>
        <item x="1158"/>
        <item x="2379"/>
        <item x="1826"/>
        <item x="1909"/>
        <item x="984"/>
        <item x="863"/>
        <item x="354"/>
        <item x="15"/>
        <item x="2702"/>
        <item x="1642"/>
        <item x="2464"/>
        <item x="2210"/>
        <item x="151"/>
        <item x="2512"/>
        <item x="218"/>
        <item x="779"/>
        <item x="2054"/>
        <item x="2017"/>
        <item x="144"/>
        <item x="549"/>
        <item x="2735"/>
        <item x="31"/>
        <item x="2477"/>
        <item x="2256"/>
        <item x="1259"/>
        <item x="2622"/>
        <item x="2353"/>
        <item x="406"/>
        <item x="1881"/>
        <item x="1150"/>
        <item x="413"/>
        <item x="1068"/>
        <item x="2160"/>
        <item x="946"/>
        <item x="677"/>
        <item x="2102"/>
        <item x="6"/>
        <item x="590"/>
        <item x="2558"/>
        <item x="1230"/>
        <item x="837"/>
        <item x="2188"/>
        <item x="405"/>
        <item x="932"/>
        <item x="1341"/>
        <item x="234"/>
        <item x="624"/>
        <item x="147"/>
        <item x="341"/>
        <item x="1782"/>
        <item x="2534"/>
        <item x="1109"/>
        <item x="1899"/>
        <item x="281"/>
        <item x="1185"/>
        <item x="1431"/>
        <item x="2067"/>
        <item x="1794"/>
        <item x="1732"/>
        <item x="857"/>
        <item x="2200"/>
        <item x="954"/>
        <item x="1906"/>
        <item x="894"/>
        <item x="1681"/>
        <item x="328"/>
        <item x="1777"/>
        <item x="1019"/>
        <item x="1856"/>
        <item x="244"/>
        <item x="1229"/>
        <item x="452"/>
        <item x="542"/>
        <item x="2746"/>
        <item x="579"/>
        <item x="752"/>
        <item x="708"/>
        <item x="1885"/>
        <item x="50"/>
        <item x="609"/>
        <item x="824"/>
        <item x="1768"/>
        <item x="2547"/>
        <item x="2667"/>
        <item x="2077"/>
        <item x="1309"/>
        <item x="229"/>
        <item x="2561"/>
        <item x="1715"/>
        <item x="1395"/>
        <item x="2425"/>
        <item x="2490"/>
        <item x="346"/>
        <item x="2267"/>
        <item x="757"/>
        <item x="670"/>
        <item x="1676"/>
        <item x="1427"/>
        <item x="2507"/>
        <item x="1402"/>
        <item x="2621"/>
        <item x="2313"/>
        <item x="1807"/>
        <item x="2189"/>
        <item x="451"/>
        <item x="2135"/>
        <item x="2783"/>
        <item x="1472"/>
        <item x="29"/>
        <item x="2672"/>
        <item x="364"/>
        <item x="945"/>
        <item x="1529"/>
        <item x="2472"/>
        <item x="1073"/>
        <item x="871"/>
        <item x="2457"/>
        <item x="154"/>
        <item x="1060"/>
        <item x="2678"/>
        <item x="2539"/>
        <item x="498"/>
        <item x="1063"/>
        <item x="404"/>
        <item x="2659"/>
        <item x="255"/>
        <item x="190"/>
        <item x="2448"/>
        <item x="2294"/>
        <item x="879"/>
        <item x="1576"/>
        <item x="2022"/>
        <item x="54"/>
        <item x="258"/>
        <item x="1069"/>
        <item x="2154"/>
        <item x="430"/>
        <item x="1452"/>
        <item x="1620"/>
        <item x="1857"/>
        <item x="2563"/>
        <item x="2229"/>
        <item x="782"/>
        <item x="2388"/>
        <item x="1434"/>
        <item x="1318"/>
        <item x="516"/>
        <item x="1453"/>
        <item x="469"/>
        <item x="2360"/>
        <item x="1379"/>
        <item x="1662"/>
        <item x="1525"/>
        <item x="348"/>
        <item x="2174"/>
        <item x="966"/>
        <item x="191"/>
        <item x="2574"/>
        <item x="222"/>
        <item x="26"/>
        <item x="1969"/>
        <item x="1853"/>
        <item x="282"/>
        <item x="1049"/>
        <item x="1040"/>
        <item x="1520"/>
        <item x="1270"/>
        <item x="660"/>
        <item x="661"/>
        <item x="419"/>
        <item x="247"/>
        <item x="1071"/>
        <item x="1034"/>
        <item x="1868"/>
        <item x="311"/>
        <item x="135"/>
        <item x="1409"/>
        <item x="1404"/>
        <item x="791"/>
        <item x="1001"/>
        <item x="1526"/>
        <item x="206"/>
        <item x="429"/>
        <item x="175"/>
        <item x="1098"/>
        <item x="72"/>
        <item x="821"/>
        <item x="707"/>
        <item x="1874"/>
        <item x="240"/>
        <item x="2438"/>
        <item x="1015"/>
        <item x="1629"/>
        <item x="2778"/>
        <item x="2757"/>
        <item x="321"/>
        <item x="1312"/>
        <item x="1435"/>
        <item x="1493"/>
        <item x="1354"/>
        <item x="2760"/>
        <item x="1932"/>
        <item x="1538"/>
        <item x="1214"/>
        <item x="813"/>
        <item x="460"/>
        <item x="1392"/>
        <item x="689"/>
        <item x="2001"/>
        <item x="1690"/>
        <item x="800"/>
        <item x="1748"/>
        <item x="2691"/>
        <item x="1888"/>
        <item x="1037"/>
        <item x="2177"/>
        <item x="160"/>
        <item x="1959"/>
        <item x="2473"/>
        <item x="701"/>
        <item x="2525"/>
        <item x="375"/>
        <item x="1823"/>
        <item x="841"/>
        <item x="2118"/>
        <item x="2502"/>
        <item x="1635"/>
        <item x="533"/>
        <item x="350"/>
        <item x="1714"/>
        <item x="2097"/>
        <item x="1496"/>
        <item x="212"/>
        <item x="802"/>
        <item x="1376"/>
        <item x="1115"/>
        <item x="774"/>
        <item x="2289"/>
        <item x="931"/>
        <item x="82"/>
        <item x="1457"/>
        <item x="2037"/>
        <item x="2588"/>
        <item x="684"/>
        <item x="254"/>
        <item x="1849"/>
        <item x="2275"/>
        <item x="1705"/>
        <item x="2057"/>
        <item x="2655"/>
        <item x="1567"/>
        <item x="755"/>
        <item x="1795"/>
        <item x="938"/>
        <item x="2454"/>
        <item x="1227"/>
        <item x="1637"/>
        <item x="102"/>
        <item x="1991"/>
        <item x="1797"/>
        <item x="893"/>
        <item x="674"/>
        <item x="183"/>
        <item x="754"/>
        <item x="2724"/>
        <item x="2003"/>
        <item x="1632"/>
        <item x="2518"/>
        <item x="1342"/>
        <item x="145"/>
        <item x="306"/>
        <item x="2642"/>
        <item x="2782"/>
        <item x="1189"/>
        <item x="2469"/>
        <item x="1841"/>
        <item x="2535"/>
        <item x="1288"/>
        <item x="786"/>
        <item x="2029"/>
        <item x="2597"/>
        <item x="1719"/>
        <item x="436"/>
        <item x="1232"/>
        <item x="2100"/>
        <item x="2079"/>
        <item x="1803"/>
        <item x="1054"/>
        <item x="1122"/>
        <item x="828"/>
        <item x="95"/>
        <item x="414"/>
        <item x="1078"/>
        <item x="1192"/>
        <item x="1397"/>
        <item x="474"/>
        <item x="211"/>
        <item x="1023"/>
        <item x="1985"/>
        <item x="1120"/>
        <item x="1580"/>
        <item x="838"/>
        <item x="322"/>
        <item x="2731"/>
        <item x="980"/>
        <item x="125"/>
        <item x="2538"/>
        <item x="1204"/>
        <item x="1606"/>
        <item x="2556"/>
        <item x="944"/>
        <item x="2748"/>
        <item x="1213"/>
        <item x="2734"/>
        <item x="17"/>
        <item x="52"/>
        <item x="382"/>
        <item x="1844"/>
        <item x="2727"/>
        <item x="75"/>
        <item x="1208"/>
        <item x="1979"/>
        <item x="711"/>
        <item x="334"/>
        <item x="750"/>
        <item x="434"/>
        <item x="1236"/>
        <item x="80"/>
        <item x="2800"/>
        <item x="1575"/>
        <item x="2699"/>
        <item x="848"/>
        <item x="426"/>
        <item x="2375"/>
        <item x="83"/>
        <item x="1195"/>
        <item x="1480"/>
        <item x="2805"/>
        <item x="1972"/>
        <item x="878"/>
        <item x="1433"/>
        <item x="187"/>
        <item x="127"/>
        <item x="2580"/>
        <item x="4"/>
        <item x="956"/>
        <item x="2198"/>
        <item x="385"/>
        <item x="1572"/>
        <item x="2072"/>
        <item x="2772"/>
        <item x="2005"/>
        <item x="1818"/>
        <item x="1879"/>
        <item x="2134"/>
        <item x="55"/>
        <item x="1678"/>
        <item x="651"/>
        <item x="2576"/>
        <item x="772"/>
        <item x="16"/>
        <item x="2560"/>
        <item x="366"/>
        <item x="1839"/>
        <item x="807"/>
        <item x="1439"/>
        <item x="2407"/>
        <item x="2290"/>
        <item x="2116"/>
        <item x="2698"/>
        <item x="2792"/>
        <item x="491"/>
        <item x="1550"/>
        <item x="2163"/>
        <item x="360"/>
        <item x="1608"/>
        <item x="1314"/>
        <item x="2285"/>
        <item x="970"/>
        <item x="2769"/>
        <item x="801"/>
        <item x="2332"/>
        <item x="903"/>
        <item x="2159"/>
        <item x="2137"/>
        <item x="1263"/>
        <item x="1058"/>
        <item x="2"/>
        <item x="2316"/>
        <item x="2509"/>
        <item x="2009"/>
        <item x="333"/>
        <item x="820"/>
        <item x="2443"/>
        <item x="2161"/>
        <item x="2019"/>
        <item x="965"/>
        <item x="2573"/>
        <item x="1994"/>
        <item x="89"/>
        <item x="2681"/>
        <item x="265"/>
        <item x="1383"/>
        <item x="2053"/>
        <item x="1596"/>
        <item x="12"/>
        <item x="394"/>
        <item x="2309"/>
        <item x="2315"/>
        <item x="1551"/>
        <item x="2595"/>
        <item x="1913"/>
        <item x="2084"/>
        <item x="2106"/>
        <item x="888"/>
        <item x="2125"/>
        <item x="2403"/>
        <item x="100"/>
        <item x="1559"/>
        <item x="607"/>
        <item x="1712"/>
        <item x="63"/>
        <item x="2234"/>
        <item x="2108"/>
        <item x="2071"/>
        <item x="1483"/>
        <item x="627"/>
        <item x="961"/>
        <item x="42"/>
        <item x="951"/>
        <item x="2322"/>
        <item x="1024"/>
        <item x="1048"/>
        <item x="2213"/>
        <item x="471"/>
        <item x="700"/>
        <item x="532"/>
        <item x="1220"/>
        <item x="2434"/>
        <item x="2639"/>
        <item x="1965"/>
        <item x="1876"/>
        <item x="1004"/>
        <item x="1201"/>
        <item x="424"/>
        <item x="374"/>
        <item x="943"/>
        <item x="683"/>
        <item x="525"/>
        <item x="2231"/>
        <item x="2195"/>
        <item x="2204"/>
        <item x="2240"/>
        <item x="867"/>
        <item x="1935"/>
        <item x="279"/>
        <item x="362"/>
        <item x="2809"/>
        <item x="2216"/>
        <item x="2073"/>
        <item x="625"/>
        <item x="2432"/>
        <item x="925"/>
        <item x="2602"/>
        <item x="562"/>
        <item x="1194"/>
        <item x="1522"/>
        <item x="1878"/>
        <item x="53"/>
        <item x="1022"/>
        <item x="1621"/>
        <item x="2706"/>
        <item x="44"/>
        <item x="1949"/>
        <item x="693"/>
        <item x="373"/>
        <item x="809"/>
        <item x="1592"/>
        <item x="1429"/>
        <item x="628"/>
        <item x="1541"/>
        <item x="114"/>
        <item x="2616"/>
        <item x="1443"/>
        <item x="1633"/>
        <item x="33"/>
        <item x="1539"/>
        <item x="2762"/>
        <item x="1754"/>
        <item x="778"/>
        <item x="251"/>
        <item x="1666"/>
        <item x="438"/>
        <item x="2251"/>
        <item x="2398"/>
        <item x="2015"/>
        <item x="14"/>
        <item x="2203"/>
        <item x="784"/>
        <item x="1981"/>
        <item x="1549"/>
        <item x="2220"/>
        <item x="81"/>
        <item x="2075"/>
        <item x="1125"/>
        <item x="1407"/>
        <item x="2268"/>
        <item x="971"/>
        <item x="680"/>
        <item x="1741"/>
        <item x="473"/>
        <item x="1163"/>
        <item x="1086"/>
        <item x="10"/>
        <item x="459"/>
        <item x="1716"/>
        <item x="345"/>
        <item x="949"/>
        <item x="260"/>
        <item x="1006"/>
        <item x="2191"/>
        <item x="2245"/>
        <item x="2227"/>
        <item x="1468"/>
        <item x="2411"/>
        <item x="1845"/>
        <item x="1583"/>
        <item x="681"/>
        <item x="1176"/>
        <item x="738"/>
        <item x="2120"/>
        <item x="220"/>
        <item x="2540"/>
        <item x="2521"/>
        <item x="2202"/>
        <item x="1983"/>
        <item x="2002"/>
        <item x="1107"/>
        <item x="1723"/>
        <item x="2363"/>
        <item x="770"/>
        <item x="84"/>
        <item x="299"/>
        <item x="2069"/>
        <item x="789"/>
        <item x="1573"/>
        <item x="2415"/>
        <item x="2643"/>
        <item x="203"/>
        <item x="2112"/>
        <item x="804"/>
        <item x="142"/>
        <item x="2618"/>
        <item x="271"/>
        <item x="71"/>
        <item x="977"/>
        <item x="1604"/>
        <item x="2394"/>
        <item x="1134"/>
        <item x="728"/>
        <item x="1448"/>
        <item x="1760"/>
        <item x="1921"/>
        <item x="872"/>
        <item x="2129"/>
        <item x="1993"/>
        <item x="638"/>
        <item x="2609"/>
        <item x="2023"/>
        <item x="505"/>
        <item x="2378"/>
        <item x="1860"/>
        <item x="380"/>
        <item x="1471"/>
        <item x="2545"/>
        <item x="239"/>
        <item x="1062"/>
        <item x="105"/>
        <item x="158"/>
        <item x="538"/>
        <item x="480"/>
        <item x="2254"/>
        <item x="2495"/>
        <item x="1351"/>
        <item x="1815"/>
        <item x="2090"/>
        <item x="687"/>
        <item x="655"/>
        <item x="340"/>
        <item x="2064"/>
        <item x="2682"/>
        <item x="2236"/>
        <item x="2770"/>
        <item x="2074"/>
        <item x="1905"/>
        <item x="718"/>
        <item x="715"/>
        <item x="27"/>
        <item x="2371"/>
        <item x="571"/>
        <item x="2182"/>
        <item x="1587"/>
        <item x="2278"/>
        <item x="483"/>
        <item x="675"/>
        <item x="2803"/>
        <item x="1548"/>
        <item x="964"/>
        <item x="1280"/>
        <item x="2807"/>
        <item x="1927"/>
        <item x="423"/>
        <item x="2380"/>
        <item x="936"/>
        <item x="1365"/>
        <item x="2603"/>
        <item x="993"/>
        <item x="233"/>
        <item x="2752"/>
        <item x="713"/>
        <item x="332"/>
        <item x="1739"/>
        <item x="2427"/>
        <item x="2383"/>
        <item x="2630"/>
        <item x="769"/>
        <item x="1182"/>
        <item x="86"/>
        <item x="465"/>
        <item x="1430"/>
        <item x="2467"/>
        <item x="968"/>
        <item x="392"/>
        <item x="2156"/>
        <item x="632"/>
        <item x="633"/>
        <item x="2550"/>
        <item x="849"/>
        <item x="2794"/>
        <item x="2423"/>
        <item x="2178"/>
        <item x="2384"/>
        <item x="963"/>
        <item x="137"/>
        <item x="1353"/>
        <item x="2751"/>
        <item x="1172"/>
        <item x="554"/>
        <item x="1166"/>
        <item x="1464"/>
        <item x="186"/>
        <item x="739"/>
        <item x="829"/>
        <item x="1903"/>
        <item x="1872"/>
        <item x="2673"/>
        <item x="312"/>
        <item x="771"/>
        <item x="1514"/>
        <item x="176"/>
        <item x="2478"/>
        <item x="1961"/>
        <item x="768"/>
        <item x="1779"/>
        <item x="2295"/>
        <item x="365"/>
        <item x="1752"/>
        <item x="2349"/>
        <item x="1907"/>
        <item x="507"/>
        <item x="2480"/>
        <item x="287"/>
        <item x="96"/>
        <item x="1976"/>
        <item x="690"/>
        <item x="889"/>
        <item x="259"/>
        <item x="1634"/>
        <item x="2474"/>
        <item x="2628"/>
        <item x="109"/>
        <item x="2714"/>
        <item x="815"/>
        <item x="1855"/>
        <item x="2255"/>
        <item x="85"/>
        <item x="2468"/>
        <item x="544"/>
        <item x="351"/>
        <item x="834"/>
        <item x="812"/>
        <item x="1997"/>
        <item x="1363"/>
        <item x="2687"/>
        <item x="555"/>
        <item x="606"/>
        <item x="2614"/>
        <item x="1726"/>
        <item x="2187"/>
        <item x="1500"/>
        <item x="545"/>
        <item x="2631"/>
        <item x="291"/>
        <item x="1247"/>
        <item x="1089"/>
        <item x="442"/>
        <item x="1222"/>
        <item x="1880"/>
        <item x="2696"/>
        <item x="569"/>
        <item x="641"/>
        <item x="1910"/>
        <item x="2063"/>
        <item x="733"/>
        <item x="587"/>
        <item x="2635"/>
        <item x="43"/>
        <item x="378"/>
        <item x="1193"/>
        <item x="1061"/>
        <item x="1516"/>
        <item x="1038"/>
        <item x="1883"/>
        <item x="654"/>
        <item x="2215"/>
        <item x="163"/>
        <item x="1579"/>
        <item x="1403"/>
        <item x="1285"/>
        <item x="462"/>
        <item x="2088"/>
        <item x="411"/>
        <item x="41"/>
        <item x="1396"/>
        <item x="188"/>
        <item x="560"/>
        <item x="856"/>
        <item x="181"/>
        <item x="1088"/>
        <item x="1607"/>
        <item x="2486"/>
        <item x="642"/>
        <item x="204"/>
        <item x="303"/>
        <item x="933"/>
        <item x="37"/>
        <item x="1364"/>
        <item x="904"/>
        <item x="861"/>
        <item x="1970"/>
        <item x="2692"/>
        <item x="2784"/>
        <item x="139"/>
        <item x="2793"/>
        <item x="521"/>
        <item x="2287"/>
        <item x="387"/>
        <item x="1428"/>
        <item x="2197"/>
        <item x="1640"/>
        <item x="2249"/>
        <item x="991"/>
        <item x="1930"/>
        <item x="1820"/>
        <item x="2541"/>
        <item x="2387"/>
        <item x="911"/>
        <item x="2520"/>
        <item x="1737"/>
        <item x="1865"/>
        <item x="1668"/>
        <item x="2281"/>
        <item x="370"/>
        <item x="2761"/>
        <item x="814"/>
        <item x="1355"/>
        <item x="2504"/>
        <item x="2713"/>
        <item x="1934"/>
        <item x="2506"/>
        <item x="2060"/>
        <item x="2703"/>
        <item x="1884"/>
        <item x="2395"/>
        <item x="1274"/>
        <item x="2450"/>
        <item x="1329"/>
        <item x="2413"/>
        <item x="323"/>
        <item x="2777"/>
        <item x="626"/>
        <item x="196"/>
        <item x="659"/>
        <item x="1426"/>
        <item x="2613"/>
        <item x="1113"/>
        <item x="730"/>
        <item x="716"/>
        <item x="622"/>
        <item x="2021"/>
        <item x="1897"/>
        <item x="2430"/>
        <item x="1332"/>
        <item x="445"/>
        <item x="2247"/>
        <item x="172"/>
        <item x="427"/>
        <item x="1654"/>
        <item x="2565"/>
        <item x="1253"/>
        <item x="1224"/>
        <item x="1746"/>
        <item x="940"/>
        <item x="1862"/>
        <item x="1478"/>
        <item x="1206"/>
        <item x="649"/>
        <item x="1975"/>
        <item x="658"/>
        <item x="1709"/>
        <item x="1498"/>
        <item x="1032"/>
        <item x="108"/>
        <item x="1401"/>
        <item x="1306"/>
        <item x="69"/>
        <item x="1327"/>
        <item x="124"/>
        <item x="307"/>
        <item x="1545"/>
        <item x="1980"/>
        <item x="2581"/>
        <item x="138"/>
        <item x="104"/>
        <item x="74"/>
        <item x="540"/>
        <item x="1506"/>
        <item x="1707"/>
        <item x="1075"/>
        <item x="1393"/>
        <item x="1655"/>
        <item x="1812"/>
        <item x="780"/>
        <item x="252"/>
        <item x="557"/>
        <item x="2193"/>
        <item x="581"/>
        <item x="2591"/>
        <item x="261"/>
        <item x="2008"/>
        <item x="2167"/>
        <item x="2318"/>
        <item x="2607"/>
        <item x="995"/>
        <item x="1843"/>
        <item x="702"/>
        <item x="2796"/>
        <item x="2766"/>
        <item x="1749"/>
        <item x="1646"/>
        <item x="1372"/>
        <item x="2291"/>
        <item x="2669"/>
        <item x="213"/>
        <item x="526"/>
        <item x="891"/>
        <item x="1046"/>
        <item x="118"/>
        <item x="1135"/>
        <item x="2688"/>
        <item x="221"/>
        <item x="1889"/>
        <item x="1966"/>
        <item x="99"/>
        <item x="1187"/>
        <item x="1268"/>
        <item x="1769"/>
        <item x="508"/>
        <item x="939"/>
        <item x="1307"/>
        <item x="126"/>
        <item x="2733"/>
        <item x="2741"/>
        <item x="2042"/>
        <item x="1385"/>
        <item x="1349"/>
        <item x="1648"/>
        <item x="309"/>
        <item x="1094"/>
        <item x="1051"/>
        <item x="1009"/>
        <item x="2306"/>
        <item x="2399"/>
        <item x="1675"/>
        <item x="2061"/>
        <item x="1335"/>
        <item x="2484"/>
        <item x="803"/>
        <item x="284"/>
        <item x="228"/>
        <item x="2261"/>
        <item x="1072"/>
        <item x="1420"/>
        <item x="1593"/>
        <item x="1736"/>
        <item x="1413"/>
        <item x="1710"/>
        <item x="295"/>
        <item x="2228"/>
        <item x="2269"/>
        <item x="1254"/>
        <item x="1127"/>
        <item x="2301"/>
        <item x="1436"/>
        <item x="407"/>
        <item x="1142"/>
        <item x="2329"/>
        <item x="584"/>
        <item x="990"/>
        <item x="393"/>
        <item x="1564"/>
        <item x="729"/>
        <item x="1977"/>
        <item x="1159"/>
        <item x="1337"/>
        <item x="335"/>
        <item x="379"/>
        <item x="1473"/>
        <item x="2503"/>
        <item x="428"/>
        <item x="1996"/>
        <item x="901"/>
        <item x="2489"/>
        <item x="1281"/>
        <item x="369"/>
        <item x="2773"/>
        <item x="1361"/>
        <item x="1370"/>
        <item x="1542"/>
        <item x="836"/>
        <item x="1519"/>
        <item x="2058"/>
        <item x="1998"/>
        <item x="0"/>
        <item x="2270"/>
        <item x="1661"/>
        <item x="553"/>
        <item x="522"/>
        <item x="2045"/>
        <item x="1612"/>
        <item x="2242"/>
        <item x="78"/>
        <item x="371"/>
        <item x="1957"/>
        <item x="2031"/>
        <item x="830"/>
        <item x="2617"/>
        <item x="164"/>
        <item x="603"/>
        <item x="810"/>
        <item x="852"/>
        <item x="1936"/>
        <item x="709"/>
        <item x="865"/>
        <item x="467"/>
        <item x="2176"/>
        <item x="70"/>
        <item x="2185"/>
        <item x="765"/>
        <item x="399"/>
        <item x="2402"/>
        <item x="159"/>
        <item x="1378"/>
        <item x="226"/>
        <item x="1105"/>
        <item x="969"/>
        <item x="1007"/>
        <item x="2801"/>
        <item x="1770"/>
        <item x="1636"/>
        <item x="171"/>
        <item x="441"/>
        <item x="2579"/>
        <item x="582"/>
        <item x="1602"/>
        <item x="1111"/>
        <item x="1298"/>
        <item x="278"/>
        <item x="2754"/>
        <item x="1886"/>
        <item x="688"/>
        <item x="1771"/>
        <item x="1649"/>
        <item x="2327"/>
        <item x="1102"/>
        <item x="2020"/>
        <item x="2230"/>
        <item x="1215"/>
        <item x="463"/>
        <item x="1510"/>
        <item x="1701"/>
        <item x="456"/>
        <item x="2765"/>
        <item x="883"/>
        <item x="1555"/>
        <item x="2638"/>
        <item x="1467"/>
        <item x="503"/>
        <item x="869"/>
        <item x="2401"/>
        <item x="1924"/>
        <item x="87"/>
        <item x="435"/>
        <item x="2276"/>
        <item x="1261"/>
        <item x="895"/>
        <item x="1497"/>
        <item x="1730"/>
        <item x="149"/>
        <item x="2365"/>
        <item x="1137"/>
        <item x="1904"/>
        <item x="1462"/>
        <item x="833"/>
        <item x="913"/>
        <item x="1689"/>
        <item x="2297"/>
        <item x="899"/>
        <item x="647"/>
        <item x="735"/>
        <item x="2359"/>
        <item x="1388"/>
        <item x="2055"/>
        <item x="1916"/>
        <item x="1237"/>
        <item x="2095"/>
        <item x="2446"/>
        <item x="1169"/>
        <item x="2594"/>
        <item x="2142"/>
        <item x="914"/>
        <item x="1033"/>
        <item x="2790"/>
        <item x="1018"/>
        <item x="1183"/>
        <item x="2414"/>
        <item x="743"/>
        <item x="1536"/>
        <item x="1130"/>
        <item x="2557"/>
        <item x="592"/>
        <item x="1941"/>
        <item x="1340"/>
        <item x="1245"/>
        <item x="1454"/>
        <item x="2476"/>
        <item x="915"/>
        <item x="1067"/>
        <item x="2244"/>
        <item x="682"/>
        <item x="1828"/>
        <item x="485"/>
        <item x="324"/>
        <item x="1308"/>
        <item x="1386"/>
        <item x="1484"/>
        <item x="543"/>
        <item x="2499"/>
        <item x="527"/>
        <item x="1952"/>
        <item x="1720"/>
        <item x="302"/>
        <item x="1711"/>
        <item x="1324"/>
        <item x="40"/>
        <item x="13"/>
        <item x="232"/>
        <item x="563"/>
        <item x="1290"/>
        <item x="2559"/>
        <item x="1161"/>
        <item x="2011"/>
        <item x="1832"/>
        <item x="193"/>
        <item x="1504"/>
        <item x="2718"/>
        <item x="68"/>
        <item x="1625"/>
        <item x="1922"/>
        <item x="1850"/>
        <item x="1377"/>
        <item x="2211"/>
        <item x="2311"/>
        <item x="401"/>
        <item x="166"/>
        <item x="978"/>
        <item x="2768"/>
        <item x="2386"/>
        <item x="831"/>
        <item x="1442"/>
        <item x="165"/>
        <item x="2018"/>
        <item x="2397"/>
        <item x="519"/>
        <item x="2475"/>
        <item x="1458"/>
        <item x="1598"/>
        <item x="2048"/>
        <item x="826"/>
        <item x="1013"/>
        <item x="1643"/>
        <item x="1852"/>
        <item x="588"/>
        <item x="2209"/>
        <item x="1722"/>
        <item x="1180"/>
        <item x="704"/>
        <item x="2262"/>
        <item x="1251"/>
        <item x="3"/>
        <item x="1490"/>
        <item x="528"/>
        <item x="2323"/>
        <item x="1438"/>
        <item x="1623"/>
        <item x="604"/>
        <item x="2648"/>
        <item x="513"/>
        <item x="238"/>
        <item x="2546"/>
        <item x="618"/>
        <item x="1759"/>
        <item x="1313"/>
        <item x="2646"/>
        <item x="1814"/>
        <item x="796"/>
        <item x="1569"/>
        <item x="732"/>
        <item x="242"/>
        <item x="896"/>
        <item x="1234"/>
        <item x="484"/>
        <item x="1893"/>
        <item x="2004"/>
        <item x="1530"/>
        <item x="2300"/>
        <item x="314"/>
        <item x="2421"/>
        <item x="230"/>
        <item x="1"/>
        <item x="1144"/>
        <item x="524"/>
        <item x="1366"/>
        <item x="1119"/>
        <item x="665"/>
        <item x="2343"/>
        <item x="2654"/>
        <item x="1000"/>
        <item x="648"/>
        <item x="2812"/>
        <item x="942"/>
        <item x="1717"/>
        <item x="1444"/>
        <item x="320"/>
        <item x="1437"/>
        <item x="1546"/>
        <item x="2199"/>
        <item x="1727"/>
        <item x="884"/>
        <item x="2722"/>
        <item x="1744"/>
        <item x="1963"/>
        <item x="1147"/>
        <item x="150"/>
        <item x="1724"/>
        <item x="2670"/>
        <item x="2396"/>
        <item x="2501"/>
        <item x="712"/>
        <item x="1310"/>
        <item x="476"/>
        <item x="996"/>
        <item x="923"/>
        <item x="117"/>
        <item x="1074"/>
        <item x="1877"/>
        <item x="1531"/>
        <item x="443"/>
        <item x="671"/>
        <item x="1027"/>
        <item x="2593"/>
        <item x="1325"/>
        <item x="2179"/>
        <item x="1938"/>
        <item x="1898"/>
        <item x="106"/>
        <item x="2408"/>
        <item x="798"/>
        <item x="2070"/>
        <item x="2367"/>
        <item x="2462"/>
        <item x="551"/>
        <item x="910"/>
        <item x="22"/>
        <item x="177"/>
        <item x="1179"/>
        <item x="1756"/>
        <item x="907"/>
        <item x="1588"/>
        <item x="832"/>
        <item x="775"/>
        <item x="2694"/>
        <item x="760"/>
        <item x="1693"/>
        <item x="266"/>
        <item x="264"/>
        <item x="1501"/>
        <item x="2024"/>
        <item x="2224"/>
        <item x="799"/>
        <item x="762"/>
        <item x="2615"/>
        <item x="898"/>
        <item x="269"/>
        <item x="488"/>
        <item x="2508"/>
        <item x="595"/>
        <item x="2223"/>
        <item x="1143"/>
        <item x="2693"/>
        <item x="1136"/>
        <item x="179"/>
        <item x="184"/>
        <item x="1488"/>
        <item x="1124"/>
        <item x="1371"/>
        <item x="2181"/>
        <item x="361"/>
        <item x="1260"/>
        <item x="1160"/>
        <item x="19"/>
        <item x="57"/>
        <item x="431"/>
        <item x="478"/>
        <item x="270"/>
        <item x="568"/>
        <item x="1942"/>
        <item x="2225"/>
        <item x="1995"/>
        <item x="1652"/>
        <item x="1800"/>
        <item x="559"/>
        <item x="783"/>
        <item x="1168"/>
        <item x="1708"/>
        <item x="2717"/>
        <item x="1639"/>
        <item x="32"/>
        <item x="2296"/>
        <item x="2461"/>
        <item x="657"/>
        <item x="2596"/>
        <item x="2091"/>
        <item x="199"/>
        <item x="1562"/>
        <item x="1827"/>
        <item x="1225"/>
        <item x="766"/>
        <item x="185"/>
        <item x="1165"/>
        <item x="546"/>
        <item x="1302"/>
        <item x="1687"/>
        <item x="2729"/>
        <item x="2364"/>
        <item x="1292"/>
        <item x="2150"/>
        <item x="601"/>
        <item x="437"/>
        <item x="280"/>
        <item x="497"/>
        <item x="1301"/>
        <item x="2152"/>
        <item x="1210"/>
        <item x="1415"/>
        <item x="880"/>
        <item x="1205"/>
        <item x="1380"/>
        <item x="1847"/>
        <item x="2298"/>
        <item x="1211"/>
        <item x="1123"/>
        <item x="2663"/>
        <item x="1223"/>
        <item x="840"/>
        <item x="2237"/>
        <item x="2704"/>
        <item x="1947"/>
        <item x="2463"/>
        <item x="1047"/>
        <item x="2674"/>
        <item x="1863"/>
        <item x="2428"/>
        <item x="2634"/>
        <item x="79"/>
        <item x="1986"/>
        <item x="1235"/>
        <item x="541"/>
        <item x="2624"/>
        <item x="1656"/>
        <item x="1367"/>
        <item x="468"/>
        <item x="1987"/>
        <item x="283"/>
        <item x="1269"/>
        <item x="1773"/>
        <item x="744"/>
        <item x="2505"/>
        <item x="2567"/>
        <item x="2433"/>
        <item x="1126"/>
        <item x="1267"/>
        <item x="256"/>
        <item x="696"/>
        <item x="1304"/>
        <item x="353"/>
        <item x="2250"/>
        <item x="535"/>
        <item x="2797"/>
        <item x="860"/>
        <item x="121"/>
        <item x="1887"/>
        <item x="1196"/>
        <item x="1174"/>
        <item x="2562"/>
        <item x="2771"/>
        <item x="1775"/>
        <item x="763"/>
        <item x="1974"/>
        <item x="1271"/>
        <item x="2514"/>
        <item x="723"/>
        <item x="1199"/>
        <item x="1177"/>
        <item x="669"/>
        <item x="1030"/>
        <item x="227"/>
        <item x="421"/>
        <item x="1533"/>
        <item x="197"/>
        <item x="1680"/>
        <item x="1540"/>
        <item x="2025"/>
        <item x="740"/>
        <item x="1055"/>
        <item x="1502"/>
        <item x="113"/>
        <item x="1556"/>
        <item x="1481"/>
        <item x="1990"/>
        <item x="1128"/>
        <item x="2756"/>
        <item x="2164"/>
        <item x="289"/>
        <item x="811"/>
        <item x="2590"/>
        <item x="1291"/>
        <item x="1408"/>
        <item x="612"/>
        <item x="1485"/>
        <item x="285"/>
        <item x="1200"/>
        <item x="2787"/>
        <item x="1543"/>
        <item x="1421"/>
        <item x="2046"/>
        <item x="1783"/>
        <item x="2786"/>
        <item x="959"/>
        <item x="1003"/>
        <item x="909"/>
        <item x="2039"/>
        <item x="930"/>
        <item x="2680"/>
        <item x="2725"/>
        <item x="1645"/>
        <item x="1609"/>
        <item x="2219"/>
        <item x="2750"/>
        <item x="1154"/>
        <item x="398"/>
        <item x="650"/>
        <item x="2083"/>
        <item x="2775"/>
        <item x="277"/>
        <item x="2111"/>
        <item x="1840"/>
        <item x="1836"/>
        <item x="1563"/>
        <item x="1767"/>
        <item x="720"/>
        <item x="2610"/>
        <item x="205"/>
        <item x="1577"/>
        <item x="1188"/>
        <item x="275"/>
        <item x="1145"/>
        <item x="1272"/>
        <item x="1398"/>
        <item x="842"/>
        <item x="1718"/>
        <item x="1171"/>
        <item x="1647"/>
        <item x="2532"/>
        <item x="1834"/>
        <item x="2214"/>
        <item x="631"/>
        <item x="1300"/>
        <item x="453"/>
        <item x="1258"/>
        <item x="2645"/>
        <item x="1039"/>
        <item x="514"/>
        <item x="1286"/>
        <item x="937"/>
        <item x="2619"/>
        <item x="1918"/>
        <item x="745"/>
        <item x="805"/>
        <item x="310"/>
        <item x="1036"/>
        <item x="34"/>
        <item x="1763"/>
        <item x="2170"/>
        <item x="1984"/>
        <item x="1305"/>
        <item x="1535"/>
        <item x="2716"/>
        <item x="1513"/>
        <item x="724"/>
        <item x="818"/>
        <item x="1740"/>
        <item x="531"/>
        <item x="466"/>
        <item x="61"/>
        <item x="742"/>
        <item x="866"/>
        <item x="2175"/>
        <item x="169"/>
        <item x="1616"/>
        <item x="2352"/>
        <item x="2435"/>
        <item x="1299"/>
        <item x="2293"/>
        <item x="616"/>
        <item x="935"/>
        <item x="119"/>
        <item x="1328"/>
        <item x="2406"/>
        <item x="1948"/>
        <item x="1511"/>
        <item x="1005"/>
        <item x="1861"/>
        <item x="610"/>
        <item x="1425"/>
        <item x="2497"/>
        <item x="1275"/>
        <item x="2334"/>
        <item x="2491"/>
        <item x="2000"/>
        <item x="417"/>
        <item x="635"/>
        <item x="988"/>
        <item x="1446"/>
        <item x="572"/>
        <item x="1791"/>
        <item x="304"/>
        <item x="1028"/>
        <item x="958"/>
        <item x="1833"/>
        <item x="566"/>
        <item x="2636"/>
        <item x="88"/>
        <item x="1052"/>
        <item x="1557"/>
        <item x="268"/>
        <item x="634"/>
        <item x="2715"/>
        <item x="1650"/>
        <item x="2243"/>
        <item x="408"/>
        <item x="2085"/>
        <item x="1479"/>
        <item x="2155"/>
        <item x="296"/>
        <item x="785"/>
        <item x="2447"/>
        <item x="2513"/>
        <item x="2138"/>
        <item x="509"/>
        <item x="822"/>
        <item x="636"/>
        <item x="1316"/>
        <item x="602"/>
        <item x="2344"/>
        <item x="245"/>
        <item x="464"/>
        <item x="1106"/>
        <item x="1095"/>
        <item x="62"/>
        <item x="1805"/>
        <item x="1925"/>
        <item x="1131"/>
        <item x="2569"/>
        <item x="1440"/>
        <item x="1729"/>
        <item x="1104"/>
        <item x="67"/>
        <item x="1780"/>
        <item x="1568"/>
        <item x="673"/>
        <item x="2791"/>
        <item x="2465"/>
        <item x="767"/>
        <item x="1080"/>
        <item x="808"/>
        <item x="359"/>
        <item x="1830"/>
        <item x="1348"/>
        <item x="2194"/>
        <item x="2119"/>
        <item x="617"/>
        <item x="338"/>
        <item x="2808"/>
        <item x="816"/>
        <item x="1776"/>
        <item x="1219"/>
        <item x="686"/>
        <item x="1508"/>
        <item x="2515"/>
        <item x="2114"/>
        <item x="1190"/>
        <item x="103"/>
        <item x="2410"/>
        <item x="1482"/>
        <item x="998"/>
        <item x="403"/>
        <item x="1684"/>
        <item x="38"/>
        <item x="7"/>
        <item x="293"/>
        <item x="927"/>
        <item x="195"/>
        <item x="957"/>
        <item x="248"/>
        <item x="274"/>
        <item x="1012"/>
        <item x="2312"/>
        <item x="1919"/>
        <item x="850"/>
        <item x="985"/>
        <item x="2066"/>
        <item x="758"/>
        <item x="1610"/>
        <item x="1278"/>
        <item x="2338"/>
        <item x="1246"/>
        <item x="1614"/>
        <item x="1920"/>
        <item x="46"/>
        <item x="182"/>
        <item x="2451"/>
        <item x="47"/>
        <item x="2737"/>
        <item x="122"/>
        <item x="318"/>
        <item x="605"/>
        <item x="1595"/>
        <item x="656"/>
        <item x="2027"/>
        <item x="2305"/>
        <item x="967"/>
        <item x="8"/>
        <item x="1869"/>
        <item x="952"/>
        <item x="200"/>
        <item x="440"/>
        <item x="2436"/>
        <item x="1449"/>
        <item x="2319"/>
        <item x="1414"/>
        <item x="2653"/>
        <item x="1831"/>
        <item x="2524"/>
        <item x="1968"/>
        <item x="1212"/>
        <item x="1334"/>
        <item x="1785"/>
        <item x="1772"/>
        <item x="1581"/>
        <item x="1706"/>
        <item x="501"/>
        <item x="1008"/>
        <item x="1851"/>
        <item x="1249"/>
        <item x="517"/>
        <item x="1703"/>
        <item x="534"/>
        <item x="1570"/>
        <item x="101"/>
        <item x="1517"/>
        <item x="2529"/>
        <item x="2028"/>
        <item x="58"/>
        <item x="902"/>
        <item x="2582"/>
        <item x="1537"/>
        <item x="2162"/>
        <item x="502"/>
        <item x="1755"/>
        <item x="1091"/>
        <item x="1896"/>
        <item x="329"/>
        <item x="433"/>
        <item x="1505"/>
        <item x="2264"/>
        <item x="1890"/>
        <item x="1804"/>
        <item x="1031"/>
        <item x="1962"/>
        <item x="1798"/>
        <item x="2033"/>
        <item x="999"/>
        <item x="2781"/>
        <item x="48"/>
        <item x="2143"/>
        <item x="1492"/>
        <item x="494"/>
        <item x="1387"/>
        <item x="1762"/>
        <item x="2422"/>
        <item x="773"/>
        <item x="1087"/>
        <item x="2774"/>
        <item x="219"/>
        <item x="1317"/>
        <item x="1895"/>
        <item x="2657"/>
        <item x="1244"/>
        <item x="717"/>
        <item x="2351"/>
        <item x="864"/>
        <item x="2652"/>
        <item x="2742"/>
        <item x="2117"/>
        <item x="1460"/>
        <item x="1796"/>
        <item x="570"/>
        <item x="1282"/>
        <item x="5"/>
        <item x="697"/>
        <item x="2566"/>
        <item x="1085"/>
        <item x="2121"/>
        <item x="1044"/>
        <item x="2205"/>
        <item x="510"/>
        <item x="2483"/>
        <item x="1954"/>
        <item x="2600"/>
        <item x="2758"/>
        <item x="2481"/>
        <item x="2157"/>
        <item x="2684"/>
        <item x="76"/>
        <item x="1973"/>
        <item x="2385"/>
        <item x="1455"/>
        <item x="2307"/>
        <item x="2381"/>
        <item x="1561"/>
        <item x="2598"/>
        <item x="236"/>
        <item x="1967"/>
        <item x="2548"/>
        <item x="363"/>
        <item x="2166"/>
        <item x="2605"/>
        <item x="1778"/>
        <item x="1923"/>
        <item x="2340"/>
        <item x="947"/>
        <item x="2392"/>
        <item x="537"/>
        <item x="1619"/>
        <item x="1901"/>
        <item x="1953"/>
        <item x="155"/>
        <item x="123"/>
        <item x="1700"/>
        <item x="2299"/>
        <item x="2328"/>
        <item x="919"/>
        <item x="1283"/>
        <item x="1153"/>
        <item x="2103"/>
        <item x="1418"/>
        <item x="2711"/>
        <item x="1399"/>
        <item x="2288"/>
        <item x="1323"/>
        <item x="512"/>
        <item x="1133"/>
        <item x="1558"/>
        <item x="381"/>
        <item x="2333"/>
        <item x="1978"/>
        <item x="1042"/>
        <item x="1743"/>
        <item x="2637"/>
        <item x="2246"/>
        <item x="300"/>
        <item x="2248"/>
        <item x="916"/>
        <item x="2271"/>
        <item x="1524"/>
        <item x="402"/>
        <item x="2302"/>
        <item x="1532"/>
        <item x="98"/>
        <item x="1066"/>
        <item x="2131"/>
        <item x="1450"/>
        <item x="1345"/>
        <item x="257"/>
        <item x="2728"/>
        <item x="2785"/>
        <item x="1303"/>
        <item x="1207"/>
        <item x="1611"/>
        <item x="1416"/>
        <item x="556"/>
        <item x="668"/>
        <item x="2347"/>
        <item x="873"/>
        <item x="2456"/>
        <item x="1076"/>
        <item x="2498"/>
        <item x="2564"/>
        <item x="1499"/>
        <item x="1228"/>
        <item x="1330"/>
        <item x="2527"/>
        <item x="202"/>
        <item x="982"/>
        <item x="921"/>
        <item x="870"/>
        <item x="1333"/>
        <item x="1817"/>
        <item x="313"/>
        <item x="1162"/>
        <item x="1627"/>
        <item x="1900"/>
        <item x="2304"/>
        <item x="1735"/>
        <item x="1077"/>
        <item x="817"/>
        <item x="1507"/>
        <item x="2528"/>
        <item x="788"/>
        <item x="249"/>
        <item x="481"/>
        <item x="1025"/>
        <item x="2544"/>
        <item x="2531"/>
        <item x="748"/>
        <item x="564"/>
        <item x="2511"/>
        <item x="2686"/>
        <item x="1766"/>
        <item x="2259"/>
        <item x="2043"/>
        <item x="1059"/>
        <item x="1021"/>
        <item x="722"/>
        <item x="737"/>
        <item x="573"/>
        <item x="2568"/>
        <item x="2382"/>
        <item x="1808"/>
        <item x="174"/>
        <item x="827"/>
        <item x="1184"/>
        <item x="1870"/>
        <item x="2087"/>
        <item x="1792"/>
        <item x="395"/>
        <item x="207"/>
        <item x="2592"/>
        <item x="585"/>
        <item x="231"/>
        <item x="1445"/>
        <item x="500"/>
        <item x="567"/>
        <item x="2081"/>
        <item x="1491"/>
        <item x="1515"/>
        <item x="929"/>
        <item x="1660"/>
        <item x="2460"/>
        <item x="953"/>
        <item x="2712"/>
        <item x="457"/>
        <item x="148"/>
        <item x="2169"/>
        <item x="1651"/>
        <item x="496"/>
        <item x="349"/>
        <item x="2314"/>
        <item x="198"/>
        <item x="962"/>
        <item x="1389"/>
        <item x="1090"/>
        <item x="161"/>
        <item x="530"/>
        <item x="589"/>
        <item x="1571"/>
        <item x="489"/>
        <item x="851"/>
        <item x="2720"/>
        <item x="547"/>
        <item x="2370"/>
        <item x="2517"/>
        <item x="1858"/>
        <item x="368"/>
        <item x="1495"/>
        <item x="900"/>
        <item x="1092"/>
        <item x="133"/>
        <item x="2661"/>
        <item x="416"/>
        <item x="1011"/>
        <item x="2180"/>
        <item x="2110"/>
        <item x="2795"/>
        <item x="1082"/>
        <item x="439"/>
        <item x="746"/>
        <item x="18"/>
        <item x="1117"/>
        <item x="167"/>
        <item x="1284"/>
        <item x="2233"/>
        <item x="2190"/>
        <item x="1164"/>
        <item x="875"/>
        <item x="777"/>
        <item x="1116"/>
        <item x="472"/>
        <item x="621"/>
        <item x="140"/>
        <item x="1391"/>
        <item x="217"/>
        <item x="1156"/>
        <item x="1423"/>
        <item x="1412"/>
        <item x="1129"/>
        <item x="575"/>
        <item x="2755"/>
        <item x="330"/>
        <item x="692"/>
        <item x="1946"/>
        <item x="115"/>
        <item x="518"/>
        <item x="1854"/>
        <item x="397"/>
        <item x="1810"/>
        <item x="2010"/>
        <item x="918"/>
        <item x="2096"/>
        <item x="1352"/>
        <item x="1939"/>
        <item x="843"/>
        <item x="2753"/>
        <item x="825"/>
        <item x="477"/>
        <item x="1252"/>
        <item x="2321"/>
        <item x="1469"/>
        <item x="450"/>
        <item x="2038"/>
        <item x="529"/>
        <item x="1692"/>
        <item x="1686"/>
        <item x="1751"/>
        <item x="409"/>
        <item x="305"/>
        <item x="928"/>
        <item x="652"/>
        <item x="1486"/>
        <item x="1110"/>
        <item x="520"/>
        <item x="2082"/>
        <item x="736"/>
        <item x="2705"/>
        <item x="1688"/>
        <item x="764"/>
        <item x="2572"/>
        <item x="2183"/>
        <item x="1725"/>
        <item x="2789"/>
        <item x="615"/>
        <item x="444"/>
        <item x="694"/>
        <item x="2239"/>
        <item x="2542"/>
        <item x="1026"/>
        <item x="2317"/>
        <item x="2599"/>
        <item x="793"/>
        <item x="2014"/>
        <item x="1394"/>
        <item x="90"/>
        <item x="679"/>
        <item x="1343"/>
        <item x="1238"/>
        <item x="2241"/>
        <item x="94"/>
        <item x="1451"/>
        <item x="1512"/>
        <item x="1151"/>
        <item x="389"/>
        <item x="1682"/>
        <item x="1697"/>
        <item x="1233"/>
        <item x="797"/>
        <item x="2804"/>
        <item x="347"/>
        <item x="1670"/>
        <item x="2345"/>
        <item x="1667"/>
        <item x="2013"/>
        <item x="1289"/>
        <item x="876"/>
        <item x="2040"/>
        <item x="2668"/>
        <item x="343"/>
        <item x="596"/>
        <item x="56"/>
        <item x="1838"/>
        <item x="1659"/>
        <item x="263"/>
        <item x="383"/>
        <item x="2608"/>
        <item x="2779"/>
        <item x="344"/>
        <item x="2123"/>
        <item x="620"/>
        <item x="2272"/>
        <item x="1914"/>
        <item x="1170"/>
        <item x="2578"/>
        <item x="376"/>
        <item x="1683"/>
        <item x="2277"/>
        <item x="276"/>
        <item x="992"/>
        <item x="292"/>
        <item x="1321"/>
        <item x="887"/>
        <item x="146"/>
        <item x="2062"/>
        <item x="2044"/>
        <item x="390"/>
        <item x="28"/>
        <item x="2479"/>
        <item x="2026"/>
        <item x="725"/>
        <item x="550"/>
        <item x="2050"/>
        <item x="1835"/>
        <item x="806"/>
        <item x="21"/>
        <item x="1758"/>
        <item x="2745"/>
        <item x="1848"/>
        <item x="2697"/>
        <item x="1045"/>
        <item x="882"/>
        <item x="846"/>
        <item x="2743"/>
        <item x="2391"/>
        <item x="2235"/>
        <item x="2324"/>
        <item x="2339"/>
        <item x="30"/>
        <item x="761"/>
        <item x="667"/>
        <item x="2374"/>
        <item x="2604"/>
        <item x="1806"/>
        <item x="2032"/>
        <item x="2585"/>
        <item x="1014"/>
        <item x="645"/>
        <item x="905"/>
        <item x="77"/>
        <item x="845"/>
        <item x="727"/>
        <item x="128"/>
        <item x="2326"/>
        <item x="2358"/>
        <item x="1346"/>
        <item x="2149"/>
        <item x="2099"/>
        <item x="1764"/>
        <item x="2740"/>
        <item x="2373"/>
        <item x="2736"/>
        <item x="2145"/>
        <item x="400"/>
        <item x="1859"/>
        <item x="449"/>
        <item x="1600"/>
        <item x="2431"/>
        <item x="1594"/>
        <item x="91"/>
        <item x="1638"/>
        <item x="2551"/>
        <item x="1083"/>
        <item x="1679"/>
        <item x="922"/>
        <item x="1873"/>
        <item x="908"/>
        <item x="1929"/>
        <item x="1146"/>
        <item x="224"/>
        <item x="662"/>
        <item x="2284"/>
        <item x="2690"/>
        <item x="731"/>
        <item x="131"/>
        <item x="454"/>
        <item x="225"/>
        <item x="111"/>
        <item x="2034"/>
        <item x="210"/>
        <item x="1257"/>
        <item x="672"/>
        <item x="1198"/>
        <item x="2683"/>
        <item x="1509"/>
        <item x="1928"/>
        <item x="1788"/>
        <item x="637"/>
        <item x="576"/>
        <item x="1112"/>
        <item x="1264"/>
        <item x="1103"/>
        <item x="2056"/>
        <item x="2629"/>
        <item x="2286"/>
        <item x="2554"/>
        <item x="1813"/>
        <item x="396"/>
        <item x="1296"/>
        <item x="973"/>
        <item x="2553"/>
        <item x="583"/>
        <item x="294"/>
        <item x="2466"/>
        <item x="792"/>
        <item x="823"/>
        <item x="1846"/>
        <item x="1584"/>
        <item x="1867"/>
        <item x="646"/>
        <item x="795"/>
        <item x="1319"/>
        <item x="506"/>
        <item x="1591"/>
        <item x="1523"/>
        <item x="1626"/>
        <item x="1100"/>
        <item x="2186"/>
        <item x="325"/>
        <item x="1217"/>
        <item x="2196"/>
        <item x="2625"/>
        <item x="2571"/>
        <item x="924"/>
        <item x="619"/>
        <item x="493"/>
        <item x="2458"/>
        <item x="1793"/>
        <item x="2530"/>
        <item x="2113"/>
        <item x="691"/>
        <item x="1565"/>
        <item x="1373"/>
        <item x="1801"/>
        <item x="2671"/>
        <item x="253"/>
        <item x="112"/>
        <item x="2172"/>
        <item x="1786"/>
        <item x="1084"/>
        <item x="1956"/>
        <item x="1933"/>
        <item x="2798"/>
        <item x="1359"/>
        <item x="1356"/>
        <item x="1297"/>
        <item x="170"/>
        <item x="194"/>
        <item x="495"/>
        <item x="1476"/>
        <item x="65"/>
        <item x="1547"/>
        <item x="2747"/>
        <item x="2651"/>
        <item x="2260"/>
        <item x="1315"/>
        <item x="23"/>
        <item x="2739"/>
        <item x="1875"/>
        <item x="2799"/>
        <item x="1802"/>
        <item x="2445"/>
        <item x="1410"/>
        <item x="1704"/>
        <item x="2122"/>
        <item x="1866"/>
        <item x="1521"/>
        <item x="839"/>
        <item x="1339"/>
        <item x="1181"/>
        <item x="2417"/>
        <item x="1503"/>
        <item x="598"/>
        <item x="1958"/>
        <item x="2217"/>
        <item x="2109"/>
        <item x="1615"/>
        <item x="2584"/>
        <item x="1915"/>
        <item x="237"/>
        <item x="1750"/>
        <item x="1673"/>
        <item x="2389"/>
        <item x="2330"/>
        <item x="1534"/>
        <item x="2586"/>
        <item x="972"/>
        <item x="73"/>
        <item x="2665"/>
        <item x="1240"/>
        <item x="2719"/>
        <item x="2606"/>
        <item x="168"/>
        <item x="2093"/>
        <item x="2257"/>
        <item x="1294"/>
        <item x="1624"/>
        <item x="2570"/>
        <item x="986"/>
        <item x="391"/>
        <item x="1699"/>
        <item x="2452"/>
        <item x="1226"/>
        <item x="2676"/>
        <item x="1149"/>
        <item x="2810"/>
        <item x="2583"/>
        <item x="2776"/>
        <item x="458"/>
        <item x="2016"/>
        <item x="235"/>
        <item x="1447"/>
        <item x="874"/>
        <item x="243"/>
        <item x="1441"/>
        <item x="412"/>
        <item x="356"/>
        <item x="2007"/>
        <item x="1892"/>
        <item x="2346"/>
        <item x="1096"/>
        <item x="2738"/>
        <item x="1002"/>
        <item x="1178"/>
        <item x="2677"/>
        <item x="950"/>
        <item x="1618"/>
        <item x="2355"/>
        <item x="2354"/>
        <item x="2335"/>
        <item x="2059"/>
        <item x="223"/>
        <item x="1578"/>
        <item x="1242"/>
        <item x="215"/>
        <item x="2482"/>
        <item x="2171"/>
        <item x="386"/>
        <item x="591"/>
        <item x="987"/>
        <item x="1400"/>
        <item x="1357"/>
        <item x="2357"/>
        <item x="1937"/>
        <item x="504"/>
        <item x="859"/>
        <item x="2732"/>
        <item x="1456"/>
        <item x="599"/>
        <item x="1218"/>
        <item x="934"/>
        <item x="64"/>
        <item x="705"/>
        <item x="1320"/>
        <item x="355"/>
        <item x="912"/>
        <item x="2493"/>
        <item x="2695"/>
        <item x="319"/>
        <item x="2442"/>
        <item x="336"/>
        <item x="2685"/>
        <item x="2006"/>
        <item x="1358"/>
        <item x="2348"/>
        <item x="1926"/>
        <item x="1293"/>
        <item x="2806"/>
        <item x="1239"/>
        <item x="1141"/>
        <item x="1474"/>
        <item x="1081"/>
        <item t="default"/>
      </items>
    </pivotField>
    <pivotField showAll="0"/>
    <pivotField showAll="0"/>
  </pivotFields>
  <rowFields count="1">
    <field x="27"/>
  </rowFields>
  <rowItems count="3">
    <i>
      <x/>
    </i>
    <i>
      <x v="1"/>
    </i>
    <i t="grand">
      <x/>
    </i>
  </rowItems>
  <colFields count="1">
    <field x="28"/>
  </colFields>
  <colItems count="5">
    <i>
      <x/>
    </i>
    <i>
      <x v="1"/>
    </i>
    <i>
      <x v="2"/>
    </i>
    <i>
      <x v="3"/>
    </i>
    <i t="grand">
      <x/>
    </i>
  </colItems>
  <dataFields count="1">
    <dataField name="Count of Employee ID" fld="0" subtotal="count" baseField="27" baseItem="0" numFmtId="1"/>
  </dataFields>
  <formats count="4">
    <format dxfId="11">
      <pivotArea type="all" dataOnly="0" outline="0" fieldPosition="0"/>
    </format>
    <format dxfId="10">
      <pivotArea dataOnly="0" labelOnly="1" outline="0" axis="axisValues" fieldPosition="0"/>
    </format>
    <format dxfId="9">
      <pivotArea collapsedLevelsAreSubtotals="1" fieldPosition="0">
        <references count="2">
          <reference field="27" count="1">
            <x v="0"/>
          </reference>
          <reference field="28" count="1" selected="0">
            <x v="0"/>
          </reference>
        </references>
      </pivotArea>
    </format>
    <format dxfId="8">
      <pivotArea outline="0" collapsedLevelsAreSubtotals="1" fieldPosition="0"/>
    </format>
  </formats>
  <chartFormats count="4">
    <chartFormat chart="7" format="8" series="1">
      <pivotArea type="data" outline="0" fieldPosition="0">
        <references count="2">
          <reference field="4294967294" count="1" selected="0">
            <x v="0"/>
          </reference>
          <reference field="28" count="1" selected="0">
            <x v="0"/>
          </reference>
        </references>
      </pivotArea>
    </chartFormat>
    <chartFormat chart="7" format="9" series="1">
      <pivotArea type="data" outline="0" fieldPosition="0">
        <references count="2">
          <reference field="4294967294" count="1" selected="0">
            <x v="0"/>
          </reference>
          <reference field="28" count="1" selected="0">
            <x v="1"/>
          </reference>
        </references>
      </pivotArea>
    </chartFormat>
    <chartFormat chart="7" format="10" series="1">
      <pivotArea type="data" outline="0" fieldPosition="0">
        <references count="2">
          <reference field="4294967294" count="1" selected="0">
            <x v="0"/>
          </reference>
          <reference field="28" count="1" selected="0">
            <x v="2"/>
          </reference>
        </references>
      </pivotArea>
    </chartFormat>
    <chartFormat chart="7" format="11" series="1">
      <pivotArea type="data" outline="0" fieldPosition="0">
        <references count="2">
          <reference field="4294967294" count="1" selected="0">
            <x v="0"/>
          </reference>
          <reference field="28" count="1" selected="0">
            <x v="3"/>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07D07F5-212D-47BD-818F-423896FA4C3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5:E7" firstHeaderRow="1" firstDataRow="1" firstDataCol="1"/>
  <pivotFields count="33">
    <pivotField dataField="1" showAll="0"/>
    <pivotField numFmtId="15" showAll="0"/>
    <pivotField showAll="0"/>
    <pivotField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numFmtId="15" showAll="0"/>
    <pivotField axis="axisRow" showAll="0" sortType="descending">
      <items count="6">
        <item h="1" x="4"/>
        <item h="1" x="1"/>
        <item h="1" x="0"/>
        <item h="1"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2814">
        <item x="1864"/>
        <item x="2208"/>
        <item x="1999"/>
        <item x="2350"/>
        <item x="515"/>
        <item x="1894"/>
        <item x="1101"/>
        <item x="2292"/>
        <item x="1186"/>
        <item x="2664"/>
        <item x="1553"/>
        <item x="152"/>
        <item x="1943"/>
        <item x="1917"/>
        <item x="1203"/>
        <item x="2802"/>
        <item x="580"/>
        <item x="1057"/>
        <item x="1010"/>
        <item x="1152"/>
        <item x="2689"/>
        <item x="1256"/>
        <item x="1641"/>
        <item x="2258"/>
        <item x="1344"/>
        <item x="116"/>
        <item x="2253"/>
        <item x="787"/>
        <item x="1477"/>
        <item x="885"/>
        <item x="639"/>
        <item x="2320"/>
        <item x="1528"/>
        <item x="136"/>
        <item x="1745"/>
        <item x="2641"/>
        <item x="1960"/>
        <item x="917"/>
        <item x="1789"/>
        <item x="2449"/>
        <item x="2522"/>
        <item x="2510"/>
        <item x="1728"/>
        <item x="2587"/>
        <item x="36"/>
        <item x="698"/>
        <item x="45"/>
        <item x="981"/>
        <item x="1157"/>
        <item x="1382"/>
        <item x="1369"/>
        <item x="216"/>
        <item x="173"/>
        <item x="2051"/>
        <item x="1336"/>
        <item x="2650"/>
        <item x="129"/>
        <item x="2726"/>
        <item x="2455"/>
        <item x="134"/>
        <item x="470"/>
        <item x="1931"/>
        <item x="2126"/>
        <item x="2206"/>
        <item x="2325"/>
        <item x="461"/>
        <item x="1988"/>
        <item x="2133"/>
        <item x="1589"/>
        <item x="272"/>
        <item x="2369"/>
        <item x="1167"/>
        <item x="2207"/>
        <item x="1799"/>
        <item x="241"/>
        <item x="1053"/>
        <item x="132"/>
        <item x="1721"/>
        <item x="1121"/>
        <item x="2376"/>
        <item x="2708"/>
        <item x="2767"/>
        <item x="1822"/>
        <item x="2148"/>
        <item x="614"/>
        <item x="1489"/>
        <item x="1685"/>
        <item x="2429"/>
        <item x="561"/>
        <item x="331"/>
        <item x="2744"/>
        <item x="1197"/>
        <item x="1691"/>
        <item x="2341"/>
        <item x="2627"/>
        <item x="1902"/>
        <item x="1311"/>
        <item x="372"/>
        <item x="2471"/>
        <item x="51"/>
        <item x="1582"/>
        <item x="1273"/>
        <item x="487"/>
        <item x="290"/>
        <item x="1132"/>
        <item x="49"/>
        <item x="2424"/>
        <item x="1829"/>
        <item x="1964"/>
        <item x="2723"/>
        <item x="2144"/>
        <item x="2226"/>
        <item x="2552"/>
        <item x="162"/>
        <item x="2232"/>
        <item x="262"/>
        <item x="246"/>
        <item x="2104"/>
        <item x="1295"/>
        <item x="721"/>
        <item x="2089"/>
        <item x="1882"/>
        <item x="1622"/>
        <item x="2526"/>
        <item x="1140"/>
        <item x="666"/>
        <item x="1734"/>
        <item x="1475"/>
        <item x="2107"/>
        <item x="317"/>
        <item x="2362"/>
        <item x="2749"/>
        <item x="794"/>
        <item x="989"/>
        <item x="703"/>
        <item x="1368"/>
        <item x="2412"/>
        <item x="2409"/>
        <item x="781"/>
        <item x="2721"/>
        <item x="1422"/>
        <item x="2555"/>
        <item x="358"/>
        <item x="974"/>
        <item x="1658"/>
        <item x="2633"/>
        <item x="415"/>
        <item x="2612"/>
        <item x="2623"/>
        <item x="2543"/>
        <item x="1362"/>
        <item x="2485"/>
        <item x="1790"/>
        <item x="1695"/>
        <item x="2124"/>
        <item x="2440"/>
        <item x="1757"/>
        <item x="719"/>
        <item x="706"/>
        <item x="1266"/>
        <item x="2405"/>
        <item x="877"/>
        <item x="301"/>
        <item x="511"/>
        <item x="1837"/>
        <item x="890"/>
        <item x="1279"/>
        <item x="2184"/>
        <item x="2444"/>
        <item x="1411"/>
        <item x="2679"/>
        <item x="1819"/>
        <item x="1221"/>
        <item x="1466"/>
        <item x="2390"/>
        <item x="2709"/>
        <item x="2201"/>
        <item x="2283"/>
        <item x="608"/>
        <item x="1891"/>
        <item x="2098"/>
        <item x="941"/>
        <item x="955"/>
        <item x="1617"/>
        <item x="2151"/>
        <item x="2092"/>
        <item x="418"/>
        <item x="664"/>
        <item x="644"/>
        <item x="2453"/>
        <item x="39"/>
        <item x="2788"/>
        <item x="1574"/>
        <item x="2030"/>
        <item x="486"/>
        <item x="1248"/>
        <item x="273"/>
        <item x="2675"/>
        <item x="377"/>
        <item x="1405"/>
        <item x="288"/>
        <item x="2640"/>
        <item x="2076"/>
        <item x="1056"/>
        <item x="1671"/>
        <item x="2238"/>
        <item x="600"/>
        <item x="267"/>
        <item x="881"/>
        <item x="1694"/>
        <item x="2101"/>
        <item x="1940"/>
        <item x="2658"/>
        <item x="1816"/>
        <item x="2487"/>
        <item x="1653"/>
        <item x="753"/>
        <item x="2488"/>
        <item x="2523"/>
        <item x="1842"/>
        <item x="2132"/>
        <item x="2492"/>
        <item x="2419"/>
        <item x="2147"/>
        <item x="726"/>
        <item x="1945"/>
        <item x="1590"/>
        <item x="976"/>
        <item x="2536"/>
        <item x="536"/>
        <item x="1585"/>
        <item x="342"/>
        <item x="539"/>
        <item x="367"/>
        <item x="749"/>
        <item x="97"/>
        <item x="2575"/>
        <item x="611"/>
        <item x="2437"/>
        <item x="308"/>
        <item x="1761"/>
        <item x="2173"/>
        <item x="734"/>
        <item x="1809"/>
        <item x="2656"/>
        <item x="178"/>
        <item x="1079"/>
        <item x="2368"/>
        <item x="2146"/>
        <item x="1277"/>
        <item x="2218"/>
        <item x="979"/>
        <item x="1424"/>
        <item x="2459"/>
        <item x="960"/>
        <item x="1050"/>
        <item x="1781"/>
        <item x="855"/>
        <item x="676"/>
        <item x="578"/>
        <item x="1951"/>
        <item x="1331"/>
        <item x="35"/>
        <item x="1029"/>
        <item x="2282"/>
        <item x="2441"/>
        <item x="2632"/>
        <item x="209"/>
        <item x="1742"/>
        <item x="59"/>
        <item x="2811"/>
        <item x="1824"/>
        <item x="2065"/>
        <item x="1064"/>
        <item x="24"/>
        <item x="2647"/>
        <item x="20"/>
        <item x="975"/>
        <item x="1461"/>
        <item x="1070"/>
        <item x="983"/>
        <item x="1747"/>
        <item x="2130"/>
        <item x="1250"/>
        <item x="1552"/>
        <item x="339"/>
        <item x="490"/>
        <item x="1613"/>
        <item x="1971"/>
        <item x="1955"/>
        <item x="1016"/>
        <item x="1518"/>
        <item x="2393"/>
        <item x="897"/>
        <item x="2308"/>
        <item x="9"/>
        <item x="1360"/>
        <item x="2165"/>
        <item x="1871"/>
        <item x="926"/>
        <item x="2620"/>
        <item x="2356"/>
        <item x="1381"/>
        <item x="2361"/>
        <item x="886"/>
        <item x="1672"/>
        <item x="2273"/>
        <item x="1108"/>
        <item x="862"/>
        <item x="2080"/>
        <item x="593"/>
        <item x="2404"/>
        <item x="714"/>
        <item x="2418"/>
        <item x="1631"/>
        <item x="1657"/>
        <item x="2377"/>
        <item x="2400"/>
        <item x="1811"/>
        <item x="475"/>
        <item x="586"/>
        <item x="189"/>
        <item x="130"/>
        <item x="1628"/>
        <item x="352"/>
        <item x="2192"/>
        <item x="1566"/>
        <item x="120"/>
        <item x="710"/>
        <item x="678"/>
        <item x="1419"/>
        <item x="819"/>
        <item x="695"/>
        <item x="2666"/>
        <item x="492"/>
        <item x="482"/>
        <item x="1209"/>
        <item x="2337"/>
        <item x="1175"/>
        <item x="1375"/>
        <item x="1950"/>
        <item x="997"/>
        <item x="2601"/>
        <item x="2336"/>
        <item x="2759"/>
        <item x="1243"/>
        <item x="756"/>
        <item x="1350"/>
        <item x="1017"/>
        <item x="1216"/>
        <item x="1093"/>
        <item x="1035"/>
        <item x="751"/>
        <item x="1265"/>
        <item x="11"/>
        <item x="60"/>
        <item x="2086"/>
        <item x="1787"/>
        <item x="2649"/>
        <item x="2764"/>
        <item x="110"/>
        <item x="1470"/>
        <item x="552"/>
        <item x="1155"/>
        <item x="2252"/>
        <item x="597"/>
        <item x="479"/>
        <item x="1765"/>
        <item x="157"/>
        <item x="1465"/>
        <item x="1597"/>
        <item x="1173"/>
        <item x="1911"/>
        <item x="854"/>
        <item x="446"/>
        <item x="1231"/>
        <item x="1669"/>
        <item x="1322"/>
        <item x="2115"/>
        <item x="25"/>
        <item x="1644"/>
        <item x="2041"/>
        <item x="2660"/>
        <item x="1487"/>
        <item x="1276"/>
        <item x="1677"/>
        <item x="214"/>
        <item x="948"/>
        <item x="447"/>
        <item x="2274"/>
        <item x="2265"/>
        <item x="1384"/>
        <item x="1118"/>
        <item x="1989"/>
        <item x="1674"/>
        <item x="2035"/>
        <item x="1347"/>
        <item x="747"/>
        <item x="2078"/>
        <item x="548"/>
        <item x="1374"/>
        <item x="499"/>
        <item x="432"/>
        <item x="685"/>
        <item x="2303"/>
        <item x="2519"/>
        <item x="1738"/>
        <item x="2500"/>
        <item x="1544"/>
        <item x="613"/>
        <item x="2139"/>
        <item x="858"/>
        <item x="835"/>
        <item x="699"/>
        <item x="2662"/>
        <item x="1099"/>
        <item x="776"/>
        <item x="420"/>
        <item x="1731"/>
        <item x="357"/>
        <item x="1191"/>
        <item x="577"/>
        <item x="558"/>
        <item x="93"/>
        <item x="594"/>
        <item x="250"/>
        <item x="2537"/>
        <item x="1463"/>
        <item x="2105"/>
        <item x="2094"/>
        <item x="2700"/>
        <item x="2136"/>
        <item x="1586"/>
        <item x="574"/>
        <item x="297"/>
        <item x="2047"/>
        <item x="1696"/>
        <item x="2611"/>
        <item x="1138"/>
        <item x="1908"/>
        <item x="1255"/>
        <item x="1702"/>
        <item x="2310"/>
        <item x="2052"/>
        <item x="410"/>
        <item x="2730"/>
        <item x="192"/>
        <item x="201"/>
        <item x="1630"/>
        <item x="1992"/>
        <item x="2470"/>
        <item x="741"/>
        <item x="1494"/>
        <item x="2366"/>
        <item x="994"/>
        <item x="1554"/>
        <item x="2168"/>
        <item x="653"/>
        <item x="2439"/>
        <item x="2589"/>
        <item x="1603"/>
        <item x="425"/>
        <item x="906"/>
        <item x="2707"/>
        <item x="1825"/>
        <item x="2263"/>
        <item x="1459"/>
        <item x="1390"/>
        <item x="1406"/>
        <item x="2266"/>
        <item x="1605"/>
        <item x="1202"/>
        <item x="759"/>
        <item x="1774"/>
        <item x="143"/>
        <item x="1287"/>
        <item x="2068"/>
        <item x="337"/>
        <item x="1560"/>
        <item x="629"/>
        <item x="180"/>
        <item x="2212"/>
        <item x="2342"/>
        <item x="2221"/>
        <item x="1733"/>
        <item x="920"/>
        <item x="153"/>
        <item x="892"/>
        <item x="326"/>
        <item x="630"/>
        <item x="1041"/>
        <item x="565"/>
        <item x="1241"/>
        <item x="2036"/>
        <item x="315"/>
        <item x="2416"/>
        <item x="141"/>
        <item x="2222"/>
        <item x="2158"/>
        <item x="2494"/>
        <item x="2626"/>
        <item x="2533"/>
        <item x="66"/>
        <item x="1020"/>
        <item x="1753"/>
        <item x="2701"/>
        <item x="2496"/>
        <item x="2331"/>
        <item x="1784"/>
        <item x="1912"/>
        <item x="1148"/>
        <item x="1097"/>
        <item x="1601"/>
        <item x="2763"/>
        <item x="1065"/>
        <item x="1982"/>
        <item x="208"/>
        <item x="523"/>
        <item x="2279"/>
        <item x="2577"/>
        <item x="2420"/>
        <item x="2710"/>
        <item x="1713"/>
        <item x="844"/>
        <item x="92"/>
        <item x="643"/>
        <item x="1139"/>
        <item x="640"/>
        <item x="623"/>
        <item x="1664"/>
        <item x="868"/>
        <item x="2141"/>
        <item x="388"/>
        <item x="2153"/>
        <item x="2426"/>
        <item x="2644"/>
        <item x="1698"/>
        <item x="156"/>
        <item x="2049"/>
        <item x="1665"/>
        <item x="790"/>
        <item x="1114"/>
        <item x="384"/>
        <item x="2372"/>
        <item x="1417"/>
        <item x="298"/>
        <item x="663"/>
        <item x="2280"/>
        <item x="2549"/>
        <item x="2780"/>
        <item x="853"/>
        <item x="1326"/>
        <item x="2140"/>
        <item x="1944"/>
        <item x="327"/>
        <item x="316"/>
        <item x="1338"/>
        <item x="2127"/>
        <item x="422"/>
        <item x="1043"/>
        <item x="1599"/>
        <item x="1821"/>
        <item x="455"/>
        <item x="1262"/>
        <item x="286"/>
        <item x="1432"/>
        <item x="448"/>
        <item x="107"/>
        <item x="2012"/>
        <item x="2128"/>
        <item x="1527"/>
        <item x="1663"/>
        <item x="2516"/>
        <item x="847"/>
        <item x="1158"/>
        <item x="2379"/>
        <item x="1826"/>
        <item x="1909"/>
        <item x="984"/>
        <item x="863"/>
        <item x="354"/>
        <item x="15"/>
        <item x="2702"/>
        <item x="1642"/>
        <item x="2464"/>
        <item x="2210"/>
        <item x="151"/>
        <item x="2512"/>
        <item x="218"/>
        <item x="779"/>
        <item x="2054"/>
        <item x="2017"/>
        <item x="144"/>
        <item x="549"/>
        <item x="2735"/>
        <item x="31"/>
        <item x="2477"/>
        <item x="2256"/>
        <item x="1259"/>
        <item x="2622"/>
        <item x="2353"/>
        <item x="406"/>
        <item x="1881"/>
        <item x="1150"/>
        <item x="413"/>
        <item x="1068"/>
        <item x="2160"/>
        <item x="946"/>
        <item x="677"/>
        <item x="2102"/>
        <item x="6"/>
        <item x="590"/>
        <item x="2558"/>
        <item x="1230"/>
        <item x="837"/>
        <item x="2188"/>
        <item x="405"/>
        <item x="932"/>
        <item x="1341"/>
        <item x="234"/>
        <item x="624"/>
        <item x="147"/>
        <item x="341"/>
        <item x="1782"/>
        <item x="2534"/>
        <item x="1109"/>
        <item x="1899"/>
        <item x="281"/>
        <item x="1185"/>
        <item x="1431"/>
        <item x="2067"/>
        <item x="1794"/>
        <item x="1732"/>
        <item x="857"/>
        <item x="2200"/>
        <item x="954"/>
        <item x="1906"/>
        <item x="894"/>
        <item x="1681"/>
        <item x="328"/>
        <item x="1777"/>
        <item x="1019"/>
        <item x="1856"/>
        <item x="244"/>
        <item x="1229"/>
        <item x="452"/>
        <item x="542"/>
        <item x="2746"/>
        <item x="579"/>
        <item x="752"/>
        <item x="708"/>
        <item x="1885"/>
        <item x="50"/>
        <item x="609"/>
        <item x="824"/>
        <item x="1768"/>
        <item x="2547"/>
        <item x="2667"/>
        <item x="2077"/>
        <item x="1309"/>
        <item x="229"/>
        <item x="2561"/>
        <item x="1715"/>
        <item x="1395"/>
        <item x="2425"/>
        <item x="2490"/>
        <item x="346"/>
        <item x="2267"/>
        <item x="757"/>
        <item x="670"/>
        <item x="1676"/>
        <item x="1427"/>
        <item x="2507"/>
        <item x="1402"/>
        <item x="2621"/>
        <item x="2313"/>
        <item x="1807"/>
        <item x="2189"/>
        <item x="451"/>
        <item x="2135"/>
        <item x="2783"/>
        <item x="1472"/>
        <item x="29"/>
        <item x="2672"/>
        <item x="364"/>
        <item x="945"/>
        <item x="1529"/>
        <item x="2472"/>
        <item x="1073"/>
        <item x="871"/>
        <item x="2457"/>
        <item x="154"/>
        <item x="1060"/>
        <item x="2678"/>
        <item x="2539"/>
        <item x="498"/>
        <item x="1063"/>
        <item x="404"/>
        <item x="2659"/>
        <item x="255"/>
        <item x="190"/>
        <item x="2448"/>
        <item x="2294"/>
        <item x="879"/>
        <item x="1576"/>
        <item x="2022"/>
        <item x="54"/>
        <item x="258"/>
        <item x="1069"/>
        <item x="2154"/>
        <item x="430"/>
        <item x="1452"/>
        <item x="1620"/>
        <item x="1857"/>
        <item x="2563"/>
        <item x="2229"/>
        <item x="782"/>
        <item x="2388"/>
        <item x="1434"/>
        <item x="1318"/>
        <item x="516"/>
        <item x="1453"/>
        <item x="469"/>
        <item x="2360"/>
        <item x="1379"/>
        <item x="1662"/>
        <item x="1525"/>
        <item x="348"/>
        <item x="2174"/>
        <item x="966"/>
        <item x="191"/>
        <item x="2574"/>
        <item x="222"/>
        <item x="26"/>
        <item x="1969"/>
        <item x="1853"/>
        <item x="282"/>
        <item x="1049"/>
        <item x="1040"/>
        <item x="1520"/>
        <item x="1270"/>
        <item x="660"/>
        <item x="661"/>
        <item x="419"/>
        <item x="247"/>
        <item x="1071"/>
        <item x="1034"/>
        <item x="1868"/>
        <item x="311"/>
        <item x="135"/>
        <item x="1409"/>
        <item x="1404"/>
        <item x="791"/>
        <item x="1001"/>
        <item x="1526"/>
        <item x="206"/>
        <item x="429"/>
        <item x="175"/>
        <item x="1098"/>
        <item x="72"/>
        <item x="821"/>
        <item x="707"/>
        <item x="1874"/>
        <item x="240"/>
        <item x="2438"/>
        <item x="1015"/>
        <item x="1629"/>
        <item x="2778"/>
        <item x="2757"/>
        <item x="321"/>
        <item x="1312"/>
        <item x="1435"/>
        <item x="1493"/>
        <item x="1354"/>
        <item x="2760"/>
        <item x="1932"/>
        <item x="1538"/>
        <item x="1214"/>
        <item x="813"/>
        <item x="460"/>
        <item x="1392"/>
        <item x="689"/>
        <item x="2001"/>
        <item x="1690"/>
        <item x="800"/>
        <item x="1748"/>
        <item x="2691"/>
        <item x="1888"/>
        <item x="1037"/>
        <item x="2177"/>
        <item x="160"/>
        <item x="1959"/>
        <item x="2473"/>
        <item x="701"/>
        <item x="2525"/>
        <item x="375"/>
        <item x="1823"/>
        <item x="841"/>
        <item x="2118"/>
        <item x="2502"/>
        <item x="1635"/>
        <item x="533"/>
        <item x="350"/>
        <item x="1714"/>
        <item x="2097"/>
        <item x="1496"/>
        <item x="212"/>
        <item x="802"/>
        <item x="1376"/>
        <item x="1115"/>
        <item x="774"/>
        <item x="2289"/>
        <item x="931"/>
        <item x="82"/>
        <item x="1457"/>
        <item x="2037"/>
        <item x="2588"/>
        <item x="684"/>
        <item x="254"/>
        <item x="1849"/>
        <item x="2275"/>
        <item x="1705"/>
        <item x="2057"/>
        <item x="2655"/>
        <item x="1567"/>
        <item x="755"/>
        <item x="1795"/>
        <item x="938"/>
        <item x="2454"/>
        <item x="1227"/>
        <item x="1637"/>
        <item x="102"/>
        <item x="1991"/>
        <item x="1797"/>
        <item x="893"/>
        <item x="674"/>
        <item x="183"/>
        <item x="754"/>
        <item x="2724"/>
        <item x="2003"/>
        <item x="1632"/>
        <item x="2518"/>
        <item x="1342"/>
        <item x="145"/>
        <item x="306"/>
        <item x="2642"/>
        <item x="2782"/>
        <item x="1189"/>
        <item x="2469"/>
        <item x="1841"/>
        <item x="2535"/>
        <item x="1288"/>
        <item x="786"/>
        <item x="2029"/>
        <item x="2597"/>
        <item x="1719"/>
        <item x="436"/>
        <item x="1232"/>
        <item x="2100"/>
        <item x="2079"/>
        <item x="1803"/>
        <item x="1054"/>
        <item x="1122"/>
        <item x="828"/>
        <item x="95"/>
        <item x="414"/>
        <item x="1078"/>
        <item x="1192"/>
        <item x="1397"/>
        <item x="474"/>
        <item x="211"/>
        <item x="1023"/>
        <item x="1985"/>
        <item x="1120"/>
        <item x="1580"/>
        <item x="838"/>
        <item x="322"/>
        <item x="2731"/>
        <item x="980"/>
        <item x="125"/>
        <item x="2538"/>
        <item x="1204"/>
        <item x="1606"/>
        <item x="2556"/>
        <item x="944"/>
        <item x="2748"/>
        <item x="1213"/>
        <item x="2734"/>
        <item x="17"/>
        <item x="52"/>
        <item x="382"/>
        <item x="1844"/>
        <item x="2727"/>
        <item x="75"/>
        <item x="1208"/>
        <item x="1979"/>
        <item x="711"/>
        <item x="334"/>
        <item x="750"/>
        <item x="434"/>
        <item x="1236"/>
        <item x="80"/>
        <item x="2800"/>
        <item x="1575"/>
        <item x="2699"/>
        <item x="848"/>
        <item x="426"/>
        <item x="2375"/>
        <item x="83"/>
        <item x="1195"/>
        <item x="1480"/>
        <item x="2805"/>
        <item x="1972"/>
        <item x="878"/>
        <item x="1433"/>
        <item x="187"/>
        <item x="127"/>
        <item x="2580"/>
        <item x="4"/>
        <item x="956"/>
        <item x="2198"/>
        <item x="385"/>
        <item x="1572"/>
        <item x="2072"/>
        <item x="2772"/>
        <item x="2005"/>
        <item x="1818"/>
        <item x="1879"/>
        <item x="2134"/>
        <item x="55"/>
        <item x="1678"/>
        <item x="651"/>
        <item x="2576"/>
        <item x="772"/>
        <item x="16"/>
        <item x="2560"/>
        <item x="366"/>
        <item x="1839"/>
        <item x="807"/>
        <item x="1439"/>
        <item x="2407"/>
        <item x="2290"/>
        <item x="2116"/>
        <item x="2698"/>
        <item x="2792"/>
        <item x="491"/>
        <item x="1550"/>
        <item x="2163"/>
        <item x="360"/>
        <item x="1608"/>
        <item x="1314"/>
        <item x="2285"/>
        <item x="970"/>
        <item x="2769"/>
        <item x="801"/>
        <item x="2332"/>
        <item x="903"/>
        <item x="2159"/>
        <item x="2137"/>
        <item x="1263"/>
        <item x="1058"/>
        <item x="2"/>
        <item x="2316"/>
        <item x="2509"/>
        <item x="2009"/>
        <item x="333"/>
        <item x="820"/>
        <item x="2443"/>
        <item x="2161"/>
        <item x="2019"/>
        <item x="965"/>
        <item x="2573"/>
        <item x="1994"/>
        <item x="89"/>
        <item x="2681"/>
        <item x="265"/>
        <item x="1383"/>
        <item x="2053"/>
        <item x="1596"/>
        <item x="12"/>
        <item x="394"/>
        <item x="2309"/>
        <item x="2315"/>
        <item x="1551"/>
        <item x="2595"/>
        <item x="1913"/>
        <item x="2084"/>
        <item x="2106"/>
        <item x="888"/>
        <item x="2125"/>
        <item x="2403"/>
        <item x="100"/>
        <item x="1559"/>
        <item x="607"/>
        <item x="1712"/>
        <item x="63"/>
        <item x="2234"/>
        <item x="2108"/>
        <item x="2071"/>
        <item x="1483"/>
        <item x="627"/>
        <item x="961"/>
        <item x="42"/>
        <item x="951"/>
        <item x="2322"/>
        <item x="1024"/>
        <item x="1048"/>
        <item x="2213"/>
        <item x="471"/>
        <item x="700"/>
        <item x="532"/>
        <item x="1220"/>
        <item x="2434"/>
        <item x="2639"/>
        <item x="1965"/>
        <item x="1876"/>
        <item x="1004"/>
        <item x="1201"/>
        <item x="424"/>
        <item x="374"/>
        <item x="943"/>
        <item x="683"/>
        <item x="525"/>
        <item x="2231"/>
        <item x="2195"/>
        <item x="2204"/>
        <item x="2240"/>
        <item x="867"/>
        <item x="1935"/>
        <item x="279"/>
        <item x="362"/>
        <item x="2809"/>
        <item x="2216"/>
        <item x="2073"/>
        <item x="625"/>
        <item x="2432"/>
        <item x="925"/>
        <item x="2602"/>
        <item x="562"/>
        <item x="1194"/>
        <item x="1522"/>
        <item x="1878"/>
        <item x="53"/>
        <item x="1022"/>
        <item x="1621"/>
        <item x="2706"/>
        <item x="44"/>
        <item x="1949"/>
        <item x="693"/>
        <item x="373"/>
        <item x="809"/>
        <item x="1592"/>
        <item x="1429"/>
        <item x="628"/>
        <item x="1541"/>
        <item x="114"/>
        <item x="2616"/>
        <item x="1443"/>
        <item x="1633"/>
        <item x="33"/>
        <item x="1539"/>
        <item x="2762"/>
        <item x="1754"/>
        <item x="778"/>
        <item x="251"/>
        <item x="1666"/>
        <item x="438"/>
        <item x="2251"/>
        <item x="2398"/>
        <item x="2015"/>
        <item x="14"/>
        <item x="2203"/>
        <item x="784"/>
        <item x="1981"/>
        <item x="1549"/>
        <item x="2220"/>
        <item x="81"/>
        <item x="2075"/>
        <item x="1125"/>
        <item x="1407"/>
        <item x="2268"/>
        <item x="971"/>
        <item x="680"/>
        <item x="1741"/>
        <item x="473"/>
        <item x="1163"/>
        <item x="1086"/>
        <item x="10"/>
        <item x="459"/>
        <item x="1716"/>
        <item x="345"/>
        <item x="949"/>
        <item x="260"/>
        <item x="1006"/>
        <item x="2191"/>
        <item x="2245"/>
        <item x="2227"/>
        <item x="1468"/>
        <item x="2411"/>
        <item x="1845"/>
        <item x="1583"/>
        <item x="681"/>
        <item x="1176"/>
        <item x="738"/>
        <item x="2120"/>
        <item x="220"/>
        <item x="2540"/>
        <item x="2521"/>
        <item x="2202"/>
        <item x="1983"/>
        <item x="2002"/>
        <item x="1107"/>
        <item x="1723"/>
        <item x="2363"/>
        <item x="770"/>
        <item x="84"/>
        <item x="299"/>
        <item x="2069"/>
        <item x="789"/>
        <item x="1573"/>
        <item x="2415"/>
        <item x="2643"/>
        <item x="203"/>
        <item x="2112"/>
        <item x="804"/>
        <item x="142"/>
        <item x="2618"/>
        <item x="271"/>
        <item x="71"/>
        <item x="977"/>
        <item x="1604"/>
        <item x="2394"/>
        <item x="1134"/>
        <item x="728"/>
        <item x="1448"/>
        <item x="1760"/>
        <item x="1921"/>
        <item x="872"/>
        <item x="2129"/>
        <item x="1993"/>
        <item x="638"/>
        <item x="2609"/>
        <item x="2023"/>
        <item x="505"/>
        <item x="2378"/>
        <item x="1860"/>
        <item x="380"/>
        <item x="1471"/>
        <item x="2545"/>
        <item x="239"/>
        <item x="1062"/>
        <item x="105"/>
        <item x="158"/>
        <item x="538"/>
        <item x="480"/>
        <item x="2254"/>
        <item x="2495"/>
        <item x="1351"/>
        <item x="1815"/>
        <item x="2090"/>
        <item x="687"/>
        <item x="655"/>
        <item x="340"/>
        <item x="2064"/>
        <item x="2682"/>
        <item x="2236"/>
        <item x="2770"/>
        <item x="2074"/>
        <item x="1905"/>
        <item x="718"/>
        <item x="715"/>
        <item x="27"/>
        <item x="2371"/>
        <item x="571"/>
        <item x="2182"/>
        <item x="1587"/>
        <item x="2278"/>
        <item x="483"/>
        <item x="675"/>
        <item x="2803"/>
        <item x="1548"/>
        <item x="964"/>
        <item x="1280"/>
        <item x="2807"/>
        <item x="1927"/>
        <item x="423"/>
        <item x="2380"/>
        <item x="936"/>
        <item x="1365"/>
        <item x="2603"/>
        <item x="993"/>
        <item x="233"/>
        <item x="2752"/>
        <item x="713"/>
        <item x="332"/>
        <item x="1739"/>
        <item x="2427"/>
        <item x="2383"/>
        <item x="2630"/>
        <item x="769"/>
        <item x="1182"/>
        <item x="86"/>
        <item x="465"/>
        <item x="1430"/>
        <item x="2467"/>
        <item x="968"/>
        <item x="392"/>
        <item x="2156"/>
        <item x="632"/>
        <item x="633"/>
        <item x="2550"/>
        <item x="849"/>
        <item x="2794"/>
        <item x="2423"/>
        <item x="2178"/>
        <item x="2384"/>
        <item x="963"/>
        <item x="137"/>
        <item x="1353"/>
        <item x="2751"/>
        <item x="1172"/>
        <item x="554"/>
        <item x="1166"/>
        <item x="1464"/>
        <item x="186"/>
        <item x="739"/>
        <item x="829"/>
        <item x="1903"/>
        <item x="1872"/>
        <item x="2673"/>
        <item x="312"/>
        <item x="771"/>
        <item x="1514"/>
        <item x="176"/>
        <item x="2478"/>
        <item x="1961"/>
        <item x="768"/>
        <item x="1779"/>
        <item x="2295"/>
        <item x="365"/>
        <item x="1752"/>
        <item x="2349"/>
        <item x="1907"/>
        <item x="507"/>
        <item x="2480"/>
        <item x="287"/>
        <item x="96"/>
        <item x="1976"/>
        <item x="690"/>
        <item x="889"/>
        <item x="259"/>
        <item x="1634"/>
        <item x="2474"/>
        <item x="2628"/>
        <item x="109"/>
        <item x="2714"/>
        <item x="815"/>
        <item x="1855"/>
        <item x="2255"/>
        <item x="85"/>
        <item x="2468"/>
        <item x="544"/>
        <item x="351"/>
        <item x="834"/>
        <item x="812"/>
        <item x="1997"/>
        <item x="1363"/>
        <item x="2687"/>
        <item x="555"/>
        <item x="606"/>
        <item x="2614"/>
        <item x="1726"/>
        <item x="2187"/>
        <item x="1500"/>
        <item x="545"/>
        <item x="2631"/>
        <item x="291"/>
        <item x="1247"/>
        <item x="1089"/>
        <item x="442"/>
        <item x="1222"/>
        <item x="1880"/>
        <item x="2696"/>
        <item x="569"/>
        <item x="641"/>
        <item x="1910"/>
        <item x="2063"/>
        <item x="733"/>
        <item x="587"/>
        <item x="2635"/>
        <item x="43"/>
        <item x="378"/>
        <item x="1193"/>
        <item x="1061"/>
        <item x="1516"/>
        <item x="1038"/>
        <item x="1883"/>
        <item x="654"/>
        <item x="2215"/>
        <item x="163"/>
        <item x="1579"/>
        <item x="1403"/>
        <item x="1285"/>
        <item x="462"/>
        <item x="2088"/>
        <item x="411"/>
        <item x="41"/>
        <item x="1396"/>
        <item x="188"/>
        <item x="560"/>
        <item x="856"/>
        <item x="181"/>
        <item x="1088"/>
        <item x="1607"/>
        <item x="2486"/>
        <item x="642"/>
        <item x="204"/>
        <item x="303"/>
        <item x="933"/>
        <item x="37"/>
        <item x="1364"/>
        <item x="904"/>
        <item x="861"/>
        <item x="1970"/>
        <item x="2692"/>
        <item x="2784"/>
        <item x="139"/>
        <item x="2793"/>
        <item x="521"/>
        <item x="2287"/>
        <item x="387"/>
        <item x="1428"/>
        <item x="2197"/>
        <item x="1640"/>
        <item x="2249"/>
        <item x="991"/>
        <item x="1930"/>
        <item x="1820"/>
        <item x="2541"/>
        <item x="2387"/>
        <item x="911"/>
        <item x="2520"/>
        <item x="1737"/>
        <item x="1865"/>
        <item x="1668"/>
        <item x="2281"/>
        <item x="370"/>
        <item x="2761"/>
        <item x="814"/>
        <item x="1355"/>
        <item x="2504"/>
        <item x="2713"/>
        <item x="1934"/>
        <item x="2506"/>
        <item x="2060"/>
        <item x="2703"/>
        <item x="1884"/>
        <item x="2395"/>
        <item x="1274"/>
        <item x="2450"/>
        <item x="1329"/>
        <item x="2413"/>
        <item x="323"/>
        <item x="2777"/>
        <item x="626"/>
        <item x="196"/>
        <item x="659"/>
        <item x="1426"/>
        <item x="2613"/>
        <item x="1113"/>
        <item x="730"/>
        <item x="716"/>
        <item x="622"/>
        <item x="2021"/>
        <item x="1897"/>
        <item x="2430"/>
        <item x="1332"/>
        <item x="445"/>
        <item x="2247"/>
        <item x="172"/>
        <item x="427"/>
        <item x="1654"/>
        <item x="2565"/>
        <item x="1253"/>
        <item x="1224"/>
        <item x="1746"/>
        <item x="940"/>
        <item x="1862"/>
        <item x="1478"/>
        <item x="1206"/>
        <item x="649"/>
        <item x="1975"/>
        <item x="658"/>
        <item x="1709"/>
        <item x="1498"/>
        <item x="1032"/>
        <item x="108"/>
        <item x="1401"/>
        <item x="1306"/>
        <item x="69"/>
        <item x="1327"/>
        <item x="124"/>
        <item x="307"/>
        <item x="1545"/>
        <item x="1980"/>
        <item x="2581"/>
        <item x="138"/>
        <item x="104"/>
        <item x="74"/>
        <item x="540"/>
        <item x="1506"/>
        <item x="1707"/>
        <item x="1075"/>
        <item x="1393"/>
        <item x="1655"/>
        <item x="1812"/>
        <item x="780"/>
        <item x="252"/>
        <item x="557"/>
        <item x="2193"/>
        <item x="581"/>
        <item x="2591"/>
        <item x="261"/>
        <item x="2008"/>
        <item x="2167"/>
        <item x="2318"/>
        <item x="2607"/>
        <item x="995"/>
        <item x="1843"/>
        <item x="702"/>
        <item x="2796"/>
        <item x="2766"/>
        <item x="1749"/>
        <item x="1646"/>
        <item x="1372"/>
        <item x="2291"/>
        <item x="2669"/>
        <item x="213"/>
        <item x="526"/>
        <item x="891"/>
        <item x="1046"/>
        <item x="118"/>
        <item x="1135"/>
        <item x="2688"/>
        <item x="221"/>
        <item x="1889"/>
        <item x="1966"/>
        <item x="99"/>
        <item x="1187"/>
        <item x="1268"/>
        <item x="1769"/>
        <item x="508"/>
        <item x="939"/>
        <item x="1307"/>
        <item x="126"/>
        <item x="2733"/>
        <item x="2741"/>
        <item x="2042"/>
        <item x="1385"/>
        <item x="1349"/>
        <item x="1648"/>
        <item x="309"/>
        <item x="1094"/>
        <item x="1051"/>
        <item x="1009"/>
        <item x="2306"/>
        <item x="2399"/>
        <item x="1675"/>
        <item x="2061"/>
        <item x="1335"/>
        <item x="2484"/>
        <item x="803"/>
        <item x="284"/>
        <item x="228"/>
        <item x="2261"/>
        <item x="1072"/>
        <item x="1420"/>
        <item x="1593"/>
        <item x="1736"/>
        <item x="1413"/>
        <item x="1710"/>
        <item x="295"/>
        <item x="2228"/>
        <item x="2269"/>
        <item x="1254"/>
        <item x="1127"/>
        <item x="2301"/>
        <item x="1436"/>
        <item x="407"/>
        <item x="1142"/>
        <item x="2329"/>
        <item x="584"/>
        <item x="990"/>
        <item x="393"/>
        <item x="1564"/>
        <item x="729"/>
        <item x="1977"/>
        <item x="1159"/>
        <item x="1337"/>
        <item x="335"/>
        <item x="379"/>
        <item x="1473"/>
        <item x="2503"/>
        <item x="428"/>
        <item x="1996"/>
        <item x="901"/>
        <item x="2489"/>
        <item x="1281"/>
        <item x="369"/>
        <item x="2773"/>
        <item x="1361"/>
        <item x="1370"/>
        <item x="1542"/>
        <item x="836"/>
        <item x="1519"/>
        <item x="2058"/>
        <item x="1998"/>
        <item x="0"/>
        <item x="2270"/>
        <item x="1661"/>
        <item x="553"/>
        <item x="522"/>
        <item x="2045"/>
        <item x="1612"/>
        <item x="2242"/>
        <item x="78"/>
        <item x="371"/>
        <item x="1957"/>
        <item x="2031"/>
        <item x="830"/>
        <item x="2617"/>
        <item x="164"/>
        <item x="603"/>
        <item x="810"/>
        <item x="852"/>
        <item x="1936"/>
        <item x="709"/>
        <item x="865"/>
        <item x="467"/>
        <item x="2176"/>
        <item x="70"/>
        <item x="2185"/>
        <item x="765"/>
        <item x="399"/>
        <item x="2402"/>
        <item x="159"/>
        <item x="1378"/>
        <item x="226"/>
        <item x="1105"/>
        <item x="969"/>
        <item x="1007"/>
        <item x="2801"/>
        <item x="1770"/>
        <item x="1636"/>
        <item x="171"/>
        <item x="441"/>
        <item x="2579"/>
        <item x="582"/>
        <item x="1602"/>
        <item x="1111"/>
        <item x="1298"/>
        <item x="278"/>
        <item x="2754"/>
        <item x="1886"/>
        <item x="688"/>
        <item x="1771"/>
        <item x="1649"/>
        <item x="2327"/>
        <item x="1102"/>
        <item x="2020"/>
        <item x="2230"/>
        <item x="1215"/>
        <item x="463"/>
        <item x="1510"/>
        <item x="1701"/>
        <item x="456"/>
        <item x="2765"/>
        <item x="883"/>
        <item x="1555"/>
        <item x="2638"/>
        <item x="1467"/>
        <item x="503"/>
        <item x="869"/>
        <item x="2401"/>
        <item x="1924"/>
        <item x="87"/>
        <item x="435"/>
        <item x="2276"/>
        <item x="1261"/>
        <item x="895"/>
        <item x="1497"/>
        <item x="1730"/>
        <item x="149"/>
        <item x="2365"/>
        <item x="1137"/>
        <item x="1904"/>
        <item x="1462"/>
        <item x="833"/>
        <item x="913"/>
        <item x="1689"/>
        <item x="2297"/>
        <item x="899"/>
        <item x="647"/>
        <item x="735"/>
        <item x="2359"/>
        <item x="1388"/>
        <item x="2055"/>
        <item x="1916"/>
        <item x="1237"/>
        <item x="2095"/>
        <item x="2446"/>
        <item x="1169"/>
        <item x="2594"/>
        <item x="2142"/>
        <item x="914"/>
        <item x="1033"/>
        <item x="2790"/>
        <item x="1018"/>
        <item x="1183"/>
        <item x="2414"/>
        <item x="743"/>
        <item x="1536"/>
        <item x="1130"/>
        <item x="2557"/>
        <item x="592"/>
        <item x="1941"/>
        <item x="1340"/>
        <item x="1245"/>
        <item x="1454"/>
        <item x="2476"/>
        <item x="915"/>
        <item x="1067"/>
        <item x="2244"/>
        <item x="682"/>
        <item x="1828"/>
        <item x="485"/>
        <item x="324"/>
        <item x="1308"/>
        <item x="1386"/>
        <item x="1484"/>
        <item x="543"/>
        <item x="2499"/>
        <item x="527"/>
        <item x="1952"/>
        <item x="1720"/>
        <item x="302"/>
        <item x="1711"/>
        <item x="1324"/>
        <item x="40"/>
        <item x="13"/>
        <item x="232"/>
        <item x="563"/>
        <item x="1290"/>
        <item x="2559"/>
        <item x="1161"/>
        <item x="2011"/>
        <item x="1832"/>
        <item x="193"/>
        <item x="1504"/>
        <item x="2718"/>
        <item x="68"/>
        <item x="1625"/>
        <item x="1922"/>
        <item x="1850"/>
        <item x="1377"/>
        <item x="2211"/>
        <item x="2311"/>
        <item x="401"/>
        <item x="166"/>
        <item x="978"/>
        <item x="2768"/>
        <item x="2386"/>
        <item x="831"/>
        <item x="1442"/>
        <item x="165"/>
        <item x="2018"/>
        <item x="2397"/>
        <item x="519"/>
        <item x="2475"/>
        <item x="1458"/>
        <item x="1598"/>
        <item x="2048"/>
        <item x="826"/>
        <item x="1013"/>
        <item x="1643"/>
        <item x="1852"/>
        <item x="588"/>
        <item x="2209"/>
        <item x="1722"/>
        <item x="1180"/>
        <item x="704"/>
        <item x="2262"/>
        <item x="1251"/>
        <item x="3"/>
        <item x="1490"/>
        <item x="528"/>
        <item x="2323"/>
        <item x="1438"/>
        <item x="1623"/>
        <item x="604"/>
        <item x="2648"/>
        <item x="513"/>
        <item x="238"/>
        <item x="2546"/>
        <item x="618"/>
        <item x="1759"/>
        <item x="1313"/>
        <item x="2646"/>
        <item x="1814"/>
        <item x="796"/>
        <item x="1569"/>
        <item x="732"/>
        <item x="242"/>
        <item x="896"/>
        <item x="1234"/>
        <item x="484"/>
        <item x="1893"/>
        <item x="2004"/>
        <item x="1530"/>
        <item x="2300"/>
        <item x="314"/>
        <item x="2421"/>
        <item x="230"/>
        <item x="1"/>
        <item x="1144"/>
        <item x="524"/>
        <item x="1366"/>
        <item x="1119"/>
        <item x="665"/>
        <item x="2343"/>
        <item x="2654"/>
        <item x="1000"/>
        <item x="648"/>
        <item x="2812"/>
        <item x="942"/>
        <item x="1717"/>
        <item x="1444"/>
        <item x="320"/>
        <item x="1437"/>
        <item x="1546"/>
        <item x="2199"/>
        <item x="1727"/>
        <item x="884"/>
        <item x="2722"/>
        <item x="1744"/>
        <item x="1963"/>
        <item x="1147"/>
        <item x="150"/>
        <item x="1724"/>
        <item x="2670"/>
        <item x="2396"/>
        <item x="2501"/>
        <item x="712"/>
        <item x="1310"/>
        <item x="476"/>
        <item x="996"/>
        <item x="923"/>
        <item x="117"/>
        <item x="1074"/>
        <item x="1877"/>
        <item x="1531"/>
        <item x="443"/>
        <item x="671"/>
        <item x="1027"/>
        <item x="2593"/>
        <item x="1325"/>
        <item x="2179"/>
        <item x="1938"/>
        <item x="1898"/>
        <item x="106"/>
        <item x="2408"/>
        <item x="798"/>
        <item x="2070"/>
        <item x="2367"/>
        <item x="2462"/>
        <item x="551"/>
        <item x="910"/>
        <item x="22"/>
        <item x="177"/>
        <item x="1179"/>
        <item x="1756"/>
        <item x="907"/>
        <item x="1588"/>
        <item x="832"/>
        <item x="775"/>
        <item x="2694"/>
        <item x="760"/>
        <item x="1693"/>
        <item x="266"/>
        <item x="264"/>
        <item x="1501"/>
        <item x="2024"/>
        <item x="2224"/>
        <item x="799"/>
        <item x="762"/>
        <item x="2615"/>
        <item x="898"/>
        <item x="269"/>
        <item x="488"/>
        <item x="2508"/>
        <item x="595"/>
        <item x="2223"/>
        <item x="1143"/>
        <item x="2693"/>
        <item x="1136"/>
        <item x="179"/>
        <item x="184"/>
        <item x="1488"/>
        <item x="1124"/>
        <item x="1371"/>
        <item x="2181"/>
        <item x="361"/>
        <item x="1260"/>
        <item x="1160"/>
        <item x="19"/>
        <item x="57"/>
        <item x="431"/>
        <item x="478"/>
        <item x="270"/>
        <item x="568"/>
        <item x="1942"/>
        <item x="2225"/>
        <item x="1995"/>
        <item x="1652"/>
        <item x="1800"/>
        <item x="559"/>
        <item x="783"/>
        <item x="1168"/>
        <item x="1708"/>
        <item x="2717"/>
        <item x="1639"/>
        <item x="32"/>
        <item x="2296"/>
        <item x="2461"/>
        <item x="657"/>
        <item x="2596"/>
        <item x="2091"/>
        <item x="199"/>
        <item x="1562"/>
        <item x="1827"/>
        <item x="1225"/>
        <item x="766"/>
        <item x="185"/>
        <item x="1165"/>
        <item x="546"/>
        <item x="1302"/>
        <item x="1687"/>
        <item x="2729"/>
        <item x="2364"/>
        <item x="1292"/>
        <item x="2150"/>
        <item x="601"/>
        <item x="437"/>
        <item x="280"/>
        <item x="497"/>
        <item x="1301"/>
        <item x="2152"/>
        <item x="1210"/>
        <item x="1415"/>
        <item x="880"/>
        <item x="1205"/>
        <item x="1380"/>
        <item x="1847"/>
        <item x="2298"/>
        <item x="1211"/>
        <item x="1123"/>
        <item x="2663"/>
        <item x="1223"/>
        <item x="840"/>
        <item x="2237"/>
        <item x="2704"/>
        <item x="1947"/>
        <item x="2463"/>
        <item x="1047"/>
        <item x="2674"/>
        <item x="1863"/>
        <item x="2428"/>
        <item x="2634"/>
        <item x="79"/>
        <item x="1986"/>
        <item x="1235"/>
        <item x="541"/>
        <item x="2624"/>
        <item x="1656"/>
        <item x="1367"/>
        <item x="468"/>
        <item x="1987"/>
        <item x="283"/>
        <item x="1269"/>
        <item x="1773"/>
        <item x="744"/>
        <item x="2505"/>
        <item x="2567"/>
        <item x="2433"/>
        <item x="1126"/>
        <item x="1267"/>
        <item x="256"/>
        <item x="696"/>
        <item x="1304"/>
        <item x="353"/>
        <item x="2250"/>
        <item x="535"/>
        <item x="2797"/>
        <item x="860"/>
        <item x="121"/>
        <item x="1887"/>
        <item x="1196"/>
        <item x="1174"/>
        <item x="2562"/>
        <item x="2771"/>
        <item x="1775"/>
        <item x="763"/>
        <item x="1974"/>
        <item x="1271"/>
        <item x="2514"/>
        <item x="723"/>
        <item x="1199"/>
        <item x="1177"/>
        <item x="669"/>
        <item x="1030"/>
        <item x="227"/>
        <item x="421"/>
        <item x="1533"/>
        <item x="197"/>
        <item x="1680"/>
        <item x="1540"/>
        <item x="2025"/>
        <item x="740"/>
        <item x="1055"/>
        <item x="1502"/>
        <item x="113"/>
        <item x="1556"/>
        <item x="1481"/>
        <item x="1990"/>
        <item x="1128"/>
        <item x="2756"/>
        <item x="2164"/>
        <item x="289"/>
        <item x="811"/>
        <item x="2590"/>
        <item x="1291"/>
        <item x="1408"/>
        <item x="612"/>
        <item x="1485"/>
        <item x="285"/>
        <item x="1200"/>
        <item x="2787"/>
        <item x="1543"/>
        <item x="1421"/>
        <item x="2046"/>
        <item x="1783"/>
        <item x="2786"/>
        <item x="959"/>
        <item x="1003"/>
        <item x="909"/>
        <item x="2039"/>
        <item x="930"/>
        <item x="2680"/>
        <item x="2725"/>
        <item x="1645"/>
        <item x="1609"/>
        <item x="2219"/>
        <item x="2750"/>
        <item x="1154"/>
        <item x="398"/>
        <item x="650"/>
        <item x="2083"/>
        <item x="2775"/>
        <item x="277"/>
        <item x="2111"/>
        <item x="1840"/>
        <item x="1836"/>
        <item x="1563"/>
        <item x="1767"/>
        <item x="720"/>
        <item x="2610"/>
        <item x="205"/>
        <item x="1577"/>
        <item x="1188"/>
        <item x="275"/>
        <item x="1145"/>
        <item x="1272"/>
        <item x="1398"/>
        <item x="842"/>
        <item x="1718"/>
        <item x="1171"/>
        <item x="1647"/>
        <item x="2532"/>
        <item x="1834"/>
        <item x="2214"/>
        <item x="631"/>
        <item x="1300"/>
        <item x="453"/>
        <item x="1258"/>
        <item x="2645"/>
        <item x="1039"/>
        <item x="514"/>
        <item x="1286"/>
        <item x="937"/>
        <item x="2619"/>
        <item x="1918"/>
        <item x="745"/>
        <item x="805"/>
        <item x="310"/>
        <item x="1036"/>
        <item x="34"/>
        <item x="1763"/>
        <item x="2170"/>
        <item x="1984"/>
        <item x="1305"/>
        <item x="1535"/>
        <item x="2716"/>
        <item x="1513"/>
        <item x="724"/>
        <item x="818"/>
        <item x="1740"/>
        <item x="531"/>
        <item x="466"/>
        <item x="61"/>
        <item x="742"/>
        <item x="866"/>
        <item x="2175"/>
        <item x="169"/>
        <item x="1616"/>
        <item x="2352"/>
        <item x="2435"/>
        <item x="1299"/>
        <item x="2293"/>
        <item x="616"/>
        <item x="935"/>
        <item x="119"/>
        <item x="1328"/>
        <item x="2406"/>
        <item x="1948"/>
        <item x="1511"/>
        <item x="1005"/>
        <item x="1861"/>
        <item x="610"/>
        <item x="1425"/>
        <item x="2497"/>
        <item x="1275"/>
        <item x="2334"/>
        <item x="2491"/>
        <item x="2000"/>
        <item x="417"/>
        <item x="635"/>
        <item x="988"/>
        <item x="1446"/>
        <item x="572"/>
        <item x="1791"/>
        <item x="304"/>
        <item x="1028"/>
        <item x="958"/>
        <item x="1833"/>
        <item x="566"/>
        <item x="2636"/>
        <item x="88"/>
        <item x="1052"/>
        <item x="1557"/>
        <item x="268"/>
        <item x="634"/>
        <item x="2715"/>
        <item x="1650"/>
        <item x="2243"/>
        <item x="408"/>
        <item x="2085"/>
        <item x="1479"/>
        <item x="2155"/>
        <item x="296"/>
        <item x="785"/>
        <item x="2447"/>
        <item x="2513"/>
        <item x="2138"/>
        <item x="509"/>
        <item x="822"/>
        <item x="636"/>
        <item x="1316"/>
        <item x="602"/>
        <item x="2344"/>
        <item x="245"/>
        <item x="464"/>
        <item x="1106"/>
        <item x="1095"/>
        <item x="62"/>
        <item x="1805"/>
        <item x="1925"/>
        <item x="1131"/>
        <item x="2569"/>
        <item x="1440"/>
        <item x="1729"/>
        <item x="1104"/>
        <item x="67"/>
        <item x="1780"/>
        <item x="1568"/>
        <item x="673"/>
        <item x="2791"/>
        <item x="2465"/>
        <item x="767"/>
        <item x="1080"/>
        <item x="808"/>
        <item x="359"/>
        <item x="1830"/>
        <item x="1348"/>
        <item x="2194"/>
        <item x="2119"/>
        <item x="617"/>
        <item x="338"/>
        <item x="2808"/>
        <item x="816"/>
        <item x="1776"/>
        <item x="1219"/>
        <item x="686"/>
        <item x="1508"/>
        <item x="2515"/>
        <item x="2114"/>
        <item x="1190"/>
        <item x="103"/>
        <item x="2410"/>
        <item x="1482"/>
        <item x="998"/>
        <item x="403"/>
        <item x="1684"/>
        <item x="38"/>
        <item x="7"/>
        <item x="293"/>
        <item x="927"/>
        <item x="195"/>
        <item x="957"/>
        <item x="248"/>
        <item x="274"/>
        <item x="1012"/>
        <item x="2312"/>
        <item x="1919"/>
        <item x="850"/>
        <item x="985"/>
        <item x="2066"/>
        <item x="758"/>
        <item x="1610"/>
        <item x="1278"/>
        <item x="2338"/>
        <item x="1246"/>
        <item x="1614"/>
        <item x="1920"/>
        <item x="46"/>
        <item x="182"/>
        <item x="2451"/>
        <item x="47"/>
        <item x="2737"/>
        <item x="122"/>
        <item x="318"/>
        <item x="605"/>
        <item x="1595"/>
        <item x="656"/>
        <item x="2027"/>
        <item x="2305"/>
        <item x="967"/>
        <item x="8"/>
        <item x="1869"/>
        <item x="952"/>
        <item x="200"/>
        <item x="440"/>
        <item x="2436"/>
        <item x="1449"/>
        <item x="2319"/>
        <item x="1414"/>
        <item x="2653"/>
        <item x="1831"/>
        <item x="2524"/>
        <item x="1968"/>
        <item x="1212"/>
        <item x="1334"/>
        <item x="1785"/>
        <item x="1772"/>
        <item x="1581"/>
        <item x="1706"/>
        <item x="501"/>
        <item x="1008"/>
        <item x="1851"/>
        <item x="1249"/>
        <item x="517"/>
        <item x="1703"/>
        <item x="534"/>
        <item x="1570"/>
        <item x="101"/>
        <item x="1517"/>
        <item x="2529"/>
        <item x="2028"/>
        <item x="58"/>
        <item x="902"/>
        <item x="2582"/>
        <item x="1537"/>
        <item x="2162"/>
        <item x="502"/>
        <item x="1755"/>
        <item x="1091"/>
        <item x="1896"/>
        <item x="329"/>
        <item x="433"/>
        <item x="1505"/>
        <item x="2264"/>
        <item x="1890"/>
        <item x="1804"/>
        <item x="1031"/>
        <item x="1962"/>
        <item x="1798"/>
        <item x="2033"/>
        <item x="999"/>
        <item x="2781"/>
        <item x="48"/>
        <item x="2143"/>
        <item x="1492"/>
        <item x="494"/>
        <item x="1387"/>
        <item x="1762"/>
        <item x="2422"/>
        <item x="773"/>
        <item x="1087"/>
        <item x="2774"/>
        <item x="219"/>
        <item x="1317"/>
        <item x="1895"/>
        <item x="2657"/>
        <item x="1244"/>
        <item x="717"/>
        <item x="2351"/>
        <item x="864"/>
        <item x="2652"/>
        <item x="2742"/>
        <item x="2117"/>
        <item x="1460"/>
        <item x="1796"/>
        <item x="570"/>
        <item x="1282"/>
        <item x="5"/>
        <item x="697"/>
        <item x="2566"/>
        <item x="1085"/>
        <item x="2121"/>
        <item x="1044"/>
        <item x="2205"/>
        <item x="510"/>
        <item x="2483"/>
        <item x="1954"/>
        <item x="2600"/>
        <item x="2758"/>
        <item x="2481"/>
        <item x="2157"/>
        <item x="2684"/>
        <item x="76"/>
        <item x="1973"/>
        <item x="2385"/>
        <item x="1455"/>
        <item x="2307"/>
        <item x="2381"/>
        <item x="1561"/>
        <item x="2598"/>
        <item x="236"/>
        <item x="1967"/>
        <item x="2548"/>
        <item x="363"/>
        <item x="2166"/>
        <item x="2605"/>
        <item x="1778"/>
        <item x="1923"/>
        <item x="2340"/>
        <item x="947"/>
        <item x="2392"/>
        <item x="537"/>
        <item x="1619"/>
        <item x="1901"/>
        <item x="1953"/>
        <item x="155"/>
        <item x="123"/>
        <item x="1700"/>
        <item x="2299"/>
        <item x="2328"/>
        <item x="919"/>
        <item x="1283"/>
        <item x="1153"/>
        <item x="2103"/>
        <item x="1418"/>
        <item x="2711"/>
        <item x="1399"/>
        <item x="2288"/>
        <item x="1323"/>
        <item x="512"/>
        <item x="1133"/>
        <item x="1558"/>
        <item x="381"/>
        <item x="2333"/>
        <item x="1978"/>
        <item x="1042"/>
        <item x="1743"/>
        <item x="2637"/>
        <item x="2246"/>
        <item x="300"/>
        <item x="2248"/>
        <item x="916"/>
        <item x="2271"/>
        <item x="1524"/>
        <item x="402"/>
        <item x="2302"/>
        <item x="1532"/>
        <item x="98"/>
        <item x="1066"/>
        <item x="2131"/>
        <item x="1450"/>
        <item x="1345"/>
        <item x="257"/>
        <item x="2728"/>
        <item x="2785"/>
        <item x="1303"/>
        <item x="1207"/>
        <item x="1611"/>
        <item x="1416"/>
        <item x="556"/>
        <item x="668"/>
        <item x="2347"/>
        <item x="873"/>
        <item x="2456"/>
        <item x="1076"/>
        <item x="2498"/>
        <item x="2564"/>
        <item x="1499"/>
        <item x="1228"/>
        <item x="1330"/>
        <item x="2527"/>
        <item x="202"/>
        <item x="982"/>
        <item x="921"/>
        <item x="870"/>
        <item x="1333"/>
        <item x="1817"/>
        <item x="313"/>
        <item x="1162"/>
        <item x="1627"/>
        <item x="1900"/>
        <item x="2304"/>
        <item x="1735"/>
        <item x="1077"/>
        <item x="817"/>
        <item x="1507"/>
        <item x="2528"/>
        <item x="788"/>
        <item x="249"/>
        <item x="481"/>
        <item x="1025"/>
        <item x="2544"/>
        <item x="2531"/>
        <item x="748"/>
        <item x="564"/>
        <item x="2511"/>
        <item x="2686"/>
        <item x="1766"/>
        <item x="2259"/>
        <item x="2043"/>
        <item x="1059"/>
        <item x="1021"/>
        <item x="722"/>
        <item x="737"/>
        <item x="573"/>
        <item x="2568"/>
        <item x="2382"/>
        <item x="1808"/>
        <item x="174"/>
        <item x="827"/>
        <item x="1184"/>
        <item x="1870"/>
        <item x="2087"/>
        <item x="1792"/>
        <item x="395"/>
        <item x="207"/>
        <item x="2592"/>
        <item x="585"/>
        <item x="231"/>
        <item x="1445"/>
        <item x="500"/>
        <item x="567"/>
        <item x="2081"/>
        <item x="1491"/>
        <item x="1515"/>
        <item x="929"/>
        <item x="1660"/>
        <item x="2460"/>
        <item x="953"/>
        <item x="2712"/>
        <item x="457"/>
        <item x="148"/>
        <item x="2169"/>
        <item x="1651"/>
        <item x="496"/>
        <item x="349"/>
        <item x="2314"/>
        <item x="198"/>
        <item x="962"/>
        <item x="1389"/>
        <item x="1090"/>
        <item x="161"/>
        <item x="530"/>
        <item x="589"/>
        <item x="1571"/>
        <item x="489"/>
        <item x="851"/>
        <item x="2720"/>
        <item x="547"/>
        <item x="2370"/>
        <item x="2517"/>
        <item x="1858"/>
        <item x="368"/>
        <item x="1495"/>
        <item x="900"/>
        <item x="1092"/>
        <item x="133"/>
        <item x="2661"/>
        <item x="416"/>
        <item x="1011"/>
        <item x="2180"/>
        <item x="2110"/>
        <item x="2795"/>
        <item x="1082"/>
        <item x="439"/>
        <item x="746"/>
        <item x="18"/>
        <item x="1117"/>
        <item x="167"/>
        <item x="1284"/>
        <item x="2233"/>
        <item x="2190"/>
        <item x="1164"/>
        <item x="875"/>
        <item x="777"/>
        <item x="1116"/>
        <item x="472"/>
        <item x="621"/>
        <item x="140"/>
        <item x="1391"/>
        <item x="217"/>
        <item x="1156"/>
        <item x="1423"/>
        <item x="1412"/>
        <item x="1129"/>
        <item x="575"/>
        <item x="2755"/>
        <item x="330"/>
        <item x="692"/>
        <item x="1946"/>
        <item x="115"/>
        <item x="518"/>
        <item x="1854"/>
        <item x="397"/>
        <item x="1810"/>
        <item x="2010"/>
        <item x="918"/>
        <item x="2096"/>
        <item x="1352"/>
        <item x="1939"/>
        <item x="843"/>
        <item x="2753"/>
        <item x="825"/>
        <item x="477"/>
        <item x="1252"/>
        <item x="2321"/>
        <item x="1469"/>
        <item x="450"/>
        <item x="2038"/>
        <item x="529"/>
        <item x="1692"/>
        <item x="1686"/>
        <item x="1751"/>
        <item x="409"/>
        <item x="305"/>
        <item x="928"/>
        <item x="652"/>
        <item x="1486"/>
        <item x="1110"/>
        <item x="520"/>
        <item x="2082"/>
        <item x="736"/>
        <item x="2705"/>
        <item x="1688"/>
        <item x="764"/>
        <item x="2572"/>
        <item x="2183"/>
        <item x="1725"/>
        <item x="2789"/>
        <item x="615"/>
        <item x="444"/>
        <item x="694"/>
        <item x="2239"/>
        <item x="2542"/>
        <item x="1026"/>
        <item x="2317"/>
        <item x="2599"/>
        <item x="793"/>
        <item x="2014"/>
        <item x="1394"/>
        <item x="90"/>
        <item x="679"/>
        <item x="1343"/>
        <item x="1238"/>
        <item x="2241"/>
        <item x="94"/>
        <item x="1451"/>
        <item x="1512"/>
        <item x="1151"/>
        <item x="389"/>
        <item x="1682"/>
        <item x="1697"/>
        <item x="1233"/>
        <item x="797"/>
        <item x="2804"/>
        <item x="347"/>
        <item x="1670"/>
        <item x="2345"/>
        <item x="1667"/>
        <item x="2013"/>
        <item x="1289"/>
        <item x="876"/>
        <item x="2040"/>
        <item x="2668"/>
        <item x="343"/>
        <item x="596"/>
        <item x="56"/>
        <item x="1838"/>
        <item x="1659"/>
        <item x="263"/>
        <item x="383"/>
        <item x="2608"/>
        <item x="2779"/>
        <item x="344"/>
        <item x="2123"/>
        <item x="620"/>
        <item x="2272"/>
        <item x="1914"/>
        <item x="1170"/>
        <item x="2578"/>
        <item x="376"/>
        <item x="1683"/>
        <item x="2277"/>
        <item x="276"/>
        <item x="992"/>
        <item x="292"/>
        <item x="1321"/>
        <item x="887"/>
        <item x="146"/>
        <item x="2062"/>
        <item x="2044"/>
        <item x="390"/>
        <item x="28"/>
        <item x="2479"/>
        <item x="2026"/>
        <item x="725"/>
        <item x="550"/>
        <item x="2050"/>
        <item x="1835"/>
        <item x="806"/>
        <item x="21"/>
        <item x="1758"/>
        <item x="2745"/>
        <item x="1848"/>
        <item x="2697"/>
        <item x="1045"/>
        <item x="882"/>
        <item x="846"/>
        <item x="2743"/>
        <item x="2391"/>
        <item x="2235"/>
        <item x="2324"/>
        <item x="2339"/>
        <item x="30"/>
        <item x="761"/>
        <item x="667"/>
        <item x="2374"/>
        <item x="2604"/>
        <item x="1806"/>
        <item x="2032"/>
        <item x="2585"/>
        <item x="1014"/>
        <item x="645"/>
        <item x="905"/>
        <item x="77"/>
        <item x="845"/>
        <item x="727"/>
        <item x="128"/>
        <item x="2326"/>
        <item x="2358"/>
        <item x="1346"/>
        <item x="2149"/>
        <item x="2099"/>
        <item x="1764"/>
        <item x="2740"/>
        <item x="2373"/>
        <item x="2736"/>
        <item x="2145"/>
        <item x="400"/>
        <item x="1859"/>
        <item x="449"/>
        <item x="1600"/>
        <item x="2431"/>
        <item x="1594"/>
        <item x="91"/>
        <item x="1638"/>
        <item x="2551"/>
        <item x="1083"/>
        <item x="1679"/>
        <item x="922"/>
        <item x="1873"/>
        <item x="908"/>
        <item x="1929"/>
        <item x="1146"/>
        <item x="224"/>
        <item x="662"/>
        <item x="2284"/>
        <item x="2690"/>
        <item x="731"/>
        <item x="131"/>
        <item x="454"/>
        <item x="225"/>
        <item x="111"/>
        <item x="2034"/>
        <item x="210"/>
        <item x="1257"/>
        <item x="672"/>
        <item x="1198"/>
        <item x="2683"/>
        <item x="1509"/>
        <item x="1928"/>
        <item x="1788"/>
        <item x="637"/>
        <item x="576"/>
        <item x="1112"/>
        <item x="1264"/>
        <item x="1103"/>
        <item x="2056"/>
        <item x="2629"/>
        <item x="2286"/>
        <item x="2554"/>
        <item x="1813"/>
        <item x="396"/>
        <item x="1296"/>
        <item x="973"/>
        <item x="2553"/>
        <item x="583"/>
        <item x="294"/>
        <item x="2466"/>
        <item x="792"/>
        <item x="823"/>
        <item x="1846"/>
        <item x="1584"/>
        <item x="1867"/>
        <item x="646"/>
        <item x="795"/>
        <item x="1319"/>
        <item x="506"/>
        <item x="1591"/>
        <item x="1523"/>
        <item x="1626"/>
        <item x="1100"/>
        <item x="2186"/>
        <item x="325"/>
        <item x="1217"/>
        <item x="2196"/>
        <item x="2625"/>
        <item x="2571"/>
        <item x="924"/>
        <item x="619"/>
        <item x="493"/>
        <item x="2458"/>
        <item x="1793"/>
        <item x="2530"/>
        <item x="2113"/>
        <item x="691"/>
        <item x="1565"/>
        <item x="1373"/>
        <item x="1801"/>
        <item x="2671"/>
        <item x="253"/>
        <item x="112"/>
        <item x="2172"/>
        <item x="1786"/>
        <item x="1084"/>
        <item x="1956"/>
        <item x="1933"/>
        <item x="2798"/>
        <item x="1359"/>
        <item x="1356"/>
        <item x="1297"/>
        <item x="170"/>
        <item x="194"/>
        <item x="495"/>
        <item x="1476"/>
        <item x="65"/>
        <item x="1547"/>
        <item x="2747"/>
        <item x="2651"/>
        <item x="2260"/>
        <item x="1315"/>
        <item x="23"/>
        <item x="2739"/>
        <item x="1875"/>
        <item x="2799"/>
        <item x="1802"/>
        <item x="2445"/>
        <item x="1410"/>
        <item x="1704"/>
        <item x="2122"/>
        <item x="1866"/>
        <item x="1521"/>
        <item x="839"/>
        <item x="1339"/>
        <item x="1181"/>
        <item x="2417"/>
        <item x="1503"/>
        <item x="598"/>
        <item x="1958"/>
        <item x="2217"/>
        <item x="2109"/>
        <item x="1615"/>
        <item x="2584"/>
        <item x="1915"/>
        <item x="237"/>
        <item x="1750"/>
        <item x="1673"/>
        <item x="2389"/>
        <item x="2330"/>
        <item x="1534"/>
        <item x="2586"/>
        <item x="972"/>
        <item x="73"/>
        <item x="2665"/>
        <item x="1240"/>
        <item x="2719"/>
        <item x="2606"/>
        <item x="168"/>
        <item x="2093"/>
        <item x="2257"/>
        <item x="1294"/>
        <item x="1624"/>
        <item x="2570"/>
        <item x="986"/>
        <item x="391"/>
        <item x="1699"/>
        <item x="2452"/>
        <item x="1226"/>
        <item x="2676"/>
        <item x="1149"/>
        <item x="2810"/>
        <item x="2583"/>
        <item x="2776"/>
        <item x="458"/>
        <item x="2016"/>
        <item x="235"/>
        <item x="1447"/>
        <item x="874"/>
        <item x="243"/>
        <item x="1441"/>
        <item x="412"/>
        <item x="356"/>
        <item x="2007"/>
        <item x="1892"/>
        <item x="2346"/>
        <item x="1096"/>
        <item x="2738"/>
        <item x="1002"/>
        <item x="1178"/>
        <item x="2677"/>
        <item x="950"/>
        <item x="1618"/>
        <item x="2355"/>
        <item x="2354"/>
        <item x="2335"/>
        <item x="2059"/>
        <item x="223"/>
        <item x="1578"/>
        <item x="1242"/>
        <item x="215"/>
        <item x="2482"/>
        <item x="2171"/>
        <item x="386"/>
        <item x="591"/>
        <item x="987"/>
        <item x="1400"/>
        <item x="1357"/>
        <item x="2357"/>
        <item x="1937"/>
        <item x="504"/>
        <item x="859"/>
        <item x="2732"/>
        <item x="1456"/>
        <item x="599"/>
        <item x="1218"/>
        <item x="934"/>
        <item x="64"/>
        <item x="705"/>
        <item x="1320"/>
        <item x="355"/>
        <item x="912"/>
        <item x="2493"/>
        <item x="2695"/>
        <item x="319"/>
        <item x="2442"/>
        <item x="336"/>
        <item x="2685"/>
        <item x="2006"/>
        <item x="1358"/>
        <item x="2348"/>
        <item x="1926"/>
        <item x="1293"/>
        <item x="2806"/>
        <item x="1239"/>
        <item x="1141"/>
        <item x="1474"/>
        <item x="1081"/>
        <item t="default"/>
      </items>
    </pivotField>
    <pivotField showAll="0"/>
    <pivotField showAll="0"/>
  </pivotFields>
  <rowFields count="1">
    <field x="26"/>
  </rowFields>
  <rowItems count="2">
    <i>
      <x v="4"/>
    </i>
    <i t="grand">
      <x/>
    </i>
  </rowItems>
  <colItems count="1">
    <i/>
  </colItems>
  <dataFields count="1">
    <dataField name="Count of Employee ID" fld="0" subtotal="count" baseField="26" baseItem="0"/>
  </dataFields>
  <formats count="3">
    <format dxfId="14">
      <pivotArea type="all" dataOnly="0" outline="0" fieldPosition="0"/>
    </format>
    <format dxfId="13">
      <pivotArea outline="0" collapsedLevelsAreSubtotals="1" fieldPosition="0"/>
    </format>
    <format dxfId="12">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9679F96A-9017-4EF7-9CAB-0A003AE5693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22:E29" firstHeaderRow="1" firstDataRow="1" firstDataCol="1"/>
  <pivotFields count="33">
    <pivotField showAll="0"/>
    <pivotField numFmtId="15" showAll="0"/>
    <pivotField showAll="0"/>
    <pivotField showAll="0"/>
    <pivotField showAll="0"/>
    <pivotField showAll="0"/>
    <pivotField showAll="0"/>
    <pivotField showAll="0"/>
    <pivotField showAll="0"/>
    <pivotField axis="axisRow" showAll="0" sortType="ascending">
      <items count="7">
        <item x="5"/>
        <item x="3"/>
        <item x="2"/>
        <item x="0"/>
        <item x="1"/>
        <item x="4"/>
        <item t="default"/>
      </items>
      <autoSortScope>
        <pivotArea dataOnly="0" outline="0" fieldPosition="0">
          <references count="1">
            <reference field="4294967294" count="1" selected="0">
              <x v="0"/>
            </reference>
          </references>
        </pivotArea>
      </autoSortScope>
    </pivotField>
    <pivotField showAll="0"/>
    <pivotField numFmtId="15"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numFmtId="15" showAll="0"/>
    <pivotField showAll="0">
      <items count="6">
        <item h="1" x="4"/>
        <item h="1" x="1"/>
        <item h="1" x="0"/>
        <item h="1" x="2"/>
        <item x="3"/>
        <item t="default"/>
      </items>
    </pivotField>
    <pivotField showAll="0"/>
    <pivotField showAll="0"/>
    <pivotField showAll="0"/>
    <pivotField dataField="1" showAll="0">
      <items count="2814">
        <item x="1864"/>
        <item x="2208"/>
        <item x="1999"/>
        <item x="2350"/>
        <item x="515"/>
        <item x="1894"/>
        <item x="1101"/>
        <item x="2292"/>
        <item x="1186"/>
        <item x="2664"/>
        <item x="1553"/>
        <item x="152"/>
        <item x="1943"/>
        <item x="1917"/>
        <item x="1203"/>
        <item x="2802"/>
        <item x="580"/>
        <item x="1057"/>
        <item x="1010"/>
        <item x="1152"/>
        <item x="2689"/>
        <item x="1256"/>
        <item x="1641"/>
        <item x="2258"/>
        <item x="1344"/>
        <item x="116"/>
        <item x="2253"/>
        <item x="787"/>
        <item x="1477"/>
        <item x="885"/>
        <item x="639"/>
        <item x="2320"/>
        <item x="1528"/>
        <item x="136"/>
        <item x="1745"/>
        <item x="2641"/>
        <item x="1960"/>
        <item x="917"/>
        <item x="1789"/>
        <item x="2449"/>
        <item x="2522"/>
        <item x="2510"/>
        <item x="1728"/>
        <item x="2587"/>
        <item x="36"/>
        <item x="698"/>
        <item x="45"/>
        <item x="981"/>
        <item x="1157"/>
        <item x="1382"/>
        <item x="1369"/>
        <item x="216"/>
        <item x="173"/>
        <item x="2051"/>
        <item x="1336"/>
        <item x="2650"/>
        <item x="129"/>
        <item x="2726"/>
        <item x="2455"/>
        <item x="134"/>
        <item x="470"/>
        <item x="1931"/>
        <item x="2126"/>
        <item x="2206"/>
        <item x="2325"/>
        <item x="461"/>
        <item x="1988"/>
        <item x="2133"/>
        <item x="1589"/>
        <item x="272"/>
        <item x="2369"/>
        <item x="1167"/>
        <item x="2207"/>
        <item x="1799"/>
        <item x="241"/>
        <item x="1053"/>
        <item x="132"/>
        <item x="1721"/>
        <item x="1121"/>
        <item x="2376"/>
        <item x="2708"/>
        <item x="2767"/>
        <item x="1822"/>
        <item x="2148"/>
        <item x="614"/>
        <item x="1489"/>
        <item x="1685"/>
        <item x="2429"/>
        <item x="561"/>
        <item x="331"/>
        <item x="2744"/>
        <item x="1197"/>
        <item x="1691"/>
        <item x="2341"/>
        <item x="2627"/>
        <item x="1902"/>
        <item x="1311"/>
        <item x="372"/>
        <item x="2471"/>
        <item x="51"/>
        <item x="1582"/>
        <item x="1273"/>
        <item x="487"/>
        <item x="290"/>
        <item x="1132"/>
        <item x="49"/>
        <item x="2424"/>
        <item x="1829"/>
        <item x="1964"/>
        <item x="2723"/>
        <item x="2144"/>
        <item x="2226"/>
        <item x="2552"/>
        <item x="162"/>
        <item x="2232"/>
        <item x="262"/>
        <item x="246"/>
        <item x="2104"/>
        <item x="1295"/>
        <item x="721"/>
        <item x="2089"/>
        <item x="1882"/>
        <item x="1622"/>
        <item x="2526"/>
        <item x="1140"/>
        <item x="666"/>
        <item x="1734"/>
        <item x="1475"/>
        <item x="2107"/>
        <item x="317"/>
        <item x="2362"/>
        <item x="2749"/>
        <item x="794"/>
        <item x="989"/>
        <item x="703"/>
        <item x="1368"/>
        <item x="2412"/>
        <item x="2409"/>
        <item x="781"/>
        <item x="2721"/>
        <item x="1422"/>
        <item x="2555"/>
        <item x="358"/>
        <item x="974"/>
        <item x="1658"/>
        <item x="2633"/>
        <item x="415"/>
        <item x="2612"/>
        <item x="2623"/>
        <item x="2543"/>
        <item x="1362"/>
        <item x="2485"/>
        <item x="1790"/>
        <item x="1695"/>
        <item x="2124"/>
        <item x="2440"/>
        <item x="1757"/>
        <item x="719"/>
        <item x="706"/>
        <item x="1266"/>
        <item x="2405"/>
        <item x="877"/>
        <item x="301"/>
        <item x="511"/>
        <item x="1837"/>
        <item x="890"/>
        <item x="1279"/>
        <item x="2184"/>
        <item x="2444"/>
        <item x="1411"/>
        <item x="2679"/>
        <item x="1819"/>
        <item x="1221"/>
        <item x="1466"/>
        <item x="2390"/>
        <item x="2709"/>
        <item x="2201"/>
        <item x="2283"/>
        <item x="608"/>
        <item x="1891"/>
        <item x="2098"/>
        <item x="941"/>
        <item x="955"/>
        <item x="1617"/>
        <item x="2151"/>
        <item x="2092"/>
        <item x="418"/>
        <item x="664"/>
        <item x="644"/>
        <item x="2453"/>
        <item x="39"/>
        <item x="2788"/>
        <item x="1574"/>
        <item x="2030"/>
        <item x="486"/>
        <item x="1248"/>
        <item x="273"/>
        <item x="2675"/>
        <item x="377"/>
        <item x="1405"/>
        <item x="288"/>
        <item x="2640"/>
        <item x="2076"/>
        <item x="1056"/>
        <item x="1671"/>
        <item x="2238"/>
        <item x="600"/>
        <item x="267"/>
        <item x="881"/>
        <item x="1694"/>
        <item x="2101"/>
        <item x="1940"/>
        <item x="2658"/>
        <item x="1816"/>
        <item x="2487"/>
        <item x="1653"/>
        <item x="753"/>
        <item x="2488"/>
        <item x="2523"/>
        <item x="1842"/>
        <item x="2132"/>
        <item x="2492"/>
        <item x="2419"/>
        <item x="2147"/>
        <item x="726"/>
        <item x="1945"/>
        <item x="1590"/>
        <item x="976"/>
        <item x="2536"/>
        <item x="536"/>
        <item x="1585"/>
        <item x="342"/>
        <item x="539"/>
        <item x="367"/>
        <item x="749"/>
        <item x="97"/>
        <item x="2575"/>
        <item x="611"/>
        <item x="2437"/>
        <item x="308"/>
        <item x="1761"/>
        <item x="2173"/>
        <item x="734"/>
        <item x="1809"/>
        <item x="2656"/>
        <item x="178"/>
        <item x="1079"/>
        <item x="2368"/>
        <item x="2146"/>
        <item x="1277"/>
        <item x="2218"/>
        <item x="979"/>
        <item x="1424"/>
        <item x="2459"/>
        <item x="960"/>
        <item x="1050"/>
        <item x="1781"/>
        <item x="855"/>
        <item x="676"/>
        <item x="578"/>
        <item x="1951"/>
        <item x="1331"/>
        <item x="35"/>
        <item x="1029"/>
        <item x="2282"/>
        <item x="2441"/>
        <item x="2632"/>
        <item x="209"/>
        <item x="1742"/>
        <item x="59"/>
        <item x="2811"/>
        <item x="1824"/>
        <item x="2065"/>
        <item x="1064"/>
        <item x="24"/>
        <item x="2647"/>
        <item x="20"/>
        <item x="975"/>
        <item x="1461"/>
        <item x="1070"/>
        <item x="983"/>
        <item x="1747"/>
        <item x="2130"/>
        <item x="1250"/>
        <item x="1552"/>
        <item x="339"/>
        <item x="490"/>
        <item x="1613"/>
        <item x="1971"/>
        <item x="1955"/>
        <item x="1016"/>
        <item x="1518"/>
        <item x="2393"/>
        <item x="897"/>
        <item x="2308"/>
        <item x="9"/>
        <item x="1360"/>
        <item x="2165"/>
        <item x="1871"/>
        <item x="926"/>
        <item x="2620"/>
        <item x="2356"/>
        <item x="1381"/>
        <item x="2361"/>
        <item x="886"/>
        <item x="1672"/>
        <item x="2273"/>
        <item x="1108"/>
        <item x="862"/>
        <item x="2080"/>
        <item x="593"/>
        <item x="2404"/>
        <item x="714"/>
        <item x="2418"/>
        <item x="1631"/>
        <item x="1657"/>
        <item x="2377"/>
        <item x="2400"/>
        <item x="1811"/>
        <item x="475"/>
        <item x="586"/>
        <item x="189"/>
        <item x="130"/>
        <item x="1628"/>
        <item x="352"/>
        <item x="2192"/>
        <item x="1566"/>
        <item x="120"/>
        <item x="710"/>
        <item x="678"/>
        <item x="1419"/>
        <item x="819"/>
        <item x="695"/>
        <item x="2666"/>
        <item x="492"/>
        <item x="482"/>
        <item x="1209"/>
        <item x="2337"/>
        <item x="1175"/>
        <item x="1375"/>
        <item x="1950"/>
        <item x="997"/>
        <item x="2601"/>
        <item x="2336"/>
        <item x="2759"/>
        <item x="1243"/>
        <item x="756"/>
        <item x="1350"/>
        <item x="1017"/>
        <item x="1216"/>
        <item x="1093"/>
        <item x="1035"/>
        <item x="751"/>
        <item x="1265"/>
        <item x="11"/>
        <item x="60"/>
        <item x="2086"/>
        <item x="1787"/>
        <item x="2649"/>
        <item x="2764"/>
        <item x="110"/>
        <item x="1470"/>
        <item x="552"/>
        <item x="1155"/>
        <item x="2252"/>
        <item x="597"/>
        <item x="479"/>
        <item x="1765"/>
        <item x="157"/>
        <item x="1465"/>
        <item x="1597"/>
        <item x="1173"/>
        <item x="1911"/>
        <item x="854"/>
        <item x="446"/>
        <item x="1231"/>
        <item x="1669"/>
        <item x="1322"/>
        <item x="2115"/>
        <item x="25"/>
        <item x="1644"/>
        <item x="2041"/>
        <item x="2660"/>
        <item x="1487"/>
        <item x="1276"/>
        <item x="1677"/>
        <item x="214"/>
        <item x="948"/>
        <item x="447"/>
        <item x="2274"/>
        <item x="2265"/>
        <item x="1384"/>
        <item x="1118"/>
        <item x="1989"/>
        <item x="1674"/>
        <item x="2035"/>
        <item x="1347"/>
        <item x="747"/>
        <item x="2078"/>
        <item x="548"/>
        <item x="1374"/>
        <item x="499"/>
        <item x="432"/>
        <item x="685"/>
        <item x="2303"/>
        <item x="2519"/>
        <item x="1738"/>
        <item x="2500"/>
        <item x="1544"/>
        <item x="613"/>
        <item x="2139"/>
        <item x="858"/>
        <item x="835"/>
        <item x="699"/>
        <item x="2662"/>
        <item x="1099"/>
        <item x="776"/>
        <item x="420"/>
        <item x="1731"/>
        <item x="357"/>
        <item x="1191"/>
        <item x="577"/>
        <item x="558"/>
        <item x="93"/>
        <item x="594"/>
        <item x="250"/>
        <item x="2537"/>
        <item x="1463"/>
        <item x="2105"/>
        <item x="2094"/>
        <item x="2700"/>
        <item x="2136"/>
        <item x="1586"/>
        <item x="574"/>
        <item x="297"/>
        <item x="2047"/>
        <item x="1696"/>
        <item x="2611"/>
        <item x="1138"/>
        <item x="1908"/>
        <item x="1255"/>
        <item x="1702"/>
        <item x="2310"/>
        <item x="2052"/>
        <item x="410"/>
        <item x="2730"/>
        <item x="192"/>
        <item x="201"/>
        <item x="1630"/>
        <item x="1992"/>
        <item x="2470"/>
        <item x="741"/>
        <item x="1494"/>
        <item x="2366"/>
        <item x="994"/>
        <item x="1554"/>
        <item x="2168"/>
        <item x="653"/>
        <item x="2439"/>
        <item x="2589"/>
        <item x="1603"/>
        <item x="425"/>
        <item x="906"/>
        <item x="2707"/>
        <item x="1825"/>
        <item x="2263"/>
        <item x="1459"/>
        <item x="1390"/>
        <item x="1406"/>
        <item x="2266"/>
        <item x="1605"/>
        <item x="1202"/>
        <item x="759"/>
        <item x="1774"/>
        <item x="143"/>
        <item x="1287"/>
        <item x="2068"/>
        <item x="337"/>
        <item x="1560"/>
        <item x="629"/>
        <item x="180"/>
        <item x="2212"/>
        <item x="2342"/>
        <item x="2221"/>
        <item x="1733"/>
        <item x="920"/>
        <item x="153"/>
        <item x="892"/>
        <item x="326"/>
        <item x="630"/>
        <item x="1041"/>
        <item x="565"/>
        <item x="1241"/>
        <item x="2036"/>
        <item x="315"/>
        <item x="2416"/>
        <item x="141"/>
        <item x="2222"/>
        <item x="2158"/>
        <item x="2494"/>
        <item x="2626"/>
        <item x="2533"/>
        <item x="66"/>
        <item x="1020"/>
        <item x="1753"/>
        <item x="2701"/>
        <item x="2496"/>
        <item x="2331"/>
        <item x="1784"/>
        <item x="1912"/>
        <item x="1148"/>
        <item x="1097"/>
        <item x="1601"/>
        <item x="2763"/>
        <item x="1065"/>
        <item x="1982"/>
        <item x="208"/>
        <item x="523"/>
        <item x="2279"/>
        <item x="2577"/>
        <item x="2420"/>
        <item x="2710"/>
        <item x="1713"/>
        <item x="844"/>
        <item x="92"/>
        <item x="643"/>
        <item x="1139"/>
        <item x="640"/>
        <item x="623"/>
        <item x="1664"/>
        <item x="868"/>
        <item x="2141"/>
        <item x="388"/>
        <item x="2153"/>
        <item x="2426"/>
        <item x="2644"/>
        <item x="1698"/>
        <item x="156"/>
        <item x="2049"/>
        <item x="1665"/>
        <item x="790"/>
        <item x="1114"/>
        <item x="384"/>
        <item x="2372"/>
        <item x="1417"/>
        <item x="298"/>
        <item x="663"/>
        <item x="2280"/>
        <item x="2549"/>
        <item x="2780"/>
        <item x="853"/>
        <item x="1326"/>
        <item x="2140"/>
        <item x="1944"/>
        <item x="327"/>
        <item x="316"/>
        <item x="1338"/>
        <item x="2127"/>
        <item x="422"/>
        <item x="1043"/>
        <item x="1599"/>
        <item x="1821"/>
        <item x="455"/>
        <item x="1262"/>
        <item x="286"/>
        <item x="1432"/>
        <item x="448"/>
        <item x="107"/>
        <item x="2012"/>
        <item x="2128"/>
        <item x="1527"/>
        <item x="1663"/>
        <item x="2516"/>
        <item x="847"/>
        <item x="1158"/>
        <item x="2379"/>
        <item x="1826"/>
        <item x="1909"/>
        <item x="984"/>
        <item x="863"/>
        <item x="354"/>
        <item x="15"/>
        <item x="2702"/>
        <item x="1642"/>
        <item x="2464"/>
        <item x="2210"/>
        <item x="151"/>
        <item x="2512"/>
        <item x="218"/>
        <item x="779"/>
        <item x="2054"/>
        <item x="2017"/>
        <item x="144"/>
        <item x="549"/>
        <item x="2735"/>
        <item x="31"/>
        <item x="2477"/>
        <item x="2256"/>
        <item x="1259"/>
        <item x="2622"/>
        <item x="2353"/>
        <item x="406"/>
        <item x="1881"/>
        <item x="1150"/>
        <item x="413"/>
        <item x="1068"/>
        <item x="2160"/>
        <item x="946"/>
        <item x="677"/>
        <item x="2102"/>
        <item x="6"/>
        <item x="590"/>
        <item x="2558"/>
        <item x="1230"/>
        <item x="837"/>
        <item x="2188"/>
        <item x="405"/>
        <item x="932"/>
        <item x="1341"/>
        <item x="234"/>
        <item x="624"/>
        <item x="147"/>
        <item x="341"/>
        <item x="1782"/>
        <item x="2534"/>
        <item x="1109"/>
        <item x="1899"/>
        <item x="281"/>
        <item x="1185"/>
        <item x="1431"/>
        <item x="2067"/>
        <item x="1794"/>
        <item x="1732"/>
        <item x="857"/>
        <item x="2200"/>
        <item x="954"/>
        <item x="1906"/>
        <item x="894"/>
        <item x="1681"/>
        <item x="328"/>
        <item x="1777"/>
        <item x="1019"/>
        <item x="1856"/>
        <item x="244"/>
        <item x="1229"/>
        <item x="452"/>
        <item x="542"/>
        <item x="2746"/>
        <item x="579"/>
        <item x="752"/>
        <item x="708"/>
        <item x="1885"/>
        <item x="50"/>
        <item x="609"/>
        <item x="824"/>
        <item x="1768"/>
        <item x="2547"/>
        <item x="2667"/>
        <item x="2077"/>
        <item x="1309"/>
        <item x="229"/>
        <item x="2561"/>
        <item x="1715"/>
        <item x="1395"/>
        <item x="2425"/>
        <item x="2490"/>
        <item x="346"/>
        <item x="2267"/>
        <item x="757"/>
        <item x="670"/>
        <item x="1676"/>
        <item x="1427"/>
        <item x="2507"/>
        <item x="1402"/>
        <item x="2621"/>
        <item x="2313"/>
        <item x="1807"/>
        <item x="2189"/>
        <item x="451"/>
        <item x="2135"/>
        <item x="2783"/>
        <item x="1472"/>
        <item x="29"/>
        <item x="2672"/>
        <item x="364"/>
        <item x="945"/>
        <item x="1529"/>
        <item x="2472"/>
        <item x="1073"/>
        <item x="871"/>
        <item x="2457"/>
        <item x="154"/>
        <item x="1060"/>
        <item x="2678"/>
        <item x="2539"/>
        <item x="498"/>
        <item x="1063"/>
        <item x="404"/>
        <item x="2659"/>
        <item x="255"/>
        <item x="190"/>
        <item x="2448"/>
        <item x="2294"/>
        <item x="879"/>
        <item x="1576"/>
        <item x="2022"/>
        <item x="54"/>
        <item x="258"/>
        <item x="1069"/>
        <item x="2154"/>
        <item x="430"/>
        <item x="1452"/>
        <item x="1620"/>
        <item x="1857"/>
        <item x="2563"/>
        <item x="2229"/>
        <item x="782"/>
        <item x="2388"/>
        <item x="1434"/>
        <item x="1318"/>
        <item x="516"/>
        <item x="1453"/>
        <item x="469"/>
        <item x="2360"/>
        <item x="1379"/>
        <item x="1662"/>
        <item x="1525"/>
        <item x="348"/>
        <item x="2174"/>
        <item x="966"/>
        <item x="191"/>
        <item x="2574"/>
        <item x="222"/>
        <item x="26"/>
        <item x="1969"/>
        <item x="1853"/>
        <item x="282"/>
        <item x="1049"/>
        <item x="1040"/>
        <item x="1520"/>
        <item x="1270"/>
        <item x="660"/>
        <item x="661"/>
        <item x="419"/>
        <item x="247"/>
        <item x="1071"/>
        <item x="1034"/>
        <item x="1868"/>
        <item x="311"/>
        <item x="135"/>
        <item x="1409"/>
        <item x="1404"/>
        <item x="791"/>
        <item x="1001"/>
        <item x="1526"/>
        <item x="206"/>
        <item x="429"/>
        <item x="175"/>
        <item x="1098"/>
        <item x="72"/>
        <item x="821"/>
        <item x="707"/>
        <item x="1874"/>
        <item x="240"/>
        <item x="2438"/>
        <item x="1015"/>
        <item x="1629"/>
        <item x="2778"/>
        <item x="2757"/>
        <item x="321"/>
        <item x="1312"/>
        <item x="1435"/>
        <item x="1493"/>
        <item x="1354"/>
        <item x="2760"/>
        <item x="1932"/>
        <item x="1538"/>
        <item x="1214"/>
        <item x="813"/>
        <item x="460"/>
        <item x="1392"/>
        <item x="689"/>
        <item x="2001"/>
        <item x="1690"/>
        <item x="800"/>
        <item x="1748"/>
        <item x="2691"/>
        <item x="1888"/>
        <item x="1037"/>
        <item x="2177"/>
        <item x="160"/>
        <item x="1959"/>
        <item x="2473"/>
        <item x="701"/>
        <item x="2525"/>
        <item x="375"/>
        <item x="1823"/>
        <item x="841"/>
        <item x="2118"/>
        <item x="2502"/>
        <item x="1635"/>
        <item x="533"/>
        <item x="350"/>
        <item x="1714"/>
        <item x="2097"/>
        <item x="1496"/>
        <item x="212"/>
        <item x="802"/>
        <item x="1376"/>
        <item x="1115"/>
        <item x="774"/>
        <item x="2289"/>
        <item x="931"/>
        <item x="82"/>
        <item x="1457"/>
        <item x="2037"/>
        <item x="2588"/>
        <item x="684"/>
        <item x="254"/>
        <item x="1849"/>
        <item x="2275"/>
        <item x="1705"/>
        <item x="2057"/>
        <item x="2655"/>
        <item x="1567"/>
        <item x="755"/>
        <item x="1795"/>
        <item x="938"/>
        <item x="2454"/>
        <item x="1227"/>
        <item x="1637"/>
        <item x="102"/>
        <item x="1991"/>
        <item x="1797"/>
        <item x="893"/>
        <item x="674"/>
        <item x="183"/>
        <item x="754"/>
        <item x="2724"/>
        <item x="2003"/>
        <item x="1632"/>
        <item x="2518"/>
        <item x="1342"/>
        <item x="145"/>
        <item x="306"/>
        <item x="2642"/>
        <item x="2782"/>
        <item x="1189"/>
        <item x="2469"/>
        <item x="1841"/>
        <item x="2535"/>
        <item x="1288"/>
        <item x="786"/>
        <item x="2029"/>
        <item x="2597"/>
        <item x="1719"/>
        <item x="436"/>
        <item x="1232"/>
        <item x="2100"/>
        <item x="2079"/>
        <item x="1803"/>
        <item x="1054"/>
        <item x="1122"/>
        <item x="828"/>
        <item x="95"/>
        <item x="414"/>
        <item x="1078"/>
        <item x="1192"/>
        <item x="1397"/>
        <item x="474"/>
        <item x="211"/>
        <item x="1023"/>
        <item x="1985"/>
        <item x="1120"/>
        <item x="1580"/>
        <item x="838"/>
        <item x="322"/>
        <item x="2731"/>
        <item x="980"/>
        <item x="125"/>
        <item x="2538"/>
        <item x="1204"/>
        <item x="1606"/>
        <item x="2556"/>
        <item x="944"/>
        <item x="2748"/>
        <item x="1213"/>
        <item x="2734"/>
        <item x="17"/>
        <item x="52"/>
        <item x="382"/>
        <item x="1844"/>
        <item x="2727"/>
        <item x="75"/>
        <item x="1208"/>
        <item x="1979"/>
        <item x="711"/>
        <item x="334"/>
        <item x="750"/>
        <item x="434"/>
        <item x="1236"/>
        <item x="80"/>
        <item x="2800"/>
        <item x="1575"/>
        <item x="2699"/>
        <item x="848"/>
        <item x="426"/>
        <item x="2375"/>
        <item x="83"/>
        <item x="1195"/>
        <item x="1480"/>
        <item x="2805"/>
        <item x="1972"/>
        <item x="878"/>
        <item x="1433"/>
        <item x="187"/>
        <item x="127"/>
        <item x="2580"/>
        <item x="4"/>
        <item x="956"/>
        <item x="2198"/>
        <item x="385"/>
        <item x="1572"/>
        <item x="2072"/>
        <item x="2772"/>
        <item x="2005"/>
        <item x="1818"/>
        <item x="1879"/>
        <item x="2134"/>
        <item x="55"/>
        <item x="1678"/>
        <item x="651"/>
        <item x="2576"/>
        <item x="772"/>
        <item x="16"/>
        <item x="2560"/>
        <item x="366"/>
        <item x="1839"/>
        <item x="807"/>
        <item x="1439"/>
        <item x="2407"/>
        <item x="2290"/>
        <item x="2116"/>
        <item x="2698"/>
        <item x="2792"/>
        <item x="491"/>
        <item x="1550"/>
        <item x="2163"/>
        <item x="360"/>
        <item x="1608"/>
        <item x="1314"/>
        <item x="2285"/>
        <item x="970"/>
        <item x="2769"/>
        <item x="801"/>
        <item x="2332"/>
        <item x="903"/>
        <item x="2159"/>
        <item x="2137"/>
        <item x="1263"/>
        <item x="1058"/>
        <item x="2"/>
        <item x="2316"/>
        <item x="2509"/>
        <item x="2009"/>
        <item x="333"/>
        <item x="820"/>
        <item x="2443"/>
        <item x="2161"/>
        <item x="2019"/>
        <item x="965"/>
        <item x="2573"/>
        <item x="1994"/>
        <item x="89"/>
        <item x="2681"/>
        <item x="265"/>
        <item x="1383"/>
        <item x="2053"/>
        <item x="1596"/>
        <item x="12"/>
        <item x="394"/>
        <item x="2309"/>
        <item x="2315"/>
        <item x="1551"/>
        <item x="2595"/>
        <item x="1913"/>
        <item x="2084"/>
        <item x="2106"/>
        <item x="888"/>
        <item x="2125"/>
        <item x="2403"/>
        <item x="100"/>
        <item x="1559"/>
        <item x="607"/>
        <item x="1712"/>
        <item x="63"/>
        <item x="2234"/>
        <item x="2108"/>
        <item x="2071"/>
        <item x="1483"/>
        <item x="627"/>
        <item x="961"/>
        <item x="42"/>
        <item x="951"/>
        <item x="2322"/>
        <item x="1024"/>
        <item x="1048"/>
        <item x="2213"/>
        <item x="471"/>
        <item x="700"/>
        <item x="532"/>
        <item x="1220"/>
        <item x="2434"/>
        <item x="2639"/>
        <item x="1965"/>
        <item x="1876"/>
        <item x="1004"/>
        <item x="1201"/>
        <item x="424"/>
        <item x="374"/>
        <item x="943"/>
        <item x="683"/>
        <item x="525"/>
        <item x="2231"/>
        <item x="2195"/>
        <item x="2204"/>
        <item x="2240"/>
        <item x="867"/>
        <item x="1935"/>
        <item x="279"/>
        <item x="362"/>
        <item x="2809"/>
        <item x="2216"/>
        <item x="2073"/>
        <item x="625"/>
        <item x="2432"/>
        <item x="925"/>
        <item x="2602"/>
        <item x="562"/>
        <item x="1194"/>
        <item x="1522"/>
        <item x="1878"/>
        <item x="53"/>
        <item x="1022"/>
        <item x="1621"/>
        <item x="2706"/>
        <item x="44"/>
        <item x="1949"/>
        <item x="693"/>
        <item x="373"/>
        <item x="809"/>
        <item x="1592"/>
        <item x="1429"/>
        <item x="628"/>
        <item x="1541"/>
        <item x="114"/>
        <item x="2616"/>
        <item x="1443"/>
        <item x="1633"/>
        <item x="33"/>
        <item x="1539"/>
        <item x="2762"/>
        <item x="1754"/>
        <item x="778"/>
        <item x="251"/>
        <item x="1666"/>
        <item x="438"/>
        <item x="2251"/>
        <item x="2398"/>
        <item x="2015"/>
        <item x="14"/>
        <item x="2203"/>
        <item x="784"/>
        <item x="1981"/>
        <item x="1549"/>
        <item x="2220"/>
        <item x="81"/>
        <item x="2075"/>
        <item x="1125"/>
        <item x="1407"/>
        <item x="2268"/>
        <item x="971"/>
        <item x="680"/>
        <item x="1741"/>
        <item x="473"/>
        <item x="1163"/>
        <item x="1086"/>
        <item x="10"/>
        <item x="459"/>
        <item x="1716"/>
        <item x="345"/>
        <item x="949"/>
        <item x="260"/>
        <item x="1006"/>
        <item x="2191"/>
        <item x="2245"/>
        <item x="2227"/>
        <item x="1468"/>
        <item x="2411"/>
        <item x="1845"/>
        <item x="1583"/>
        <item x="681"/>
        <item x="1176"/>
        <item x="738"/>
        <item x="2120"/>
        <item x="220"/>
        <item x="2540"/>
        <item x="2521"/>
        <item x="2202"/>
        <item x="1983"/>
        <item x="2002"/>
        <item x="1107"/>
        <item x="1723"/>
        <item x="2363"/>
        <item x="770"/>
        <item x="84"/>
        <item x="299"/>
        <item x="2069"/>
        <item x="789"/>
        <item x="1573"/>
        <item x="2415"/>
        <item x="2643"/>
        <item x="203"/>
        <item x="2112"/>
        <item x="804"/>
        <item x="142"/>
        <item x="2618"/>
        <item x="271"/>
        <item x="71"/>
        <item x="977"/>
        <item x="1604"/>
        <item x="2394"/>
        <item x="1134"/>
        <item x="728"/>
        <item x="1448"/>
        <item x="1760"/>
        <item x="1921"/>
        <item x="872"/>
        <item x="2129"/>
        <item x="1993"/>
        <item x="638"/>
        <item x="2609"/>
        <item x="2023"/>
        <item x="505"/>
        <item x="2378"/>
        <item x="1860"/>
        <item x="380"/>
        <item x="1471"/>
        <item x="2545"/>
        <item x="239"/>
        <item x="1062"/>
        <item x="105"/>
        <item x="158"/>
        <item x="538"/>
        <item x="480"/>
        <item x="2254"/>
        <item x="2495"/>
        <item x="1351"/>
        <item x="1815"/>
        <item x="2090"/>
        <item x="687"/>
        <item x="655"/>
        <item x="340"/>
        <item x="2064"/>
        <item x="2682"/>
        <item x="2236"/>
        <item x="2770"/>
        <item x="2074"/>
        <item x="1905"/>
        <item x="718"/>
        <item x="715"/>
        <item x="27"/>
        <item x="2371"/>
        <item x="571"/>
        <item x="2182"/>
        <item x="1587"/>
        <item x="2278"/>
        <item x="483"/>
        <item x="675"/>
        <item x="2803"/>
        <item x="1548"/>
        <item x="964"/>
        <item x="1280"/>
        <item x="2807"/>
        <item x="1927"/>
        <item x="423"/>
        <item x="2380"/>
        <item x="936"/>
        <item x="1365"/>
        <item x="2603"/>
        <item x="993"/>
        <item x="233"/>
        <item x="2752"/>
        <item x="713"/>
        <item x="332"/>
        <item x="1739"/>
        <item x="2427"/>
        <item x="2383"/>
        <item x="2630"/>
        <item x="769"/>
        <item x="1182"/>
        <item x="86"/>
        <item x="465"/>
        <item x="1430"/>
        <item x="2467"/>
        <item x="968"/>
        <item x="392"/>
        <item x="2156"/>
        <item x="632"/>
        <item x="633"/>
        <item x="2550"/>
        <item x="849"/>
        <item x="2794"/>
        <item x="2423"/>
        <item x="2178"/>
        <item x="2384"/>
        <item x="963"/>
        <item x="137"/>
        <item x="1353"/>
        <item x="2751"/>
        <item x="1172"/>
        <item x="554"/>
        <item x="1166"/>
        <item x="1464"/>
        <item x="186"/>
        <item x="739"/>
        <item x="829"/>
        <item x="1903"/>
        <item x="1872"/>
        <item x="2673"/>
        <item x="312"/>
        <item x="771"/>
        <item x="1514"/>
        <item x="176"/>
        <item x="2478"/>
        <item x="1961"/>
        <item x="768"/>
        <item x="1779"/>
        <item x="2295"/>
        <item x="365"/>
        <item x="1752"/>
        <item x="2349"/>
        <item x="1907"/>
        <item x="507"/>
        <item x="2480"/>
        <item x="287"/>
        <item x="96"/>
        <item x="1976"/>
        <item x="690"/>
        <item x="889"/>
        <item x="259"/>
        <item x="1634"/>
        <item x="2474"/>
        <item x="2628"/>
        <item x="109"/>
        <item x="2714"/>
        <item x="815"/>
        <item x="1855"/>
        <item x="2255"/>
        <item x="85"/>
        <item x="2468"/>
        <item x="544"/>
        <item x="351"/>
        <item x="834"/>
        <item x="812"/>
        <item x="1997"/>
        <item x="1363"/>
        <item x="2687"/>
        <item x="555"/>
        <item x="606"/>
        <item x="2614"/>
        <item x="1726"/>
        <item x="2187"/>
        <item x="1500"/>
        <item x="545"/>
        <item x="2631"/>
        <item x="291"/>
        <item x="1247"/>
        <item x="1089"/>
        <item x="442"/>
        <item x="1222"/>
        <item x="1880"/>
        <item x="2696"/>
        <item x="569"/>
        <item x="641"/>
        <item x="1910"/>
        <item x="2063"/>
        <item x="733"/>
        <item x="587"/>
        <item x="2635"/>
        <item x="43"/>
        <item x="378"/>
        <item x="1193"/>
        <item x="1061"/>
        <item x="1516"/>
        <item x="1038"/>
        <item x="1883"/>
        <item x="654"/>
        <item x="2215"/>
        <item x="163"/>
        <item x="1579"/>
        <item x="1403"/>
        <item x="1285"/>
        <item x="462"/>
        <item x="2088"/>
        <item x="411"/>
        <item x="41"/>
        <item x="1396"/>
        <item x="188"/>
        <item x="560"/>
        <item x="856"/>
        <item x="181"/>
        <item x="1088"/>
        <item x="1607"/>
        <item x="2486"/>
        <item x="642"/>
        <item x="204"/>
        <item x="303"/>
        <item x="933"/>
        <item x="37"/>
        <item x="1364"/>
        <item x="904"/>
        <item x="861"/>
        <item x="1970"/>
        <item x="2692"/>
        <item x="2784"/>
        <item x="139"/>
        <item x="2793"/>
        <item x="521"/>
        <item x="2287"/>
        <item x="387"/>
        <item x="1428"/>
        <item x="2197"/>
        <item x="1640"/>
        <item x="2249"/>
        <item x="991"/>
        <item x="1930"/>
        <item x="1820"/>
        <item x="2541"/>
        <item x="2387"/>
        <item x="911"/>
        <item x="2520"/>
        <item x="1737"/>
        <item x="1865"/>
        <item x="1668"/>
        <item x="2281"/>
        <item x="370"/>
        <item x="2761"/>
        <item x="814"/>
        <item x="1355"/>
        <item x="2504"/>
        <item x="2713"/>
        <item x="1934"/>
        <item x="2506"/>
        <item x="2060"/>
        <item x="2703"/>
        <item x="1884"/>
        <item x="2395"/>
        <item x="1274"/>
        <item x="2450"/>
        <item x="1329"/>
        <item x="2413"/>
        <item x="323"/>
        <item x="2777"/>
        <item x="626"/>
        <item x="196"/>
        <item x="659"/>
        <item x="1426"/>
        <item x="2613"/>
        <item x="1113"/>
        <item x="730"/>
        <item x="716"/>
        <item x="622"/>
        <item x="2021"/>
        <item x="1897"/>
        <item x="2430"/>
        <item x="1332"/>
        <item x="445"/>
        <item x="2247"/>
        <item x="172"/>
        <item x="427"/>
        <item x="1654"/>
        <item x="2565"/>
        <item x="1253"/>
        <item x="1224"/>
        <item x="1746"/>
        <item x="940"/>
        <item x="1862"/>
        <item x="1478"/>
        <item x="1206"/>
        <item x="649"/>
        <item x="1975"/>
        <item x="658"/>
        <item x="1709"/>
        <item x="1498"/>
        <item x="1032"/>
        <item x="108"/>
        <item x="1401"/>
        <item x="1306"/>
        <item x="69"/>
        <item x="1327"/>
        <item x="124"/>
        <item x="307"/>
        <item x="1545"/>
        <item x="1980"/>
        <item x="2581"/>
        <item x="138"/>
        <item x="104"/>
        <item x="74"/>
        <item x="540"/>
        <item x="1506"/>
        <item x="1707"/>
        <item x="1075"/>
        <item x="1393"/>
        <item x="1655"/>
        <item x="1812"/>
        <item x="780"/>
        <item x="252"/>
        <item x="557"/>
        <item x="2193"/>
        <item x="581"/>
        <item x="2591"/>
        <item x="261"/>
        <item x="2008"/>
        <item x="2167"/>
        <item x="2318"/>
        <item x="2607"/>
        <item x="995"/>
        <item x="1843"/>
        <item x="702"/>
        <item x="2796"/>
        <item x="2766"/>
        <item x="1749"/>
        <item x="1646"/>
        <item x="1372"/>
        <item x="2291"/>
        <item x="2669"/>
        <item x="213"/>
        <item x="526"/>
        <item x="891"/>
        <item x="1046"/>
        <item x="118"/>
        <item x="1135"/>
        <item x="2688"/>
        <item x="221"/>
        <item x="1889"/>
        <item x="1966"/>
        <item x="99"/>
        <item x="1187"/>
        <item x="1268"/>
        <item x="1769"/>
        <item x="508"/>
        <item x="939"/>
        <item x="1307"/>
        <item x="126"/>
        <item x="2733"/>
        <item x="2741"/>
        <item x="2042"/>
        <item x="1385"/>
        <item x="1349"/>
        <item x="1648"/>
        <item x="309"/>
        <item x="1094"/>
        <item x="1051"/>
        <item x="1009"/>
        <item x="2306"/>
        <item x="2399"/>
        <item x="1675"/>
        <item x="2061"/>
        <item x="1335"/>
        <item x="2484"/>
        <item x="803"/>
        <item x="284"/>
        <item x="228"/>
        <item x="2261"/>
        <item x="1072"/>
        <item x="1420"/>
        <item x="1593"/>
        <item x="1736"/>
        <item x="1413"/>
        <item x="1710"/>
        <item x="295"/>
        <item x="2228"/>
        <item x="2269"/>
        <item x="1254"/>
        <item x="1127"/>
        <item x="2301"/>
        <item x="1436"/>
        <item x="407"/>
        <item x="1142"/>
        <item x="2329"/>
        <item x="584"/>
        <item x="990"/>
        <item x="393"/>
        <item x="1564"/>
        <item x="729"/>
        <item x="1977"/>
        <item x="1159"/>
        <item x="1337"/>
        <item x="335"/>
        <item x="379"/>
        <item x="1473"/>
        <item x="2503"/>
        <item x="428"/>
        <item x="1996"/>
        <item x="901"/>
        <item x="2489"/>
        <item x="1281"/>
        <item x="369"/>
        <item x="2773"/>
        <item x="1361"/>
        <item x="1370"/>
        <item x="1542"/>
        <item x="836"/>
        <item x="1519"/>
        <item x="2058"/>
        <item x="1998"/>
        <item x="0"/>
        <item x="2270"/>
        <item x="1661"/>
        <item x="553"/>
        <item x="522"/>
        <item x="2045"/>
        <item x="1612"/>
        <item x="2242"/>
        <item x="78"/>
        <item x="371"/>
        <item x="1957"/>
        <item x="2031"/>
        <item x="830"/>
        <item x="2617"/>
        <item x="164"/>
        <item x="603"/>
        <item x="810"/>
        <item x="852"/>
        <item x="1936"/>
        <item x="709"/>
        <item x="865"/>
        <item x="467"/>
        <item x="2176"/>
        <item x="70"/>
        <item x="2185"/>
        <item x="765"/>
        <item x="399"/>
        <item x="2402"/>
        <item x="159"/>
        <item x="1378"/>
        <item x="226"/>
        <item x="1105"/>
        <item x="969"/>
        <item x="1007"/>
        <item x="2801"/>
        <item x="1770"/>
        <item x="1636"/>
        <item x="171"/>
        <item x="441"/>
        <item x="2579"/>
        <item x="582"/>
        <item x="1602"/>
        <item x="1111"/>
        <item x="1298"/>
        <item x="278"/>
        <item x="2754"/>
        <item x="1886"/>
        <item x="688"/>
        <item x="1771"/>
        <item x="1649"/>
        <item x="2327"/>
        <item x="1102"/>
        <item x="2020"/>
        <item x="2230"/>
        <item x="1215"/>
        <item x="463"/>
        <item x="1510"/>
        <item x="1701"/>
        <item x="456"/>
        <item x="2765"/>
        <item x="883"/>
        <item x="1555"/>
        <item x="2638"/>
        <item x="1467"/>
        <item x="503"/>
        <item x="869"/>
        <item x="2401"/>
        <item x="1924"/>
        <item x="87"/>
        <item x="435"/>
        <item x="2276"/>
        <item x="1261"/>
        <item x="895"/>
        <item x="1497"/>
        <item x="1730"/>
        <item x="149"/>
        <item x="2365"/>
        <item x="1137"/>
        <item x="1904"/>
        <item x="1462"/>
        <item x="833"/>
        <item x="913"/>
        <item x="1689"/>
        <item x="2297"/>
        <item x="899"/>
        <item x="647"/>
        <item x="735"/>
        <item x="2359"/>
        <item x="1388"/>
        <item x="2055"/>
        <item x="1916"/>
        <item x="1237"/>
        <item x="2095"/>
        <item x="2446"/>
        <item x="1169"/>
        <item x="2594"/>
        <item x="2142"/>
        <item x="914"/>
        <item x="1033"/>
        <item x="2790"/>
        <item x="1018"/>
        <item x="1183"/>
        <item x="2414"/>
        <item x="743"/>
        <item x="1536"/>
        <item x="1130"/>
        <item x="2557"/>
        <item x="592"/>
        <item x="1941"/>
        <item x="1340"/>
        <item x="1245"/>
        <item x="1454"/>
        <item x="2476"/>
        <item x="915"/>
        <item x="1067"/>
        <item x="2244"/>
        <item x="682"/>
        <item x="1828"/>
        <item x="485"/>
        <item x="324"/>
        <item x="1308"/>
        <item x="1386"/>
        <item x="1484"/>
        <item x="543"/>
        <item x="2499"/>
        <item x="527"/>
        <item x="1952"/>
        <item x="1720"/>
        <item x="302"/>
        <item x="1711"/>
        <item x="1324"/>
        <item x="40"/>
        <item x="13"/>
        <item x="232"/>
        <item x="563"/>
        <item x="1290"/>
        <item x="2559"/>
        <item x="1161"/>
        <item x="2011"/>
        <item x="1832"/>
        <item x="193"/>
        <item x="1504"/>
        <item x="2718"/>
        <item x="68"/>
        <item x="1625"/>
        <item x="1922"/>
        <item x="1850"/>
        <item x="1377"/>
        <item x="2211"/>
        <item x="2311"/>
        <item x="401"/>
        <item x="166"/>
        <item x="978"/>
        <item x="2768"/>
        <item x="2386"/>
        <item x="831"/>
        <item x="1442"/>
        <item x="165"/>
        <item x="2018"/>
        <item x="2397"/>
        <item x="519"/>
        <item x="2475"/>
        <item x="1458"/>
        <item x="1598"/>
        <item x="2048"/>
        <item x="826"/>
        <item x="1013"/>
        <item x="1643"/>
        <item x="1852"/>
        <item x="588"/>
        <item x="2209"/>
        <item x="1722"/>
        <item x="1180"/>
        <item x="704"/>
        <item x="2262"/>
        <item x="1251"/>
        <item x="3"/>
        <item x="1490"/>
        <item x="528"/>
        <item x="2323"/>
        <item x="1438"/>
        <item x="1623"/>
        <item x="604"/>
        <item x="2648"/>
        <item x="513"/>
        <item x="238"/>
        <item x="2546"/>
        <item x="618"/>
        <item x="1759"/>
        <item x="1313"/>
        <item x="2646"/>
        <item x="1814"/>
        <item x="796"/>
        <item x="1569"/>
        <item x="732"/>
        <item x="242"/>
        <item x="896"/>
        <item x="1234"/>
        <item x="484"/>
        <item x="1893"/>
        <item x="2004"/>
        <item x="1530"/>
        <item x="2300"/>
        <item x="314"/>
        <item x="2421"/>
        <item x="230"/>
        <item x="1"/>
        <item x="1144"/>
        <item x="524"/>
        <item x="1366"/>
        <item x="1119"/>
        <item x="665"/>
        <item x="2343"/>
        <item x="2654"/>
        <item x="1000"/>
        <item x="648"/>
        <item x="2812"/>
        <item x="942"/>
        <item x="1717"/>
        <item x="1444"/>
        <item x="320"/>
        <item x="1437"/>
        <item x="1546"/>
        <item x="2199"/>
        <item x="1727"/>
        <item x="884"/>
        <item x="2722"/>
        <item x="1744"/>
        <item x="1963"/>
        <item x="1147"/>
        <item x="150"/>
        <item x="1724"/>
        <item x="2670"/>
        <item x="2396"/>
        <item x="2501"/>
        <item x="712"/>
        <item x="1310"/>
        <item x="476"/>
        <item x="996"/>
        <item x="923"/>
        <item x="117"/>
        <item x="1074"/>
        <item x="1877"/>
        <item x="1531"/>
        <item x="443"/>
        <item x="671"/>
        <item x="1027"/>
        <item x="2593"/>
        <item x="1325"/>
        <item x="2179"/>
        <item x="1938"/>
        <item x="1898"/>
        <item x="106"/>
        <item x="2408"/>
        <item x="798"/>
        <item x="2070"/>
        <item x="2367"/>
        <item x="2462"/>
        <item x="551"/>
        <item x="910"/>
        <item x="22"/>
        <item x="177"/>
        <item x="1179"/>
        <item x="1756"/>
        <item x="907"/>
        <item x="1588"/>
        <item x="832"/>
        <item x="775"/>
        <item x="2694"/>
        <item x="760"/>
        <item x="1693"/>
        <item x="266"/>
        <item x="264"/>
        <item x="1501"/>
        <item x="2024"/>
        <item x="2224"/>
        <item x="799"/>
        <item x="762"/>
        <item x="2615"/>
        <item x="898"/>
        <item x="269"/>
        <item x="488"/>
        <item x="2508"/>
        <item x="595"/>
        <item x="2223"/>
        <item x="1143"/>
        <item x="2693"/>
        <item x="1136"/>
        <item x="179"/>
        <item x="184"/>
        <item x="1488"/>
        <item x="1124"/>
        <item x="1371"/>
        <item x="2181"/>
        <item x="361"/>
        <item x="1260"/>
        <item x="1160"/>
        <item x="19"/>
        <item x="57"/>
        <item x="431"/>
        <item x="478"/>
        <item x="270"/>
        <item x="568"/>
        <item x="1942"/>
        <item x="2225"/>
        <item x="1995"/>
        <item x="1652"/>
        <item x="1800"/>
        <item x="559"/>
        <item x="783"/>
        <item x="1168"/>
        <item x="1708"/>
        <item x="2717"/>
        <item x="1639"/>
        <item x="32"/>
        <item x="2296"/>
        <item x="2461"/>
        <item x="657"/>
        <item x="2596"/>
        <item x="2091"/>
        <item x="199"/>
        <item x="1562"/>
        <item x="1827"/>
        <item x="1225"/>
        <item x="766"/>
        <item x="185"/>
        <item x="1165"/>
        <item x="546"/>
        <item x="1302"/>
        <item x="1687"/>
        <item x="2729"/>
        <item x="2364"/>
        <item x="1292"/>
        <item x="2150"/>
        <item x="601"/>
        <item x="437"/>
        <item x="280"/>
        <item x="497"/>
        <item x="1301"/>
        <item x="2152"/>
        <item x="1210"/>
        <item x="1415"/>
        <item x="880"/>
        <item x="1205"/>
        <item x="1380"/>
        <item x="1847"/>
        <item x="2298"/>
        <item x="1211"/>
        <item x="1123"/>
        <item x="2663"/>
        <item x="1223"/>
        <item x="840"/>
        <item x="2237"/>
        <item x="2704"/>
        <item x="1947"/>
        <item x="2463"/>
        <item x="1047"/>
        <item x="2674"/>
        <item x="1863"/>
        <item x="2428"/>
        <item x="2634"/>
        <item x="79"/>
        <item x="1986"/>
        <item x="1235"/>
        <item x="541"/>
        <item x="2624"/>
        <item x="1656"/>
        <item x="1367"/>
        <item x="468"/>
        <item x="1987"/>
        <item x="283"/>
        <item x="1269"/>
        <item x="1773"/>
        <item x="744"/>
        <item x="2505"/>
        <item x="2567"/>
        <item x="2433"/>
        <item x="1126"/>
        <item x="1267"/>
        <item x="256"/>
        <item x="696"/>
        <item x="1304"/>
        <item x="353"/>
        <item x="2250"/>
        <item x="535"/>
        <item x="2797"/>
        <item x="860"/>
        <item x="121"/>
        <item x="1887"/>
        <item x="1196"/>
        <item x="1174"/>
        <item x="2562"/>
        <item x="2771"/>
        <item x="1775"/>
        <item x="763"/>
        <item x="1974"/>
        <item x="1271"/>
        <item x="2514"/>
        <item x="723"/>
        <item x="1199"/>
        <item x="1177"/>
        <item x="669"/>
        <item x="1030"/>
        <item x="227"/>
        <item x="421"/>
        <item x="1533"/>
        <item x="197"/>
        <item x="1680"/>
        <item x="1540"/>
        <item x="2025"/>
        <item x="740"/>
        <item x="1055"/>
        <item x="1502"/>
        <item x="113"/>
        <item x="1556"/>
        <item x="1481"/>
        <item x="1990"/>
        <item x="1128"/>
        <item x="2756"/>
        <item x="2164"/>
        <item x="289"/>
        <item x="811"/>
        <item x="2590"/>
        <item x="1291"/>
        <item x="1408"/>
        <item x="612"/>
        <item x="1485"/>
        <item x="285"/>
        <item x="1200"/>
        <item x="2787"/>
        <item x="1543"/>
        <item x="1421"/>
        <item x="2046"/>
        <item x="1783"/>
        <item x="2786"/>
        <item x="959"/>
        <item x="1003"/>
        <item x="909"/>
        <item x="2039"/>
        <item x="930"/>
        <item x="2680"/>
        <item x="2725"/>
        <item x="1645"/>
        <item x="1609"/>
        <item x="2219"/>
        <item x="2750"/>
        <item x="1154"/>
        <item x="398"/>
        <item x="650"/>
        <item x="2083"/>
        <item x="2775"/>
        <item x="277"/>
        <item x="2111"/>
        <item x="1840"/>
        <item x="1836"/>
        <item x="1563"/>
        <item x="1767"/>
        <item x="720"/>
        <item x="2610"/>
        <item x="205"/>
        <item x="1577"/>
        <item x="1188"/>
        <item x="275"/>
        <item x="1145"/>
        <item x="1272"/>
        <item x="1398"/>
        <item x="842"/>
        <item x="1718"/>
        <item x="1171"/>
        <item x="1647"/>
        <item x="2532"/>
        <item x="1834"/>
        <item x="2214"/>
        <item x="631"/>
        <item x="1300"/>
        <item x="453"/>
        <item x="1258"/>
        <item x="2645"/>
        <item x="1039"/>
        <item x="514"/>
        <item x="1286"/>
        <item x="937"/>
        <item x="2619"/>
        <item x="1918"/>
        <item x="745"/>
        <item x="805"/>
        <item x="310"/>
        <item x="1036"/>
        <item x="34"/>
        <item x="1763"/>
        <item x="2170"/>
        <item x="1984"/>
        <item x="1305"/>
        <item x="1535"/>
        <item x="2716"/>
        <item x="1513"/>
        <item x="724"/>
        <item x="818"/>
        <item x="1740"/>
        <item x="531"/>
        <item x="466"/>
        <item x="61"/>
        <item x="742"/>
        <item x="866"/>
        <item x="2175"/>
        <item x="169"/>
        <item x="1616"/>
        <item x="2352"/>
        <item x="2435"/>
        <item x="1299"/>
        <item x="2293"/>
        <item x="616"/>
        <item x="935"/>
        <item x="119"/>
        <item x="1328"/>
        <item x="2406"/>
        <item x="1948"/>
        <item x="1511"/>
        <item x="1005"/>
        <item x="1861"/>
        <item x="610"/>
        <item x="1425"/>
        <item x="2497"/>
        <item x="1275"/>
        <item x="2334"/>
        <item x="2491"/>
        <item x="2000"/>
        <item x="417"/>
        <item x="635"/>
        <item x="988"/>
        <item x="1446"/>
        <item x="572"/>
        <item x="1791"/>
        <item x="304"/>
        <item x="1028"/>
        <item x="958"/>
        <item x="1833"/>
        <item x="566"/>
        <item x="2636"/>
        <item x="88"/>
        <item x="1052"/>
        <item x="1557"/>
        <item x="268"/>
        <item x="634"/>
        <item x="2715"/>
        <item x="1650"/>
        <item x="2243"/>
        <item x="408"/>
        <item x="2085"/>
        <item x="1479"/>
        <item x="2155"/>
        <item x="296"/>
        <item x="785"/>
        <item x="2447"/>
        <item x="2513"/>
        <item x="2138"/>
        <item x="509"/>
        <item x="822"/>
        <item x="636"/>
        <item x="1316"/>
        <item x="602"/>
        <item x="2344"/>
        <item x="245"/>
        <item x="464"/>
        <item x="1106"/>
        <item x="1095"/>
        <item x="62"/>
        <item x="1805"/>
        <item x="1925"/>
        <item x="1131"/>
        <item x="2569"/>
        <item x="1440"/>
        <item x="1729"/>
        <item x="1104"/>
        <item x="67"/>
        <item x="1780"/>
        <item x="1568"/>
        <item x="673"/>
        <item x="2791"/>
        <item x="2465"/>
        <item x="767"/>
        <item x="1080"/>
        <item x="808"/>
        <item x="359"/>
        <item x="1830"/>
        <item x="1348"/>
        <item x="2194"/>
        <item x="2119"/>
        <item x="617"/>
        <item x="338"/>
        <item x="2808"/>
        <item x="816"/>
        <item x="1776"/>
        <item x="1219"/>
        <item x="686"/>
        <item x="1508"/>
        <item x="2515"/>
        <item x="2114"/>
        <item x="1190"/>
        <item x="103"/>
        <item x="2410"/>
        <item x="1482"/>
        <item x="998"/>
        <item x="403"/>
        <item x="1684"/>
        <item x="38"/>
        <item x="7"/>
        <item x="293"/>
        <item x="927"/>
        <item x="195"/>
        <item x="957"/>
        <item x="248"/>
        <item x="274"/>
        <item x="1012"/>
        <item x="2312"/>
        <item x="1919"/>
        <item x="850"/>
        <item x="985"/>
        <item x="2066"/>
        <item x="758"/>
        <item x="1610"/>
        <item x="1278"/>
        <item x="2338"/>
        <item x="1246"/>
        <item x="1614"/>
        <item x="1920"/>
        <item x="46"/>
        <item x="182"/>
        <item x="2451"/>
        <item x="47"/>
        <item x="2737"/>
        <item x="122"/>
        <item x="318"/>
        <item x="605"/>
        <item x="1595"/>
        <item x="656"/>
        <item x="2027"/>
        <item x="2305"/>
        <item x="967"/>
        <item x="8"/>
        <item x="1869"/>
        <item x="952"/>
        <item x="200"/>
        <item x="440"/>
        <item x="2436"/>
        <item x="1449"/>
        <item x="2319"/>
        <item x="1414"/>
        <item x="2653"/>
        <item x="1831"/>
        <item x="2524"/>
        <item x="1968"/>
        <item x="1212"/>
        <item x="1334"/>
        <item x="1785"/>
        <item x="1772"/>
        <item x="1581"/>
        <item x="1706"/>
        <item x="501"/>
        <item x="1008"/>
        <item x="1851"/>
        <item x="1249"/>
        <item x="517"/>
        <item x="1703"/>
        <item x="534"/>
        <item x="1570"/>
        <item x="101"/>
        <item x="1517"/>
        <item x="2529"/>
        <item x="2028"/>
        <item x="58"/>
        <item x="902"/>
        <item x="2582"/>
        <item x="1537"/>
        <item x="2162"/>
        <item x="502"/>
        <item x="1755"/>
        <item x="1091"/>
        <item x="1896"/>
        <item x="329"/>
        <item x="433"/>
        <item x="1505"/>
        <item x="2264"/>
        <item x="1890"/>
        <item x="1804"/>
        <item x="1031"/>
        <item x="1962"/>
        <item x="1798"/>
        <item x="2033"/>
        <item x="999"/>
        <item x="2781"/>
        <item x="48"/>
        <item x="2143"/>
        <item x="1492"/>
        <item x="494"/>
        <item x="1387"/>
        <item x="1762"/>
        <item x="2422"/>
        <item x="773"/>
        <item x="1087"/>
        <item x="2774"/>
        <item x="219"/>
        <item x="1317"/>
        <item x="1895"/>
        <item x="2657"/>
        <item x="1244"/>
        <item x="717"/>
        <item x="2351"/>
        <item x="864"/>
        <item x="2652"/>
        <item x="2742"/>
        <item x="2117"/>
        <item x="1460"/>
        <item x="1796"/>
        <item x="570"/>
        <item x="1282"/>
        <item x="5"/>
        <item x="697"/>
        <item x="2566"/>
        <item x="1085"/>
        <item x="2121"/>
        <item x="1044"/>
        <item x="2205"/>
        <item x="510"/>
        <item x="2483"/>
        <item x="1954"/>
        <item x="2600"/>
        <item x="2758"/>
        <item x="2481"/>
        <item x="2157"/>
        <item x="2684"/>
        <item x="76"/>
        <item x="1973"/>
        <item x="2385"/>
        <item x="1455"/>
        <item x="2307"/>
        <item x="2381"/>
        <item x="1561"/>
        <item x="2598"/>
        <item x="236"/>
        <item x="1967"/>
        <item x="2548"/>
        <item x="363"/>
        <item x="2166"/>
        <item x="2605"/>
        <item x="1778"/>
        <item x="1923"/>
        <item x="2340"/>
        <item x="947"/>
        <item x="2392"/>
        <item x="537"/>
        <item x="1619"/>
        <item x="1901"/>
        <item x="1953"/>
        <item x="155"/>
        <item x="123"/>
        <item x="1700"/>
        <item x="2299"/>
        <item x="2328"/>
        <item x="919"/>
        <item x="1283"/>
        <item x="1153"/>
        <item x="2103"/>
        <item x="1418"/>
        <item x="2711"/>
        <item x="1399"/>
        <item x="2288"/>
        <item x="1323"/>
        <item x="512"/>
        <item x="1133"/>
        <item x="1558"/>
        <item x="381"/>
        <item x="2333"/>
        <item x="1978"/>
        <item x="1042"/>
        <item x="1743"/>
        <item x="2637"/>
        <item x="2246"/>
        <item x="300"/>
        <item x="2248"/>
        <item x="916"/>
        <item x="2271"/>
        <item x="1524"/>
        <item x="402"/>
        <item x="2302"/>
        <item x="1532"/>
        <item x="98"/>
        <item x="1066"/>
        <item x="2131"/>
        <item x="1450"/>
        <item x="1345"/>
        <item x="257"/>
        <item x="2728"/>
        <item x="2785"/>
        <item x="1303"/>
        <item x="1207"/>
        <item x="1611"/>
        <item x="1416"/>
        <item x="556"/>
        <item x="668"/>
        <item x="2347"/>
        <item x="873"/>
        <item x="2456"/>
        <item x="1076"/>
        <item x="2498"/>
        <item x="2564"/>
        <item x="1499"/>
        <item x="1228"/>
        <item x="1330"/>
        <item x="2527"/>
        <item x="202"/>
        <item x="982"/>
        <item x="921"/>
        <item x="870"/>
        <item x="1333"/>
        <item x="1817"/>
        <item x="313"/>
        <item x="1162"/>
        <item x="1627"/>
        <item x="1900"/>
        <item x="2304"/>
        <item x="1735"/>
        <item x="1077"/>
        <item x="817"/>
        <item x="1507"/>
        <item x="2528"/>
        <item x="788"/>
        <item x="249"/>
        <item x="481"/>
        <item x="1025"/>
        <item x="2544"/>
        <item x="2531"/>
        <item x="748"/>
        <item x="564"/>
        <item x="2511"/>
        <item x="2686"/>
        <item x="1766"/>
        <item x="2259"/>
        <item x="2043"/>
        <item x="1059"/>
        <item x="1021"/>
        <item x="722"/>
        <item x="737"/>
        <item x="573"/>
        <item x="2568"/>
        <item x="2382"/>
        <item x="1808"/>
        <item x="174"/>
        <item x="827"/>
        <item x="1184"/>
        <item x="1870"/>
        <item x="2087"/>
        <item x="1792"/>
        <item x="395"/>
        <item x="207"/>
        <item x="2592"/>
        <item x="585"/>
        <item x="231"/>
        <item x="1445"/>
        <item x="500"/>
        <item x="567"/>
        <item x="2081"/>
        <item x="1491"/>
        <item x="1515"/>
        <item x="929"/>
        <item x="1660"/>
        <item x="2460"/>
        <item x="953"/>
        <item x="2712"/>
        <item x="457"/>
        <item x="148"/>
        <item x="2169"/>
        <item x="1651"/>
        <item x="496"/>
        <item x="349"/>
        <item x="2314"/>
        <item x="198"/>
        <item x="962"/>
        <item x="1389"/>
        <item x="1090"/>
        <item x="161"/>
        <item x="530"/>
        <item x="589"/>
        <item x="1571"/>
        <item x="489"/>
        <item x="851"/>
        <item x="2720"/>
        <item x="547"/>
        <item x="2370"/>
        <item x="2517"/>
        <item x="1858"/>
        <item x="368"/>
        <item x="1495"/>
        <item x="900"/>
        <item x="1092"/>
        <item x="133"/>
        <item x="2661"/>
        <item x="416"/>
        <item x="1011"/>
        <item x="2180"/>
        <item x="2110"/>
        <item x="2795"/>
        <item x="1082"/>
        <item x="439"/>
        <item x="746"/>
        <item x="18"/>
        <item x="1117"/>
        <item x="167"/>
        <item x="1284"/>
        <item x="2233"/>
        <item x="2190"/>
        <item x="1164"/>
        <item x="875"/>
        <item x="777"/>
        <item x="1116"/>
        <item x="472"/>
        <item x="621"/>
        <item x="140"/>
        <item x="1391"/>
        <item x="217"/>
        <item x="1156"/>
        <item x="1423"/>
        <item x="1412"/>
        <item x="1129"/>
        <item x="575"/>
        <item x="2755"/>
        <item x="330"/>
        <item x="692"/>
        <item x="1946"/>
        <item x="115"/>
        <item x="518"/>
        <item x="1854"/>
        <item x="397"/>
        <item x="1810"/>
        <item x="2010"/>
        <item x="918"/>
        <item x="2096"/>
        <item x="1352"/>
        <item x="1939"/>
        <item x="843"/>
        <item x="2753"/>
        <item x="825"/>
        <item x="477"/>
        <item x="1252"/>
        <item x="2321"/>
        <item x="1469"/>
        <item x="450"/>
        <item x="2038"/>
        <item x="529"/>
        <item x="1692"/>
        <item x="1686"/>
        <item x="1751"/>
        <item x="409"/>
        <item x="305"/>
        <item x="928"/>
        <item x="652"/>
        <item x="1486"/>
        <item x="1110"/>
        <item x="520"/>
        <item x="2082"/>
        <item x="736"/>
        <item x="2705"/>
        <item x="1688"/>
        <item x="764"/>
        <item x="2572"/>
        <item x="2183"/>
        <item x="1725"/>
        <item x="2789"/>
        <item x="615"/>
        <item x="444"/>
        <item x="694"/>
        <item x="2239"/>
        <item x="2542"/>
        <item x="1026"/>
        <item x="2317"/>
        <item x="2599"/>
        <item x="793"/>
        <item x="2014"/>
        <item x="1394"/>
        <item x="90"/>
        <item x="679"/>
        <item x="1343"/>
        <item x="1238"/>
        <item x="2241"/>
        <item x="94"/>
        <item x="1451"/>
        <item x="1512"/>
        <item x="1151"/>
        <item x="389"/>
        <item x="1682"/>
        <item x="1697"/>
        <item x="1233"/>
        <item x="797"/>
        <item x="2804"/>
        <item x="347"/>
        <item x="1670"/>
        <item x="2345"/>
        <item x="1667"/>
        <item x="2013"/>
        <item x="1289"/>
        <item x="876"/>
        <item x="2040"/>
        <item x="2668"/>
        <item x="343"/>
        <item x="596"/>
        <item x="56"/>
        <item x="1838"/>
        <item x="1659"/>
        <item x="263"/>
        <item x="383"/>
        <item x="2608"/>
        <item x="2779"/>
        <item x="344"/>
        <item x="2123"/>
        <item x="620"/>
        <item x="2272"/>
        <item x="1914"/>
        <item x="1170"/>
        <item x="2578"/>
        <item x="376"/>
        <item x="1683"/>
        <item x="2277"/>
        <item x="276"/>
        <item x="992"/>
        <item x="292"/>
        <item x="1321"/>
        <item x="887"/>
        <item x="146"/>
        <item x="2062"/>
        <item x="2044"/>
        <item x="390"/>
        <item x="28"/>
        <item x="2479"/>
        <item x="2026"/>
        <item x="725"/>
        <item x="550"/>
        <item x="2050"/>
        <item x="1835"/>
        <item x="806"/>
        <item x="21"/>
        <item x="1758"/>
        <item x="2745"/>
        <item x="1848"/>
        <item x="2697"/>
        <item x="1045"/>
        <item x="882"/>
        <item x="846"/>
        <item x="2743"/>
        <item x="2391"/>
        <item x="2235"/>
        <item x="2324"/>
        <item x="2339"/>
        <item x="30"/>
        <item x="761"/>
        <item x="667"/>
        <item x="2374"/>
        <item x="2604"/>
        <item x="1806"/>
        <item x="2032"/>
        <item x="2585"/>
        <item x="1014"/>
        <item x="645"/>
        <item x="905"/>
        <item x="77"/>
        <item x="845"/>
        <item x="727"/>
        <item x="128"/>
        <item x="2326"/>
        <item x="2358"/>
        <item x="1346"/>
        <item x="2149"/>
        <item x="2099"/>
        <item x="1764"/>
        <item x="2740"/>
        <item x="2373"/>
        <item x="2736"/>
        <item x="2145"/>
        <item x="400"/>
        <item x="1859"/>
        <item x="449"/>
        <item x="1600"/>
        <item x="2431"/>
        <item x="1594"/>
        <item x="91"/>
        <item x="1638"/>
        <item x="2551"/>
        <item x="1083"/>
        <item x="1679"/>
        <item x="922"/>
        <item x="1873"/>
        <item x="908"/>
        <item x="1929"/>
        <item x="1146"/>
        <item x="224"/>
        <item x="662"/>
        <item x="2284"/>
        <item x="2690"/>
        <item x="731"/>
        <item x="131"/>
        <item x="454"/>
        <item x="225"/>
        <item x="111"/>
        <item x="2034"/>
        <item x="210"/>
        <item x="1257"/>
        <item x="672"/>
        <item x="1198"/>
        <item x="2683"/>
        <item x="1509"/>
        <item x="1928"/>
        <item x="1788"/>
        <item x="637"/>
        <item x="576"/>
        <item x="1112"/>
        <item x="1264"/>
        <item x="1103"/>
        <item x="2056"/>
        <item x="2629"/>
        <item x="2286"/>
        <item x="2554"/>
        <item x="1813"/>
        <item x="396"/>
        <item x="1296"/>
        <item x="973"/>
        <item x="2553"/>
        <item x="583"/>
        <item x="294"/>
        <item x="2466"/>
        <item x="792"/>
        <item x="823"/>
        <item x="1846"/>
        <item x="1584"/>
        <item x="1867"/>
        <item x="646"/>
        <item x="795"/>
        <item x="1319"/>
        <item x="506"/>
        <item x="1591"/>
        <item x="1523"/>
        <item x="1626"/>
        <item x="1100"/>
        <item x="2186"/>
        <item x="325"/>
        <item x="1217"/>
        <item x="2196"/>
        <item x="2625"/>
        <item x="2571"/>
        <item x="924"/>
        <item x="619"/>
        <item x="493"/>
        <item x="2458"/>
        <item x="1793"/>
        <item x="2530"/>
        <item x="2113"/>
        <item x="691"/>
        <item x="1565"/>
        <item x="1373"/>
        <item x="1801"/>
        <item x="2671"/>
        <item x="253"/>
        <item x="112"/>
        <item x="2172"/>
        <item x="1786"/>
        <item x="1084"/>
        <item x="1956"/>
        <item x="1933"/>
        <item x="2798"/>
        <item x="1359"/>
        <item x="1356"/>
        <item x="1297"/>
        <item x="170"/>
        <item x="194"/>
        <item x="495"/>
        <item x="1476"/>
        <item x="65"/>
        <item x="1547"/>
        <item x="2747"/>
        <item x="2651"/>
        <item x="2260"/>
        <item x="1315"/>
        <item x="23"/>
        <item x="2739"/>
        <item x="1875"/>
        <item x="2799"/>
        <item x="1802"/>
        <item x="2445"/>
        <item x="1410"/>
        <item x="1704"/>
        <item x="2122"/>
        <item x="1866"/>
        <item x="1521"/>
        <item x="839"/>
        <item x="1339"/>
        <item x="1181"/>
        <item x="2417"/>
        <item x="1503"/>
        <item x="598"/>
        <item x="1958"/>
        <item x="2217"/>
        <item x="2109"/>
        <item x="1615"/>
        <item x="2584"/>
        <item x="1915"/>
        <item x="237"/>
        <item x="1750"/>
        <item x="1673"/>
        <item x="2389"/>
        <item x="2330"/>
        <item x="1534"/>
        <item x="2586"/>
        <item x="972"/>
        <item x="73"/>
        <item x="2665"/>
        <item x="1240"/>
        <item x="2719"/>
        <item x="2606"/>
        <item x="168"/>
        <item x="2093"/>
        <item x="2257"/>
        <item x="1294"/>
        <item x="1624"/>
        <item x="2570"/>
        <item x="986"/>
        <item x="391"/>
        <item x="1699"/>
        <item x="2452"/>
        <item x="1226"/>
        <item x="2676"/>
        <item x="1149"/>
        <item x="2810"/>
        <item x="2583"/>
        <item x="2776"/>
        <item x="458"/>
        <item x="2016"/>
        <item x="235"/>
        <item x="1447"/>
        <item x="874"/>
        <item x="243"/>
        <item x="1441"/>
        <item x="412"/>
        <item x="356"/>
        <item x="2007"/>
        <item x="1892"/>
        <item x="2346"/>
        <item x="1096"/>
        <item x="2738"/>
        <item x="1002"/>
        <item x="1178"/>
        <item x="2677"/>
        <item x="950"/>
        <item x="1618"/>
        <item x="2355"/>
        <item x="2354"/>
        <item x="2335"/>
        <item x="2059"/>
        <item x="223"/>
        <item x="1578"/>
        <item x="1242"/>
        <item x="215"/>
        <item x="2482"/>
        <item x="2171"/>
        <item x="386"/>
        <item x="591"/>
        <item x="987"/>
        <item x="1400"/>
        <item x="1357"/>
        <item x="2357"/>
        <item x="1937"/>
        <item x="504"/>
        <item x="859"/>
        <item x="2732"/>
        <item x="1456"/>
        <item x="599"/>
        <item x="1218"/>
        <item x="934"/>
        <item x="64"/>
        <item x="705"/>
        <item x="1320"/>
        <item x="355"/>
        <item x="912"/>
        <item x="2493"/>
        <item x="2695"/>
        <item x="319"/>
        <item x="2442"/>
        <item x="336"/>
        <item x="2685"/>
        <item x="2006"/>
        <item x="1358"/>
        <item x="2348"/>
        <item x="1926"/>
        <item x="1293"/>
        <item x="2806"/>
        <item x="1239"/>
        <item x="1141"/>
        <item x="1474"/>
        <item x="1081"/>
        <item t="default"/>
      </items>
    </pivotField>
    <pivotField showAll="0"/>
    <pivotField showAll="0"/>
  </pivotFields>
  <rowFields count="1">
    <field x="9"/>
  </rowFields>
  <rowItems count="7">
    <i>
      <x v="1"/>
    </i>
    <i>
      <x/>
    </i>
    <i>
      <x v="5"/>
    </i>
    <i>
      <x v="4"/>
    </i>
    <i>
      <x v="2"/>
    </i>
    <i>
      <x v="3"/>
    </i>
    <i t="grand">
      <x/>
    </i>
  </rowItems>
  <colItems count="1">
    <i/>
  </colItems>
  <dataFields count="1">
    <dataField name="Sum of Training Cost" fld="30" baseField="0" baseItem="0" numFmtId="165"/>
  </dataFields>
  <formats count="3">
    <format dxfId="17">
      <pivotArea type="all" dataOnly="0" outline="0" fieldPosition="0"/>
    </format>
    <format dxfId="16">
      <pivotArea dataOnly="0" labelOnly="1" outline="0" axis="axisValues" fieldPosition="0"/>
    </format>
    <format dxfId="15">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6EE6A60E-A2EE-499D-9988-688BAAC1F395}"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I4" firstHeaderRow="1" firstDataRow="1" firstDataCol="1"/>
  <pivotFields count="2">
    <pivotField axis="axisRow" showAll="0">
      <items count="2">
        <item x="0"/>
        <item t="default"/>
      </items>
    </pivotField>
    <pivotField dataField="1" numFmtId="10" showAll="0"/>
  </pivotFields>
  <rowFields count="1">
    <field x="0"/>
  </rowFields>
  <rowItems count="2">
    <i>
      <x/>
    </i>
    <i t="grand">
      <x/>
    </i>
  </rowItems>
  <colItems count="1">
    <i/>
  </colItems>
  <dataFields count="1">
    <dataField name="Sum of Column2" fld="1" baseField="0" baseItem="0" numFmtId="10"/>
  </dataField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56E04DD0-F2A7-4A81-B4D1-D210E33C8F2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M4" firstHeaderRow="1" firstDataRow="1" firstDataCol="1"/>
  <pivotFields count="33">
    <pivotField dataField="1" showAll="0"/>
    <pivotField numFmtId="15" showAll="0"/>
    <pivotField showAll="0"/>
    <pivotField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numFmtId="15" showAll="0"/>
    <pivotField showAll="0">
      <items count="6">
        <item h="1" x="4"/>
        <item h="1" x="1"/>
        <item h="1" x="0"/>
        <item h="1" x="2"/>
        <item x="3"/>
        <item t="default"/>
      </items>
    </pivotField>
    <pivotField showAll="0"/>
    <pivotField axis="axisRow" showAll="0">
      <items count="5">
        <item h="1" x="2"/>
        <item h="1" x="0"/>
        <item h="1" x="1"/>
        <item x="3"/>
        <item t="default"/>
      </items>
    </pivotField>
    <pivotField showAll="0"/>
    <pivotField showAll="0">
      <items count="2814">
        <item x="1864"/>
        <item x="2208"/>
        <item x="1999"/>
        <item x="2350"/>
        <item x="515"/>
        <item x="1894"/>
        <item x="1101"/>
        <item x="2292"/>
        <item x="1186"/>
        <item x="2664"/>
        <item x="1553"/>
        <item x="152"/>
        <item x="1943"/>
        <item x="1917"/>
        <item x="1203"/>
        <item x="2802"/>
        <item x="580"/>
        <item x="1057"/>
        <item x="1010"/>
        <item x="1152"/>
        <item x="2689"/>
        <item x="1256"/>
        <item x="1641"/>
        <item x="2258"/>
        <item x="1344"/>
        <item x="116"/>
        <item x="2253"/>
        <item x="787"/>
        <item x="1477"/>
        <item x="885"/>
        <item x="639"/>
        <item x="2320"/>
        <item x="1528"/>
        <item x="136"/>
        <item x="1745"/>
        <item x="2641"/>
        <item x="1960"/>
        <item x="917"/>
        <item x="1789"/>
        <item x="2449"/>
        <item x="2522"/>
        <item x="2510"/>
        <item x="1728"/>
        <item x="2587"/>
        <item x="36"/>
        <item x="698"/>
        <item x="45"/>
        <item x="981"/>
        <item x="1157"/>
        <item x="1382"/>
        <item x="1369"/>
        <item x="216"/>
        <item x="173"/>
        <item x="2051"/>
        <item x="1336"/>
        <item x="2650"/>
        <item x="129"/>
        <item x="2726"/>
        <item x="2455"/>
        <item x="134"/>
        <item x="470"/>
        <item x="1931"/>
        <item x="2126"/>
        <item x="2206"/>
        <item x="2325"/>
        <item x="461"/>
        <item x="1988"/>
        <item x="2133"/>
        <item x="1589"/>
        <item x="272"/>
        <item x="2369"/>
        <item x="1167"/>
        <item x="2207"/>
        <item x="1799"/>
        <item x="241"/>
        <item x="1053"/>
        <item x="132"/>
        <item x="1721"/>
        <item x="1121"/>
        <item x="2376"/>
        <item x="2708"/>
        <item x="2767"/>
        <item x="1822"/>
        <item x="2148"/>
        <item x="614"/>
        <item x="1489"/>
        <item x="1685"/>
        <item x="2429"/>
        <item x="561"/>
        <item x="331"/>
        <item x="2744"/>
        <item x="1197"/>
        <item x="1691"/>
        <item x="2341"/>
        <item x="2627"/>
        <item x="1902"/>
        <item x="1311"/>
        <item x="372"/>
        <item x="2471"/>
        <item x="51"/>
        <item x="1582"/>
        <item x="1273"/>
        <item x="487"/>
        <item x="290"/>
        <item x="1132"/>
        <item x="49"/>
        <item x="2424"/>
        <item x="1829"/>
        <item x="1964"/>
        <item x="2723"/>
        <item x="2144"/>
        <item x="2226"/>
        <item x="2552"/>
        <item x="162"/>
        <item x="2232"/>
        <item x="262"/>
        <item x="246"/>
        <item x="2104"/>
        <item x="1295"/>
        <item x="721"/>
        <item x="2089"/>
        <item x="1882"/>
        <item x="1622"/>
        <item x="2526"/>
        <item x="1140"/>
        <item x="666"/>
        <item x="1734"/>
        <item x="1475"/>
        <item x="2107"/>
        <item x="317"/>
        <item x="2362"/>
        <item x="2749"/>
        <item x="794"/>
        <item x="989"/>
        <item x="703"/>
        <item x="1368"/>
        <item x="2412"/>
        <item x="2409"/>
        <item x="781"/>
        <item x="2721"/>
        <item x="1422"/>
        <item x="2555"/>
        <item x="358"/>
        <item x="974"/>
        <item x="1658"/>
        <item x="2633"/>
        <item x="415"/>
        <item x="2612"/>
        <item x="2623"/>
        <item x="2543"/>
        <item x="1362"/>
        <item x="2485"/>
        <item x="1790"/>
        <item x="1695"/>
        <item x="2124"/>
        <item x="2440"/>
        <item x="1757"/>
        <item x="719"/>
        <item x="706"/>
        <item x="1266"/>
        <item x="2405"/>
        <item x="877"/>
        <item x="301"/>
        <item x="511"/>
        <item x="1837"/>
        <item x="890"/>
        <item x="1279"/>
        <item x="2184"/>
        <item x="2444"/>
        <item x="1411"/>
        <item x="2679"/>
        <item x="1819"/>
        <item x="1221"/>
        <item x="1466"/>
        <item x="2390"/>
        <item x="2709"/>
        <item x="2201"/>
        <item x="2283"/>
        <item x="608"/>
        <item x="1891"/>
        <item x="2098"/>
        <item x="941"/>
        <item x="955"/>
        <item x="1617"/>
        <item x="2151"/>
        <item x="2092"/>
        <item x="418"/>
        <item x="664"/>
        <item x="644"/>
        <item x="2453"/>
        <item x="39"/>
        <item x="2788"/>
        <item x="1574"/>
        <item x="2030"/>
        <item x="486"/>
        <item x="1248"/>
        <item x="273"/>
        <item x="2675"/>
        <item x="377"/>
        <item x="1405"/>
        <item x="288"/>
        <item x="2640"/>
        <item x="2076"/>
        <item x="1056"/>
        <item x="1671"/>
        <item x="2238"/>
        <item x="600"/>
        <item x="267"/>
        <item x="881"/>
        <item x="1694"/>
        <item x="2101"/>
        <item x="1940"/>
        <item x="2658"/>
        <item x="1816"/>
        <item x="2487"/>
        <item x="1653"/>
        <item x="753"/>
        <item x="2488"/>
        <item x="2523"/>
        <item x="1842"/>
        <item x="2132"/>
        <item x="2492"/>
        <item x="2419"/>
        <item x="2147"/>
        <item x="726"/>
        <item x="1945"/>
        <item x="1590"/>
        <item x="976"/>
        <item x="2536"/>
        <item x="536"/>
        <item x="1585"/>
        <item x="342"/>
        <item x="539"/>
        <item x="367"/>
        <item x="749"/>
        <item x="97"/>
        <item x="2575"/>
        <item x="611"/>
        <item x="2437"/>
        <item x="308"/>
        <item x="1761"/>
        <item x="2173"/>
        <item x="734"/>
        <item x="1809"/>
        <item x="2656"/>
        <item x="178"/>
        <item x="1079"/>
        <item x="2368"/>
        <item x="2146"/>
        <item x="1277"/>
        <item x="2218"/>
        <item x="979"/>
        <item x="1424"/>
        <item x="2459"/>
        <item x="960"/>
        <item x="1050"/>
        <item x="1781"/>
        <item x="855"/>
        <item x="676"/>
        <item x="578"/>
        <item x="1951"/>
        <item x="1331"/>
        <item x="35"/>
        <item x="1029"/>
        <item x="2282"/>
        <item x="2441"/>
        <item x="2632"/>
        <item x="209"/>
        <item x="1742"/>
        <item x="59"/>
        <item x="2811"/>
        <item x="1824"/>
        <item x="2065"/>
        <item x="1064"/>
        <item x="24"/>
        <item x="2647"/>
        <item x="20"/>
        <item x="975"/>
        <item x="1461"/>
        <item x="1070"/>
        <item x="983"/>
        <item x="1747"/>
        <item x="2130"/>
        <item x="1250"/>
        <item x="1552"/>
        <item x="339"/>
        <item x="490"/>
        <item x="1613"/>
        <item x="1971"/>
        <item x="1955"/>
        <item x="1016"/>
        <item x="1518"/>
        <item x="2393"/>
        <item x="897"/>
        <item x="2308"/>
        <item x="9"/>
        <item x="1360"/>
        <item x="2165"/>
        <item x="1871"/>
        <item x="926"/>
        <item x="2620"/>
        <item x="2356"/>
        <item x="1381"/>
        <item x="2361"/>
        <item x="886"/>
        <item x="1672"/>
        <item x="2273"/>
        <item x="1108"/>
        <item x="862"/>
        <item x="2080"/>
        <item x="593"/>
        <item x="2404"/>
        <item x="714"/>
        <item x="2418"/>
        <item x="1631"/>
        <item x="1657"/>
        <item x="2377"/>
        <item x="2400"/>
        <item x="1811"/>
        <item x="475"/>
        <item x="586"/>
        <item x="189"/>
        <item x="130"/>
        <item x="1628"/>
        <item x="352"/>
        <item x="2192"/>
        <item x="1566"/>
        <item x="120"/>
        <item x="710"/>
        <item x="678"/>
        <item x="1419"/>
        <item x="819"/>
        <item x="695"/>
        <item x="2666"/>
        <item x="492"/>
        <item x="482"/>
        <item x="1209"/>
        <item x="2337"/>
        <item x="1175"/>
        <item x="1375"/>
        <item x="1950"/>
        <item x="997"/>
        <item x="2601"/>
        <item x="2336"/>
        <item x="2759"/>
        <item x="1243"/>
        <item x="756"/>
        <item x="1350"/>
        <item x="1017"/>
        <item x="1216"/>
        <item x="1093"/>
        <item x="1035"/>
        <item x="751"/>
        <item x="1265"/>
        <item x="11"/>
        <item x="60"/>
        <item x="2086"/>
        <item x="1787"/>
        <item x="2649"/>
        <item x="2764"/>
        <item x="110"/>
        <item x="1470"/>
        <item x="552"/>
        <item x="1155"/>
        <item x="2252"/>
        <item x="597"/>
        <item x="479"/>
        <item x="1765"/>
        <item x="157"/>
        <item x="1465"/>
        <item x="1597"/>
        <item x="1173"/>
        <item x="1911"/>
        <item x="854"/>
        <item x="446"/>
        <item x="1231"/>
        <item x="1669"/>
        <item x="1322"/>
        <item x="2115"/>
        <item x="25"/>
        <item x="1644"/>
        <item x="2041"/>
        <item x="2660"/>
        <item x="1487"/>
        <item x="1276"/>
        <item x="1677"/>
        <item x="214"/>
        <item x="948"/>
        <item x="447"/>
        <item x="2274"/>
        <item x="2265"/>
        <item x="1384"/>
        <item x="1118"/>
        <item x="1989"/>
        <item x="1674"/>
        <item x="2035"/>
        <item x="1347"/>
        <item x="747"/>
        <item x="2078"/>
        <item x="548"/>
        <item x="1374"/>
        <item x="499"/>
        <item x="432"/>
        <item x="685"/>
        <item x="2303"/>
        <item x="2519"/>
        <item x="1738"/>
        <item x="2500"/>
        <item x="1544"/>
        <item x="613"/>
        <item x="2139"/>
        <item x="858"/>
        <item x="835"/>
        <item x="699"/>
        <item x="2662"/>
        <item x="1099"/>
        <item x="776"/>
        <item x="420"/>
        <item x="1731"/>
        <item x="357"/>
        <item x="1191"/>
        <item x="577"/>
        <item x="558"/>
        <item x="93"/>
        <item x="594"/>
        <item x="250"/>
        <item x="2537"/>
        <item x="1463"/>
        <item x="2105"/>
        <item x="2094"/>
        <item x="2700"/>
        <item x="2136"/>
        <item x="1586"/>
        <item x="574"/>
        <item x="297"/>
        <item x="2047"/>
        <item x="1696"/>
        <item x="2611"/>
        <item x="1138"/>
        <item x="1908"/>
        <item x="1255"/>
        <item x="1702"/>
        <item x="2310"/>
        <item x="2052"/>
        <item x="410"/>
        <item x="2730"/>
        <item x="192"/>
        <item x="201"/>
        <item x="1630"/>
        <item x="1992"/>
        <item x="2470"/>
        <item x="741"/>
        <item x="1494"/>
        <item x="2366"/>
        <item x="994"/>
        <item x="1554"/>
        <item x="2168"/>
        <item x="653"/>
        <item x="2439"/>
        <item x="2589"/>
        <item x="1603"/>
        <item x="425"/>
        <item x="906"/>
        <item x="2707"/>
        <item x="1825"/>
        <item x="2263"/>
        <item x="1459"/>
        <item x="1390"/>
        <item x="1406"/>
        <item x="2266"/>
        <item x="1605"/>
        <item x="1202"/>
        <item x="759"/>
        <item x="1774"/>
        <item x="143"/>
        <item x="1287"/>
        <item x="2068"/>
        <item x="337"/>
        <item x="1560"/>
        <item x="629"/>
        <item x="180"/>
        <item x="2212"/>
        <item x="2342"/>
        <item x="2221"/>
        <item x="1733"/>
        <item x="920"/>
        <item x="153"/>
        <item x="892"/>
        <item x="326"/>
        <item x="630"/>
        <item x="1041"/>
        <item x="565"/>
        <item x="1241"/>
        <item x="2036"/>
        <item x="315"/>
        <item x="2416"/>
        <item x="141"/>
        <item x="2222"/>
        <item x="2158"/>
        <item x="2494"/>
        <item x="2626"/>
        <item x="2533"/>
        <item x="66"/>
        <item x="1020"/>
        <item x="1753"/>
        <item x="2701"/>
        <item x="2496"/>
        <item x="2331"/>
        <item x="1784"/>
        <item x="1912"/>
        <item x="1148"/>
        <item x="1097"/>
        <item x="1601"/>
        <item x="2763"/>
        <item x="1065"/>
        <item x="1982"/>
        <item x="208"/>
        <item x="523"/>
        <item x="2279"/>
        <item x="2577"/>
        <item x="2420"/>
        <item x="2710"/>
        <item x="1713"/>
        <item x="844"/>
        <item x="92"/>
        <item x="643"/>
        <item x="1139"/>
        <item x="640"/>
        <item x="623"/>
        <item x="1664"/>
        <item x="868"/>
        <item x="2141"/>
        <item x="388"/>
        <item x="2153"/>
        <item x="2426"/>
        <item x="2644"/>
        <item x="1698"/>
        <item x="156"/>
        <item x="2049"/>
        <item x="1665"/>
        <item x="790"/>
        <item x="1114"/>
        <item x="384"/>
        <item x="2372"/>
        <item x="1417"/>
        <item x="298"/>
        <item x="663"/>
        <item x="2280"/>
        <item x="2549"/>
        <item x="2780"/>
        <item x="853"/>
        <item x="1326"/>
        <item x="2140"/>
        <item x="1944"/>
        <item x="327"/>
        <item x="316"/>
        <item x="1338"/>
        <item x="2127"/>
        <item x="422"/>
        <item x="1043"/>
        <item x="1599"/>
        <item x="1821"/>
        <item x="455"/>
        <item x="1262"/>
        <item x="286"/>
        <item x="1432"/>
        <item x="448"/>
        <item x="107"/>
        <item x="2012"/>
        <item x="2128"/>
        <item x="1527"/>
        <item x="1663"/>
        <item x="2516"/>
        <item x="847"/>
        <item x="1158"/>
        <item x="2379"/>
        <item x="1826"/>
        <item x="1909"/>
        <item x="984"/>
        <item x="863"/>
        <item x="354"/>
        <item x="15"/>
        <item x="2702"/>
        <item x="1642"/>
        <item x="2464"/>
        <item x="2210"/>
        <item x="151"/>
        <item x="2512"/>
        <item x="218"/>
        <item x="779"/>
        <item x="2054"/>
        <item x="2017"/>
        <item x="144"/>
        <item x="549"/>
        <item x="2735"/>
        <item x="31"/>
        <item x="2477"/>
        <item x="2256"/>
        <item x="1259"/>
        <item x="2622"/>
        <item x="2353"/>
        <item x="406"/>
        <item x="1881"/>
        <item x="1150"/>
        <item x="413"/>
        <item x="1068"/>
        <item x="2160"/>
        <item x="946"/>
        <item x="677"/>
        <item x="2102"/>
        <item x="6"/>
        <item x="590"/>
        <item x="2558"/>
        <item x="1230"/>
        <item x="837"/>
        <item x="2188"/>
        <item x="405"/>
        <item x="932"/>
        <item x="1341"/>
        <item x="234"/>
        <item x="624"/>
        <item x="147"/>
        <item x="341"/>
        <item x="1782"/>
        <item x="2534"/>
        <item x="1109"/>
        <item x="1899"/>
        <item x="281"/>
        <item x="1185"/>
        <item x="1431"/>
        <item x="2067"/>
        <item x="1794"/>
        <item x="1732"/>
        <item x="857"/>
        <item x="2200"/>
        <item x="954"/>
        <item x="1906"/>
        <item x="894"/>
        <item x="1681"/>
        <item x="328"/>
        <item x="1777"/>
        <item x="1019"/>
        <item x="1856"/>
        <item x="244"/>
        <item x="1229"/>
        <item x="452"/>
        <item x="542"/>
        <item x="2746"/>
        <item x="579"/>
        <item x="752"/>
        <item x="708"/>
        <item x="1885"/>
        <item x="50"/>
        <item x="609"/>
        <item x="824"/>
        <item x="1768"/>
        <item x="2547"/>
        <item x="2667"/>
        <item x="2077"/>
        <item x="1309"/>
        <item x="229"/>
        <item x="2561"/>
        <item x="1715"/>
        <item x="1395"/>
        <item x="2425"/>
        <item x="2490"/>
        <item x="346"/>
        <item x="2267"/>
        <item x="757"/>
        <item x="670"/>
        <item x="1676"/>
        <item x="1427"/>
        <item x="2507"/>
        <item x="1402"/>
        <item x="2621"/>
        <item x="2313"/>
        <item x="1807"/>
        <item x="2189"/>
        <item x="451"/>
        <item x="2135"/>
        <item x="2783"/>
        <item x="1472"/>
        <item x="29"/>
        <item x="2672"/>
        <item x="364"/>
        <item x="945"/>
        <item x="1529"/>
        <item x="2472"/>
        <item x="1073"/>
        <item x="871"/>
        <item x="2457"/>
        <item x="154"/>
        <item x="1060"/>
        <item x="2678"/>
        <item x="2539"/>
        <item x="498"/>
        <item x="1063"/>
        <item x="404"/>
        <item x="2659"/>
        <item x="255"/>
        <item x="190"/>
        <item x="2448"/>
        <item x="2294"/>
        <item x="879"/>
        <item x="1576"/>
        <item x="2022"/>
        <item x="54"/>
        <item x="258"/>
        <item x="1069"/>
        <item x="2154"/>
        <item x="430"/>
        <item x="1452"/>
        <item x="1620"/>
        <item x="1857"/>
        <item x="2563"/>
        <item x="2229"/>
        <item x="782"/>
        <item x="2388"/>
        <item x="1434"/>
        <item x="1318"/>
        <item x="516"/>
        <item x="1453"/>
        <item x="469"/>
        <item x="2360"/>
        <item x="1379"/>
        <item x="1662"/>
        <item x="1525"/>
        <item x="348"/>
        <item x="2174"/>
        <item x="966"/>
        <item x="191"/>
        <item x="2574"/>
        <item x="222"/>
        <item x="26"/>
        <item x="1969"/>
        <item x="1853"/>
        <item x="282"/>
        <item x="1049"/>
        <item x="1040"/>
        <item x="1520"/>
        <item x="1270"/>
        <item x="660"/>
        <item x="661"/>
        <item x="419"/>
        <item x="247"/>
        <item x="1071"/>
        <item x="1034"/>
        <item x="1868"/>
        <item x="311"/>
        <item x="135"/>
        <item x="1409"/>
        <item x="1404"/>
        <item x="791"/>
        <item x="1001"/>
        <item x="1526"/>
        <item x="206"/>
        <item x="429"/>
        <item x="175"/>
        <item x="1098"/>
        <item x="72"/>
        <item x="821"/>
        <item x="707"/>
        <item x="1874"/>
        <item x="240"/>
        <item x="2438"/>
        <item x="1015"/>
        <item x="1629"/>
        <item x="2778"/>
        <item x="2757"/>
        <item x="321"/>
        <item x="1312"/>
        <item x="1435"/>
        <item x="1493"/>
        <item x="1354"/>
        <item x="2760"/>
        <item x="1932"/>
        <item x="1538"/>
        <item x="1214"/>
        <item x="813"/>
        <item x="460"/>
        <item x="1392"/>
        <item x="689"/>
        <item x="2001"/>
        <item x="1690"/>
        <item x="800"/>
        <item x="1748"/>
        <item x="2691"/>
        <item x="1888"/>
        <item x="1037"/>
        <item x="2177"/>
        <item x="160"/>
        <item x="1959"/>
        <item x="2473"/>
        <item x="701"/>
        <item x="2525"/>
        <item x="375"/>
        <item x="1823"/>
        <item x="841"/>
        <item x="2118"/>
        <item x="2502"/>
        <item x="1635"/>
        <item x="533"/>
        <item x="350"/>
        <item x="1714"/>
        <item x="2097"/>
        <item x="1496"/>
        <item x="212"/>
        <item x="802"/>
        <item x="1376"/>
        <item x="1115"/>
        <item x="774"/>
        <item x="2289"/>
        <item x="931"/>
        <item x="82"/>
        <item x="1457"/>
        <item x="2037"/>
        <item x="2588"/>
        <item x="684"/>
        <item x="254"/>
        <item x="1849"/>
        <item x="2275"/>
        <item x="1705"/>
        <item x="2057"/>
        <item x="2655"/>
        <item x="1567"/>
        <item x="755"/>
        <item x="1795"/>
        <item x="938"/>
        <item x="2454"/>
        <item x="1227"/>
        <item x="1637"/>
        <item x="102"/>
        <item x="1991"/>
        <item x="1797"/>
        <item x="893"/>
        <item x="674"/>
        <item x="183"/>
        <item x="754"/>
        <item x="2724"/>
        <item x="2003"/>
        <item x="1632"/>
        <item x="2518"/>
        <item x="1342"/>
        <item x="145"/>
        <item x="306"/>
        <item x="2642"/>
        <item x="2782"/>
        <item x="1189"/>
        <item x="2469"/>
        <item x="1841"/>
        <item x="2535"/>
        <item x="1288"/>
        <item x="786"/>
        <item x="2029"/>
        <item x="2597"/>
        <item x="1719"/>
        <item x="436"/>
        <item x="1232"/>
        <item x="2100"/>
        <item x="2079"/>
        <item x="1803"/>
        <item x="1054"/>
        <item x="1122"/>
        <item x="828"/>
        <item x="95"/>
        <item x="414"/>
        <item x="1078"/>
        <item x="1192"/>
        <item x="1397"/>
        <item x="474"/>
        <item x="211"/>
        <item x="1023"/>
        <item x="1985"/>
        <item x="1120"/>
        <item x="1580"/>
        <item x="838"/>
        <item x="322"/>
        <item x="2731"/>
        <item x="980"/>
        <item x="125"/>
        <item x="2538"/>
        <item x="1204"/>
        <item x="1606"/>
        <item x="2556"/>
        <item x="944"/>
        <item x="2748"/>
        <item x="1213"/>
        <item x="2734"/>
        <item x="17"/>
        <item x="52"/>
        <item x="382"/>
        <item x="1844"/>
        <item x="2727"/>
        <item x="75"/>
        <item x="1208"/>
        <item x="1979"/>
        <item x="711"/>
        <item x="334"/>
        <item x="750"/>
        <item x="434"/>
        <item x="1236"/>
        <item x="80"/>
        <item x="2800"/>
        <item x="1575"/>
        <item x="2699"/>
        <item x="848"/>
        <item x="426"/>
        <item x="2375"/>
        <item x="83"/>
        <item x="1195"/>
        <item x="1480"/>
        <item x="2805"/>
        <item x="1972"/>
        <item x="878"/>
        <item x="1433"/>
        <item x="187"/>
        <item x="127"/>
        <item x="2580"/>
        <item x="4"/>
        <item x="956"/>
        <item x="2198"/>
        <item x="385"/>
        <item x="1572"/>
        <item x="2072"/>
        <item x="2772"/>
        <item x="2005"/>
        <item x="1818"/>
        <item x="1879"/>
        <item x="2134"/>
        <item x="55"/>
        <item x="1678"/>
        <item x="651"/>
        <item x="2576"/>
        <item x="772"/>
        <item x="16"/>
        <item x="2560"/>
        <item x="366"/>
        <item x="1839"/>
        <item x="807"/>
        <item x="1439"/>
        <item x="2407"/>
        <item x="2290"/>
        <item x="2116"/>
        <item x="2698"/>
        <item x="2792"/>
        <item x="491"/>
        <item x="1550"/>
        <item x="2163"/>
        <item x="360"/>
        <item x="1608"/>
        <item x="1314"/>
        <item x="2285"/>
        <item x="970"/>
        <item x="2769"/>
        <item x="801"/>
        <item x="2332"/>
        <item x="903"/>
        <item x="2159"/>
        <item x="2137"/>
        <item x="1263"/>
        <item x="1058"/>
        <item x="2"/>
        <item x="2316"/>
        <item x="2509"/>
        <item x="2009"/>
        <item x="333"/>
        <item x="820"/>
        <item x="2443"/>
        <item x="2161"/>
        <item x="2019"/>
        <item x="965"/>
        <item x="2573"/>
        <item x="1994"/>
        <item x="89"/>
        <item x="2681"/>
        <item x="265"/>
        <item x="1383"/>
        <item x="2053"/>
        <item x="1596"/>
        <item x="12"/>
        <item x="394"/>
        <item x="2309"/>
        <item x="2315"/>
        <item x="1551"/>
        <item x="2595"/>
        <item x="1913"/>
        <item x="2084"/>
        <item x="2106"/>
        <item x="888"/>
        <item x="2125"/>
        <item x="2403"/>
        <item x="100"/>
        <item x="1559"/>
        <item x="607"/>
        <item x="1712"/>
        <item x="63"/>
        <item x="2234"/>
        <item x="2108"/>
        <item x="2071"/>
        <item x="1483"/>
        <item x="627"/>
        <item x="961"/>
        <item x="42"/>
        <item x="951"/>
        <item x="2322"/>
        <item x="1024"/>
        <item x="1048"/>
        <item x="2213"/>
        <item x="471"/>
        <item x="700"/>
        <item x="532"/>
        <item x="1220"/>
        <item x="2434"/>
        <item x="2639"/>
        <item x="1965"/>
        <item x="1876"/>
        <item x="1004"/>
        <item x="1201"/>
        <item x="424"/>
        <item x="374"/>
        <item x="943"/>
        <item x="683"/>
        <item x="525"/>
        <item x="2231"/>
        <item x="2195"/>
        <item x="2204"/>
        <item x="2240"/>
        <item x="867"/>
        <item x="1935"/>
        <item x="279"/>
        <item x="362"/>
        <item x="2809"/>
        <item x="2216"/>
        <item x="2073"/>
        <item x="625"/>
        <item x="2432"/>
        <item x="925"/>
        <item x="2602"/>
        <item x="562"/>
        <item x="1194"/>
        <item x="1522"/>
        <item x="1878"/>
        <item x="53"/>
        <item x="1022"/>
        <item x="1621"/>
        <item x="2706"/>
        <item x="44"/>
        <item x="1949"/>
        <item x="693"/>
        <item x="373"/>
        <item x="809"/>
        <item x="1592"/>
        <item x="1429"/>
        <item x="628"/>
        <item x="1541"/>
        <item x="114"/>
        <item x="2616"/>
        <item x="1443"/>
        <item x="1633"/>
        <item x="33"/>
        <item x="1539"/>
        <item x="2762"/>
        <item x="1754"/>
        <item x="778"/>
        <item x="251"/>
        <item x="1666"/>
        <item x="438"/>
        <item x="2251"/>
        <item x="2398"/>
        <item x="2015"/>
        <item x="14"/>
        <item x="2203"/>
        <item x="784"/>
        <item x="1981"/>
        <item x="1549"/>
        <item x="2220"/>
        <item x="81"/>
        <item x="2075"/>
        <item x="1125"/>
        <item x="1407"/>
        <item x="2268"/>
        <item x="971"/>
        <item x="680"/>
        <item x="1741"/>
        <item x="473"/>
        <item x="1163"/>
        <item x="1086"/>
        <item x="10"/>
        <item x="459"/>
        <item x="1716"/>
        <item x="345"/>
        <item x="949"/>
        <item x="260"/>
        <item x="1006"/>
        <item x="2191"/>
        <item x="2245"/>
        <item x="2227"/>
        <item x="1468"/>
        <item x="2411"/>
        <item x="1845"/>
        <item x="1583"/>
        <item x="681"/>
        <item x="1176"/>
        <item x="738"/>
        <item x="2120"/>
        <item x="220"/>
        <item x="2540"/>
        <item x="2521"/>
        <item x="2202"/>
        <item x="1983"/>
        <item x="2002"/>
        <item x="1107"/>
        <item x="1723"/>
        <item x="2363"/>
        <item x="770"/>
        <item x="84"/>
        <item x="299"/>
        <item x="2069"/>
        <item x="789"/>
        <item x="1573"/>
        <item x="2415"/>
        <item x="2643"/>
        <item x="203"/>
        <item x="2112"/>
        <item x="804"/>
        <item x="142"/>
        <item x="2618"/>
        <item x="271"/>
        <item x="71"/>
        <item x="977"/>
        <item x="1604"/>
        <item x="2394"/>
        <item x="1134"/>
        <item x="728"/>
        <item x="1448"/>
        <item x="1760"/>
        <item x="1921"/>
        <item x="872"/>
        <item x="2129"/>
        <item x="1993"/>
        <item x="638"/>
        <item x="2609"/>
        <item x="2023"/>
        <item x="505"/>
        <item x="2378"/>
        <item x="1860"/>
        <item x="380"/>
        <item x="1471"/>
        <item x="2545"/>
        <item x="239"/>
        <item x="1062"/>
        <item x="105"/>
        <item x="158"/>
        <item x="538"/>
        <item x="480"/>
        <item x="2254"/>
        <item x="2495"/>
        <item x="1351"/>
        <item x="1815"/>
        <item x="2090"/>
        <item x="687"/>
        <item x="655"/>
        <item x="340"/>
        <item x="2064"/>
        <item x="2682"/>
        <item x="2236"/>
        <item x="2770"/>
        <item x="2074"/>
        <item x="1905"/>
        <item x="718"/>
        <item x="715"/>
        <item x="27"/>
        <item x="2371"/>
        <item x="571"/>
        <item x="2182"/>
        <item x="1587"/>
        <item x="2278"/>
        <item x="483"/>
        <item x="675"/>
        <item x="2803"/>
        <item x="1548"/>
        <item x="964"/>
        <item x="1280"/>
        <item x="2807"/>
        <item x="1927"/>
        <item x="423"/>
        <item x="2380"/>
        <item x="936"/>
        <item x="1365"/>
        <item x="2603"/>
        <item x="993"/>
        <item x="233"/>
        <item x="2752"/>
        <item x="713"/>
        <item x="332"/>
        <item x="1739"/>
        <item x="2427"/>
        <item x="2383"/>
        <item x="2630"/>
        <item x="769"/>
        <item x="1182"/>
        <item x="86"/>
        <item x="465"/>
        <item x="1430"/>
        <item x="2467"/>
        <item x="968"/>
        <item x="392"/>
        <item x="2156"/>
        <item x="632"/>
        <item x="633"/>
        <item x="2550"/>
        <item x="849"/>
        <item x="2794"/>
        <item x="2423"/>
        <item x="2178"/>
        <item x="2384"/>
        <item x="963"/>
        <item x="137"/>
        <item x="1353"/>
        <item x="2751"/>
        <item x="1172"/>
        <item x="554"/>
        <item x="1166"/>
        <item x="1464"/>
        <item x="186"/>
        <item x="739"/>
        <item x="829"/>
        <item x="1903"/>
        <item x="1872"/>
        <item x="2673"/>
        <item x="312"/>
        <item x="771"/>
        <item x="1514"/>
        <item x="176"/>
        <item x="2478"/>
        <item x="1961"/>
        <item x="768"/>
        <item x="1779"/>
        <item x="2295"/>
        <item x="365"/>
        <item x="1752"/>
        <item x="2349"/>
        <item x="1907"/>
        <item x="507"/>
        <item x="2480"/>
        <item x="287"/>
        <item x="96"/>
        <item x="1976"/>
        <item x="690"/>
        <item x="889"/>
        <item x="259"/>
        <item x="1634"/>
        <item x="2474"/>
        <item x="2628"/>
        <item x="109"/>
        <item x="2714"/>
        <item x="815"/>
        <item x="1855"/>
        <item x="2255"/>
        <item x="85"/>
        <item x="2468"/>
        <item x="544"/>
        <item x="351"/>
        <item x="834"/>
        <item x="812"/>
        <item x="1997"/>
        <item x="1363"/>
        <item x="2687"/>
        <item x="555"/>
        <item x="606"/>
        <item x="2614"/>
        <item x="1726"/>
        <item x="2187"/>
        <item x="1500"/>
        <item x="545"/>
        <item x="2631"/>
        <item x="291"/>
        <item x="1247"/>
        <item x="1089"/>
        <item x="442"/>
        <item x="1222"/>
        <item x="1880"/>
        <item x="2696"/>
        <item x="569"/>
        <item x="641"/>
        <item x="1910"/>
        <item x="2063"/>
        <item x="733"/>
        <item x="587"/>
        <item x="2635"/>
        <item x="43"/>
        <item x="378"/>
        <item x="1193"/>
        <item x="1061"/>
        <item x="1516"/>
        <item x="1038"/>
        <item x="1883"/>
        <item x="654"/>
        <item x="2215"/>
        <item x="163"/>
        <item x="1579"/>
        <item x="1403"/>
        <item x="1285"/>
        <item x="462"/>
        <item x="2088"/>
        <item x="411"/>
        <item x="41"/>
        <item x="1396"/>
        <item x="188"/>
        <item x="560"/>
        <item x="856"/>
        <item x="181"/>
        <item x="1088"/>
        <item x="1607"/>
        <item x="2486"/>
        <item x="642"/>
        <item x="204"/>
        <item x="303"/>
        <item x="933"/>
        <item x="37"/>
        <item x="1364"/>
        <item x="904"/>
        <item x="861"/>
        <item x="1970"/>
        <item x="2692"/>
        <item x="2784"/>
        <item x="139"/>
        <item x="2793"/>
        <item x="521"/>
        <item x="2287"/>
        <item x="387"/>
        <item x="1428"/>
        <item x="2197"/>
        <item x="1640"/>
        <item x="2249"/>
        <item x="991"/>
        <item x="1930"/>
        <item x="1820"/>
        <item x="2541"/>
        <item x="2387"/>
        <item x="911"/>
        <item x="2520"/>
        <item x="1737"/>
        <item x="1865"/>
        <item x="1668"/>
        <item x="2281"/>
        <item x="370"/>
        <item x="2761"/>
        <item x="814"/>
        <item x="1355"/>
        <item x="2504"/>
        <item x="2713"/>
        <item x="1934"/>
        <item x="2506"/>
        <item x="2060"/>
        <item x="2703"/>
        <item x="1884"/>
        <item x="2395"/>
        <item x="1274"/>
        <item x="2450"/>
        <item x="1329"/>
        <item x="2413"/>
        <item x="323"/>
        <item x="2777"/>
        <item x="626"/>
        <item x="196"/>
        <item x="659"/>
        <item x="1426"/>
        <item x="2613"/>
        <item x="1113"/>
        <item x="730"/>
        <item x="716"/>
        <item x="622"/>
        <item x="2021"/>
        <item x="1897"/>
        <item x="2430"/>
        <item x="1332"/>
        <item x="445"/>
        <item x="2247"/>
        <item x="172"/>
        <item x="427"/>
        <item x="1654"/>
        <item x="2565"/>
        <item x="1253"/>
        <item x="1224"/>
        <item x="1746"/>
        <item x="940"/>
        <item x="1862"/>
        <item x="1478"/>
        <item x="1206"/>
        <item x="649"/>
        <item x="1975"/>
        <item x="658"/>
        <item x="1709"/>
        <item x="1498"/>
        <item x="1032"/>
        <item x="108"/>
        <item x="1401"/>
        <item x="1306"/>
        <item x="69"/>
        <item x="1327"/>
        <item x="124"/>
        <item x="307"/>
        <item x="1545"/>
        <item x="1980"/>
        <item x="2581"/>
        <item x="138"/>
        <item x="104"/>
        <item x="74"/>
        <item x="540"/>
        <item x="1506"/>
        <item x="1707"/>
        <item x="1075"/>
        <item x="1393"/>
        <item x="1655"/>
        <item x="1812"/>
        <item x="780"/>
        <item x="252"/>
        <item x="557"/>
        <item x="2193"/>
        <item x="581"/>
        <item x="2591"/>
        <item x="261"/>
        <item x="2008"/>
        <item x="2167"/>
        <item x="2318"/>
        <item x="2607"/>
        <item x="995"/>
        <item x="1843"/>
        <item x="702"/>
        <item x="2796"/>
        <item x="2766"/>
        <item x="1749"/>
        <item x="1646"/>
        <item x="1372"/>
        <item x="2291"/>
        <item x="2669"/>
        <item x="213"/>
        <item x="526"/>
        <item x="891"/>
        <item x="1046"/>
        <item x="118"/>
        <item x="1135"/>
        <item x="2688"/>
        <item x="221"/>
        <item x="1889"/>
        <item x="1966"/>
        <item x="99"/>
        <item x="1187"/>
        <item x="1268"/>
        <item x="1769"/>
        <item x="508"/>
        <item x="939"/>
        <item x="1307"/>
        <item x="126"/>
        <item x="2733"/>
        <item x="2741"/>
        <item x="2042"/>
        <item x="1385"/>
        <item x="1349"/>
        <item x="1648"/>
        <item x="309"/>
        <item x="1094"/>
        <item x="1051"/>
        <item x="1009"/>
        <item x="2306"/>
        <item x="2399"/>
        <item x="1675"/>
        <item x="2061"/>
        <item x="1335"/>
        <item x="2484"/>
        <item x="803"/>
        <item x="284"/>
        <item x="228"/>
        <item x="2261"/>
        <item x="1072"/>
        <item x="1420"/>
        <item x="1593"/>
        <item x="1736"/>
        <item x="1413"/>
        <item x="1710"/>
        <item x="295"/>
        <item x="2228"/>
        <item x="2269"/>
        <item x="1254"/>
        <item x="1127"/>
        <item x="2301"/>
        <item x="1436"/>
        <item x="407"/>
        <item x="1142"/>
        <item x="2329"/>
        <item x="584"/>
        <item x="990"/>
        <item x="393"/>
        <item x="1564"/>
        <item x="729"/>
        <item x="1977"/>
        <item x="1159"/>
        <item x="1337"/>
        <item x="335"/>
        <item x="379"/>
        <item x="1473"/>
        <item x="2503"/>
        <item x="428"/>
        <item x="1996"/>
        <item x="901"/>
        <item x="2489"/>
        <item x="1281"/>
        <item x="369"/>
        <item x="2773"/>
        <item x="1361"/>
        <item x="1370"/>
        <item x="1542"/>
        <item x="836"/>
        <item x="1519"/>
        <item x="2058"/>
        <item x="1998"/>
        <item x="0"/>
        <item x="2270"/>
        <item x="1661"/>
        <item x="553"/>
        <item x="522"/>
        <item x="2045"/>
        <item x="1612"/>
        <item x="2242"/>
        <item x="78"/>
        <item x="371"/>
        <item x="1957"/>
        <item x="2031"/>
        <item x="830"/>
        <item x="2617"/>
        <item x="164"/>
        <item x="603"/>
        <item x="810"/>
        <item x="852"/>
        <item x="1936"/>
        <item x="709"/>
        <item x="865"/>
        <item x="467"/>
        <item x="2176"/>
        <item x="70"/>
        <item x="2185"/>
        <item x="765"/>
        <item x="399"/>
        <item x="2402"/>
        <item x="159"/>
        <item x="1378"/>
        <item x="226"/>
        <item x="1105"/>
        <item x="969"/>
        <item x="1007"/>
        <item x="2801"/>
        <item x="1770"/>
        <item x="1636"/>
        <item x="171"/>
        <item x="441"/>
        <item x="2579"/>
        <item x="582"/>
        <item x="1602"/>
        <item x="1111"/>
        <item x="1298"/>
        <item x="278"/>
        <item x="2754"/>
        <item x="1886"/>
        <item x="688"/>
        <item x="1771"/>
        <item x="1649"/>
        <item x="2327"/>
        <item x="1102"/>
        <item x="2020"/>
        <item x="2230"/>
        <item x="1215"/>
        <item x="463"/>
        <item x="1510"/>
        <item x="1701"/>
        <item x="456"/>
        <item x="2765"/>
        <item x="883"/>
        <item x="1555"/>
        <item x="2638"/>
        <item x="1467"/>
        <item x="503"/>
        <item x="869"/>
        <item x="2401"/>
        <item x="1924"/>
        <item x="87"/>
        <item x="435"/>
        <item x="2276"/>
        <item x="1261"/>
        <item x="895"/>
        <item x="1497"/>
        <item x="1730"/>
        <item x="149"/>
        <item x="2365"/>
        <item x="1137"/>
        <item x="1904"/>
        <item x="1462"/>
        <item x="833"/>
        <item x="913"/>
        <item x="1689"/>
        <item x="2297"/>
        <item x="899"/>
        <item x="647"/>
        <item x="735"/>
        <item x="2359"/>
        <item x="1388"/>
        <item x="2055"/>
        <item x="1916"/>
        <item x="1237"/>
        <item x="2095"/>
        <item x="2446"/>
        <item x="1169"/>
        <item x="2594"/>
        <item x="2142"/>
        <item x="914"/>
        <item x="1033"/>
        <item x="2790"/>
        <item x="1018"/>
        <item x="1183"/>
        <item x="2414"/>
        <item x="743"/>
        <item x="1536"/>
        <item x="1130"/>
        <item x="2557"/>
        <item x="592"/>
        <item x="1941"/>
        <item x="1340"/>
        <item x="1245"/>
        <item x="1454"/>
        <item x="2476"/>
        <item x="915"/>
        <item x="1067"/>
        <item x="2244"/>
        <item x="682"/>
        <item x="1828"/>
        <item x="485"/>
        <item x="324"/>
        <item x="1308"/>
        <item x="1386"/>
        <item x="1484"/>
        <item x="543"/>
        <item x="2499"/>
        <item x="527"/>
        <item x="1952"/>
        <item x="1720"/>
        <item x="302"/>
        <item x="1711"/>
        <item x="1324"/>
        <item x="40"/>
        <item x="13"/>
        <item x="232"/>
        <item x="563"/>
        <item x="1290"/>
        <item x="2559"/>
        <item x="1161"/>
        <item x="2011"/>
        <item x="1832"/>
        <item x="193"/>
        <item x="1504"/>
        <item x="2718"/>
        <item x="68"/>
        <item x="1625"/>
        <item x="1922"/>
        <item x="1850"/>
        <item x="1377"/>
        <item x="2211"/>
        <item x="2311"/>
        <item x="401"/>
        <item x="166"/>
        <item x="978"/>
        <item x="2768"/>
        <item x="2386"/>
        <item x="831"/>
        <item x="1442"/>
        <item x="165"/>
        <item x="2018"/>
        <item x="2397"/>
        <item x="519"/>
        <item x="2475"/>
        <item x="1458"/>
        <item x="1598"/>
        <item x="2048"/>
        <item x="826"/>
        <item x="1013"/>
        <item x="1643"/>
        <item x="1852"/>
        <item x="588"/>
        <item x="2209"/>
        <item x="1722"/>
        <item x="1180"/>
        <item x="704"/>
        <item x="2262"/>
        <item x="1251"/>
        <item x="3"/>
        <item x="1490"/>
        <item x="528"/>
        <item x="2323"/>
        <item x="1438"/>
        <item x="1623"/>
        <item x="604"/>
        <item x="2648"/>
        <item x="513"/>
        <item x="238"/>
        <item x="2546"/>
        <item x="618"/>
        <item x="1759"/>
        <item x="1313"/>
        <item x="2646"/>
        <item x="1814"/>
        <item x="796"/>
        <item x="1569"/>
        <item x="732"/>
        <item x="242"/>
        <item x="896"/>
        <item x="1234"/>
        <item x="484"/>
        <item x="1893"/>
        <item x="2004"/>
        <item x="1530"/>
        <item x="2300"/>
        <item x="314"/>
        <item x="2421"/>
        <item x="230"/>
        <item x="1"/>
        <item x="1144"/>
        <item x="524"/>
        <item x="1366"/>
        <item x="1119"/>
        <item x="665"/>
        <item x="2343"/>
        <item x="2654"/>
        <item x="1000"/>
        <item x="648"/>
        <item x="2812"/>
        <item x="942"/>
        <item x="1717"/>
        <item x="1444"/>
        <item x="320"/>
        <item x="1437"/>
        <item x="1546"/>
        <item x="2199"/>
        <item x="1727"/>
        <item x="884"/>
        <item x="2722"/>
        <item x="1744"/>
        <item x="1963"/>
        <item x="1147"/>
        <item x="150"/>
        <item x="1724"/>
        <item x="2670"/>
        <item x="2396"/>
        <item x="2501"/>
        <item x="712"/>
        <item x="1310"/>
        <item x="476"/>
        <item x="996"/>
        <item x="923"/>
        <item x="117"/>
        <item x="1074"/>
        <item x="1877"/>
        <item x="1531"/>
        <item x="443"/>
        <item x="671"/>
        <item x="1027"/>
        <item x="2593"/>
        <item x="1325"/>
        <item x="2179"/>
        <item x="1938"/>
        <item x="1898"/>
        <item x="106"/>
        <item x="2408"/>
        <item x="798"/>
        <item x="2070"/>
        <item x="2367"/>
        <item x="2462"/>
        <item x="551"/>
        <item x="910"/>
        <item x="22"/>
        <item x="177"/>
        <item x="1179"/>
        <item x="1756"/>
        <item x="907"/>
        <item x="1588"/>
        <item x="832"/>
        <item x="775"/>
        <item x="2694"/>
        <item x="760"/>
        <item x="1693"/>
        <item x="266"/>
        <item x="264"/>
        <item x="1501"/>
        <item x="2024"/>
        <item x="2224"/>
        <item x="799"/>
        <item x="762"/>
        <item x="2615"/>
        <item x="898"/>
        <item x="269"/>
        <item x="488"/>
        <item x="2508"/>
        <item x="595"/>
        <item x="2223"/>
        <item x="1143"/>
        <item x="2693"/>
        <item x="1136"/>
        <item x="179"/>
        <item x="184"/>
        <item x="1488"/>
        <item x="1124"/>
        <item x="1371"/>
        <item x="2181"/>
        <item x="361"/>
        <item x="1260"/>
        <item x="1160"/>
        <item x="19"/>
        <item x="57"/>
        <item x="431"/>
        <item x="478"/>
        <item x="270"/>
        <item x="568"/>
        <item x="1942"/>
        <item x="2225"/>
        <item x="1995"/>
        <item x="1652"/>
        <item x="1800"/>
        <item x="559"/>
        <item x="783"/>
        <item x="1168"/>
        <item x="1708"/>
        <item x="2717"/>
        <item x="1639"/>
        <item x="32"/>
        <item x="2296"/>
        <item x="2461"/>
        <item x="657"/>
        <item x="2596"/>
        <item x="2091"/>
        <item x="199"/>
        <item x="1562"/>
        <item x="1827"/>
        <item x="1225"/>
        <item x="766"/>
        <item x="185"/>
        <item x="1165"/>
        <item x="546"/>
        <item x="1302"/>
        <item x="1687"/>
        <item x="2729"/>
        <item x="2364"/>
        <item x="1292"/>
        <item x="2150"/>
        <item x="601"/>
        <item x="437"/>
        <item x="280"/>
        <item x="497"/>
        <item x="1301"/>
        <item x="2152"/>
        <item x="1210"/>
        <item x="1415"/>
        <item x="880"/>
        <item x="1205"/>
        <item x="1380"/>
        <item x="1847"/>
        <item x="2298"/>
        <item x="1211"/>
        <item x="1123"/>
        <item x="2663"/>
        <item x="1223"/>
        <item x="840"/>
        <item x="2237"/>
        <item x="2704"/>
        <item x="1947"/>
        <item x="2463"/>
        <item x="1047"/>
        <item x="2674"/>
        <item x="1863"/>
        <item x="2428"/>
        <item x="2634"/>
        <item x="79"/>
        <item x="1986"/>
        <item x="1235"/>
        <item x="541"/>
        <item x="2624"/>
        <item x="1656"/>
        <item x="1367"/>
        <item x="468"/>
        <item x="1987"/>
        <item x="283"/>
        <item x="1269"/>
        <item x="1773"/>
        <item x="744"/>
        <item x="2505"/>
        <item x="2567"/>
        <item x="2433"/>
        <item x="1126"/>
        <item x="1267"/>
        <item x="256"/>
        <item x="696"/>
        <item x="1304"/>
        <item x="353"/>
        <item x="2250"/>
        <item x="535"/>
        <item x="2797"/>
        <item x="860"/>
        <item x="121"/>
        <item x="1887"/>
        <item x="1196"/>
        <item x="1174"/>
        <item x="2562"/>
        <item x="2771"/>
        <item x="1775"/>
        <item x="763"/>
        <item x="1974"/>
        <item x="1271"/>
        <item x="2514"/>
        <item x="723"/>
        <item x="1199"/>
        <item x="1177"/>
        <item x="669"/>
        <item x="1030"/>
        <item x="227"/>
        <item x="421"/>
        <item x="1533"/>
        <item x="197"/>
        <item x="1680"/>
        <item x="1540"/>
        <item x="2025"/>
        <item x="740"/>
        <item x="1055"/>
        <item x="1502"/>
        <item x="113"/>
        <item x="1556"/>
        <item x="1481"/>
        <item x="1990"/>
        <item x="1128"/>
        <item x="2756"/>
        <item x="2164"/>
        <item x="289"/>
        <item x="811"/>
        <item x="2590"/>
        <item x="1291"/>
        <item x="1408"/>
        <item x="612"/>
        <item x="1485"/>
        <item x="285"/>
        <item x="1200"/>
        <item x="2787"/>
        <item x="1543"/>
        <item x="1421"/>
        <item x="2046"/>
        <item x="1783"/>
        <item x="2786"/>
        <item x="959"/>
        <item x="1003"/>
        <item x="909"/>
        <item x="2039"/>
        <item x="930"/>
        <item x="2680"/>
        <item x="2725"/>
        <item x="1645"/>
        <item x="1609"/>
        <item x="2219"/>
        <item x="2750"/>
        <item x="1154"/>
        <item x="398"/>
        <item x="650"/>
        <item x="2083"/>
        <item x="2775"/>
        <item x="277"/>
        <item x="2111"/>
        <item x="1840"/>
        <item x="1836"/>
        <item x="1563"/>
        <item x="1767"/>
        <item x="720"/>
        <item x="2610"/>
        <item x="205"/>
        <item x="1577"/>
        <item x="1188"/>
        <item x="275"/>
        <item x="1145"/>
        <item x="1272"/>
        <item x="1398"/>
        <item x="842"/>
        <item x="1718"/>
        <item x="1171"/>
        <item x="1647"/>
        <item x="2532"/>
        <item x="1834"/>
        <item x="2214"/>
        <item x="631"/>
        <item x="1300"/>
        <item x="453"/>
        <item x="1258"/>
        <item x="2645"/>
        <item x="1039"/>
        <item x="514"/>
        <item x="1286"/>
        <item x="937"/>
        <item x="2619"/>
        <item x="1918"/>
        <item x="745"/>
        <item x="805"/>
        <item x="310"/>
        <item x="1036"/>
        <item x="34"/>
        <item x="1763"/>
        <item x="2170"/>
        <item x="1984"/>
        <item x="1305"/>
        <item x="1535"/>
        <item x="2716"/>
        <item x="1513"/>
        <item x="724"/>
        <item x="818"/>
        <item x="1740"/>
        <item x="531"/>
        <item x="466"/>
        <item x="61"/>
        <item x="742"/>
        <item x="866"/>
        <item x="2175"/>
        <item x="169"/>
        <item x="1616"/>
        <item x="2352"/>
        <item x="2435"/>
        <item x="1299"/>
        <item x="2293"/>
        <item x="616"/>
        <item x="935"/>
        <item x="119"/>
        <item x="1328"/>
        <item x="2406"/>
        <item x="1948"/>
        <item x="1511"/>
        <item x="1005"/>
        <item x="1861"/>
        <item x="610"/>
        <item x="1425"/>
        <item x="2497"/>
        <item x="1275"/>
        <item x="2334"/>
        <item x="2491"/>
        <item x="2000"/>
        <item x="417"/>
        <item x="635"/>
        <item x="988"/>
        <item x="1446"/>
        <item x="572"/>
        <item x="1791"/>
        <item x="304"/>
        <item x="1028"/>
        <item x="958"/>
        <item x="1833"/>
        <item x="566"/>
        <item x="2636"/>
        <item x="88"/>
        <item x="1052"/>
        <item x="1557"/>
        <item x="268"/>
        <item x="634"/>
        <item x="2715"/>
        <item x="1650"/>
        <item x="2243"/>
        <item x="408"/>
        <item x="2085"/>
        <item x="1479"/>
        <item x="2155"/>
        <item x="296"/>
        <item x="785"/>
        <item x="2447"/>
        <item x="2513"/>
        <item x="2138"/>
        <item x="509"/>
        <item x="822"/>
        <item x="636"/>
        <item x="1316"/>
        <item x="602"/>
        <item x="2344"/>
        <item x="245"/>
        <item x="464"/>
        <item x="1106"/>
        <item x="1095"/>
        <item x="62"/>
        <item x="1805"/>
        <item x="1925"/>
        <item x="1131"/>
        <item x="2569"/>
        <item x="1440"/>
        <item x="1729"/>
        <item x="1104"/>
        <item x="67"/>
        <item x="1780"/>
        <item x="1568"/>
        <item x="673"/>
        <item x="2791"/>
        <item x="2465"/>
        <item x="767"/>
        <item x="1080"/>
        <item x="808"/>
        <item x="359"/>
        <item x="1830"/>
        <item x="1348"/>
        <item x="2194"/>
        <item x="2119"/>
        <item x="617"/>
        <item x="338"/>
        <item x="2808"/>
        <item x="816"/>
        <item x="1776"/>
        <item x="1219"/>
        <item x="686"/>
        <item x="1508"/>
        <item x="2515"/>
        <item x="2114"/>
        <item x="1190"/>
        <item x="103"/>
        <item x="2410"/>
        <item x="1482"/>
        <item x="998"/>
        <item x="403"/>
        <item x="1684"/>
        <item x="38"/>
        <item x="7"/>
        <item x="293"/>
        <item x="927"/>
        <item x="195"/>
        <item x="957"/>
        <item x="248"/>
        <item x="274"/>
        <item x="1012"/>
        <item x="2312"/>
        <item x="1919"/>
        <item x="850"/>
        <item x="985"/>
        <item x="2066"/>
        <item x="758"/>
        <item x="1610"/>
        <item x="1278"/>
        <item x="2338"/>
        <item x="1246"/>
        <item x="1614"/>
        <item x="1920"/>
        <item x="46"/>
        <item x="182"/>
        <item x="2451"/>
        <item x="47"/>
        <item x="2737"/>
        <item x="122"/>
        <item x="318"/>
        <item x="605"/>
        <item x="1595"/>
        <item x="656"/>
        <item x="2027"/>
        <item x="2305"/>
        <item x="967"/>
        <item x="8"/>
        <item x="1869"/>
        <item x="952"/>
        <item x="200"/>
        <item x="440"/>
        <item x="2436"/>
        <item x="1449"/>
        <item x="2319"/>
        <item x="1414"/>
        <item x="2653"/>
        <item x="1831"/>
        <item x="2524"/>
        <item x="1968"/>
        <item x="1212"/>
        <item x="1334"/>
        <item x="1785"/>
        <item x="1772"/>
        <item x="1581"/>
        <item x="1706"/>
        <item x="501"/>
        <item x="1008"/>
        <item x="1851"/>
        <item x="1249"/>
        <item x="517"/>
        <item x="1703"/>
        <item x="534"/>
        <item x="1570"/>
        <item x="101"/>
        <item x="1517"/>
        <item x="2529"/>
        <item x="2028"/>
        <item x="58"/>
        <item x="902"/>
        <item x="2582"/>
        <item x="1537"/>
        <item x="2162"/>
        <item x="502"/>
        <item x="1755"/>
        <item x="1091"/>
        <item x="1896"/>
        <item x="329"/>
        <item x="433"/>
        <item x="1505"/>
        <item x="2264"/>
        <item x="1890"/>
        <item x="1804"/>
        <item x="1031"/>
        <item x="1962"/>
        <item x="1798"/>
        <item x="2033"/>
        <item x="999"/>
        <item x="2781"/>
        <item x="48"/>
        <item x="2143"/>
        <item x="1492"/>
        <item x="494"/>
        <item x="1387"/>
        <item x="1762"/>
        <item x="2422"/>
        <item x="773"/>
        <item x="1087"/>
        <item x="2774"/>
        <item x="219"/>
        <item x="1317"/>
        <item x="1895"/>
        <item x="2657"/>
        <item x="1244"/>
        <item x="717"/>
        <item x="2351"/>
        <item x="864"/>
        <item x="2652"/>
        <item x="2742"/>
        <item x="2117"/>
        <item x="1460"/>
        <item x="1796"/>
        <item x="570"/>
        <item x="1282"/>
        <item x="5"/>
        <item x="697"/>
        <item x="2566"/>
        <item x="1085"/>
        <item x="2121"/>
        <item x="1044"/>
        <item x="2205"/>
        <item x="510"/>
        <item x="2483"/>
        <item x="1954"/>
        <item x="2600"/>
        <item x="2758"/>
        <item x="2481"/>
        <item x="2157"/>
        <item x="2684"/>
        <item x="76"/>
        <item x="1973"/>
        <item x="2385"/>
        <item x="1455"/>
        <item x="2307"/>
        <item x="2381"/>
        <item x="1561"/>
        <item x="2598"/>
        <item x="236"/>
        <item x="1967"/>
        <item x="2548"/>
        <item x="363"/>
        <item x="2166"/>
        <item x="2605"/>
        <item x="1778"/>
        <item x="1923"/>
        <item x="2340"/>
        <item x="947"/>
        <item x="2392"/>
        <item x="537"/>
        <item x="1619"/>
        <item x="1901"/>
        <item x="1953"/>
        <item x="155"/>
        <item x="123"/>
        <item x="1700"/>
        <item x="2299"/>
        <item x="2328"/>
        <item x="919"/>
        <item x="1283"/>
        <item x="1153"/>
        <item x="2103"/>
        <item x="1418"/>
        <item x="2711"/>
        <item x="1399"/>
        <item x="2288"/>
        <item x="1323"/>
        <item x="512"/>
        <item x="1133"/>
        <item x="1558"/>
        <item x="381"/>
        <item x="2333"/>
        <item x="1978"/>
        <item x="1042"/>
        <item x="1743"/>
        <item x="2637"/>
        <item x="2246"/>
        <item x="300"/>
        <item x="2248"/>
        <item x="916"/>
        <item x="2271"/>
        <item x="1524"/>
        <item x="402"/>
        <item x="2302"/>
        <item x="1532"/>
        <item x="98"/>
        <item x="1066"/>
        <item x="2131"/>
        <item x="1450"/>
        <item x="1345"/>
        <item x="257"/>
        <item x="2728"/>
        <item x="2785"/>
        <item x="1303"/>
        <item x="1207"/>
        <item x="1611"/>
        <item x="1416"/>
        <item x="556"/>
        <item x="668"/>
        <item x="2347"/>
        <item x="873"/>
        <item x="2456"/>
        <item x="1076"/>
        <item x="2498"/>
        <item x="2564"/>
        <item x="1499"/>
        <item x="1228"/>
        <item x="1330"/>
        <item x="2527"/>
        <item x="202"/>
        <item x="982"/>
        <item x="921"/>
        <item x="870"/>
        <item x="1333"/>
        <item x="1817"/>
        <item x="313"/>
        <item x="1162"/>
        <item x="1627"/>
        <item x="1900"/>
        <item x="2304"/>
        <item x="1735"/>
        <item x="1077"/>
        <item x="817"/>
        <item x="1507"/>
        <item x="2528"/>
        <item x="788"/>
        <item x="249"/>
        <item x="481"/>
        <item x="1025"/>
        <item x="2544"/>
        <item x="2531"/>
        <item x="748"/>
        <item x="564"/>
        <item x="2511"/>
        <item x="2686"/>
        <item x="1766"/>
        <item x="2259"/>
        <item x="2043"/>
        <item x="1059"/>
        <item x="1021"/>
        <item x="722"/>
        <item x="737"/>
        <item x="573"/>
        <item x="2568"/>
        <item x="2382"/>
        <item x="1808"/>
        <item x="174"/>
        <item x="827"/>
        <item x="1184"/>
        <item x="1870"/>
        <item x="2087"/>
        <item x="1792"/>
        <item x="395"/>
        <item x="207"/>
        <item x="2592"/>
        <item x="585"/>
        <item x="231"/>
        <item x="1445"/>
        <item x="500"/>
        <item x="567"/>
        <item x="2081"/>
        <item x="1491"/>
        <item x="1515"/>
        <item x="929"/>
        <item x="1660"/>
        <item x="2460"/>
        <item x="953"/>
        <item x="2712"/>
        <item x="457"/>
        <item x="148"/>
        <item x="2169"/>
        <item x="1651"/>
        <item x="496"/>
        <item x="349"/>
        <item x="2314"/>
        <item x="198"/>
        <item x="962"/>
        <item x="1389"/>
        <item x="1090"/>
        <item x="161"/>
        <item x="530"/>
        <item x="589"/>
        <item x="1571"/>
        <item x="489"/>
        <item x="851"/>
        <item x="2720"/>
        <item x="547"/>
        <item x="2370"/>
        <item x="2517"/>
        <item x="1858"/>
        <item x="368"/>
        <item x="1495"/>
        <item x="900"/>
        <item x="1092"/>
        <item x="133"/>
        <item x="2661"/>
        <item x="416"/>
        <item x="1011"/>
        <item x="2180"/>
        <item x="2110"/>
        <item x="2795"/>
        <item x="1082"/>
        <item x="439"/>
        <item x="746"/>
        <item x="18"/>
        <item x="1117"/>
        <item x="167"/>
        <item x="1284"/>
        <item x="2233"/>
        <item x="2190"/>
        <item x="1164"/>
        <item x="875"/>
        <item x="777"/>
        <item x="1116"/>
        <item x="472"/>
        <item x="621"/>
        <item x="140"/>
        <item x="1391"/>
        <item x="217"/>
        <item x="1156"/>
        <item x="1423"/>
        <item x="1412"/>
        <item x="1129"/>
        <item x="575"/>
        <item x="2755"/>
        <item x="330"/>
        <item x="692"/>
        <item x="1946"/>
        <item x="115"/>
        <item x="518"/>
        <item x="1854"/>
        <item x="397"/>
        <item x="1810"/>
        <item x="2010"/>
        <item x="918"/>
        <item x="2096"/>
        <item x="1352"/>
        <item x="1939"/>
        <item x="843"/>
        <item x="2753"/>
        <item x="825"/>
        <item x="477"/>
        <item x="1252"/>
        <item x="2321"/>
        <item x="1469"/>
        <item x="450"/>
        <item x="2038"/>
        <item x="529"/>
        <item x="1692"/>
        <item x="1686"/>
        <item x="1751"/>
        <item x="409"/>
        <item x="305"/>
        <item x="928"/>
        <item x="652"/>
        <item x="1486"/>
        <item x="1110"/>
        <item x="520"/>
        <item x="2082"/>
        <item x="736"/>
        <item x="2705"/>
        <item x="1688"/>
        <item x="764"/>
        <item x="2572"/>
        <item x="2183"/>
        <item x="1725"/>
        <item x="2789"/>
        <item x="615"/>
        <item x="444"/>
        <item x="694"/>
        <item x="2239"/>
        <item x="2542"/>
        <item x="1026"/>
        <item x="2317"/>
        <item x="2599"/>
        <item x="793"/>
        <item x="2014"/>
        <item x="1394"/>
        <item x="90"/>
        <item x="679"/>
        <item x="1343"/>
        <item x="1238"/>
        <item x="2241"/>
        <item x="94"/>
        <item x="1451"/>
        <item x="1512"/>
        <item x="1151"/>
        <item x="389"/>
        <item x="1682"/>
        <item x="1697"/>
        <item x="1233"/>
        <item x="797"/>
        <item x="2804"/>
        <item x="347"/>
        <item x="1670"/>
        <item x="2345"/>
        <item x="1667"/>
        <item x="2013"/>
        <item x="1289"/>
        <item x="876"/>
        <item x="2040"/>
        <item x="2668"/>
        <item x="343"/>
        <item x="596"/>
        <item x="56"/>
        <item x="1838"/>
        <item x="1659"/>
        <item x="263"/>
        <item x="383"/>
        <item x="2608"/>
        <item x="2779"/>
        <item x="344"/>
        <item x="2123"/>
        <item x="620"/>
        <item x="2272"/>
        <item x="1914"/>
        <item x="1170"/>
        <item x="2578"/>
        <item x="376"/>
        <item x="1683"/>
        <item x="2277"/>
        <item x="276"/>
        <item x="992"/>
        <item x="292"/>
        <item x="1321"/>
        <item x="887"/>
        <item x="146"/>
        <item x="2062"/>
        <item x="2044"/>
        <item x="390"/>
        <item x="28"/>
        <item x="2479"/>
        <item x="2026"/>
        <item x="725"/>
        <item x="550"/>
        <item x="2050"/>
        <item x="1835"/>
        <item x="806"/>
        <item x="21"/>
        <item x="1758"/>
        <item x="2745"/>
        <item x="1848"/>
        <item x="2697"/>
        <item x="1045"/>
        <item x="882"/>
        <item x="846"/>
        <item x="2743"/>
        <item x="2391"/>
        <item x="2235"/>
        <item x="2324"/>
        <item x="2339"/>
        <item x="30"/>
        <item x="761"/>
        <item x="667"/>
        <item x="2374"/>
        <item x="2604"/>
        <item x="1806"/>
        <item x="2032"/>
        <item x="2585"/>
        <item x="1014"/>
        <item x="645"/>
        <item x="905"/>
        <item x="77"/>
        <item x="845"/>
        <item x="727"/>
        <item x="128"/>
        <item x="2326"/>
        <item x="2358"/>
        <item x="1346"/>
        <item x="2149"/>
        <item x="2099"/>
        <item x="1764"/>
        <item x="2740"/>
        <item x="2373"/>
        <item x="2736"/>
        <item x="2145"/>
        <item x="400"/>
        <item x="1859"/>
        <item x="449"/>
        <item x="1600"/>
        <item x="2431"/>
        <item x="1594"/>
        <item x="91"/>
        <item x="1638"/>
        <item x="2551"/>
        <item x="1083"/>
        <item x="1679"/>
        <item x="922"/>
        <item x="1873"/>
        <item x="908"/>
        <item x="1929"/>
        <item x="1146"/>
        <item x="224"/>
        <item x="662"/>
        <item x="2284"/>
        <item x="2690"/>
        <item x="731"/>
        <item x="131"/>
        <item x="454"/>
        <item x="225"/>
        <item x="111"/>
        <item x="2034"/>
        <item x="210"/>
        <item x="1257"/>
        <item x="672"/>
        <item x="1198"/>
        <item x="2683"/>
        <item x="1509"/>
        <item x="1928"/>
        <item x="1788"/>
        <item x="637"/>
        <item x="576"/>
        <item x="1112"/>
        <item x="1264"/>
        <item x="1103"/>
        <item x="2056"/>
        <item x="2629"/>
        <item x="2286"/>
        <item x="2554"/>
        <item x="1813"/>
        <item x="396"/>
        <item x="1296"/>
        <item x="973"/>
        <item x="2553"/>
        <item x="583"/>
        <item x="294"/>
        <item x="2466"/>
        <item x="792"/>
        <item x="823"/>
        <item x="1846"/>
        <item x="1584"/>
        <item x="1867"/>
        <item x="646"/>
        <item x="795"/>
        <item x="1319"/>
        <item x="506"/>
        <item x="1591"/>
        <item x="1523"/>
        <item x="1626"/>
        <item x="1100"/>
        <item x="2186"/>
        <item x="325"/>
        <item x="1217"/>
        <item x="2196"/>
        <item x="2625"/>
        <item x="2571"/>
        <item x="924"/>
        <item x="619"/>
        <item x="493"/>
        <item x="2458"/>
        <item x="1793"/>
        <item x="2530"/>
        <item x="2113"/>
        <item x="691"/>
        <item x="1565"/>
        <item x="1373"/>
        <item x="1801"/>
        <item x="2671"/>
        <item x="253"/>
        <item x="112"/>
        <item x="2172"/>
        <item x="1786"/>
        <item x="1084"/>
        <item x="1956"/>
        <item x="1933"/>
        <item x="2798"/>
        <item x="1359"/>
        <item x="1356"/>
        <item x="1297"/>
        <item x="170"/>
        <item x="194"/>
        <item x="495"/>
        <item x="1476"/>
        <item x="65"/>
        <item x="1547"/>
        <item x="2747"/>
        <item x="2651"/>
        <item x="2260"/>
        <item x="1315"/>
        <item x="23"/>
        <item x="2739"/>
        <item x="1875"/>
        <item x="2799"/>
        <item x="1802"/>
        <item x="2445"/>
        <item x="1410"/>
        <item x="1704"/>
        <item x="2122"/>
        <item x="1866"/>
        <item x="1521"/>
        <item x="839"/>
        <item x="1339"/>
        <item x="1181"/>
        <item x="2417"/>
        <item x="1503"/>
        <item x="598"/>
        <item x="1958"/>
        <item x="2217"/>
        <item x="2109"/>
        <item x="1615"/>
        <item x="2584"/>
        <item x="1915"/>
        <item x="237"/>
        <item x="1750"/>
        <item x="1673"/>
        <item x="2389"/>
        <item x="2330"/>
        <item x="1534"/>
        <item x="2586"/>
        <item x="972"/>
        <item x="73"/>
        <item x="2665"/>
        <item x="1240"/>
        <item x="2719"/>
        <item x="2606"/>
        <item x="168"/>
        <item x="2093"/>
        <item x="2257"/>
        <item x="1294"/>
        <item x="1624"/>
        <item x="2570"/>
        <item x="986"/>
        <item x="391"/>
        <item x="1699"/>
        <item x="2452"/>
        <item x="1226"/>
        <item x="2676"/>
        <item x="1149"/>
        <item x="2810"/>
        <item x="2583"/>
        <item x="2776"/>
        <item x="458"/>
        <item x="2016"/>
        <item x="235"/>
        <item x="1447"/>
        <item x="874"/>
        <item x="243"/>
        <item x="1441"/>
        <item x="412"/>
        <item x="356"/>
        <item x="2007"/>
        <item x="1892"/>
        <item x="2346"/>
        <item x="1096"/>
        <item x="2738"/>
        <item x="1002"/>
        <item x="1178"/>
        <item x="2677"/>
        <item x="950"/>
        <item x="1618"/>
        <item x="2355"/>
        <item x="2354"/>
        <item x="2335"/>
        <item x="2059"/>
        <item x="223"/>
        <item x="1578"/>
        <item x="1242"/>
        <item x="215"/>
        <item x="2482"/>
        <item x="2171"/>
        <item x="386"/>
        <item x="591"/>
        <item x="987"/>
        <item x="1400"/>
        <item x="1357"/>
        <item x="2357"/>
        <item x="1937"/>
        <item x="504"/>
        <item x="859"/>
        <item x="2732"/>
        <item x="1456"/>
        <item x="599"/>
        <item x="1218"/>
        <item x="934"/>
        <item x="64"/>
        <item x="705"/>
        <item x="1320"/>
        <item x="355"/>
        <item x="912"/>
        <item x="2493"/>
        <item x="2695"/>
        <item x="319"/>
        <item x="2442"/>
        <item x="336"/>
        <item x="2685"/>
        <item x="2006"/>
        <item x="1358"/>
        <item x="2348"/>
        <item x="1926"/>
        <item x="1293"/>
        <item x="2806"/>
        <item x="1239"/>
        <item x="1141"/>
        <item x="1474"/>
        <item x="1081"/>
        <item t="default"/>
      </items>
    </pivotField>
    <pivotField showAll="0"/>
    <pivotField showAll="0"/>
  </pivotFields>
  <rowFields count="1">
    <field x="28"/>
  </rowFields>
  <rowItems count="2">
    <i>
      <x v="3"/>
    </i>
    <i t="grand">
      <x/>
    </i>
  </rowItems>
  <colItems count="1">
    <i/>
  </colItems>
  <dataFields count="1">
    <dataField name="Count of Employee ID" fld="0" subtotal="count" baseField="28" baseItem="0"/>
  </dataFields>
  <formats count="3">
    <format dxfId="20">
      <pivotArea type="all" dataOnly="0" outline="0" fieldPosition="0"/>
    </format>
    <format dxfId="19">
      <pivotArea outline="0" collapsedLevelsAreSubtotals="1" fieldPosition="0"/>
    </format>
    <format dxfId="18">
      <pivotArea dataOnly="0" labelOnly="1" outline="0" axis="axisValues" fieldPosition="0"/>
    </format>
  </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95B1A99B-D94A-49F5-A785-680691A2E82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4:E19" firstHeaderRow="1" firstDataRow="1" firstDataCol="1"/>
  <pivotFields count="33">
    <pivotField dataField="1" showAll="0"/>
    <pivotField numFmtId="15" showAll="0"/>
    <pivotField showAll="0"/>
    <pivotField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 numFmtId="15" showAll="0"/>
    <pivotField showAll="0">
      <items count="6">
        <item h="1" x="4"/>
        <item h="1" x="1"/>
        <item h="1" x="0"/>
        <item h="1" x="2"/>
        <item x="3"/>
        <item t="default"/>
      </items>
    </pivotField>
    <pivotField showAll="0"/>
    <pivotField axis="axisRow" showAll="0">
      <items count="5">
        <item x="2"/>
        <item x="0"/>
        <item x="1"/>
        <item x="3"/>
        <item t="default"/>
      </items>
    </pivotField>
    <pivotField showAll="0"/>
    <pivotField showAll="0">
      <items count="2814">
        <item x="1864"/>
        <item x="2208"/>
        <item x="1999"/>
        <item x="2350"/>
        <item x="515"/>
        <item x="1894"/>
        <item x="1101"/>
        <item x="2292"/>
        <item x="1186"/>
        <item x="2664"/>
        <item x="1553"/>
        <item x="152"/>
        <item x="1943"/>
        <item x="1917"/>
        <item x="1203"/>
        <item x="2802"/>
        <item x="580"/>
        <item x="1057"/>
        <item x="1010"/>
        <item x="1152"/>
        <item x="2689"/>
        <item x="1256"/>
        <item x="1641"/>
        <item x="2258"/>
        <item x="1344"/>
        <item x="116"/>
        <item x="2253"/>
        <item x="787"/>
        <item x="1477"/>
        <item x="885"/>
        <item x="639"/>
        <item x="2320"/>
        <item x="1528"/>
        <item x="136"/>
        <item x="1745"/>
        <item x="2641"/>
        <item x="1960"/>
        <item x="917"/>
        <item x="1789"/>
        <item x="2449"/>
        <item x="2522"/>
        <item x="2510"/>
        <item x="1728"/>
        <item x="2587"/>
        <item x="36"/>
        <item x="698"/>
        <item x="45"/>
        <item x="981"/>
        <item x="1157"/>
        <item x="1382"/>
        <item x="1369"/>
        <item x="216"/>
        <item x="173"/>
        <item x="2051"/>
        <item x="1336"/>
        <item x="2650"/>
        <item x="129"/>
        <item x="2726"/>
        <item x="2455"/>
        <item x="134"/>
        <item x="470"/>
        <item x="1931"/>
        <item x="2126"/>
        <item x="2206"/>
        <item x="2325"/>
        <item x="461"/>
        <item x="1988"/>
        <item x="2133"/>
        <item x="1589"/>
        <item x="272"/>
        <item x="2369"/>
        <item x="1167"/>
        <item x="2207"/>
        <item x="1799"/>
        <item x="241"/>
        <item x="1053"/>
        <item x="132"/>
        <item x="1721"/>
        <item x="1121"/>
        <item x="2376"/>
        <item x="2708"/>
        <item x="2767"/>
        <item x="1822"/>
        <item x="2148"/>
        <item x="614"/>
        <item x="1489"/>
        <item x="1685"/>
        <item x="2429"/>
        <item x="561"/>
        <item x="331"/>
        <item x="2744"/>
        <item x="1197"/>
        <item x="1691"/>
        <item x="2341"/>
        <item x="2627"/>
        <item x="1902"/>
        <item x="1311"/>
        <item x="372"/>
        <item x="2471"/>
        <item x="51"/>
        <item x="1582"/>
        <item x="1273"/>
        <item x="487"/>
        <item x="290"/>
        <item x="1132"/>
        <item x="49"/>
        <item x="2424"/>
        <item x="1829"/>
        <item x="1964"/>
        <item x="2723"/>
        <item x="2144"/>
        <item x="2226"/>
        <item x="2552"/>
        <item x="162"/>
        <item x="2232"/>
        <item x="262"/>
        <item x="246"/>
        <item x="2104"/>
        <item x="1295"/>
        <item x="721"/>
        <item x="2089"/>
        <item x="1882"/>
        <item x="1622"/>
        <item x="2526"/>
        <item x="1140"/>
        <item x="666"/>
        <item x="1734"/>
        <item x="1475"/>
        <item x="2107"/>
        <item x="317"/>
        <item x="2362"/>
        <item x="2749"/>
        <item x="794"/>
        <item x="989"/>
        <item x="703"/>
        <item x="1368"/>
        <item x="2412"/>
        <item x="2409"/>
        <item x="781"/>
        <item x="2721"/>
        <item x="1422"/>
        <item x="2555"/>
        <item x="358"/>
        <item x="974"/>
        <item x="1658"/>
        <item x="2633"/>
        <item x="415"/>
        <item x="2612"/>
        <item x="2623"/>
        <item x="2543"/>
        <item x="1362"/>
        <item x="2485"/>
        <item x="1790"/>
        <item x="1695"/>
        <item x="2124"/>
        <item x="2440"/>
        <item x="1757"/>
        <item x="719"/>
        <item x="706"/>
        <item x="1266"/>
        <item x="2405"/>
        <item x="877"/>
        <item x="301"/>
        <item x="511"/>
        <item x="1837"/>
        <item x="890"/>
        <item x="1279"/>
        <item x="2184"/>
        <item x="2444"/>
        <item x="1411"/>
        <item x="2679"/>
        <item x="1819"/>
        <item x="1221"/>
        <item x="1466"/>
        <item x="2390"/>
        <item x="2709"/>
        <item x="2201"/>
        <item x="2283"/>
        <item x="608"/>
        <item x="1891"/>
        <item x="2098"/>
        <item x="941"/>
        <item x="955"/>
        <item x="1617"/>
        <item x="2151"/>
        <item x="2092"/>
        <item x="418"/>
        <item x="664"/>
        <item x="644"/>
        <item x="2453"/>
        <item x="39"/>
        <item x="2788"/>
        <item x="1574"/>
        <item x="2030"/>
        <item x="486"/>
        <item x="1248"/>
        <item x="273"/>
        <item x="2675"/>
        <item x="377"/>
        <item x="1405"/>
        <item x="288"/>
        <item x="2640"/>
        <item x="2076"/>
        <item x="1056"/>
        <item x="1671"/>
        <item x="2238"/>
        <item x="600"/>
        <item x="267"/>
        <item x="881"/>
        <item x="1694"/>
        <item x="2101"/>
        <item x="1940"/>
        <item x="2658"/>
        <item x="1816"/>
        <item x="2487"/>
        <item x="1653"/>
        <item x="753"/>
        <item x="2488"/>
        <item x="2523"/>
        <item x="1842"/>
        <item x="2132"/>
        <item x="2492"/>
        <item x="2419"/>
        <item x="2147"/>
        <item x="726"/>
        <item x="1945"/>
        <item x="1590"/>
        <item x="976"/>
        <item x="2536"/>
        <item x="536"/>
        <item x="1585"/>
        <item x="342"/>
        <item x="539"/>
        <item x="367"/>
        <item x="749"/>
        <item x="97"/>
        <item x="2575"/>
        <item x="611"/>
        <item x="2437"/>
        <item x="308"/>
        <item x="1761"/>
        <item x="2173"/>
        <item x="734"/>
        <item x="1809"/>
        <item x="2656"/>
        <item x="178"/>
        <item x="1079"/>
        <item x="2368"/>
        <item x="2146"/>
        <item x="1277"/>
        <item x="2218"/>
        <item x="979"/>
        <item x="1424"/>
        <item x="2459"/>
        <item x="960"/>
        <item x="1050"/>
        <item x="1781"/>
        <item x="855"/>
        <item x="676"/>
        <item x="578"/>
        <item x="1951"/>
        <item x="1331"/>
        <item x="35"/>
        <item x="1029"/>
        <item x="2282"/>
        <item x="2441"/>
        <item x="2632"/>
        <item x="209"/>
        <item x="1742"/>
        <item x="59"/>
        <item x="2811"/>
        <item x="1824"/>
        <item x="2065"/>
        <item x="1064"/>
        <item x="24"/>
        <item x="2647"/>
        <item x="20"/>
        <item x="975"/>
        <item x="1461"/>
        <item x="1070"/>
        <item x="983"/>
        <item x="1747"/>
        <item x="2130"/>
        <item x="1250"/>
        <item x="1552"/>
        <item x="339"/>
        <item x="490"/>
        <item x="1613"/>
        <item x="1971"/>
        <item x="1955"/>
        <item x="1016"/>
        <item x="1518"/>
        <item x="2393"/>
        <item x="897"/>
        <item x="2308"/>
        <item x="9"/>
        <item x="1360"/>
        <item x="2165"/>
        <item x="1871"/>
        <item x="926"/>
        <item x="2620"/>
        <item x="2356"/>
        <item x="1381"/>
        <item x="2361"/>
        <item x="886"/>
        <item x="1672"/>
        <item x="2273"/>
        <item x="1108"/>
        <item x="862"/>
        <item x="2080"/>
        <item x="593"/>
        <item x="2404"/>
        <item x="714"/>
        <item x="2418"/>
        <item x="1631"/>
        <item x="1657"/>
        <item x="2377"/>
        <item x="2400"/>
        <item x="1811"/>
        <item x="475"/>
        <item x="586"/>
        <item x="189"/>
        <item x="130"/>
        <item x="1628"/>
        <item x="352"/>
        <item x="2192"/>
        <item x="1566"/>
        <item x="120"/>
        <item x="710"/>
        <item x="678"/>
        <item x="1419"/>
        <item x="819"/>
        <item x="695"/>
        <item x="2666"/>
        <item x="492"/>
        <item x="482"/>
        <item x="1209"/>
        <item x="2337"/>
        <item x="1175"/>
        <item x="1375"/>
        <item x="1950"/>
        <item x="997"/>
        <item x="2601"/>
        <item x="2336"/>
        <item x="2759"/>
        <item x="1243"/>
        <item x="756"/>
        <item x="1350"/>
        <item x="1017"/>
        <item x="1216"/>
        <item x="1093"/>
        <item x="1035"/>
        <item x="751"/>
        <item x="1265"/>
        <item x="11"/>
        <item x="60"/>
        <item x="2086"/>
        <item x="1787"/>
        <item x="2649"/>
        <item x="2764"/>
        <item x="110"/>
        <item x="1470"/>
        <item x="552"/>
        <item x="1155"/>
        <item x="2252"/>
        <item x="597"/>
        <item x="479"/>
        <item x="1765"/>
        <item x="157"/>
        <item x="1465"/>
        <item x="1597"/>
        <item x="1173"/>
        <item x="1911"/>
        <item x="854"/>
        <item x="446"/>
        <item x="1231"/>
        <item x="1669"/>
        <item x="1322"/>
        <item x="2115"/>
        <item x="25"/>
        <item x="1644"/>
        <item x="2041"/>
        <item x="2660"/>
        <item x="1487"/>
        <item x="1276"/>
        <item x="1677"/>
        <item x="214"/>
        <item x="948"/>
        <item x="447"/>
        <item x="2274"/>
        <item x="2265"/>
        <item x="1384"/>
        <item x="1118"/>
        <item x="1989"/>
        <item x="1674"/>
        <item x="2035"/>
        <item x="1347"/>
        <item x="747"/>
        <item x="2078"/>
        <item x="548"/>
        <item x="1374"/>
        <item x="499"/>
        <item x="432"/>
        <item x="685"/>
        <item x="2303"/>
        <item x="2519"/>
        <item x="1738"/>
        <item x="2500"/>
        <item x="1544"/>
        <item x="613"/>
        <item x="2139"/>
        <item x="858"/>
        <item x="835"/>
        <item x="699"/>
        <item x="2662"/>
        <item x="1099"/>
        <item x="776"/>
        <item x="420"/>
        <item x="1731"/>
        <item x="357"/>
        <item x="1191"/>
        <item x="577"/>
        <item x="558"/>
        <item x="93"/>
        <item x="594"/>
        <item x="250"/>
        <item x="2537"/>
        <item x="1463"/>
        <item x="2105"/>
        <item x="2094"/>
        <item x="2700"/>
        <item x="2136"/>
        <item x="1586"/>
        <item x="574"/>
        <item x="297"/>
        <item x="2047"/>
        <item x="1696"/>
        <item x="2611"/>
        <item x="1138"/>
        <item x="1908"/>
        <item x="1255"/>
        <item x="1702"/>
        <item x="2310"/>
        <item x="2052"/>
        <item x="410"/>
        <item x="2730"/>
        <item x="192"/>
        <item x="201"/>
        <item x="1630"/>
        <item x="1992"/>
        <item x="2470"/>
        <item x="741"/>
        <item x="1494"/>
        <item x="2366"/>
        <item x="994"/>
        <item x="1554"/>
        <item x="2168"/>
        <item x="653"/>
        <item x="2439"/>
        <item x="2589"/>
        <item x="1603"/>
        <item x="425"/>
        <item x="906"/>
        <item x="2707"/>
        <item x="1825"/>
        <item x="2263"/>
        <item x="1459"/>
        <item x="1390"/>
        <item x="1406"/>
        <item x="2266"/>
        <item x="1605"/>
        <item x="1202"/>
        <item x="759"/>
        <item x="1774"/>
        <item x="143"/>
        <item x="1287"/>
        <item x="2068"/>
        <item x="337"/>
        <item x="1560"/>
        <item x="629"/>
        <item x="180"/>
        <item x="2212"/>
        <item x="2342"/>
        <item x="2221"/>
        <item x="1733"/>
        <item x="920"/>
        <item x="153"/>
        <item x="892"/>
        <item x="326"/>
        <item x="630"/>
        <item x="1041"/>
        <item x="565"/>
        <item x="1241"/>
        <item x="2036"/>
        <item x="315"/>
        <item x="2416"/>
        <item x="141"/>
        <item x="2222"/>
        <item x="2158"/>
        <item x="2494"/>
        <item x="2626"/>
        <item x="2533"/>
        <item x="66"/>
        <item x="1020"/>
        <item x="1753"/>
        <item x="2701"/>
        <item x="2496"/>
        <item x="2331"/>
        <item x="1784"/>
        <item x="1912"/>
        <item x="1148"/>
        <item x="1097"/>
        <item x="1601"/>
        <item x="2763"/>
        <item x="1065"/>
        <item x="1982"/>
        <item x="208"/>
        <item x="523"/>
        <item x="2279"/>
        <item x="2577"/>
        <item x="2420"/>
        <item x="2710"/>
        <item x="1713"/>
        <item x="844"/>
        <item x="92"/>
        <item x="643"/>
        <item x="1139"/>
        <item x="640"/>
        <item x="623"/>
        <item x="1664"/>
        <item x="868"/>
        <item x="2141"/>
        <item x="388"/>
        <item x="2153"/>
        <item x="2426"/>
        <item x="2644"/>
        <item x="1698"/>
        <item x="156"/>
        <item x="2049"/>
        <item x="1665"/>
        <item x="790"/>
        <item x="1114"/>
        <item x="384"/>
        <item x="2372"/>
        <item x="1417"/>
        <item x="298"/>
        <item x="663"/>
        <item x="2280"/>
        <item x="2549"/>
        <item x="2780"/>
        <item x="853"/>
        <item x="1326"/>
        <item x="2140"/>
        <item x="1944"/>
        <item x="327"/>
        <item x="316"/>
        <item x="1338"/>
        <item x="2127"/>
        <item x="422"/>
        <item x="1043"/>
        <item x="1599"/>
        <item x="1821"/>
        <item x="455"/>
        <item x="1262"/>
        <item x="286"/>
        <item x="1432"/>
        <item x="448"/>
        <item x="107"/>
        <item x="2012"/>
        <item x="2128"/>
        <item x="1527"/>
        <item x="1663"/>
        <item x="2516"/>
        <item x="847"/>
        <item x="1158"/>
        <item x="2379"/>
        <item x="1826"/>
        <item x="1909"/>
        <item x="984"/>
        <item x="863"/>
        <item x="354"/>
        <item x="15"/>
        <item x="2702"/>
        <item x="1642"/>
        <item x="2464"/>
        <item x="2210"/>
        <item x="151"/>
        <item x="2512"/>
        <item x="218"/>
        <item x="779"/>
        <item x="2054"/>
        <item x="2017"/>
        <item x="144"/>
        <item x="549"/>
        <item x="2735"/>
        <item x="31"/>
        <item x="2477"/>
        <item x="2256"/>
        <item x="1259"/>
        <item x="2622"/>
        <item x="2353"/>
        <item x="406"/>
        <item x="1881"/>
        <item x="1150"/>
        <item x="413"/>
        <item x="1068"/>
        <item x="2160"/>
        <item x="946"/>
        <item x="677"/>
        <item x="2102"/>
        <item x="6"/>
        <item x="590"/>
        <item x="2558"/>
        <item x="1230"/>
        <item x="837"/>
        <item x="2188"/>
        <item x="405"/>
        <item x="932"/>
        <item x="1341"/>
        <item x="234"/>
        <item x="624"/>
        <item x="147"/>
        <item x="341"/>
        <item x="1782"/>
        <item x="2534"/>
        <item x="1109"/>
        <item x="1899"/>
        <item x="281"/>
        <item x="1185"/>
        <item x="1431"/>
        <item x="2067"/>
        <item x="1794"/>
        <item x="1732"/>
        <item x="857"/>
        <item x="2200"/>
        <item x="954"/>
        <item x="1906"/>
        <item x="894"/>
        <item x="1681"/>
        <item x="328"/>
        <item x="1777"/>
        <item x="1019"/>
        <item x="1856"/>
        <item x="244"/>
        <item x="1229"/>
        <item x="452"/>
        <item x="542"/>
        <item x="2746"/>
        <item x="579"/>
        <item x="752"/>
        <item x="708"/>
        <item x="1885"/>
        <item x="50"/>
        <item x="609"/>
        <item x="824"/>
        <item x="1768"/>
        <item x="2547"/>
        <item x="2667"/>
        <item x="2077"/>
        <item x="1309"/>
        <item x="229"/>
        <item x="2561"/>
        <item x="1715"/>
        <item x="1395"/>
        <item x="2425"/>
        <item x="2490"/>
        <item x="346"/>
        <item x="2267"/>
        <item x="757"/>
        <item x="670"/>
        <item x="1676"/>
        <item x="1427"/>
        <item x="2507"/>
        <item x="1402"/>
        <item x="2621"/>
        <item x="2313"/>
        <item x="1807"/>
        <item x="2189"/>
        <item x="451"/>
        <item x="2135"/>
        <item x="2783"/>
        <item x="1472"/>
        <item x="29"/>
        <item x="2672"/>
        <item x="364"/>
        <item x="945"/>
        <item x="1529"/>
        <item x="2472"/>
        <item x="1073"/>
        <item x="871"/>
        <item x="2457"/>
        <item x="154"/>
        <item x="1060"/>
        <item x="2678"/>
        <item x="2539"/>
        <item x="498"/>
        <item x="1063"/>
        <item x="404"/>
        <item x="2659"/>
        <item x="255"/>
        <item x="190"/>
        <item x="2448"/>
        <item x="2294"/>
        <item x="879"/>
        <item x="1576"/>
        <item x="2022"/>
        <item x="54"/>
        <item x="258"/>
        <item x="1069"/>
        <item x="2154"/>
        <item x="430"/>
        <item x="1452"/>
        <item x="1620"/>
        <item x="1857"/>
        <item x="2563"/>
        <item x="2229"/>
        <item x="782"/>
        <item x="2388"/>
        <item x="1434"/>
        <item x="1318"/>
        <item x="516"/>
        <item x="1453"/>
        <item x="469"/>
        <item x="2360"/>
        <item x="1379"/>
        <item x="1662"/>
        <item x="1525"/>
        <item x="348"/>
        <item x="2174"/>
        <item x="966"/>
        <item x="191"/>
        <item x="2574"/>
        <item x="222"/>
        <item x="26"/>
        <item x="1969"/>
        <item x="1853"/>
        <item x="282"/>
        <item x="1049"/>
        <item x="1040"/>
        <item x="1520"/>
        <item x="1270"/>
        <item x="660"/>
        <item x="661"/>
        <item x="419"/>
        <item x="247"/>
        <item x="1071"/>
        <item x="1034"/>
        <item x="1868"/>
        <item x="311"/>
        <item x="135"/>
        <item x="1409"/>
        <item x="1404"/>
        <item x="791"/>
        <item x="1001"/>
        <item x="1526"/>
        <item x="206"/>
        <item x="429"/>
        <item x="175"/>
        <item x="1098"/>
        <item x="72"/>
        <item x="821"/>
        <item x="707"/>
        <item x="1874"/>
        <item x="240"/>
        <item x="2438"/>
        <item x="1015"/>
        <item x="1629"/>
        <item x="2778"/>
        <item x="2757"/>
        <item x="321"/>
        <item x="1312"/>
        <item x="1435"/>
        <item x="1493"/>
        <item x="1354"/>
        <item x="2760"/>
        <item x="1932"/>
        <item x="1538"/>
        <item x="1214"/>
        <item x="813"/>
        <item x="460"/>
        <item x="1392"/>
        <item x="689"/>
        <item x="2001"/>
        <item x="1690"/>
        <item x="800"/>
        <item x="1748"/>
        <item x="2691"/>
        <item x="1888"/>
        <item x="1037"/>
        <item x="2177"/>
        <item x="160"/>
        <item x="1959"/>
        <item x="2473"/>
        <item x="701"/>
        <item x="2525"/>
        <item x="375"/>
        <item x="1823"/>
        <item x="841"/>
        <item x="2118"/>
        <item x="2502"/>
        <item x="1635"/>
        <item x="533"/>
        <item x="350"/>
        <item x="1714"/>
        <item x="2097"/>
        <item x="1496"/>
        <item x="212"/>
        <item x="802"/>
        <item x="1376"/>
        <item x="1115"/>
        <item x="774"/>
        <item x="2289"/>
        <item x="931"/>
        <item x="82"/>
        <item x="1457"/>
        <item x="2037"/>
        <item x="2588"/>
        <item x="684"/>
        <item x="254"/>
        <item x="1849"/>
        <item x="2275"/>
        <item x="1705"/>
        <item x="2057"/>
        <item x="2655"/>
        <item x="1567"/>
        <item x="755"/>
        <item x="1795"/>
        <item x="938"/>
        <item x="2454"/>
        <item x="1227"/>
        <item x="1637"/>
        <item x="102"/>
        <item x="1991"/>
        <item x="1797"/>
        <item x="893"/>
        <item x="674"/>
        <item x="183"/>
        <item x="754"/>
        <item x="2724"/>
        <item x="2003"/>
        <item x="1632"/>
        <item x="2518"/>
        <item x="1342"/>
        <item x="145"/>
        <item x="306"/>
        <item x="2642"/>
        <item x="2782"/>
        <item x="1189"/>
        <item x="2469"/>
        <item x="1841"/>
        <item x="2535"/>
        <item x="1288"/>
        <item x="786"/>
        <item x="2029"/>
        <item x="2597"/>
        <item x="1719"/>
        <item x="436"/>
        <item x="1232"/>
        <item x="2100"/>
        <item x="2079"/>
        <item x="1803"/>
        <item x="1054"/>
        <item x="1122"/>
        <item x="828"/>
        <item x="95"/>
        <item x="414"/>
        <item x="1078"/>
        <item x="1192"/>
        <item x="1397"/>
        <item x="474"/>
        <item x="211"/>
        <item x="1023"/>
        <item x="1985"/>
        <item x="1120"/>
        <item x="1580"/>
        <item x="838"/>
        <item x="322"/>
        <item x="2731"/>
        <item x="980"/>
        <item x="125"/>
        <item x="2538"/>
        <item x="1204"/>
        <item x="1606"/>
        <item x="2556"/>
        <item x="944"/>
        <item x="2748"/>
        <item x="1213"/>
        <item x="2734"/>
        <item x="17"/>
        <item x="52"/>
        <item x="382"/>
        <item x="1844"/>
        <item x="2727"/>
        <item x="75"/>
        <item x="1208"/>
        <item x="1979"/>
        <item x="711"/>
        <item x="334"/>
        <item x="750"/>
        <item x="434"/>
        <item x="1236"/>
        <item x="80"/>
        <item x="2800"/>
        <item x="1575"/>
        <item x="2699"/>
        <item x="848"/>
        <item x="426"/>
        <item x="2375"/>
        <item x="83"/>
        <item x="1195"/>
        <item x="1480"/>
        <item x="2805"/>
        <item x="1972"/>
        <item x="878"/>
        <item x="1433"/>
        <item x="187"/>
        <item x="127"/>
        <item x="2580"/>
        <item x="4"/>
        <item x="956"/>
        <item x="2198"/>
        <item x="385"/>
        <item x="1572"/>
        <item x="2072"/>
        <item x="2772"/>
        <item x="2005"/>
        <item x="1818"/>
        <item x="1879"/>
        <item x="2134"/>
        <item x="55"/>
        <item x="1678"/>
        <item x="651"/>
        <item x="2576"/>
        <item x="772"/>
        <item x="16"/>
        <item x="2560"/>
        <item x="366"/>
        <item x="1839"/>
        <item x="807"/>
        <item x="1439"/>
        <item x="2407"/>
        <item x="2290"/>
        <item x="2116"/>
        <item x="2698"/>
        <item x="2792"/>
        <item x="491"/>
        <item x="1550"/>
        <item x="2163"/>
        <item x="360"/>
        <item x="1608"/>
        <item x="1314"/>
        <item x="2285"/>
        <item x="970"/>
        <item x="2769"/>
        <item x="801"/>
        <item x="2332"/>
        <item x="903"/>
        <item x="2159"/>
        <item x="2137"/>
        <item x="1263"/>
        <item x="1058"/>
        <item x="2"/>
        <item x="2316"/>
        <item x="2509"/>
        <item x="2009"/>
        <item x="333"/>
        <item x="820"/>
        <item x="2443"/>
        <item x="2161"/>
        <item x="2019"/>
        <item x="965"/>
        <item x="2573"/>
        <item x="1994"/>
        <item x="89"/>
        <item x="2681"/>
        <item x="265"/>
        <item x="1383"/>
        <item x="2053"/>
        <item x="1596"/>
        <item x="12"/>
        <item x="394"/>
        <item x="2309"/>
        <item x="2315"/>
        <item x="1551"/>
        <item x="2595"/>
        <item x="1913"/>
        <item x="2084"/>
        <item x="2106"/>
        <item x="888"/>
        <item x="2125"/>
        <item x="2403"/>
        <item x="100"/>
        <item x="1559"/>
        <item x="607"/>
        <item x="1712"/>
        <item x="63"/>
        <item x="2234"/>
        <item x="2108"/>
        <item x="2071"/>
        <item x="1483"/>
        <item x="627"/>
        <item x="961"/>
        <item x="42"/>
        <item x="951"/>
        <item x="2322"/>
        <item x="1024"/>
        <item x="1048"/>
        <item x="2213"/>
        <item x="471"/>
        <item x="700"/>
        <item x="532"/>
        <item x="1220"/>
        <item x="2434"/>
        <item x="2639"/>
        <item x="1965"/>
        <item x="1876"/>
        <item x="1004"/>
        <item x="1201"/>
        <item x="424"/>
        <item x="374"/>
        <item x="943"/>
        <item x="683"/>
        <item x="525"/>
        <item x="2231"/>
        <item x="2195"/>
        <item x="2204"/>
        <item x="2240"/>
        <item x="867"/>
        <item x="1935"/>
        <item x="279"/>
        <item x="362"/>
        <item x="2809"/>
        <item x="2216"/>
        <item x="2073"/>
        <item x="625"/>
        <item x="2432"/>
        <item x="925"/>
        <item x="2602"/>
        <item x="562"/>
        <item x="1194"/>
        <item x="1522"/>
        <item x="1878"/>
        <item x="53"/>
        <item x="1022"/>
        <item x="1621"/>
        <item x="2706"/>
        <item x="44"/>
        <item x="1949"/>
        <item x="693"/>
        <item x="373"/>
        <item x="809"/>
        <item x="1592"/>
        <item x="1429"/>
        <item x="628"/>
        <item x="1541"/>
        <item x="114"/>
        <item x="2616"/>
        <item x="1443"/>
        <item x="1633"/>
        <item x="33"/>
        <item x="1539"/>
        <item x="2762"/>
        <item x="1754"/>
        <item x="778"/>
        <item x="251"/>
        <item x="1666"/>
        <item x="438"/>
        <item x="2251"/>
        <item x="2398"/>
        <item x="2015"/>
        <item x="14"/>
        <item x="2203"/>
        <item x="784"/>
        <item x="1981"/>
        <item x="1549"/>
        <item x="2220"/>
        <item x="81"/>
        <item x="2075"/>
        <item x="1125"/>
        <item x="1407"/>
        <item x="2268"/>
        <item x="971"/>
        <item x="680"/>
        <item x="1741"/>
        <item x="473"/>
        <item x="1163"/>
        <item x="1086"/>
        <item x="10"/>
        <item x="459"/>
        <item x="1716"/>
        <item x="345"/>
        <item x="949"/>
        <item x="260"/>
        <item x="1006"/>
        <item x="2191"/>
        <item x="2245"/>
        <item x="2227"/>
        <item x="1468"/>
        <item x="2411"/>
        <item x="1845"/>
        <item x="1583"/>
        <item x="681"/>
        <item x="1176"/>
        <item x="738"/>
        <item x="2120"/>
        <item x="220"/>
        <item x="2540"/>
        <item x="2521"/>
        <item x="2202"/>
        <item x="1983"/>
        <item x="2002"/>
        <item x="1107"/>
        <item x="1723"/>
        <item x="2363"/>
        <item x="770"/>
        <item x="84"/>
        <item x="299"/>
        <item x="2069"/>
        <item x="789"/>
        <item x="1573"/>
        <item x="2415"/>
        <item x="2643"/>
        <item x="203"/>
        <item x="2112"/>
        <item x="804"/>
        <item x="142"/>
        <item x="2618"/>
        <item x="271"/>
        <item x="71"/>
        <item x="977"/>
        <item x="1604"/>
        <item x="2394"/>
        <item x="1134"/>
        <item x="728"/>
        <item x="1448"/>
        <item x="1760"/>
        <item x="1921"/>
        <item x="872"/>
        <item x="2129"/>
        <item x="1993"/>
        <item x="638"/>
        <item x="2609"/>
        <item x="2023"/>
        <item x="505"/>
        <item x="2378"/>
        <item x="1860"/>
        <item x="380"/>
        <item x="1471"/>
        <item x="2545"/>
        <item x="239"/>
        <item x="1062"/>
        <item x="105"/>
        <item x="158"/>
        <item x="538"/>
        <item x="480"/>
        <item x="2254"/>
        <item x="2495"/>
        <item x="1351"/>
        <item x="1815"/>
        <item x="2090"/>
        <item x="687"/>
        <item x="655"/>
        <item x="340"/>
        <item x="2064"/>
        <item x="2682"/>
        <item x="2236"/>
        <item x="2770"/>
        <item x="2074"/>
        <item x="1905"/>
        <item x="718"/>
        <item x="715"/>
        <item x="27"/>
        <item x="2371"/>
        <item x="571"/>
        <item x="2182"/>
        <item x="1587"/>
        <item x="2278"/>
        <item x="483"/>
        <item x="675"/>
        <item x="2803"/>
        <item x="1548"/>
        <item x="964"/>
        <item x="1280"/>
        <item x="2807"/>
        <item x="1927"/>
        <item x="423"/>
        <item x="2380"/>
        <item x="936"/>
        <item x="1365"/>
        <item x="2603"/>
        <item x="993"/>
        <item x="233"/>
        <item x="2752"/>
        <item x="713"/>
        <item x="332"/>
        <item x="1739"/>
        <item x="2427"/>
        <item x="2383"/>
        <item x="2630"/>
        <item x="769"/>
        <item x="1182"/>
        <item x="86"/>
        <item x="465"/>
        <item x="1430"/>
        <item x="2467"/>
        <item x="968"/>
        <item x="392"/>
        <item x="2156"/>
        <item x="632"/>
        <item x="633"/>
        <item x="2550"/>
        <item x="849"/>
        <item x="2794"/>
        <item x="2423"/>
        <item x="2178"/>
        <item x="2384"/>
        <item x="963"/>
        <item x="137"/>
        <item x="1353"/>
        <item x="2751"/>
        <item x="1172"/>
        <item x="554"/>
        <item x="1166"/>
        <item x="1464"/>
        <item x="186"/>
        <item x="739"/>
        <item x="829"/>
        <item x="1903"/>
        <item x="1872"/>
        <item x="2673"/>
        <item x="312"/>
        <item x="771"/>
        <item x="1514"/>
        <item x="176"/>
        <item x="2478"/>
        <item x="1961"/>
        <item x="768"/>
        <item x="1779"/>
        <item x="2295"/>
        <item x="365"/>
        <item x="1752"/>
        <item x="2349"/>
        <item x="1907"/>
        <item x="507"/>
        <item x="2480"/>
        <item x="287"/>
        <item x="96"/>
        <item x="1976"/>
        <item x="690"/>
        <item x="889"/>
        <item x="259"/>
        <item x="1634"/>
        <item x="2474"/>
        <item x="2628"/>
        <item x="109"/>
        <item x="2714"/>
        <item x="815"/>
        <item x="1855"/>
        <item x="2255"/>
        <item x="85"/>
        <item x="2468"/>
        <item x="544"/>
        <item x="351"/>
        <item x="834"/>
        <item x="812"/>
        <item x="1997"/>
        <item x="1363"/>
        <item x="2687"/>
        <item x="555"/>
        <item x="606"/>
        <item x="2614"/>
        <item x="1726"/>
        <item x="2187"/>
        <item x="1500"/>
        <item x="545"/>
        <item x="2631"/>
        <item x="291"/>
        <item x="1247"/>
        <item x="1089"/>
        <item x="442"/>
        <item x="1222"/>
        <item x="1880"/>
        <item x="2696"/>
        <item x="569"/>
        <item x="641"/>
        <item x="1910"/>
        <item x="2063"/>
        <item x="733"/>
        <item x="587"/>
        <item x="2635"/>
        <item x="43"/>
        <item x="378"/>
        <item x="1193"/>
        <item x="1061"/>
        <item x="1516"/>
        <item x="1038"/>
        <item x="1883"/>
        <item x="654"/>
        <item x="2215"/>
        <item x="163"/>
        <item x="1579"/>
        <item x="1403"/>
        <item x="1285"/>
        <item x="462"/>
        <item x="2088"/>
        <item x="411"/>
        <item x="41"/>
        <item x="1396"/>
        <item x="188"/>
        <item x="560"/>
        <item x="856"/>
        <item x="181"/>
        <item x="1088"/>
        <item x="1607"/>
        <item x="2486"/>
        <item x="642"/>
        <item x="204"/>
        <item x="303"/>
        <item x="933"/>
        <item x="37"/>
        <item x="1364"/>
        <item x="904"/>
        <item x="861"/>
        <item x="1970"/>
        <item x="2692"/>
        <item x="2784"/>
        <item x="139"/>
        <item x="2793"/>
        <item x="521"/>
        <item x="2287"/>
        <item x="387"/>
        <item x="1428"/>
        <item x="2197"/>
        <item x="1640"/>
        <item x="2249"/>
        <item x="991"/>
        <item x="1930"/>
        <item x="1820"/>
        <item x="2541"/>
        <item x="2387"/>
        <item x="911"/>
        <item x="2520"/>
        <item x="1737"/>
        <item x="1865"/>
        <item x="1668"/>
        <item x="2281"/>
        <item x="370"/>
        <item x="2761"/>
        <item x="814"/>
        <item x="1355"/>
        <item x="2504"/>
        <item x="2713"/>
        <item x="1934"/>
        <item x="2506"/>
        <item x="2060"/>
        <item x="2703"/>
        <item x="1884"/>
        <item x="2395"/>
        <item x="1274"/>
        <item x="2450"/>
        <item x="1329"/>
        <item x="2413"/>
        <item x="323"/>
        <item x="2777"/>
        <item x="626"/>
        <item x="196"/>
        <item x="659"/>
        <item x="1426"/>
        <item x="2613"/>
        <item x="1113"/>
        <item x="730"/>
        <item x="716"/>
        <item x="622"/>
        <item x="2021"/>
        <item x="1897"/>
        <item x="2430"/>
        <item x="1332"/>
        <item x="445"/>
        <item x="2247"/>
        <item x="172"/>
        <item x="427"/>
        <item x="1654"/>
        <item x="2565"/>
        <item x="1253"/>
        <item x="1224"/>
        <item x="1746"/>
        <item x="940"/>
        <item x="1862"/>
        <item x="1478"/>
        <item x="1206"/>
        <item x="649"/>
        <item x="1975"/>
        <item x="658"/>
        <item x="1709"/>
        <item x="1498"/>
        <item x="1032"/>
        <item x="108"/>
        <item x="1401"/>
        <item x="1306"/>
        <item x="69"/>
        <item x="1327"/>
        <item x="124"/>
        <item x="307"/>
        <item x="1545"/>
        <item x="1980"/>
        <item x="2581"/>
        <item x="138"/>
        <item x="104"/>
        <item x="74"/>
        <item x="540"/>
        <item x="1506"/>
        <item x="1707"/>
        <item x="1075"/>
        <item x="1393"/>
        <item x="1655"/>
        <item x="1812"/>
        <item x="780"/>
        <item x="252"/>
        <item x="557"/>
        <item x="2193"/>
        <item x="581"/>
        <item x="2591"/>
        <item x="261"/>
        <item x="2008"/>
        <item x="2167"/>
        <item x="2318"/>
        <item x="2607"/>
        <item x="995"/>
        <item x="1843"/>
        <item x="702"/>
        <item x="2796"/>
        <item x="2766"/>
        <item x="1749"/>
        <item x="1646"/>
        <item x="1372"/>
        <item x="2291"/>
        <item x="2669"/>
        <item x="213"/>
        <item x="526"/>
        <item x="891"/>
        <item x="1046"/>
        <item x="118"/>
        <item x="1135"/>
        <item x="2688"/>
        <item x="221"/>
        <item x="1889"/>
        <item x="1966"/>
        <item x="99"/>
        <item x="1187"/>
        <item x="1268"/>
        <item x="1769"/>
        <item x="508"/>
        <item x="939"/>
        <item x="1307"/>
        <item x="126"/>
        <item x="2733"/>
        <item x="2741"/>
        <item x="2042"/>
        <item x="1385"/>
        <item x="1349"/>
        <item x="1648"/>
        <item x="309"/>
        <item x="1094"/>
        <item x="1051"/>
        <item x="1009"/>
        <item x="2306"/>
        <item x="2399"/>
        <item x="1675"/>
        <item x="2061"/>
        <item x="1335"/>
        <item x="2484"/>
        <item x="803"/>
        <item x="284"/>
        <item x="228"/>
        <item x="2261"/>
        <item x="1072"/>
        <item x="1420"/>
        <item x="1593"/>
        <item x="1736"/>
        <item x="1413"/>
        <item x="1710"/>
        <item x="295"/>
        <item x="2228"/>
        <item x="2269"/>
        <item x="1254"/>
        <item x="1127"/>
        <item x="2301"/>
        <item x="1436"/>
        <item x="407"/>
        <item x="1142"/>
        <item x="2329"/>
        <item x="584"/>
        <item x="990"/>
        <item x="393"/>
        <item x="1564"/>
        <item x="729"/>
        <item x="1977"/>
        <item x="1159"/>
        <item x="1337"/>
        <item x="335"/>
        <item x="379"/>
        <item x="1473"/>
        <item x="2503"/>
        <item x="428"/>
        <item x="1996"/>
        <item x="901"/>
        <item x="2489"/>
        <item x="1281"/>
        <item x="369"/>
        <item x="2773"/>
        <item x="1361"/>
        <item x="1370"/>
        <item x="1542"/>
        <item x="836"/>
        <item x="1519"/>
        <item x="2058"/>
        <item x="1998"/>
        <item x="0"/>
        <item x="2270"/>
        <item x="1661"/>
        <item x="553"/>
        <item x="522"/>
        <item x="2045"/>
        <item x="1612"/>
        <item x="2242"/>
        <item x="78"/>
        <item x="371"/>
        <item x="1957"/>
        <item x="2031"/>
        <item x="830"/>
        <item x="2617"/>
        <item x="164"/>
        <item x="603"/>
        <item x="810"/>
        <item x="852"/>
        <item x="1936"/>
        <item x="709"/>
        <item x="865"/>
        <item x="467"/>
        <item x="2176"/>
        <item x="70"/>
        <item x="2185"/>
        <item x="765"/>
        <item x="399"/>
        <item x="2402"/>
        <item x="159"/>
        <item x="1378"/>
        <item x="226"/>
        <item x="1105"/>
        <item x="969"/>
        <item x="1007"/>
        <item x="2801"/>
        <item x="1770"/>
        <item x="1636"/>
        <item x="171"/>
        <item x="441"/>
        <item x="2579"/>
        <item x="582"/>
        <item x="1602"/>
        <item x="1111"/>
        <item x="1298"/>
        <item x="278"/>
        <item x="2754"/>
        <item x="1886"/>
        <item x="688"/>
        <item x="1771"/>
        <item x="1649"/>
        <item x="2327"/>
        <item x="1102"/>
        <item x="2020"/>
        <item x="2230"/>
        <item x="1215"/>
        <item x="463"/>
        <item x="1510"/>
        <item x="1701"/>
        <item x="456"/>
        <item x="2765"/>
        <item x="883"/>
        <item x="1555"/>
        <item x="2638"/>
        <item x="1467"/>
        <item x="503"/>
        <item x="869"/>
        <item x="2401"/>
        <item x="1924"/>
        <item x="87"/>
        <item x="435"/>
        <item x="2276"/>
        <item x="1261"/>
        <item x="895"/>
        <item x="1497"/>
        <item x="1730"/>
        <item x="149"/>
        <item x="2365"/>
        <item x="1137"/>
        <item x="1904"/>
        <item x="1462"/>
        <item x="833"/>
        <item x="913"/>
        <item x="1689"/>
        <item x="2297"/>
        <item x="899"/>
        <item x="647"/>
        <item x="735"/>
        <item x="2359"/>
        <item x="1388"/>
        <item x="2055"/>
        <item x="1916"/>
        <item x="1237"/>
        <item x="2095"/>
        <item x="2446"/>
        <item x="1169"/>
        <item x="2594"/>
        <item x="2142"/>
        <item x="914"/>
        <item x="1033"/>
        <item x="2790"/>
        <item x="1018"/>
        <item x="1183"/>
        <item x="2414"/>
        <item x="743"/>
        <item x="1536"/>
        <item x="1130"/>
        <item x="2557"/>
        <item x="592"/>
        <item x="1941"/>
        <item x="1340"/>
        <item x="1245"/>
        <item x="1454"/>
        <item x="2476"/>
        <item x="915"/>
        <item x="1067"/>
        <item x="2244"/>
        <item x="682"/>
        <item x="1828"/>
        <item x="485"/>
        <item x="324"/>
        <item x="1308"/>
        <item x="1386"/>
        <item x="1484"/>
        <item x="543"/>
        <item x="2499"/>
        <item x="527"/>
        <item x="1952"/>
        <item x="1720"/>
        <item x="302"/>
        <item x="1711"/>
        <item x="1324"/>
        <item x="40"/>
        <item x="13"/>
        <item x="232"/>
        <item x="563"/>
        <item x="1290"/>
        <item x="2559"/>
        <item x="1161"/>
        <item x="2011"/>
        <item x="1832"/>
        <item x="193"/>
        <item x="1504"/>
        <item x="2718"/>
        <item x="68"/>
        <item x="1625"/>
        <item x="1922"/>
        <item x="1850"/>
        <item x="1377"/>
        <item x="2211"/>
        <item x="2311"/>
        <item x="401"/>
        <item x="166"/>
        <item x="978"/>
        <item x="2768"/>
        <item x="2386"/>
        <item x="831"/>
        <item x="1442"/>
        <item x="165"/>
        <item x="2018"/>
        <item x="2397"/>
        <item x="519"/>
        <item x="2475"/>
        <item x="1458"/>
        <item x="1598"/>
        <item x="2048"/>
        <item x="826"/>
        <item x="1013"/>
        <item x="1643"/>
        <item x="1852"/>
        <item x="588"/>
        <item x="2209"/>
        <item x="1722"/>
        <item x="1180"/>
        <item x="704"/>
        <item x="2262"/>
        <item x="1251"/>
        <item x="3"/>
        <item x="1490"/>
        <item x="528"/>
        <item x="2323"/>
        <item x="1438"/>
        <item x="1623"/>
        <item x="604"/>
        <item x="2648"/>
        <item x="513"/>
        <item x="238"/>
        <item x="2546"/>
        <item x="618"/>
        <item x="1759"/>
        <item x="1313"/>
        <item x="2646"/>
        <item x="1814"/>
        <item x="796"/>
        <item x="1569"/>
        <item x="732"/>
        <item x="242"/>
        <item x="896"/>
        <item x="1234"/>
        <item x="484"/>
        <item x="1893"/>
        <item x="2004"/>
        <item x="1530"/>
        <item x="2300"/>
        <item x="314"/>
        <item x="2421"/>
        <item x="230"/>
        <item x="1"/>
        <item x="1144"/>
        <item x="524"/>
        <item x="1366"/>
        <item x="1119"/>
        <item x="665"/>
        <item x="2343"/>
        <item x="2654"/>
        <item x="1000"/>
        <item x="648"/>
        <item x="2812"/>
        <item x="942"/>
        <item x="1717"/>
        <item x="1444"/>
        <item x="320"/>
        <item x="1437"/>
        <item x="1546"/>
        <item x="2199"/>
        <item x="1727"/>
        <item x="884"/>
        <item x="2722"/>
        <item x="1744"/>
        <item x="1963"/>
        <item x="1147"/>
        <item x="150"/>
        <item x="1724"/>
        <item x="2670"/>
        <item x="2396"/>
        <item x="2501"/>
        <item x="712"/>
        <item x="1310"/>
        <item x="476"/>
        <item x="996"/>
        <item x="923"/>
        <item x="117"/>
        <item x="1074"/>
        <item x="1877"/>
        <item x="1531"/>
        <item x="443"/>
        <item x="671"/>
        <item x="1027"/>
        <item x="2593"/>
        <item x="1325"/>
        <item x="2179"/>
        <item x="1938"/>
        <item x="1898"/>
        <item x="106"/>
        <item x="2408"/>
        <item x="798"/>
        <item x="2070"/>
        <item x="2367"/>
        <item x="2462"/>
        <item x="551"/>
        <item x="910"/>
        <item x="22"/>
        <item x="177"/>
        <item x="1179"/>
        <item x="1756"/>
        <item x="907"/>
        <item x="1588"/>
        <item x="832"/>
        <item x="775"/>
        <item x="2694"/>
        <item x="760"/>
        <item x="1693"/>
        <item x="266"/>
        <item x="264"/>
        <item x="1501"/>
        <item x="2024"/>
        <item x="2224"/>
        <item x="799"/>
        <item x="762"/>
        <item x="2615"/>
        <item x="898"/>
        <item x="269"/>
        <item x="488"/>
        <item x="2508"/>
        <item x="595"/>
        <item x="2223"/>
        <item x="1143"/>
        <item x="2693"/>
        <item x="1136"/>
        <item x="179"/>
        <item x="184"/>
        <item x="1488"/>
        <item x="1124"/>
        <item x="1371"/>
        <item x="2181"/>
        <item x="361"/>
        <item x="1260"/>
        <item x="1160"/>
        <item x="19"/>
        <item x="57"/>
        <item x="431"/>
        <item x="478"/>
        <item x="270"/>
        <item x="568"/>
        <item x="1942"/>
        <item x="2225"/>
        <item x="1995"/>
        <item x="1652"/>
        <item x="1800"/>
        <item x="559"/>
        <item x="783"/>
        <item x="1168"/>
        <item x="1708"/>
        <item x="2717"/>
        <item x="1639"/>
        <item x="32"/>
        <item x="2296"/>
        <item x="2461"/>
        <item x="657"/>
        <item x="2596"/>
        <item x="2091"/>
        <item x="199"/>
        <item x="1562"/>
        <item x="1827"/>
        <item x="1225"/>
        <item x="766"/>
        <item x="185"/>
        <item x="1165"/>
        <item x="546"/>
        <item x="1302"/>
        <item x="1687"/>
        <item x="2729"/>
        <item x="2364"/>
        <item x="1292"/>
        <item x="2150"/>
        <item x="601"/>
        <item x="437"/>
        <item x="280"/>
        <item x="497"/>
        <item x="1301"/>
        <item x="2152"/>
        <item x="1210"/>
        <item x="1415"/>
        <item x="880"/>
        <item x="1205"/>
        <item x="1380"/>
        <item x="1847"/>
        <item x="2298"/>
        <item x="1211"/>
        <item x="1123"/>
        <item x="2663"/>
        <item x="1223"/>
        <item x="840"/>
        <item x="2237"/>
        <item x="2704"/>
        <item x="1947"/>
        <item x="2463"/>
        <item x="1047"/>
        <item x="2674"/>
        <item x="1863"/>
        <item x="2428"/>
        <item x="2634"/>
        <item x="79"/>
        <item x="1986"/>
        <item x="1235"/>
        <item x="541"/>
        <item x="2624"/>
        <item x="1656"/>
        <item x="1367"/>
        <item x="468"/>
        <item x="1987"/>
        <item x="283"/>
        <item x="1269"/>
        <item x="1773"/>
        <item x="744"/>
        <item x="2505"/>
        <item x="2567"/>
        <item x="2433"/>
        <item x="1126"/>
        <item x="1267"/>
        <item x="256"/>
        <item x="696"/>
        <item x="1304"/>
        <item x="353"/>
        <item x="2250"/>
        <item x="535"/>
        <item x="2797"/>
        <item x="860"/>
        <item x="121"/>
        <item x="1887"/>
        <item x="1196"/>
        <item x="1174"/>
        <item x="2562"/>
        <item x="2771"/>
        <item x="1775"/>
        <item x="763"/>
        <item x="1974"/>
        <item x="1271"/>
        <item x="2514"/>
        <item x="723"/>
        <item x="1199"/>
        <item x="1177"/>
        <item x="669"/>
        <item x="1030"/>
        <item x="227"/>
        <item x="421"/>
        <item x="1533"/>
        <item x="197"/>
        <item x="1680"/>
        <item x="1540"/>
        <item x="2025"/>
        <item x="740"/>
        <item x="1055"/>
        <item x="1502"/>
        <item x="113"/>
        <item x="1556"/>
        <item x="1481"/>
        <item x="1990"/>
        <item x="1128"/>
        <item x="2756"/>
        <item x="2164"/>
        <item x="289"/>
        <item x="811"/>
        <item x="2590"/>
        <item x="1291"/>
        <item x="1408"/>
        <item x="612"/>
        <item x="1485"/>
        <item x="285"/>
        <item x="1200"/>
        <item x="2787"/>
        <item x="1543"/>
        <item x="1421"/>
        <item x="2046"/>
        <item x="1783"/>
        <item x="2786"/>
        <item x="959"/>
        <item x="1003"/>
        <item x="909"/>
        <item x="2039"/>
        <item x="930"/>
        <item x="2680"/>
        <item x="2725"/>
        <item x="1645"/>
        <item x="1609"/>
        <item x="2219"/>
        <item x="2750"/>
        <item x="1154"/>
        <item x="398"/>
        <item x="650"/>
        <item x="2083"/>
        <item x="2775"/>
        <item x="277"/>
        <item x="2111"/>
        <item x="1840"/>
        <item x="1836"/>
        <item x="1563"/>
        <item x="1767"/>
        <item x="720"/>
        <item x="2610"/>
        <item x="205"/>
        <item x="1577"/>
        <item x="1188"/>
        <item x="275"/>
        <item x="1145"/>
        <item x="1272"/>
        <item x="1398"/>
        <item x="842"/>
        <item x="1718"/>
        <item x="1171"/>
        <item x="1647"/>
        <item x="2532"/>
        <item x="1834"/>
        <item x="2214"/>
        <item x="631"/>
        <item x="1300"/>
        <item x="453"/>
        <item x="1258"/>
        <item x="2645"/>
        <item x="1039"/>
        <item x="514"/>
        <item x="1286"/>
        <item x="937"/>
        <item x="2619"/>
        <item x="1918"/>
        <item x="745"/>
        <item x="805"/>
        <item x="310"/>
        <item x="1036"/>
        <item x="34"/>
        <item x="1763"/>
        <item x="2170"/>
        <item x="1984"/>
        <item x="1305"/>
        <item x="1535"/>
        <item x="2716"/>
        <item x="1513"/>
        <item x="724"/>
        <item x="818"/>
        <item x="1740"/>
        <item x="531"/>
        <item x="466"/>
        <item x="61"/>
        <item x="742"/>
        <item x="866"/>
        <item x="2175"/>
        <item x="169"/>
        <item x="1616"/>
        <item x="2352"/>
        <item x="2435"/>
        <item x="1299"/>
        <item x="2293"/>
        <item x="616"/>
        <item x="935"/>
        <item x="119"/>
        <item x="1328"/>
        <item x="2406"/>
        <item x="1948"/>
        <item x="1511"/>
        <item x="1005"/>
        <item x="1861"/>
        <item x="610"/>
        <item x="1425"/>
        <item x="2497"/>
        <item x="1275"/>
        <item x="2334"/>
        <item x="2491"/>
        <item x="2000"/>
        <item x="417"/>
        <item x="635"/>
        <item x="988"/>
        <item x="1446"/>
        <item x="572"/>
        <item x="1791"/>
        <item x="304"/>
        <item x="1028"/>
        <item x="958"/>
        <item x="1833"/>
        <item x="566"/>
        <item x="2636"/>
        <item x="88"/>
        <item x="1052"/>
        <item x="1557"/>
        <item x="268"/>
        <item x="634"/>
        <item x="2715"/>
        <item x="1650"/>
        <item x="2243"/>
        <item x="408"/>
        <item x="2085"/>
        <item x="1479"/>
        <item x="2155"/>
        <item x="296"/>
        <item x="785"/>
        <item x="2447"/>
        <item x="2513"/>
        <item x="2138"/>
        <item x="509"/>
        <item x="822"/>
        <item x="636"/>
        <item x="1316"/>
        <item x="602"/>
        <item x="2344"/>
        <item x="245"/>
        <item x="464"/>
        <item x="1106"/>
        <item x="1095"/>
        <item x="62"/>
        <item x="1805"/>
        <item x="1925"/>
        <item x="1131"/>
        <item x="2569"/>
        <item x="1440"/>
        <item x="1729"/>
        <item x="1104"/>
        <item x="67"/>
        <item x="1780"/>
        <item x="1568"/>
        <item x="673"/>
        <item x="2791"/>
        <item x="2465"/>
        <item x="767"/>
        <item x="1080"/>
        <item x="808"/>
        <item x="359"/>
        <item x="1830"/>
        <item x="1348"/>
        <item x="2194"/>
        <item x="2119"/>
        <item x="617"/>
        <item x="338"/>
        <item x="2808"/>
        <item x="816"/>
        <item x="1776"/>
        <item x="1219"/>
        <item x="686"/>
        <item x="1508"/>
        <item x="2515"/>
        <item x="2114"/>
        <item x="1190"/>
        <item x="103"/>
        <item x="2410"/>
        <item x="1482"/>
        <item x="998"/>
        <item x="403"/>
        <item x="1684"/>
        <item x="38"/>
        <item x="7"/>
        <item x="293"/>
        <item x="927"/>
        <item x="195"/>
        <item x="957"/>
        <item x="248"/>
        <item x="274"/>
        <item x="1012"/>
        <item x="2312"/>
        <item x="1919"/>
        <item x="850"/>
        <item x="985"/>
        <item x="2066"/>
        <item x="758"/>
        <item x="1610"/>
        <item x="1278"/>
        <item x="2338"/>
        <item x="1246"/>
        <item x="1614"/>
        <item x="1920"/>
        <item x="46"/>
        <item x="182"/>
        <item x="2451"/>
        <item x="47"/>
        <item x="2737"/>
        <item x="122"/>
        <item x="318"/>
        <item x="605"/>
        <item x="1595"/>
        <item x="656"/>
        <item x="2027"/>
        <item x="2305"/>
        <item x="967"/>
        <item x="8"/>
        <item x="1869"/>
        <item x="952"/>
        <item x="200"/>
        <item x="440"/>
        <item x="2436"/>
        <item x="1449"/>
        <item x="2319"/>
        <item x="1414"/>
        <item x="2653"/>
        <item x="1831"/>
        <item x="2524"/>
        <item x="1968"/>
        <item x="1212"/>
        <item x="1334"/>
        <item x="1785"/>
        <item x="1772"/>
        <item x="1581"/>
        <item x="1706"/>
        <item x="501"/>
        <item x="1008"/>
        <item x="1851"/>
        <item x="1249"/>
        <item x="517"/>
        <item x="1703"/>
        <item x="534"/>
        <item x="1570"/>
        <item x="101"/>
        <item x="1517"/>
        <item x="2529"/>
        <item x="2028"/>
        <item x="58"/>
        <item x="902"/>
        <item x="2582"/>
        <item x="1537"/>
        <item x="2162"/>
        <item x="502"/>
        <item x="1755"/>
        <item x="1091"/>
        <item x="1896"/>
        <item x="329"/>
        <item x="433"/>
        <item x="1505"/>
        <item x="2264"/>
        <item x="1890"/>
        <item x="1804"/>
        <item x="1031"/>
        <item x="1962"/>
        <item x="1798"/>
        <item x="2033"/>
        <item x="999"/>
        <item x="2781"/>
        <item x="48"/>
        <item x="2143"/>
        <item x="1492"/>
        <item x="494"/>
        <item x="1387"/>
        <item x="1762"/>
        <item x="2422"/>
        <item x="773"/>
        <item x="1087"/>
        <item x="2774"/>
        <item x="219"/>
        <item x="1317"/>
        <item x="1895"/>
        <item x="2657"/>
        <item x="1244"/>
        <item x="717"/>
        <item x="2351"/>
        <item x="864"/>
        <item x="2652"/>
        <item x="2742"/>
        <item x="2117"/>
        <item x="1460"/>
        <item x="1796"/>
        <item x="570"/>
        <item x="1282"/>
        <item x="5"/>
        <item x="697"/>
        <item x="2566"/>
        <item x="1085"/>
        <item x="2121"/>
        <item x="1044"/>
        <item x="2205"/>
        <item x="510"/>
        <item x="2483"/>
        <item x="1954"/>
        <item x="2600"/>
        <item x="2758"/>
        <item x="2481"/>
        <item x="2157"/>
        <item x="2684"/>
        <item x="76"/>
        <item x="1973"/>
        <item x="2385"/>
        <item x="1455"/>
        <item x="2307"/>
        <item x="2381"/>
        <item x="1561"/>
        <item x="2598"/>
        <item x="236"/>
        <item x="1967"/>
        <item x="2548"/>
        <item x="363"/>
        <item x="2166"/>
        <item x="2605"/>
        <item x="1778"/>
        <item x="1923"/>
        <item x="2340"/>
        <item x="947"/>
        <item x="2392"/>
        <item x="537"/>
        <item x="1619"/>
        <item x="1901"/>
        <item x="1953"/>
        <item x="155"/>
        <item x="123"/>
        <item x="1700"/>
        <item x="2299"/>
        <item x="2328"/>
        <item x="919"/>
        <item x="1283"/>
        <item x="1153"/>
        <item x="2103"/>
        <item x="1418"/>
        <item x="2711"/>
        <item x="1399"/>
        <item x="2288"/>
        <item x="1323"/>
        <item x="512"/>
        <item x="1133"/>
        <item x="1558"/>
        <item x="381"/>
        <item x="2333"/>
        <item x="1978"/>
        <item x="1042"/>
        <item x="1743"/>
        <item x="2637"/>
        <item x="2246"/>
        <item x="300"/>
        <item x="2248"/>
        <item x="916"/>
        <item x="2271"/>
        <item x="1524"/>
        <item x="402"/>
        <item x="2302"/>
        <item x="1532"/>
        <item x="98"/>
        <item x="1066"/>
        <item x="2131"/>
        <item x="1450"/>
        <item x="1345"/>
        <item x="257"/>
        <item x="2728"/>
        <item x="2785"/>
        <item x="1303"/>
        <item x="1207"/>
        <item x="1611"/>
        <item x="1416"/>
        <item x="556"/>
        <item x="668"/>
        <item x="2347"/>
        <item x="873"/>
        <item x="2456"/>
        <item x="1076"/>
        <item x="2498"/>
        <item x="2564"/>
        <item x="1499"/>
        <item x="1228"/>
        <item x="1330"/>
        <item x="2527"/>
        <item x="202"/>
        <item x="982"/>
        <item x="921"/>
        <item x="870"/>
        <item x="1333"/>
        <item x="1817"/>
        <item x="313"/>
        <item x="1162"/>
        <item x="1627"/>
        <item x="1900"/>
        <item x="2304"/>
        <item x="1735"/>
        <item x="1077"/>
        <item x="817"/>
        <item x="1507"/>
        <item x="2528"/>
        <item x="788"/>
        <item x="249"/>
        <item x="481"/>
        <item x="1025"/>
        <item x="2544"/>
        <item x="2531"/>
        <item x="748"/>
        <item x="564"/>
        <item x="2511"/>
        <item x="2686"/>
        <item x="1766"/>
        <item x="2259"/>
        <item x="2043"/>
        <item x="1059"/>
        <item x="1021"/>
        <item x="722"/>
        <item x="737"/>
        <item x="573"/>
        <item x="2568"/>
        <item x="2382"/>
        <item x="1808"/>
        <item x="174"/>
        <item x="827"/>
        <item x="1184"/>
        <item x="1870"/>
        <item x="2087"/>
        <item x="1792"/>
        <item x="395"/>
        <item x="207"/>
        <item x="2592"/>
        <item x="585"/>
        <item x="231"/>
        <item x="1445"/>
        <item x="500"/>
        <item x="567"/>
        <item x="2081"/>
        <item x="1491"/>
        <item x="1515"/>
        <item x="929"/>
        <item x="1660"/>
        <item x="2460"/>
        <item x="953"/>
        <item x="2712"/>
        <item x="457"/>
        <item x="148"/>
        <item x="2169"/>
        <item x="1651"/>
        <item x="496"/>
        <item x="349"/>
        <item x="2314"/>
        <item x="198"/>
        <item x="962"/>
        <item x="1389"/>
        <item x="1090"/>
        <item x="161"/>
        <item x="530"/>
        <item x="589"/>
        <item x="1571"/>
        <item x="489"/>
        <item x="851"/>
        <item x="2720"/>
        <item x="547"/>
        <item x="2370"/>
        <item x="2517"/>
        <item x="1858"/>
        <item x="368"/>
        <item x="1495"/>
        <item x="900"/>
        <item x="1092"/>
        <item x="133"/>
        <item x="2661"/>
        <item x="416"/>
        <item x="1011"/>
        <item x="2180"/>
        <item x="2110"/>
        <item x="2795"/>
        <item x="1082"/>
        <item x="439"/>
        <item x="746"/>
        <item x="18"/>
        <item x="1117"/>
        <item x="167"/>
        <item x="1284"/>
        <item x="2233"/>
        <item x="2190"/>
        <item x="1164"/>
        <item x="875"/>
        <item x="777"/>
        <item x="1116"/>
        <item x="472"/>
        <item x="621"/>
        <item x="140"/>
        <item x="1391"/>
        <item x="217"/>
        <item x="1156"/>
        <item x="1423"/>
        <item x="1412"/>
        <item x="1129"/>
        <item x="575"/>
        <item x="2755"/>
        <item x="330"/>
        <item x="692"/>
        <item x="1946"/>
        <item x="115"/>
        <item x="518"/>
        <item x="1854"/>
        <item x="397"/>
        <item x="1810"/>
        <item x="2010"/>
        <item x="918"/>
        <item x="2096"/>
        <item x="1352"/>
        <item x="1939"/>
        <item x="843"/>
        <item x="2753"/>
        <item x="825"/>
        <item x="477"/>
        <item x="1252"/>
        <item x="2321"/>
        <item x="1469"/>
        <item x="450"/>
        <item x="2038"/>
        <item x="529"/>
        <item x="1692"/>
        <item x="1686"/>
        <item x="1751"/>
        <item x="409"/>
        <item x="305"/>
        <item x="928"/>
        <item x="652"/>
        <item x="1486"/>
        <item x="1110"/>
        <item x="520"/>
        <item x="2082"/>
        <item x="736"/>
        <item x="2705"/>
        <item x="1688"/>
        <item x="764"/>
        <item x="2572"/>
        <item x="2183"/>
        <item x="1725"/>
        <item x="2789"/>
        <item x="615"/>
        <item x="444"/>
        <item x="694"/>
        <item x="2239"/>
        <item x="2542"/>
        <item x="1026"/>
        <item x="2317"/>
        <item x="2599"/>
        <item x="793"/>
        <item x="2014"/>
        <item x="1394"/>
        <item x="90"/>
        <item x="679"/>
        <item x="1343"/>
        <item x="1238"/>
        <item x="2241"/>
        <item x="94"/>
        <item x="1451"/>
        <item x="1512"/>
        <item x="1151"/>
        <item x="389"/>
        <item x="1682"/>
        <item x="1697"/>
        <item x="1233"/>
        <item x="797"/>
        <item x="2804"/>
        <item x="347"/>
        <item x="1670"/>
        <item x="2345"/>
        <item x="1667"/>
        <item x="2013"/>
        <item x="1289"/>
        <item x="876"/>
        <item x="2040"/>
        <item x="2668"/>
        <item x="343"/>
        <item x="596"/>
        <item x="56"/>
        <item x="1838"/>
        <item x="1659"/>
        <item x="263"/>
        <item x="383"/>
        <item x="2608"/>
        <item x="2779"/>
        <item x="344"/>
        <item x="2123"/>
        <item x="620"/>
        <item x="2272"/>
        <item x="1914"/>
        <item x="1170"/>
        <item x="2578"/>
        <item x="376"/>
        <item x="1683"/>
        <item x="2277"/>
        <item x="276"/>
        <item x="992"/>
        <item x="292"/>
        <item x="1321"/>
        <item x="887"/>
        <item x="146"/>
        <item x="2062"/>
        <item x="2044"/>
        <item x="390"/>
        <item x="28"/>
        <item x="2479"/>
        <item x="2026"/>
        <item x="725"/>
        <item x="550"/>
        <item x="2050"/>
        <item x="1835"/>
        <item x="806"/>
        <item x="21"/>
        <item x="1758"/>
        <item x="2745"/>
        <item x="1848"/>
        <item x="2697"/>
        <item x="1045"/>
        <item x="882"/>
        <item x="846"/>
        <item x="2743"/>
        <item x="2391"/>
        <item x="2235"/>
        <item x="2324"/>
        <item x="2339"/>
        <item x="30"/>
        <item x="761"/>
        <item x="667"/>
        <item x="2374"/>
        <item x="2604"/>
        <item x="1806"/>
        <item x="2032"/>
        <item x="2585"/>
        <item x="1014"/>
        <item x="645"/>
        <item x="905"/>
        <item x="77"/>
        <item x="845"/>
        <item x="727"/>
        <item x="128"/>
        <item x="2326"/>
        <item x="2358"/>
        <item x="1346"/>
        <item x="2149"/>
        <item x="2099"/>
        <item x="1764"/>
        <item x="2740"/>
        <item x="2373"/>
        <item x="2736"/>
        <item x="2145"/>
        <item x="400"/>
        <item x="1859"/>
        <item x="449"/>
        <item x="1600"/>
        <item x="2431"/>
        <item x="1594"/>
        <item x="91"/>
        <item x="1638"/>
        <item x="2551"/>
        <item x="1083"/>
        <item x="1679"/>
        <item x="922"/>
        <item x="1873"/>
        <item x="908"/>
        <item x="1929"/>
        <item x="1146"/>
        <item x="224"/>
        <item x="662"/>
        <item x="2284"/>
        <item x="2690"/>
        <item x="731"/>
        <item x="131"/>
        <item x="454"/>
        <item x="225"/>
        <item x="111"/>
        <item x="2034"/>
        <item x="210"/>
        <item x="1257"/>
        <item x="672"/>
        <item x="1198"/>
        <item x="2683"/>
        <item x="1509"/>
        <item x="1928"/>
        <item x="1788"/>
        <item x="637"/>
        <item x="576"/>
        <item x="1112"/>
        <item x="1264"/>
        <item x="1103"/>
        <item x="2056"/>
        <item x="2629"/>
        <item x="2286"/>
        <item x="2554"/>
        <item x="1813"/>
        <item x="396"/>
        <item x="1296"/>
        <item x="973"/>
        <item x="2553"/>
        <item x="583"/>
        <item x="294"/>
        <item x="2466"/>
        <item x="792"/>
        <item x="823"/>
        <item x="1846"/>
        <item x="1584"/>
        <item x="1867"/>
        <item x="646"/>
        <item x="795"/>
        <item x="1319"/>
        <item x="506"/>
        <item x="1591"/>
        <item x="1523"/>
        <item x="1626"/>
        <item x="1100"/>
        <item x="2186"/>
        <item x="325"/>
        <item x="1217"/>
        <item x="2196"/>
        <item x="2625"/>
        <item x="2571"/>
        <item x="924"/>
        <item x="619"/>
        <item x="493"/>
        <item x="2458"/>
        <item x="1793"/>
        <item x="2530"/>
        <item x="2113"/>
        <item x="691"/>
        <item x="1565"/>
        <item x="1373"/>
        <item x="1801"/>
        <item x="2671"/>
        <item x="253"/>
        <item x="112"/>
        <item x="2172"/>
        <item x="1786"/>
        <item x="1084"/>
        <item x="1956"/>
        <item x="1933"/>
        <item x="2798"/>
        <item x="1359"/>
        <item x="1356"/>
        <item x="1297"/>
        <item x="170"/>
        <item x="194"/>
        <item x="495"/>
        <item x="1476"/>
        <item x="65"/>
        <item x="1547"/>
        <item x="2747"/>
        <item x="2651"/>
        <item x="2260"/>
        <item x="1315"/>
        <item x="23"/>
        <item x="2739"/>
        <item x="1875"/>
        <item x="2799"/>
        <item x="1802"/>
        <item x="2445"/>
        <item x="1410"/>
        <item x="1704"/>
        <item x="2122"/>
        <item x="1866"/>
        <item x="1521"/>
        <item x="839"/>
        <item x="1339"/>
        <item x="1181"/>
        <item x="2417"/>
        <item x="1503"/>
        <item x="598"/>
        <item x="1958"/>
        <item x="2217"/>
        <item x="2109"/>
        <item x="1615"/>
        <item x="2584"/>
        <item x="1915"/>
        <item x="237"/>
        <item x="1750"/>
        <item x="1673"/>
        <item x="2389"/>
        <item x="2330"/>
        <item x="1534"/>
        <item x="2586"/>
        <item x="972"/>
        <item x="73"/>
        <item x="2665"/>
        <item x="1240"/>
        <item x="2719"/>
        <item x="2606"/>
        <item x="168"/>
        <item x="2093"/>
        <item x="2257"/>
        <item x="1294"/>
        <item x="1624"/>
        <item x="2570"/>
        <item x="986"/>
        <item x="391"/>
        <item x="1699"/>
        <item x="2452"/>
        <item x="1226"/>
        <item x="2676"/>
        <item x="1149"/>
        <item x="2810"/>
        <item x="2583"/>
        <item x="2776"/>
        <item x="458"/>
        <item x="2016"/>
        <item x="235"/>
        <item x="1447"/>
        <item x="874"/>
        <item x="243"/>
        <item x="1441"/>
        <item x="412"/>
        <item x="356"/>
        <item x="2007"/>
        <item x="1892"/>
        <item x="2346"/>
        <item x="1096"/>
        <item x="2738"/>
        <item x="1002"/>
        <item x="1178"/>
        <item x="2677"/>
        <item x="950"/>
        <item x="1618"/>
        <item x="2355"/>
        <item x="2354"/>
        <item x="2335"/>
        <item x="2059"/>
        <item x="223"/>
        <item x="1578"/>
        <item x="1242"/>
        <item x="215"/>
        <item x="2482"/>
        <item x="2171"/>
        <item x="386"/>
        <item x="591"/>
        <item x="987"/>
        <item x="1400"/>
        <item x="1357"/>
        <item x="2357"/>
        <item x="1937"/>
        <item x="504"/>
        <item x="859"/>
        <item x="2732"/>
        <item x="1456"/>
        <item x="599"/>
        <item x="1218"/>
        <item x="934"/>
        <item x="64"/>
        <item x="705"/>
        <item x="1320"/>
        <item x="355"/>
        <item x="912"/>
        <item x="2493"/>
        <item x="2695"/>
        <item x="319"/>
        <item x="2442"/>
        <item x="336"/>
        <item x="2685"/>
        <item x="2006"/>
        <item x="1358"/>
        <item x="2348"/>
        <item x="1926"/>
        <item x="1293"/>
        <item x="2806"/>
        <item x="1239"/>
        <item x="1141"/>
        <item x="1474"/>
        <item x="1081"/>
        <item t="default"/>
      </items>
    </pivotField>
    <pivotField showAll="0"/>
    <pivotField showAll="0"/>
  </pivotFields>
  <rowFields count="1">
    <field x="28"/>
  </rowFields>
  <rowItems count="5">
    <i>
      <x/>
    </i>
    <i>
      <x v="1"/>
    </i>
    <i>
      <x v="2"/>
    </i>
    <i>
      <x v="3"/>
    </i>
    <i t="grand">
      <x/>
    </i>
  </rowItems>
  <colItems count="1">
    <i/>
  </colItems>
  <dataFields count="1">
    <dataField name="Count of Employee ID" fld="0" subtotal="count" showDataAs="percentOfCol" baseField="28" baseItem="0" numFmtId="9"/>
  </dataFields>
  <formats count="4">
    <format dxfId="24">
      <pivotArea type="all" dataOnly="0" outline="0" fieldPosition="0"/>
    </format>
    <format dxfId="23">
      <pivotArea dataOnly="0" labelOnly="1" outline="0" axis="axisValues" fieldPosition="0"/>
    </format>
    <format dxfId="22">
      <pivotArea outline="0" fieldPosition="0">
        <references count="1">
          <reference field="4294967294" count="1">
            <x v="0"/>
          </reference>
        </references>
      </pivotArea>
    </format>
    <format dxfId="21">
      <pivotArea outline="0" collapsedLevelsAreSubtotals="1"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8" count="1" selected="0">
            <x v="0"/>
          </reference>
        </references>
      </pivotArea>
    </chartFormat>
    <chartFormat chart="3" format="8">
      <pivotArea type="data" outline="0" fieldPosition="0">
        <references count="2">
          <reference field="4294967294" count="1" selected="0">
            <x v="0"/>
          </reference>
          <reference field="28" count="1" selected="0">
            <x v="1"/>
          </reference>
        </references>
      </pivotArea>
    </chartFormat>
    <chartFormat chart="3" format="9">
      <pivotArea type="data" outline="0" fieldPosition="0">
        <references count="2">
          <reference field="4294967294" count="1" selected="0">
            <x v="0"/>
          </reference>
          <reference field="28" count="1" selected="0">
            <x v="2"/>
          </reference>
        </references>
      </pivotArea>
    </chartFormat>
    <chartFormat chart="3" format="10">
      <pivotArea type="data" outline="0" fieldPosition="0">
        <references count="2">
          <reference field="4294967294" count="1" selected="0">
            <x v="0"/>
          </reference>
          <reference field="28" count="1" selected="0">
            <x v="3"/>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Type" xr10:uid="{09E4BFE2-B87F-45F0-86C2-896E36AADD9F}" sourceName="DepartmentType">
  <pivotTables>
    <pivotTable tabId="2" name="PivotTable2"/>
    <pivotTable tabId="2" name="PivotTable3"/>
    <pivotTable tabId="2" name="PivotTable4"/>
    <pivotTable tabId="2" name="PivotTable5"/>
    <pivotTable tabId="2" name="PivotTable6"/>
    <pivotTable tabId="2" name="PivotTable7"/>
    <pivotTable tabId="2" name="PivotTable8"/>
  </pivotTables>
  <data>
    <tabular pivotCacheId="798847138">
      <items count="6">
        <i x="5" s="1"/>
        <i x="3" s="1"/>
        <i x="2" s="1"/>
        <i x="0"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Unit" xr10:uid="{1D54336B-AB99-4397-B547-1B0322CD296D}" sourceName="BusinessUnit">
  <pivotTables>
    <pivotTable tabId="4" name="PivotTable1"/>
    <pivotTable tabId="4" name="PivotTable10"/>
    <pivotTable tabId="4" name="PivotTable11"/>
    <pivotTable tabId="4" name="PivotTable2"/>
    <pivotTable tabId="4" name="PivotTable3"/>
    <pivotTable tabId="4" name="PivotTable4"/>
    <pivotTable tabId="4" name="PivotTable5"/>
    <pivotTable tabId="4" name="PivotTable9"/>
  </pivotTables>
  <data>
    <tabular pivotCacheId="798847138">
      <items count="10">
        <i x="4" s="1"/>
        <i x="0" s="1"/>
        <i x="1" s="1"/>
        <i x="8" s="1"/>
        <i x="6" s="1"/>
        <i x="2" s="1"/>
        <i x="9" s="1"/>
        <i x="7" s="1"/>
        <i x="3"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ining_Program_Name" xr10:uid="{49587ABA-6072-4187-A9F9-70D8003C5A80}" sourceName="Training Program Name">
  <pivotTables>
    <pivotTable tabId="7" name="PivotTable6"/>
    <pivotTable tabId="7" name="PivotTable1"/>
    <pivotTable tabId="7" name="PivotTable2"/>
    <pivotTable tabId="7" name="PivotTable3"/>
    <pivotTable tabId="7" name="PivotTable4"/>
    <pivotTable tabId="7" name="PivotTable7"/>
    <pivotTable tabId="7" name="PivotTable9"/>
  </pivotTables>
  <data>
    <tabular pivotCacheId="798847138">
      <items count="5">
        <i x="4"/>
        <i x="1"/>
        <i x="0"/>
        <i x="2"/>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Type 1" xr10:uid="{46E1BE93-D60D-47DF-B56C-C1DAFF8DAE5E}" cache="Slicer_DepartmentType" caption="Department" style="Slicer Style 1" rowHeight="61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inessUnit" xr10:uid="{E275F772-D349-4921-ACFC-ED9BF984FC59}" cache="Slicer_BusinessUnit" caption="BusinessUnit" style="SlicerStyleLight6 2"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ining Program Name" xr10:uid="{86949AF9-10E9-4A6A-B0AC-1C96AF5C4C05}" cache="Slicer_Training_Program_Name" caption="Training Program Name" style="Slicer Style 1" rowHeight="39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8CF45A-EBA3-4B54-A661-CC0607D8EA75}" name="Table1" displayName="Table1" ref="A1:AH2846" totalsRowShown="0">
  <autoFilter ref="A1:AH2846" xr:uid="{588CF45A-EBA3-4B54-A661-CC0607D8EA75}"/>
  <tableColumns count="34">
    <tableColumn id="1" xr3:uid="{95048024-23C3-452A-BFCB-ADC9BCC71415}" name="Employee ID"/>
    <tableColumn id="2" xr3:uid="{EF1F157B-9DA6-4DB6-8E98-F1F0F75BC36A}" name="StartDate" dataDxfId="48"/>
    <tableColumn id="3" xr3:uid="{4D73509E-BB64-4148-816C-3CC767407ED4}" name="Tenure (Years) " dataDxfId="47"/>
    <tableColumn id="4" xr3:uid="{3C6D1A78-AC0D-4460-8E3A-58CAE467AA0E}" name="Title"/>
    <tableColumn id="5" xr3:uid="{E1CCAEC9-B207-4B8C-89BF-043ABCDEB227}" name="BusinessUnit"/>
    <tableColumn id="6" xr3:uid="{17ABE45A-FD38-4908-8910-1680874C21DB}" name="EmployeeStatus"/>
    <tableColumn id="7" xr3:uid="{B5E598C2-DB0C-4F34-AD22-C263E47B747E}" name="EmployeeType"/>
    <tableColumn id="8" xr3:uid="{C05D78FA-CEDB-455B-AC5F-9CA74DF262C9}" name="PayZone"/>
    <tableColumn id="9" xr3:uid="{0E81BFB1-C086-45A2-9CAE-587A559EDD61}" name="EmployeeClassificationType"/>
    <tableColumn id="10" xr3:uid="{340E1906-E9ED-4735-9B62-0C3D6C013395}" name="DepartmentType"/>
    <tableColumn id="34" xr3:uid="{DE699714-7745-4F77-B519-008461CD2AEA}" name="Department" dataDxfId="46"/>
    <tableColumn id="11" xr3:uid="{B90EED43-EAD0-432D-A28E-9E629507273C}" name="Division"/>
    <tableColumn id="12" xr3:uid="{ED9AD48E-0538-4959-9864-EE7918CA5AE3}" name="DOB" dataDxfId="45"/>
    <tableColumn id="13" xr3:uid="{9CE7C84F-042F-4DBD-91B9-AB0C044A659E}" name="State"/>
    <tableColumn id="14" xr3:uid="{3D864B1C-ACDB-4948-B8E2-F96CA47F265C}" name="GenderCode"/>
    <tableColumn id="15" xr3:uid="{24BFD74A-9C2A-461E-BA06-8BBED7342EB3}" name="RaceDesc"/>
    <tableColumn id="16" xr3:uid="{D6D14078-8089-44BE-9914-57EE87B3DC9D}" name="MaritalDesc"/>
    <tableColumn id="17" xr3:uid="{C16B3C97-8666-465B-9505-0BA8255275F8}" name="Performance Score"/>
    <tableColumn id="33" xr3:uid="{0FE5E2D6-0629-4CBF-9C09-4C64D5E020A4}" name="Performance Score - Cal" dataDxfId="44">
      <calculatedColumnFormula>IF(Table1[[#This Row],[Current Employee Rating]]&gt;=4,"High Performer",IF(Table1[[#This Row],[Current Employee Rating]]&gt;=3,"Average Performer","Low Performer"))</calculatedColumnFormula>
    </tableColumn>
    <tableColumn id="18" xr3:uid="{29F351C5-F89F-4F82-8E79-39D53E72F935}" name="Current Employee Rating"/>
    <tableColumn id="19" xr3:uid="{3EB1948F-DA95-4C7B-B560-4E2EA7F028CF}" name="Survey Date" dataDxfId="43"/>
    <tableColumn id="20" xr3:uid="{13AD6C0E-6308-44D2-B349-6E5037251924}" name="Engagement Score"/>
    <tableColumn id="31" xr3:uid="{D4E57C35-9DCA-42E0-B59B-C362FFF2B447}" name="Engagement Score Group" dataDxfId="42">
      <calculatedColumnFormula>IF(Table1[[#This Row],[Engagement Score]]&lt;3,"Low",IF(Table1[[#This Row],[Engagement Score]]&lt;4,"Medium","High"))</calculatedColumnFormula>
    </tableColumn>
    <tableColumn id="21" xr3:uid="{ADF41121-71B8-4A70-8BAA-6E2AC56613D6}" name="Satisfaction Score"/>
    <tableColumn id="32" xr3:uid="{89111A68-F55D-4E8E-8376-9A14A6231EF1}" name="Satisfaction Score Group" dataDxfId="41">
      <calculatedColumnFormula>IF(Table1[[#This Row],[Satisfaction Score]]&lt;3,"Unsatisfied",IF(Table1[[#This Row],[Satisfaction Score]]&lt;4,"Neutral","Satisfied"))</calculatedColumnFormula>
    </tableColumn>
    <tableColumn id="22" xr3:uid="{8FDE5E82-905E-4B9E-B6AD-8942B07DFDE3}" name="Work-Life Balance Score"/>
    <tableColumn id="23" xr3:uid="{02013751-ACBE-46F9-B310-8DE5A88A7ECA}" name="Training Date" dataDxfId="40"/>
    <tableColumn id="24" xr3:uid="{FD961FDD-AE04-41C2-89BE-FD8F8385E68A}" name="Training Program Name"/>
    <tableColumn id="25" xr3:uid="{BCAA0079-DDE6-4756-A1FA-5D7F67B5D914}" name="Training Type"/>
    <tableColumn id="26" xr3:uid="{73040B74-4639-4A78-BE9B-6C2FDD52C37A}" name="Training Outcome"/>
    <tableColumn id="27" xr3:uid="{AD62558A-794A-403D-ABF3-43411F8DF8B8}" name="Training Duration(Days)"/>
    <tableColumn id="28" xr3:uid="{A56B1381-9F83-4BF4-9C3B-55CEC93F77BD}" name="Training Cost" dataDxfId="39"/>
    <tableColumn id="29" xr3:uid="{CC73F76A-5848-4192-8A78-0687E7A07BC6}" name="Age"/>
    <tableColumn id="30" xr3:uid="{80FC8C2A-243C-41C6-9FF7-B19D78C5D9D6}" name="Age Group">
      <calculatedColumnFormula>IF(AG2&lt;25,"Young Adult", IF(AG2&lt;40, "Adult", IF(AG2&lt;60, "Middle Aged", "Old")))</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A1FD56F-2EC8-42C1-864C-711BEF191553}" name="Table4" displayName="Table4" ref="E6:F12" totalsRowShown="0">
  <autoFilter ref="E6:F12" xr:uid="{7A1FD56F-2EC8-42C1-864C-711BEF191553}"/>
  <tableColumns count="2">
    <tableColumn id="1" xr3:uid="{D262BFFE-3340-438C-9BF6-8453B74ECD5A}" name="Department" dataDxfId="25"/>
    <tableColumn id="2" xr3:uid="{8FE22AF2-0698-4175-A761-F08B4A3B722C}" name="Performance Score"/>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05C717-86CD-4E6E-976A-C4552916258C}" name="Table2" displayName="Table2" ref="H6:I7" totalsRowShown="0" headerRowDxfId="3" dataDxfId="2" headerRowCellStyle="Percent" dataCellStyle="Percent">
  <autoFilter ref="H6:I7" xr:uid="{4605C717-86CD-4E6E-976A-C4552916258C}"/>
  <tableColumns count="2">
    <tableColumn id="1" xr3:uid="{01A45833-1F42-43CC-BFC6-92FBB2EDDF95}" name="Column1" dataDxfId="1" dataCellStyle="Percent"/>
    <tableColumn id="2" xr3:uid="{6AABB768-A432-4C70-80E7-4C3D0C2DF725}" name="Column2" dataDxfId="0" dataCellStyle="Percent"/>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3AC8869-111D-4BE5-B6C0-9C7F61D9D61A}" name="Table3" displayName="Table3" ref="G22:G23" totalsRowShown="0">
  <autoFilter ref="G22:G23" xr:uid="{33AC8869-111D-4BE5-B6C0-9C7F61D9D61A}"/>
  <tableColumns count="1">
    <tableColumn id="1" xr3:uid="{5E2817A9-E9FF-4BA4-8A57-DDB34638A27A}" name="Total Training Program"/>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6.xml"/><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11" Type="http://schemas.openxmlformats.org/officeDocument/2006/relationships/table" Target="../tables/table2.xml"/><Relationship Id="rId5" Type="http://schemas.openxmlformats.org/officeDocument/2006/relationships/pivotTable" Target="../pivotTables/pivotTable13.xml"/><Relationship Id="rId10" Type="http://schemas.openxmlformats.org/officeDocument/2006/relationships/drawing" Target="../drawings/drawing4.xml"/><Relationship Id="rId4" Type="http://schemas.openxmlformats.org/officeDocument/2006/relationships/pivotTable" Target="../pivotTables/pivotTable12.xml"/><Relationship Id="rId9" Type="http://schemas.openxmlformats.org/officeDocument/2006/relationships/pivotTable" Target="../pivotTables/pivotTable17.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25.xml"/><Relationship Id="rId3" Type="http://schemas.openxmlformats.org/officeDocument/2006/relationships/pivotTable" Target="../pivotTables/pivotTable20.xml"/><Relationship Id="rId7" Type="http://schemas.openxmlformats.org/officeDocument/2006/relationships/pivotTable" Target="../pivotTables/pivotTable24.xml"/><Relationship Id="rId2" Type="http://schemas.openxmlformats.org/officeDocument/2006/relationships/pivotTable" Target="../pivotTables/pivotTable19.xml"/><Relationship Id="rId1" Type="http://schemas.openxmlformats.org/officeDocument/2006/relationships/pivotTable" Target="../pivotTables/pivotTable18.xml"/><Relationship Id="rId6" Type="http://schemas.openxmlformats.org/officeDocument/2006/relationships/pivotTable" Target="../pivotTables/pivotTable23.xml"/><Relationship Id="rId11" Type="http://schemas.openxmlformats.org/officeDocument/2006/relationships/table" Target="../tables/table4.xml"/><Relationship Id="rId5" Type="http://schemas.openxmlformats.org/officeDocument/2006/relationships/pivotTable" Target="../pivotTables/pivotTable22.xml"/><Relationship Id="rId10" Type="http://schemas.openxmlformats.org/officeDocument/2006/relationships/table" Target="../tables/table3.xml"/><Relationship Id="rId4" Type="http://schemas.openxmlformats.org/officeDocument/2006/relationships/pivotTable" Target="../pivotTables/pivotTable21.xml"/><Relationship Id="rId9"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4826D-DC2E-455C-890A-D6E699FECE8E}">
  <dimension ref="A1"/>
  <sheetViews>
    <sheetView tabSelected="1" workbookViewId="0"/>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8D002-4AF4-4847-8917-64C4C946DE14}">
  <dimension ref="A1:AK2846"/>
  <sheetViews>
    <sheetView topLeftCell="W1" workbookViewId="0">
      <selection activeCell="AJ5" sqref="AJ5"/>
    </sheetView>
  </sheetViews>
  <sheetFormatPr defaultRowHeight="15" x14ac:dyDescent="0.25"/>
  <cols>
    <col min="1" max="1" width="14.5703125" customWidth="1"/>
    <col min="2" max="2" width="11.7109375" customWidth="1"/>
    <col min="3" max="3" width="16.7109375" customWidth="1"/>
    <col min="4" max="4" width="28" bestFit="1" customWidth="1"/>
    <col min="5" max="5" width="15" customWidth="1"/>
    <col min="6" max="6" width="17.85546875" customWidth="1"/>
    <col min="7" max="7" width="16.42578125" customWidth="1"/>
    <col min="8" max="8" width="10.7109375" customWidth="1"/>
    <col min="9" max="9" width="28.85546875" customWidth="1"/>
    <col min="10" max="10" width="19.5703125" bestFit="1" customWidth="1"/>
    <col min="11" max="11" width="19.5703125" customWidth="1"/>
    <col min="12" max="12" width="24.42578125" bestFit="1" customWidth="1"/>
    <col min="13" max="13" width="10" bestFit="1" customWidth="1"/>
    <col min="15" max="15" width="14.7109375" customWidth="1"/>
    <col min="16" max="16" width="12.140625" customWidth="1"/>
    <col min="17" max="17" width="13.85546875" customWidth="1"/>
    <col min="18" max="18" width="20.28515625" customWidth="1"/>
    <col min="19" max="19" width="25.42578125" bestFit="1" customWidth="1"/>
    <col min="20" max="20" width="25.7109375" customWidth="1"/>
    <col min="21" max="21" width="14" customWidth="1"/>
    <col min="22" max="23" width="19.85546875" customWidth="1"/>
    <col min="24" max="25" width="19.42578125" customWidth="1"/>
    <col min="26" max="26" width="25" customWidth="1"/>
    <col min="27" max="27" width="15" customWidth="1"/>
    <col min="28" max="28" width="23.85546875" customWidth="1"/>
    <col min="29" max="29" width="15" customWidth="1"/>
    <col min="30" max="30" width="19" customWidth="1"/>
    <col min="31" max="31" width="24.42578125" customWidth="1"/>
    <col min="32" max="32" width="15" customWidth="1"/>
    <col min="34" max="34" width="12.42578125" customWidth="1"/>
  </cols>
  <sheetData>
    <row r="1" spans="1:37" x14ac:dyDescent="0.25">
      <c r="A1" t="s">
        <v>0</v>
      </c>
      <c r="B1" t="s">
        <v>1</v>
      </c>
      <c r="C1" t="s">
        <v>165</v>
      </c>
      <c r="D1" t="s">
        <v>2</v>
      </c>
      <c r="E1" t="s">
        <v>3</v>
      </c>
      <c r="F1" t="s">
        <v>4</v>
      </c>
      <c r="G1" t="s">
        <v>5</v>
      </c>
      <c r="H1" t="s">
        <v>6</v>
      </c>
      <c r="I1" t="s">
        <v>7</v>
      </c>
      <c r="J1" t="s">
        <v>8</v>
      </c>
      <c r="K1" t="s">
        <v>190</v>
      </c>
      <c r="L1" t="s">
        <v>9</v>
      </c>
      <c r="M1" t="s">
        <v>10</v>
      </c>
      <c r="N1" t="s">
        <v>11</v>
      </c>
      <c r="O1" t="s">
        <v>12</v>
      </c>
      <c r="P1" t="s">
        <v>13</v>
      </c>
      <c r="Q1" t="s">
        <v>14</v>
      </c>
      <c r="R1" t="s">
        <v>15</v>
      </c>
      <c r="S1" t="s">
        <v>184</v>
      </c>
      <c r="T1" t="s">
        <v>16</v>
      </c>
      <c r="U1" t="s">
        <v>17</v>
      </c>
      <c r="V1" t="s">
        <v>18</v>
      </c>
      <c r="W1" t="s">
        <v>177</v>
      </c>
      <c r="X1" t="s">
        <v>19</v>
      </c>
      <c r="Y1" t="s">
        <v>178</v>
      </c>
      <c r="Z1" t="s">
        <v>20</v>
      </c>
      <c r="AA1" t="s">
        <v>21</v>
      </c>
      <c r="AB1" t="s">
        <v>22</v>
      </c>
      <c r="AC1" t="s">
        <v>23</v>
      </c>
      <c r="AD1" t="s">
        <v>24</v>
      </c>
      <c r="AE1" t="s">
        <v>25</v>
      </c>
      <c r="AF1" t="s">
        <v>26</v>
      </c>
      <c r="AG1" t="s">
        <v>27</v>
      </c>
      <c r="AH1" t="s">
        <v>164</v>
      </c>
    </row>
    <row r="2" spans="1:37" x14ac:dyDescent="0.25">
      <c r="A2">
        <v>3427</v>
      </c>
      <c r="B2" s="1">
        <v>43728</v>
      </c>
      <c r="C2">
        <v>6</v>
      </c>
      <c r="D2" t="s">
        <v>28</v>
      </c>
      <c r="E2" t="s">
        <v>29</v>
      </c>
      <c r="F2" t="s">
        <v>30</v>
      </c>
      <c r="G2" t="s">
        <v>31</v>
      </c>
      <c r="H2" t="s">
        <v>32</v>
      </c>
      <c r="I2" t="s">
        <v>33</v>
      </c>
      <c r="J2" t="s">
        <v>34</v>
      </c>
      <c r="K2" t="s">
        <v>188</v>
      </c>
      <c r="L2" t="s">
        <v>35</v>
      </c>
      <c r="M2" s="1">
        <v>25483</v>
      </c>
      <c r="N2" t="s">
        <v>36</v>
      </c>
      <c r="O2" t="s">
        <v>37</v>
      </c>
      <c r="P2" t="s">
        <v>38</v>
      </c>
      <c r="Q2" t="s">
        <v>39</v>
      </c>
      <c r="R2" t="s">
        <v>40</v>
      </c>
      <c r="S2" t="str">
        <f>IF(Table1[[#This Row],[Current Employee Rating]]&gt;=4,"High Performer",IF(Table1[[#This Row],[Current Employee Rating]]&gt;=3,"Average Performer","Low Performer"))</f>
        <v>High Performer</v>
      </c>
      <c r="T2">
        <v>4</v>
      </c>
      <c r="U2" s="1">
        <v>44940</v>
      </c>
      <c r="V2">
        <v>1</v>
      </c>
      <c r="W2" t="str">
        <f>IF(Table1[[#This Row],[Engagement Score]]&lt;3,"Low",IF(Table1[[#This Row],[Engagement Score]]&lt;4,"Medium","High"))</f>
        <v>Low</v>
      </c>
      <c r="X2">
        <v>2</v>
      </c>
      <c r="Y2" t="str">
        <f>IF(Table1[[#This Row],[Satisfaction Score]]&lt;3,"Unsatisfied",IF(Table1[[#This Row],[Satisfaction Score]]&lt;4,"Neutral","Satisfied"))</f>
        <v>Unsatisfied</v>
      </c>
      <c r="Z2">
        <v>3</v>
      </c>
      <c r="AA2" s="1">
        <v>45122</v>
      </c>
      <c r="AB2" t="s">
        <v>41</v>
      </c>
      <c r="AC2" t="s">
        <v>42</v>
      </c>
      <c r="AD2" t="s">
        <v>43</v>
      </c>
      <c r="AE2">
        <v>2</v>
      </c>
      <c r="AF2" s="5">
        <v>606.11</v>
      </c>
      <c r="AG2">
        <v>50</v>
      </c>
      <c r="AH2" t="str">
        <f>IF(AG2&lt;25,"Young Adult", IF(AG2&lt;40, "Adult", IF(AG2&lt;60, "Middle Aged", "Old")))</f>
        <v>Middle Aged</v>
      </c>
      <c r="AK2">
        <f>MAX(Table1[[#All],[Engagement Score]])</f>
        <v>5</v>
      </c>
    </row>
    <row r="3" spans="1:37" x14ac:dyDescent="0.25">
      <c r="A3">
        <v>3428</v>
      </c>
      <c r="B3" s="1">
        <v>44968</v>
      </c>
      <c r="C3">
        <v>3</v>
      </c>
      <c r="D3" t="s">
        <v>28</v>
      </c>
      <c r="E3" t="s">
        <v>44</v>
      </c>
      <c r="F3" t="s">
        <v>30</v>
      </c>
      <c r="G3" t="s">
        <v>31</v>
      </c>
      <c r="H3" t="s">
        <v>45</v>
      </c>
      <c r="I3" t="s">
        <v>46</v>
      </c>
      <c r="J3" t="s">
        <v>34</v>
      </c>
      <c r="K3" t="s">
        <v>188</v>
      </c>
      <c r="L3" t="s">
        <v>47</v>
      </c>
      <c r="M3" s="1">
        <v>23984</v>
      </c>
      <c r="N3" t="s">
        <v>36</v>
      </c>
      <c r="O3" t="s">
        <v>48</v>
      </c>
      <c r="P3" t="s">
        <v>49</v>
      </c>
      <c r="Q3" t="s">
        <v>39</v>
      </c>
      <c r="R3" t="s">
        <v>40</v>
      </c>
      <c r="S3" t="str">
        <f>IF(Table1[[#This Row],[Current Employee Rating]]&gt;=4,"High Performer",IF(Table1[[#This Row],[Current Employee Rating]]&gt;=3,"Average Performer","Low Performer"))</f>
        <v>Average Performer</v>
      </c>
      <c r="T3">
        <v>3</v>
      </c>
      <c r="U3" s="1">
        <v>44813</v>
      </c>
      <c r="V3">
        <v>2</v>
      </c>
      <c r="W3" t="str">
        <f>IF(Table1[[#This Row],[Engagement Score]]&lt;3,"Low",IF(Table1[[#This Row],[Engagement Score]]&lt;4,"Medium","High"))</f>
        <v>Low</v>
      </c>
      <c r="X3">
        <v>1</v>
      </c>
      <c r="Y3" t="str">
        <f>IF(Table1[[#This Row],[Satisfaction Score]]&lt;3,"Unsatisfied",IF(Table1[[#This Row],[Satisfaction Score]]&lt;4,"Neutral","Satisfied"))</f>
        <v>Unsatisfied</v>
      </c>
      <c r="Z3">
        <v>5</v>
      </c>
      <c r="AA3" s="1">
        <v>44816</v>
      </c>
      <c r="AB3" t="s">
        <v>50</v>
      </c>
      <c r="AC3" t="s">
        <v>51</v>
      </c>
      <c r="AD3" t="s">
        <v>52</v>
      </c>
      <c r="AE3">
        <v>4</v>
      </c>
      <c r="AF3" s="5">
        <v>673.02</v>
      </c>
      <c r="AG3">
        <v>58</v>
      </c>
      <c r="AH3" t="str">
        <f t="shared" ref="AH3:AH66" si="0">IF(AG3&lt;25,"Young Adult", IF(AG3&lt;40, "Adult", IF(AG3&lt;60, "Middle Aged", "Old")))</f>
        <v>Middle Aged</v>
      </c>
      <c r="AK3">
        <f>MIN(Table1[Engagement Score])</f>
        <v>1</v>
      </c>
    </row>
    <row r="4" spans="1:37" x14ac:dyDescent="0.25">
      <c r="A4">
        <v>3429</v>
      </c>
      <c r="B4" s="1">
        <v>43444</v>
      </c>
      <c r="C4">
        <v>7</v>
      </c>
      <c r="D4" t="s">
        <v>53</v>
      </c>
      <c r="E4" t="s">
        <v>54</v>
      </c>
      <c r="F4" t="s">
        <v>30</v>
      </c>
      <c r="G4" t="s">
        <v>55</v>
      </c>
      <c r="H4" t="s">
        <v>56</v>
      </c>
      <c r="I4" t="s">
        <v>46</v>
      </c>
      <c r="J4" t="s">
        <v>57</v>
      </c>
      <c r="K4" t="s">
        <v>57</v>
      </c>
      <c r="L4" t="s">
        <v>58</v>
      </c>
      <c r="M4" s="1">
        <v>33517</v>
      </c>
      <c r="N4" t="s">
        <v>36</v>
      </c>
      <c r="O4" t="s">
        <v>48</v>
      </c>
      <c r="P4" t="s">
        <v>49</v>
      </c>
      <c r="Q4" t="s">
        <v>39</v>
      </c>
      <c r="R4" t="s">
        <v>40</v>
      </c>
      <c r="S4" t="str">
        <f>IF(Table1[[#This Row],[Current Employee Rating]]&gt;=4,"High Performer",IF(Table1[[#This Row],[Current Employee Rating]]&gt;=3,"Average Performer","Low Performer"))</f>
        <v>High Performer</v>
      </c>
      <c r="T4">
        <v>4</v>
      </c>
      <c r="U4" s="1">
        <v>45073</v>
      </c>
      <c r="V4">
        <v>1</v>
      </c>
      <c r="W4" t="str">
        <f>IF(Table1[[#This Row],[Engagement Score]]&lt;3,"Low",IF(Table1[[#This Row],[Engagement Score]]&lt;4,"Medium","High"))</f>
        <v>Low</v>
      </c>
      <c r="X4">
        <v>2</v>
      </c>
      <c r="Y4" t="str">
        <f>IF(Table1[[#This Row],[Satisfaction Score]]&lt;3,"Unsatisfied",IF(Table1[[#This Row],[Satisfaction Score]]&lt;4,"Neutral","Satisfied"))</f>
        <v>Unsatisfied</v>
      </c>
      <c r="Z4">
        <v>1</v>
      </c>
      <c r="AA4" s="1">
        <v>44786</v>
      </c>
      <c r="AB4" t="s">
        <v>41</v>
      </c>
      <c r="AC4" t="s">
        <v>51</v>
      </c>
      <c r="AD4" t="s">
        <v>43</v>
      </c>
      <c r="AE4">
        <v>2</v>
      </c>
      <c r="AF4" s="5">
        <v>413.28</v>
      </c>
      <c r="AG4">
        <v>27</v>
      </c>
      <c r="AH4" t="str">
        <f t="shared" si="0"/>
        <v>Adult</v>
      </c>
    </row>
    <row r="5" spans="1:37" x14ac:dyDescent="0.25">
      <c r="A5">
        <v>3430</v>
      </c>
      <c r="B5" s="1">
        <v>44368</v>
      </c>
      <c r="C5">
        <v>4</v>
      </c>
      <c r="D5" t="s">
        <v>53</v>
      </c>
      <c r="E5" t="s">
        <v>29</v>
      </c>
      <c r="F5" t="s">
        <v>30</v>
      </c>
      <c r="G5" t="s">
        <v>31</v>
      </c>
      <c r="H5" t="s">
        <v>45</v>
      </c>
      <c r="I5" t="s">
        <v>55</v>
      </c>
      <c r="J5" t="s">
        <v>57</v>
      </c>
      <c r="K5" t="s">
        <v>57</v>
      </c>
      <c r="L5" t="s">
        <v>35</v>
      </c>
      <c r="M5" s="1">
        <v>35889</v>
      </c>
      <c r="N5" t="s">
        <v>59</v>
      </c>
      <c r="O5" t="s">
        <v>48</v>
      </c>
      <c r="P5" t="s">
        <v>60</v>
      </c>
      <c r="Q5" t="s">
        <v>61</v>
      </c>
      <c r="R5" t="s">
        <v>40</v>
      </c>
      <c r="S5" t="str">
        <f>IF(Table1[[#This Row],[Current Employee Rating]]&gt;=4,"High Performer",IF(Table1[[#This Row],[Current Employee Rating]]&gt;=3,"Average Performer","Low Performer"))</f>
        <v>Low Performer</v>
      </c>
      <c r="T5">
        <v>2</v>
      </c>
      <c r="U5" s="1">
        <v>45093</v>
      </c>
      <c r="V5">
        <v>5</v>
      </c>
      <c r="W5" t="str">
        <f>IF(Table1[[#This Row],[Engagement Score]]&lt;3,"Low",IF(Table1[[#This Row],[Engagement Score]]&lt;4,"Medium","High"))</f>
        <v>High</v>
      </c>
      <c r="X5">
        <v>5</v>
      </c>
      <c r="Y5" t="str">
        <f>IF(Table1[[#This Row],[Satisfaction Score]]&lt;3,"Unsatisfied",IF(Table1[[#This Row],[Satisfaction Score]]&lt;4,"Neutral","Satisfied"))</f>
        <v>Satisfied</v>
      </c>
      <c r="Z5">
        <v>4</v>
      </c>
      <c r="AA5" s="1">
        <v>44910</v>
      </c>
      <c r="AB5" t="s">
        <v>62</v>
      </c>
      <c r="AC5" t="s">
        <v>51</v>
      </c>
      <c r="AD5" t="s">
        <v>63</v>
      </c>
      <c r="AE5">
        <v>3</v>
      </c>
      <c r="AF5" s="5">
        <v>663.78</v>
      </c>
      <c r="AG5">
        <v>23</v>
      </c>
      <c r="AH5" t="str">
        <f t="shared" si="0"/>
        <v>Young Adult</v>
      </c>
    </row>
    <row r="6" spans="1:37" x14ac:dyDescent="0.25">
      <c r="A6">
        <v>3431</v>
      </c>
      <c r="B6" s="1">
        <v>43645</v>
      </c>
      <c r="C6">
        <v>6</v>
      </c>
      <c r="D6" t="s">
        <v>53</v>
      </c>
      <c r="E6" t="s">
        <v>64</v>
      </c>
      <c r="F6" t="s">
        <v>30</v>
      </c>
      <c r="G6" t="s">
        <v>31</v>
      </c>
      <c r="H6" t="s">
        <v>45</v>
      </c>
      <c r="I6" t="s">
        <v>33</v>
      </c>
      <c r="J6" t="s">
        <v>57</v>
      </c>
      <c r="K6" t="s">
        <v>57</v>
      </c>
      <c r="L6" t="s">
        <v>65</v>
      </c>
      <c r="M6" s="1">
        <v>25444</v>
      </c>
      <c r="N6" t="s">
        <v>66</v>
      </c>
      <c r="O6" t="s">
        <v>37</v>
      </c>
      <c r="P6" t="s">
        <v>60</v>
      </c>
      <c r="Q6" t="s">
        <v>67</v>
      </c>
      <c r="R6" t="s">
        <v>40</v>
      </c>
      <c r="S6" t="str">
        <f>IF(Table1[[#This Row],[Current Employee Rating]]&gt;=4,"High Performer",IF(Table1[[#This Row],[Current Employee Rating]]&gt;=3,"Average Performer","Low Performer"))</f>
        <v>Average Performer</v>
      </c>
      <c r="T6">
        <v>3</v>
      </c>
      <c r="U6" s="1">
        <v>44890</v>
      </c>
      <c r="V6">
        <v>2</v>
      </c>
      <c r="W6" t="str">
        <f>IF(Table1[[#This Row],[Engagement Score]]&lt;3,"Low",IF(Table1[[#This Row],[Engagement Score]]&lt;4,"Medium","High"))</f>
        <v>Low</v>
      </c>
      <c r="X6">
        <v>5</v>
      </c>
      <c r="Y6" t="str">
        <f>IF(Table1[[#This Row],[Satisfaction Score]]&lt;3,"Unsatisfied",IF(Table1[[#This Row],[Satisfaction Score]]&lt;4,"Neutral","Satisfied"))</f>
        <v>Satisfied</v>
      </c>
      <c r="Z6">
        <v>3</v>
      </c>
      <c r="AA6" s="1">
        <v>45120</v>
      </c>
      <c r="AB6" t="s">
        <v>68</v>
      </c>
      <c r="AC6" t="s">
        <v>51</v>
      </c>
      <c r="AD6" t="s">
        <v>43</v>
      </c>
      <c r="AE6">
        <v>5</v>
      </c>
      <c r="AF6" s="5">
        <v>399.03</v>
      </c>
      <c r="AG6">
        <v>50</v>
      </c>
      <c r="AH6" t="str">
        <f t="shared" si="0"/>
        <v>Middle Aged</v>
      </c>
    </row>
    <row r="7" spans="1:37" x14ac:dyDescent="0.25">
      <c r="A7">
        <v>3432</v>
      </c>
      <c r="B7" s="1">
        <v>43847</v>
      </c>
      <c r="C7">
        <v>6</v>
      </c>
      <c r="D7" t="s">
        <v>53</v>
      </c>
      <c r="E7" t="s">
        <v>69</v>
      </c>
      <c r="F7" t="s">
        <v>30</v>
      </c>
      <c r="G7" t="s">
        <v>31</v>
      </c>
      <c r="H7" t="s">
        <v>56</v>
      </c>
      <c r="I7" t="s">
        <v>55</v>
      </c>
      <c r="J7" t="s">
        <v>57</v>
      </c>
      <c r="K7" t="s">
        <v>57</v>
      </c>
      <c r="L7" t="s">
        <v>70</v>
      </c>
      <c r="M7" s="1">
        <v>17991</v>
      </c>
      <c r="N7" t="s">
        <v>71</v>
      </c>
      <c r="O7" t="s">
        <v>48</v>
      </c>
      <c r="P7" t="s">
        <v>72</v>
      </c>
      <c r="Q7" t="s">
        <v>67</v>
      </c>
      <c r="R7" t="s">
        <v>40</v>
      </c>
      <c r="S7" t="str">
        <f>IF(Table1[[#This Row],[Current Employee Rating]]&gt;=4,"High Performer",IF(Table1[[#This Row],[Current Employee Rating]]&gt;=3,"Average Performer","Low Performer"))</f>
        <v>Average Performer</v>
      </c>
      <c r="T7">
        <v>3</v>
      </c>
      <c r="U7" s="1">
        <v>44907</v>
      </c>
      <c r="V7">
        <v>2</v>
      </c>
      <c r="W7" t="str">
        <f>IF(Table1[[#This Row],[Engagement Score]]&lt;3,"Low",IF(Table1[[#This Row],[Engagement Score]]&lt;4,"Medium","High"))</f>
        <v>Low</v>
      </c>
      <c r="X7">
        <v>3</v>
      </c>
      <c r="Y7" t="str">
        <f>IF(Table1[[#This Row],[Satisfaction Score]]&lt;3,"Unsatisfied",IF(Table1[[#This Row],[Satisfaction Score]]&lt;4,"Neutral","Satisfied"))</f>
        <v>Neutral</v>
      </c>
      <c r="Z7">
        <v>5</v>
      </c>
      <c r="AA7" s="1">
        <v>45034</v>
      </c>
      <c r="AB7" t="s">
        <v>62</v>
      </c>
      <c r="AC7" t="s">
        <v>42</v>
      </c>
      <c r="AD7" t="s">
        <v>73</v>
      </c>
      <c r="AE7">
        <v>2</v>
      </c>
      <c r="AF7" s="5">
        <v>820.33</v>
      </c>
      <c r="AG7">
        <v>71</v>
      </c>
      <c r="AH7" t="str">
        <f t="shared" si="0"/>
        <v>Old</v>
      </c>
      <c r="AK7">
        <f>COUNTIF(Table1[Performance Score - Cal],S2820)</f>
        <v>659</v>
      </c>
    </row>
    <row r="8" spans="1:37" x14ac:dyDescent="0.25">
      <c r="A8">
        <v>3433</v>
      </c>
      <c r="B8" s="1">
        <v>44657</v>
      </c>
      <c r="C8">
        <v>4</v>
      </c>
      <c r="D8" t="s">
        <v>53</v>
      </c>
      <c r="E8" t="s">
        <v>74</v>
      </c>
      <c r="F8" t="s">
        <v>30</v>
      </c>
      <c r="G8" t="s">
        <v>55</v>
      </c>
      <c r="H8" t="s">
        <v>56</v>
      </c>
      <c r="I8" t="s">
        <v>33</v>
      </c>
      <c r="J8" t="s">
        <v>57</v>
      </c>
      <c r="K8" t="s">
        <v>57</v>
      </c>
      <c r="L8" t="s">
        <v>75</v>
      </c>
      <c r="M8" s="1">
        <v>15523</v>
      </c>
      <c r="N8" t="s">
        <v>76</v>
      </c>
      <c r="O8" t="s">
        <v>37</v>
      </c>
      <c r="P8" t="s">
        <v>49</v>
      </c>
      <c r="Q8" t="s">
        <v>77</v>
      </c>
      <c r="R8" t="s">
        <v>78</v>
      </c>
      <c r="S8" t="str">
        <f>IF(Table1[[#This Row],[Current Employee Rating]]&gt;=4,"High Performer",IF(Table1[[#This Row],[Current Employee Rating]]&gt;=3,"Average Performer","Low Performer"))</f>
        <v>High Performer</v>
      </c>
      <c r="T8">
        <v>4</v>
      </c>
      <c r="U8" s="1">
        <v>45010</v>
      </c>
      <c r="V8">
        <v>1</v>
      </c>
      <c r="W8" t="str">
        <f>IF(Table1[[#This Row],[Engagement Score]]&lt;3,"Low",IF(Table1[[#This Row],[Engagement Score]]&lt;4,"Medium","High"))</f>
        <v>Low</v>
      </c>
      <c r="X8">
        <v>5</v>
      </c>
      <c r="Y8" t="str">
        <f>IF(Table1[[#This Row],[Satisfaction Score]]&lt;3,"Unsatisfied",IF(Table1[[#This Row],[Satisfaction Score]]&lt;4,"Neutral","Satisfied"))</f>
        <v>Satisfied</v>
      </c>
      <c r="Z8">
        <v>2</v>
      </c>
      <c r="AA8" s="1">
        <v>44779</v>
      </c>
      <c r="AB8" t="s">
        <v>50</v>
      </c>
      <c r="AC8" t="s">
        <v>51</v>
      </c>
      <c r="AD8" t="s">
        <v>73</v>
      </c>
      <c r="AE8">
        <v>5</v>
      </c>
      <c r="AF8" s="5">
        <v>295.08</v>
      </c>
      <c r="AG8">
        <v>80</v>
      </c>
      <c r="AH8" t="str">
        <f t="shared" si="0"/>
        <v>Old</v>
      </c>
    </row>
    <row r="9" spans="1:37" x14ac:dyDescent="0.25">
      <c r="A9">
        <v>3434</v>
      </c>
      <c r="B9" s="1">
        <v>44141</v>
      </c>
      <c r="C9">
        <v>5</v>
      </c>
      <c r="D9" t="s">
        <v>53</v>
      </c>
      <c r="E9" t="s">
        <v>29</v>
      </c>
      <c r="F9" t="s">
        <v>30</v>
      </c>
      <c r="G9" t="s">
        <v>31</v>
      </c>
      <c r="H9" t="s">
        <v>32</v>
      </c>
      <c r="I9" t="s">
        <v>55</v>
      </c>
      <c r="J9" t="s">
        <v>57</v>
      </c>
      <c r="K9" t="s">
        <v>57</v>
      </c>
      <c r="L9" t="s">
        <v>79</v>
      </c>
      <c r="M9" s="1">
        <v>20886</v>
      </c>
      <c r="N9" t="s">
        <v>80</v>
      </c>
      <c r="O9" t="s">
        <v>37</v>
      </c>
      <c r="P9" t="s">
        <v>38</v>
      </c>
      <c r="Q9" t="s">
        <v>77</v>
      </c>
      <c r="R9" t="s">
        <v>40</v>
      </c>
      <c r="S9" t="str">
        <f>IF(Table1[[#This Row],[Current Employee Rating]]&gt;=4,"High Performer",IF(Table1[[#This Row],[Current Employee Rating]]&gt;=3,"Average Performer","Low Performer"))</f>
        <v>Low Performer</v>
      </c>
      <c r="T9">
        <v>2</v>
      </c>
      <c r="U9" s="1">
        <v>45037</v>
      </c>
      <c r="V9">
        <v>1</v>
      </c>
      <c r="W9" t="str">
        <f>IF(Table1[[#This Row],[Engagement Score]]&lt;3,"Low",IF(Table1[[#This Row],[Engagement Score]]&lt;4,"Medium","High"))</f>
        <v>Low</v>
      </c>
      <c r="X9">
        <v>4</v>
      </c>
      <c r="Y9" t="str">
        <f>IF(Table1[[#This Row],[Satisfaction Score]]&lt;3,"Unsatisfied",IF(Table1[[#This Row],[Satisfaction Score]]&lt;4,"Neutral","Satisfied"))</f>
        <v>Satisfied</v>
      </c>
      <c r="Z9">
        <v>2</v>
      </c>
      <c r="AA9" s="1">
        <v>44841</v>
      </c>
      <c r="AB9" t="s">
        <v>41</v>
      </c>
      <c r="AC9" t="s">
        <v>42</v>
      </c>
      <c r="AD9" t="s">
        <v>73</v>
      </c>
      <c r="AE9">
        <v>3</v>
      </c>
      <c r="AF9" s="5">
        <v>790.15</v>
      </c>
      <c r="AG9">
        <v>63</v>
      </c>
      <c r="AH9" t="str">
        <f t="shared" si="0"/>
        <v>Old</v>
      </c>
    </row>
    <row r="10" spans="1:37" x14ac:dyDescent="0.25">
      <c r="A10">
        <v>3435</v>
      </c>
      <c r="B10" s="1">
        <v>43330</v>
      </c>
      <c r="C10">
        <v>7</v>
      </c>
      <c r="D10" t="s">
        <v>53</v>
      </c>
      <c r="E10" t="s">
        <v>81</v>
      </c>
      <c r="F10" t="s">
        <v>30</v>
      </c>
      <c r="G10" t="s">
        <v>31</v>
      </c>
      <c r="H10" t="s">
        <v>56</v>
      </c>
      <c r="I10" t="s">
        <v>46</v>
      </c>
      <c r="J10" t="s">
        <v>57</v>
      </c>
      <c r="K10" t="s">
        <v>57</v>
      </c>
      <c r="L10" t="s">
        <v>82</v>
      </c>
      <c r="M10" s="1">
        <v>27164</v>
      </c>
      <c r="N10" t="s">
        <v>83</v>
      </c>
      <c r="O10" t="s">
        <v>48</v>
      </c>
      <c r="P10" t="s">
        <v>72</v>
      </c>
      <c r="Q10" t="s">
        <v>39</v>
      </c>
      <c r="R10" t="s">
        <v>78</v>
      </c>
      <c r="S10" t="str">
        <f>IF(Table1[[#This Row],[Current Employee Rating]]&gt;=4,"High Performer",IF(Table1[[#This Row],[Current Employee Rating]]&gt;=3,"Average Performer","Low Performer"))</f>
        <v>Average Performer</v>
      </c>
      <c r="T10">
        <v>3</v>
      </c>
      <c r="U10" s="1">
        <v>44904</v>
      </c>
      <c r="V10">
        <v>4</v>
      </c>
      <c r="W10" t="str">
        <f>IF(Table1[[#This Row],[Engagement Score]]&lt;3,"Low",IF(Table1[[#This Row],[Engagement Score]]&lt;4,"Medium","High"))</f>
        <v>High</v>
      </c>
      <c r="X10">
        <v>3</v>
      </c>
      <c r="Y10" t="str">
        <f>IF(Table1[[#This Row],[Satisfaction Score]]&lt;3,"Unsatisfied",IF(Table1[[#This Row],[Satisfaction Score]]&lt;4,"Neutral","Satisfied"))</f>
        <v>Neutral</v>
      </c>
      <c r="Z10">
        <v>3</v>
      </c>
      <c r="AA10" s="1">
        <v>45126</v>
      </c>
      <c r="AB10" t="s">
        <v>50</v>
      </c>
      <c r="AC10" t="s">
        <v>42</v>
      </c>
      <c r="AD10" t="s">
        <v>73</v>
      </c>
      <c r="AE10">
        <v>3</v>
      </c>
      <c r="AF10" s="5">
        <v>798.4</v>
      </c>
      <c r="AG10">
        <v>44</v>
      </c>
      <c r="AH10" t="str">
        <f t="shared" si="0"/>
        <v>Middle Aged</v>
      </c>
    </row>
    <row r="11" spans="1:37" x14ac:dyDescent="0.25">
      <c r="A11">
        <v>3436</v>
      </c>
      <c r="B11" s="1">
        <v>44582</v>
      </c>
      <c r="C11">
        <v>4</v>
      </c>
      <c r="D11" t="s">
        <v>53</v>
      </c>
      <c r="E11" t="s">
        <v>69</v>
      </c>
      <c r="F11" t="s">
        <v>30</v>
      </c>
      <c r="G11" t="s">
        <v>46</v>
      </c>
      <c r="H11" t="s">
        <v>56</v>
      </c>
      <c r="I11" t="s">
        <v>33</v>
      </c>
      <c r="J11" t="s">
        <v>57</v>
      </c>
      <c r="K11" t="s">
        <v>57</v>
      </c>
      <c r="L11" t="s">
        <v>79</v>
      </c>
      <c r="M11" s="1">
        <v>18213</v>
      </c>
      <c r="N11" t="s">
        <v>83</v>
      </c>
      <c r="O11" t="s">
        <v>48</v>
      </c>
      <c r="P11" t="s">
        <v>84</v>
      </c>
      <c r="Q11" t="s">
        <v>39</v>
      </c>
      <c r="R11" t="s">
        <v>40</v>
      </c>
      <c r="S11" t="str">
        <f>IF(Table1[[#This Row],[Current Employee Rating]]&gt;=4,"High Performer",IF(Table1[[#This Row],[Current Employee Rating]]&gt;=3,"Average Performer","Low Performer"))</f>
        <v>High Performer</v>
      </c>
      <c r="T11">
        <v>5</v>
      </c>
      <c r="U11" s="1">
        <v>45137</v>
      </c>
      <c r="V11">
        <v>5</v>
      </c>
      <c r="W11" t="str">
        <f>IF(Table1[[#This Row],[Engagement Score]]&lt;3,"Low",IF(Table1[[#This Row],[Engagement Score]]&lt;4,"Medium","High"))</f>
        <v>High</v>
      </c>
      <c r="X11">
        <v>5</v>
      </c>
      <c r="Y11" t="str">
        <f>IF(Table1[[#This Row],[Satisfaction Score]]&lt;3,"Unsatisfied",IF(Table1[[#This Row],[Satisfaction Score]]&lt;4,"Neutral","Satisfied"))</f>
        <v>Satisfied</v>
      </c>
      <c r="Z11">
        <v>2</v>
      </c>
      <c r="AA11" s="1">
        <v>45025</v>
      </c>
      <c r="AB11" t="s">
        <v>41</v>
      </c>
      <c r="AC11" t="s">
        <v>42</v>
      </c>
      <c r="AD11" t="s">
        <v>43</v>
      </c>
      <c r="AE11">
        <v>5</v>
      </c>
      <c r="AF11" s="5">
        <v>192.61</v>
      </c>
      <c r="AG11">
        <v>73</v>
      </c>
      <c r="AH11" t="str">
        <f t="shared" si="0"/>
        <v>Old</v>
      </c>
    </row>
    <row r="12" spans="1:37" x14ac:dyDescent="0.25">
      <c r="A12">
        <v>3437</v>
      </c>
      <c r="B12" s="1">
        <v>45142</v>
      </c>
      <c r="C12">
        <v>2</v>
      </c>
      <c r="D12" t="s">
        <v>53</v>
      </c>
      <c r="E12" t="s">
        <v>85</v>
      </c>
      <c r="F12" t="s">
        <v>30</v>
      </c>
      <c r="G12" t="s">
        <v>31</v>
      </c>
      <c r="H12" t="s">
        <v>56</v>
      </c>
      <c r="I12" t="s">
        <v>33</v>
      </c>
      <c r="J12" t="s">
        <v>57</v>
      </c>
      <c r="K12" t="s">
        <v>57</v>
      </c>
      <c r="L12" t="s">
        <v>70</v>
      </c>
      <c r="M12" s="1">
        <v>23402</v>
      </c>
      <c r="N12" t="s">
        <v>86</v>
      </c>
      <c r="O12" t="s">
        <v>37</v>
      </c>
      <c r="P12" t="s">
        <v>60</v>
      </c>
      <c r="Q12" t="s">
        <v>61</v>
      </c>
      <c r="R12" t="s">
        <v>40</v>
      </c>
      <c r="S12" t="str">
        <f>IF(Table1[[#This Row],[Current Employee Rating]]&gt;=4,"High Performer",IF(Table1[[#This Row],[Current Employee Rating]]&gt;=3,"Average Performer","Low Performer"))</f>
        <v>High Performer</v>
      </c>
      <c r="T12">
        <v>5</v>
      </c>
      <c r="U12" s="1">
        <v>44849</v>
      </c>
      <c r="V12">
        <v>3</v>
      </c>
      <c r="W12" t="str">
        <f>IF(Table1[[#This Row],[Engagement Score]]&lt;3,"Low",IF(Table1[[#This Row],[Engagement Score]]&lt;4,"Medium","High"))</f>
        <v>Medium</v>
      </c>
      <c r="X12">
        <v>2</v>
      </c>
      <c r="Y12" t="str">
        <f>IF(Table1[[#This Row],[Satisfaction Score]]&lt;3,"Unsatisfied",IF(Table1[[#This Row],[Satisfaction Score]]&lt;4,"Neutral","Satisfied"))</f>
        <v>Unsatisfied</v>
      </c>
      <c r="Z12">
        <v>5</v>
      </c>
      <c r="AA12" s="1">
        <v>44854</v>
      </c>
      <c r="AB12" t="s">
        <v>68</v>
      </c>
      <c r="AC12" t="s">
        <v>42</v>
      </c>
      <c r="AD12" t="s">
        <v>43</v>
      </c>
      <c r="AE12">
        <v>1</v>
      </c>
      <c r="AF12" s="5">
        <v>455.68</v>
      </c>
      <c r="AG12">
        <v>59</v>
      </c>
      <c r="AH12" t="str">
        <f t="shared" si="0"/>
        <v>Middle Aged</v>
      </c>
    </row>
    <row r="13" spans="1:37" x14ac:dyDescent="0.25">
      <c r="A13">
        <v>3438</v>
      </c>
      <c r="B13" s="1">
        <v>43322</v>
      </c>
      <c r="C13">
        <v>7</v>
      </c>
      <c r="D13" t="s">
        <v>53</v>
      </c>
      <c r="E13" t="s">
        <v>87</v>
      </c>
      <c r="F13" t="s">
        <v>30</v>
      </c>
      <c r="G13" t="s">
        <v>55</v>
      </c>
      <c r="H13" t="s">
        <v>32</v>
      </c>
      <c r="I13" t="s">
        <v>33</v>
      </c>
      <c r="J13" t="s">
        <v>57</v>
      </c>
      <c r="K13" t="s">
        <v>57</v>
      </c>
      <c r="L13" t="s">
        <v>65</v>
      </c>
      <c r="M13" s="1">
        <v>17629</v>
      </c>
      <c r="N13" t="s">
        <v>88</v>
      </c>
      <c r="O13" t="s">
        <v>37</v>
      </c>
      <c r="P13" t="s">
        <v>84</v>
      </c>
      <c r="Q13" t="s">
        <v>67</v>
      </c>
      <c r="R13" t="s">
        <v>40</v>
      </c>
      <c r="S13" t="str">
        <f>IF(Table1[[#This Row],[Current Employee Rating]]&gt;=4,"High Performer",IF(Table1[[#This Row],[Current Employee Rating]]&gt;=3,"Average Performer","Low Performer"))</f>
        <v>Average Performer</v>
      </c>
      <c r="T13">
        <v>3</v>
      </c>
      <c r="U13" s="1">
        <v>44862</v>
      </c>
      <c r="V13">
        <v>4</v>
      </c>
      <c r="W13" t="str">
        <f>IF(Table1[[#This Row],[Engagement Score]]&lt;3,"Low",IF(Table1[[#This Row],[Engagement Score]]&lt;4,"Medium","High"))</f>
        <v>High</v>
      </c>
      <c r="X13">
        <v>2</v>
      </c>
      <c r="Y13" t="str">
        <f>IF(Table1[[#This Row],[Satisfaction Score]]&lt;3,"Unsatisfied",IF(Table1[[#This Row],[Satisfaction Score]]&lt;4,"Neutral","Satisfied"))</f>
        <v>Unsatisfied</v>
      </c>
      <c r="Z13">
        <v>5</v>
      </c>
      <c r="AA13" s="1">
        <v>44839</v>
      </c>
      <c r="AB13" t="s">
        <v>68</v>
      </c>
      <c r="AC13" t="s">
        <v>42</v>
      </c>
      <c r="AD13" t="s">
        <v>43</v>
      </c>
      <c r="AE13">
        <v>2</v>
      </c>
      <c r="AF13" s="5">
        <v>208.17</v>
      </c>
      <c r="AG13">
        <v>70</v>
      </c>
      <c r="AH13" t="str">
        <f t="shared" si="0"/>
        <v>Old</v>
      </c>
    </row>
    <row r="14" spans="1:37" x14ac:dyDescent="0.25">
      <c r="A14">
        <v>3439</v>
      </c>
      <c r="B14" s="1">
        <v>44706</v>
      </c>
      <c r="C14">
        <v>3</v>
      </c>
      <c r="D14" t="s">
        <v>53</v>
      </c>
      <c r="E14" t="s">
        <v>44</v>
      </c>
      <c r="F14" t="s">
        <v>30</v>
      </c>
      <c r="G14" t="s">
        <v>55</v>
      </c>
      <c r="H14" t="s">
        <v>45</v>
      </c>
      <c r="I14" t="s">
        <v>33</v>
      </c>
      <c r="J14" t="s">
        <v>57</v>
      </c>
      <c r="K14" t="s">
        <v>57</v>
      </c>
      <c r="L14" t="s">
        <v>89</v>
      </c>
      <c r="M14" s="1">
        <v>29914</v>
      </c>
      <c r="N14" t="s">
        <v>90</v>
      </c>
      <c r="O14" t="s">
        <v>48</v>
      </c>
      <c r="P14" t="s">
        <v>60</v>
      </c>
      <c r="Q14" t="s">
        <v>61</v>
      </c>
      <c r="R14" t="s">
        <v>40</v>
      </c>
      <c r="S14" t="str">
        <f>IF(Table1[[#This Row],[Current Employee Rating]]&gt;=4,"High Performer",IF(Table1[[#This Row],[Current Employee Rating]]&gt;=3,"Average Performer","Low Performer"))</f>
        <v>Average Performer</v>
      </c>
      <c r="T14">
        <v>3</v>
      </c>
      <c r="U14" s="1">
        <v>44864</v>
      </c>
      <c r="V14">
        <v>1</v>
      </c>
      <c r="W14" t="str">
        <f>IF(Table1[[#This Row],[Engagement Score]]&lt;3,"Low",IF(Table1[[#This Row],[Engagement Score]]&lt;4,"Medium","High"))</f>
        <v>Low</v>
      </c>
      <c r="X14">
        <v>2</v>
      </c>
      <c r="Y14" t="str">
        <f>IF(Table1[[#This Row],[Satisfaction Score]]&lt;3,"Unsatisfied",IF(Table1[[#This Row],[Satisfaction Score]]&lt;4,"Neutral","Satisfied"))</f>
        <v>Unsatisfied</v>
      </c>
      <c r="Z14">
        <v>5</v>
      </c>
      <c r="AA14" s="1">
        <v>44994</v>
      </c>
      <c r="AB14" t="s">
        <v>68</v>
      </c>
      <c r="AC14" t="s">
        <v>51</v>
      </c>
      <c r="AD14" t="s">
        <v>52</v>
      </c>
      <c r="AE14">
        <v>1</v>
      </c>
      <c r="AF14" s="5">
        <v>421.07</v>
      </c>
      <c r="AG14">
        <v>41</v>
      </c>
      <c r="AH14" t="str">
        <f t="shared" si="0"/>
        <v>Middle Aged</v>
      </c>
    </row>
    <row r="15" spans="1:37" x14ac:dyDescent="0.25">
      <c r="A15">
        <v>3440</v>
      </c>
      <c r="B15" s="1">
        <v>43804</v>
      </c>
      <c r="C15">
        <v>6</v>
      </c>
      <c r="D15" t="s">
        <v>53</v>
      </c>
      <c r="E15" t="s">
        <v>29</v>
      </c>
      <c r="F15" t="s">
        <v>30</v>
      </c>
      <c r="G15" t="s">
        <v>31</v>
      </c>
      <c r="H15" t="s">
        <v>45</v>
      </c>
      <c r="I15" t="s">
        <v>55</v>
      </c>
      <c r="J15" t="s">
        <v>57</v>
      </c>
      <c r="K15" t="s">
        <v>57</v>
      </c>
      <c r="L15" t="s">
        <v>35</v>
      </c>
      <c r="M15" s="1">
        <v>18938</v>
      </c>
      <c r="N15" t="s">
        <v>91</v>
      </c>
      <c r="O15" t="s">
        <v>37</v>
      </c>
      <c r="P15" t="s">
        <v>38</v>
      </c>
      <c r="Q15" t="s">
        <v>77</v>
      </c>
      <c r="R15" t="s">
        <v>40</v>
      </c>
      <c r="S15" t="str">
        <f>IF(Table1[[#This Row],[Current Employee Rating]]&gt;=4,"High Performer",IF(Table1[[#This Row],[Current Employee Rating]]&gt;=3,"Average Performer","Low Performer"))</f>
        <v>Average Performer</v>
      </c>
      <c r="T15">
        <v>3</v>
      </c>
      <c r="U15" s="1">
        <v>44828</v>
      </c>
      <c r="V15">
        <v>1</v>
      </c>
      <c r="W15" t="str">
        <f>IF(Table1[[#This Row],[Engagement Score]]&lt;3,"Low",IF(Table1[[#This Row],[Engagement Score]]&lt;4,"Medium","High"))</f>
        <v>Low</v>
      </c>
      <c r="X15">
        <v>4</v>
      </c>
      <c r="Y15" t="str">
        <f>IF(Table1[[#This Row],[Satisfaction Score]]&lt;3,"Unsatisfied",IF(Table1[[#This Row],[Satisfaction Score]]&lt;4,"Neutral","Satisfied"))</f>
        <v>Satisfied</v>
      </c>
      <c r="Z15">
        <v>5</v>
      </c>
      <c r="AA15" s="1">
        <v>45075</v>
      </c>
      <c r="AB15" t="s">
        <v>92</v>
      </c>
      <c r="AC15" t="s">
        <v>51</v>
      </c>
      <c r="AD15" t="s">
        <v>43</v>
      </c>
      <c r="AE15">
        <v>1</v>
      </c>
      <c r="AF15" s="5">
        <v>649.03</v>
      </c>
      <c r="AG15">
        <v>68</v>
      </c>
      <c r="AH15" t="str">
        <f t="shared" si="0"/>
        <v>Old</v>
      </c>
    </row>
    <row r="16" spans="1:37" x14ac:dyDescent="0.25">
      <c r="A16">
        <v>3441</v>
      </c>
      <c r="B16" s="1">
        <v>43583</v>
      </c>
      <c r="C16">
        <v>7</v>
      </c>
      <c r="D16" t="s">
        <v>53</v>
      </c>
      <c r="E16" t="s">
        <v>69</v>
      </c>
      <c r="F16" t="s">
        <v>30</v>
      </c>
      <c r="G16" t="s">
        <v>46</v>
      </c>
      <c r="H16" t="s">
        <v>45</v>
      </c>
      <c r="I16" t="s">
        <v>46</v>
      </c>
      <c r="J16" t="s">
        <v>57</v>
      </c>
      <c r="K16" t="s">
        <v>57</v>
      </c>
      <c r="L16" t="s">
        <v>65</v>
      </c>
      <c r="M16" s="1">
        <v>32833</v>
      </c>
      <c r="N16" t="s">
        <v>93</v>
      </c>
      <c r="O16" t="s">
        <v>48</v>
      </c>
      <c r="P16" t="s">
        <v>84</v>
      </c>
      <c r="Q16" t="s">
        <v>39</v>
      </c>
      <c r="R16" t="s">
        <v>78</v>
      </c>
      <c r="S16" t="str">
        <f>IF(Table1[[#This Row],[Current Employee Rating]]&gt;=4,"High Performer",IF(Table1[[#This Row],[Current Employee Rating]]&gt;=3,"Average Performer","Low Performer"))</f>
        <v>High Performer</v>
      </c>
      <c r="T16">
        <v>4</v>
      </c>
      <c r="U16" s="1">
        <v>44864</v>
      </c>
      <c r="V16">
        <v>4</v>
      </c>
      <c r="W16" t="str">
        <f>IF(Table1[[#This Row],[Engagement Score]]&lt;3,"Low",IF(Table1[[#This Row],[Engagement Score]]&lt;4,"Medium","High"))</f>
        <v>High</v>
      </c>
      <c r="X16">
        <v>2</v>
      </c>
      <c r="Y16" t="str">
        <f>IF(Table1[[#This Row],[Satisfaction Score]]&lt;3,"Unsatisfied",IF(Table1[[#This Row],[Satisfaction Score]]&lt;4,"Neutral","Satisfied"))</f>
        <v>Unsatisfied</v>
      </c>
      <c r="Z16">
        <v>5</v>
      </c>
      <c r="AA16" s="1">
        <v>44934</v>
      </c>
      <c r="AB16" t="s">
        <v>62</v>
      </c>
      <c r="AC16" t="s">
        <v>42</v>
      </c>
      <c r="AD16" t="s">
        <v>73</v>
      </c>
      <c r="AE16">
        <v>4</v>
      </c>
      <c r="AF16" s="5">
        <v>450.2</v>
      </c>
      <c r="AG16">
        <v>30</v>
      </c>
      <c r="AH16" t="str">
        <f t="shared" si="0"/>
        <v>Adult</v>
      </c>
    </row>
    <row r="17" spans="1:34" x14ac:dyDescent="0.25">
      <c r="A17">
        <v>3442</v>
      </c>
      <c r="B17" s="1">
        <v>43655</v>
      </c>
      <c r="C17">
        <v>6</v>
      </c>
      <c r="D17" t="s">
        <v>53</v>
      </c>
      <c r="E17" t="s">
        <v>94</v>
      </c>
      <c r="F17" t="s">
        <v>30</v>
      </c>
      <c r="G17" t="s">
        <v>55</v>
      </c>
      <c r="H17" t="s">
        <v>45</v>
      </c>
      <c r="I17" t="s">
        <v>55</v>
      </c>
      <c r="J17" t="s">
        <v>95</v>
      </c>
      <c r="K17" t="s">
        <v>95</v>
      </c>
      <c r="L17" t="s">
        <v>70</v>
      </c>
      <c r="M17" s="1">
        <v>19322</v>
      </c>
      <c r="N17" t="s">
        <v>36</v>
      </c>
      <c r="O17" t="s">
        <v>48</v>
      </c>
      <c r="P17" t="s">
        <v>72</v>
      </c>
      <c r="Q17" t="s">
        <v>61</v>
      </c>
      <c r="R17" t="s">
        <v>78</v>
      </c>
      <c r="S17" t="str">
        <f>IF(Table1[[#This Row],[Current Employee Rating]]&gt;=4,"High Performer",IF(Table1[[#This Row],[Current Employee Rating]]&gt;=3,"Average Performer","Low Performer"))</f>
        <v>Low Performer</v>
      </c>
      <c r="T17">
        <v>2</v>
      </c>
      <c r="U17" s="1">
        <v>44865</v>
      </c>
      <c r="V17">
        <v>2</v>
      </c>
      <c r="W17" t="str">
        <f>IF(Table1[[#This Row],[Engagement Score]]&lt;3,"Low",IF(Table1[[#This Row],[Engagement Score]]&lt;4,"Medium","High"))</f>
        <v>Low</v>
      </c>
      <c r="X17">
        <v>5</v>
      </c>
      <c r="Y17" t="str">
        <f>IF(Table1[[#This Row],[Satisfaction Score]]&lt;3,"Unsatisfied",IF(Table1[[#This Row],[Satisfaction Score]]&lt;4,"Neutral","Satisfied"))</f>
        <v>Satisfied</v>
      </c>
      <c r="Z17">
        <v>3</v>
      </c>
      <c r="AA17" s="1">
        <v>44991</v>
      </c>
      <c r="AB17" t="s">
        <v>62</v>
      </c>
      <c r="AC17" t="s">
        <v>51</v>
      </c>
      <c r="AD17" t="s">
        <v>43</v>
      </c>
      <c r="AE17">
        <v>4</v>
      </c>
      <c r="AF17" s="5">
        <v>286.87</v>
      </c>
      <c r="AG17">
        <v>67</v>
      </c>
      <c r="AH17" t="str">
        <f t="shared" si="0"/>
        <v>Old</v>
      </c>
    </row>
    <row r="18" spans="1:34" x14ac:dyDescent="0.25">
      <c r="A18">
        <v>3443</v>
      </c>
      <c r="B18" s="1">
        <v>44291</v>
      </c>
      <c r="C18">
        <v>5</v>
      </c>
      <c r="D18" t="s">
        <v>53</v>
      </c>
      <c r="E18" t="s">
        <v>74</v>
      </c>
      <c r="F18" t="s">
        <v>30</v>
      </c>
      <c r="G18" t="s">
        <v>55</v>
      </c>
      <c r="H18" t="s">
        <v>32</v>
      </c>
      <c r="I18" t="s">
        <v>46</v>
      </c>
      <c r="J18" t="s">
        <v>95</v>
      </c>
      <c r="K18" t="s">
        <v>95</v>
      </c>
      <c r="L18" t="s">
        <v>96</v>
      </c>
      <c r="M18" s="1">
        <v>34432</v>
      </c>
      <c r="N18" t="s">
        <v>91</v>
      </c>
      <c r="O18" t="s">
        <v>48</v>
      </c>
      <c r="P18" t="s">
        <v>84</v>
      </c>
      <c r="Q18" t="s">
        <v>39</v>
      </c>
      <c r="R18" t="s">
        <v>40</v>
      </c>
      <c r="S18" t="str">
        <f>IF(Table1[[#This Row],[Current Employee Rating]]&gt;=4,"High Performer",IF(Table1[[#This Row],[Current Employee Rating]]&gt;=3,"Average Performer","Low Performer"))</f>
        <v>Average Performer</v>
      </c>
      <c r="T18">
        <v>3</v>
      </c>
      <c r="U18" s="1">
        <v>45045</v>
      </c>
      <c r="V18">
        <v>2</v>
      </c>
      <c r="W18" t="str">
        <f>IF(Table1[[#This Row],[Engagement Score]]&lt;3,"Low",IF(Table1[[#This Row],[Engagement Score]]&lt;4,"Medium","High"))</f>
        <v>Low</v>
      </c>
      <c r="X18">
        <v>2</v>
      </c>
      <c r="Y18" t="str">
        <f>IF(Table1[[#This Row],[Satisfaction Score]]&lt;3,"Unsatisfied",IF(Table1[[#This Row],[Satisfaction Score]]&lt;4,"Neutral","Satisfied"))</f>
        <v>Unsatisfied</v>
      </c>
      <c r="Z18">
        <v>4</v>
      </c>
      <c r="AA18" s="1">
        <v>44975</v>
      </c>
      <c r="AB18" t="s">
        <v>68</v>
      </c>
      <c r="AC18" t="s">
        <v>51</v>
      </c>
      <c r="AD18" t="s">
        <v>43</v>
      </c>
      <c r="AE18">
        <v>3</v>
      </c>
      <c r="AF18" s="5">
        <v>402.13</v>
      </c>
      <c r="AG18">
        <v>27</v>
      </c>
      <c r="AH18" t="str">
        <f t="shared" si="0"/>
        <v>Adult</v>
      </c>
    </row>
    <row r="19" spans="1:34" x14ac:dyDescent="0.25">
      <c r="A19">
        <v>3444</v>
      </c>
      <c r="B19" s="1">
        <v>44528</v>
      </c>
      <c r="C19">
        <v>4</v>
      </c>
      <c r="D19" t="s">
        <v>53</v>
      </c>
      <c r="E19" t="s">
        <v>81</v>
      </c>
      <c r="F19" t="s">
        <v>30</v>
      </c>
      <c r="G19" t="s">
        <v>31</v>
      </c>
      <c r="H19" t="s">
        <v>45</v>
      </c>
      <c r="I19" t="s">
        <v>46</v>
      </c>
      <c r="J19" t="s">
        <v>57</v>
      </c>
      <c r="K19" t="s">
        <v>57</v>
      </c>
      <c r="L19" t="s">
        <v>79</v>
      </c>
      <c r="M19" s="1">
        <v>30635</v>
      </c>
      <c r="N19" t="s">
        <v>91</v>
      </c>
      <c r="O19" t="s">
        <v>48</v>
      </c>
      <c r="P19" t="s">
        <v>60</v>
      </c>
      <c r="Q19" t="s">
        <v>39</v>
      </c>
      <c r="R19" t="s">
        <v>40</v>
      </c>
      <c r="S19" t="str">
        <f>IF(Table1[[#This Row],[Current Employee Rating]]&gt;=4,"High Performer",IF(Table1[[#This Row],[Current Employee Rating]]&gt;=3,"Average Performer","Low Performer"))</f>
        <v>Average Performer</v>
      </c>
      <c r="T19">
        <v>3</v>
      </c>
      <c r="U19" s="1">
        <v>44909</v>
      </c>
      <c r="V19">
        <v>1</v>
      </c>
      <c r="W19" t="str">
        <f>IF(Table1[[#This Row],[Engagement Score]]&lt;3,"Low",IF(Table1[[#This Row],[Engagement Score]]&lt;4,"Medium","High"))</f>
        <v>Low</v>
      </c>
      <c r="X19">
        <v>2</v>
      </c>
      <c r="Y19" t="str">
        <f>IF(Table1[[#This Row],[Satisfaction Score]]&lt;3,"Unsatisfied",IF(Table1[[#This Row],[Satisfaction Score]]&lt;4,"Neutral","Satisfied"))</f>
        <v>Unsatisfied</v>
      </c>
      <c r="Z19">
        <v>4</v>
      </c>
      <c r="AA19" s="1">
        <v>44867</v>
      </c>
      <c r="AB19" t="s">
        <v>68</v>
      </c>
      <c r="AC19" t="s">
        <v>51</v>
      </c>
      <c r="AD19" t="s">
        <v>43</v>
      </c>
      <c r="AE19">
        <v>2</v>
      </c>
      <c r="AF19" s="5">
        <v>388.84</v>
      </c>
      <c r="AG19">
        <v>38</v>
      </c>
      <c r="AH19" t="str">
        <f t="shared" si="0"/>
        <v>Adult</v>
      </c>
    </row>
    <row r="20" spans="1:34" x14ac:dyDescent="0.25">
      <c r="A20">
        <v>3445</v>
      </c>
      <c r="B20" s="1">
        <v>44212</v>
      </c>
      <c r="C20">
        <v>5</v>
      </c>
      <c r="D20" t="s">
        <v>53</v>
      </c>
      <c r="E20" t="s">
        <v>54</v>
      </c>
      <c r="F20" t="s">
        <v>30</v>
      </c>
      <c r="G20" t="s">
        <v>31</v>
      </c>
      <c r="H20" t="s">
        <v>32</v>
      </c>
      <c r="I20" t="s">
        <v>55</v>
      </c>
      <c r="J20" t="s">
        <v>57</v>
      </c>
      <c r="K20" t="s">
        <v>57</v>
      </c>
      <c r="L20" t="s">
        <v>96</v>
      </c>
      <c r="M20" s="1">
        <v>31388</v>
      </c>
      <c r="N20" t="s">
        <v>91</v>
      </c>
      <c r="O20" t="s">
        <v>37</v>
      </c>
      <c r="P20" t="s">
        <v>60</v>
      </c>
      <c r="Q20" t="s">
        <v>67</v>
      </c>
      <c r="R20" t="s">
        <v>78</v>
      </c>
      <c r="S20" t="str">
        <f>IF(Table1[[#This Row],[Current Employee Rating]]&gt;=4,"High Performer",IF(Table1[[#This Row],[Current Employee Rating]]&gt;=3,"Average Performer","Low Performer"))</f>
        <v>High Performer</v>
      </c>
      <c r="T20">
        <v>4</v>
      </c>
      <c r="U20" s="1">
        <v>45053</v>
      </c>
      <c r="V20">
        <v>4</v>
      </c>
      <c r="W20" t="str">
        <f>IF(Table1[[#This Row],[Engagement Score]]&lt;3,"Low",IF(Table1[[#This Row],[Engagement Score]]&lt;4,"Medium","High"))</f>
        <v>High</v>
      </c>
      <c r="X20">
        <v>5</v>
      </c>
      <c r="Y20" t="str">
        <f>IF(Table1[[#This Row],[Satisfaction Score]]&lt;3,"Unsatisfied",IF(Table1[[#This Row],[Satisfaction Score]]&lt;4,"Neutral","Satisfied"))</f>
        <v>Satisfied</v>
      </c>
      <c r="Z20">
        <v>2</v>
      </c>
      <c r="AA20" s="1">
        <v>45121</v>
      </c>
      <c r="AB20" t="s">
        <v>62</v>
      </c>
      <c r="AC20" t="s">
        <v>51</v>
      </c>
      <c r="AD20" t="s">
        <v>63</v>
      </c>
      <c r="AE20">
        <v>2</v>
      </c>
      <c r="AF20" s="5">
        <v>879.64</v>
      </c>
      <c r="AG20">
        <v>36</v>
      </c>
      <c r="AH20" t="str">
        <f t="shared" si="0"/>
        <v>Adult</v>
      </c>
    </row>
    <row r="21" spans="1:34" x14ac:dyDescent="0.25">
      <c r="A21">
        <v>3446</v>
      </c>
      <c r="B21" s="1">
        <v>44432</v>
      </c>
      <c r="C21">
        <v>4</v>
      </c>
      <c r="D21" t="s">
        <v>53</v>
      </c>
      <c r="E21" t="s">
        <v>69</v>
      </c>
      <c r="F21" t="s">
        <v>30</v>
      </c>
      <c r="G21" t="s">
        <v>46</v>
      </c>
      <c r="H21" t="s">
        <v>45</v>
      </c>
      <c r="I21" t="s">
        <v>46</v>
      </c>
      <c r="J21" t="s">
        <v>57</v>
      </c>
      <c r="K21" t="s">
        <v>57</v>
      </c>
      <c r="L21" t="s">
        <v>70</v>
      </c>
      <c r="M21" s="1">
        <v>35186</v>
      </c>
      <c r="N21" t="s">
        <v>83</v>
      </c>
      <c r="O21" t="s">
        <v>37</v>
      </c>
      <c r="P21" t="s">
        <v>38</v>
      </c>
      <c r="Q21" t="s">
        <v>77</v>
      </c>
      <c r="R21" t="s">
        <v>78</v>
      </c>
      <c r="S21" t="str">
        <f>IF(Table1[[#This Row],[Current Employee Rating]]&gt;=4,"High Performer",IF(Table1[[#This Row],[Current Employee Rating]]&gt;=3,"Average Performer","Low Performer"))</f>
        <v>Low Performer</v>
      </c>
      <c r="T21">
        <v>2</v>
      </c>
      <c r="U21" s="1">
        <v>45067</v>
      </c>
      <c r="V21">
        <v>4</v>
      </c>
      <c r="W21" t="str">
        <f>IF(Table1[[#This Row],[Engagement Score]]&lt;3,"Low",IF(Table1[[#This Row],[Engagement Score]]&lt;4,"Medium","High"))</f>
        <v>High</v>
      </c>
      <c r="X21">
        <v>3</v>
      </c>
      <c r="Y21" t="str">
        <f>IF(Table1[[#This Row],[Satisfaction Score]]&lt;3,"Unsatisfied",IF(Table1[[#This Row],[Satisfaction Score]]&lt;4,"Neutral","Satisfied"))</f>
        <v>Neutral</v>
      </c>
      <c r="Z21">
        <v>5</v>
      </c>
      <c r="AA21" s="1">
        <v>44906</v>
      </c>
      <c r="AB21" t="s">
        <v>68</v>
      </c>
      <c r="AC21" t="s">
        <v>42</v>
      </c>
      <c r="AD21" t="s">
        <v>43</v>
      </c>
      <c r="AE21">
        <v>5</v>
      </c>
      <c r="AF21" s="5">
        <v>701.13</v>
      </c>
      <c r="AG21">
        <v>25</v>
      </c>
      <c r="AH21" t="str">
        <f t="shared" si="0"/>
        <v>Adult</v>
      </c>
    </row>
    <row r="22" spans="1:34" x14ac:dyDescent="0.25">
      <c r="A22">
        <v>3450</v>
      </c>
      <c r="B22" s="1">
        <v>44075</v>
      </c>
      <c r="C22">
        <v>5</v>
      </c>
      <c r="D22" t="s">
        <v>53</v>
      </c>
      <c r="E22" t="s">
        <v>87</v>
      </c>
      <c r="F22" t="s">
        <v>30</v>
      </c>
      <c r="G22" t="s">
        <v>31</v>
      </c>
      <c r="H22" t="s">
        <v>32</v>
      </c>
      <c r="I22" t="s">
        <v>33</v>
      </c>
      <c r="J22" t="s">
        <v>57</v>
      </c>
      <c r="K22" t="s">
        <v>57</v>
      </c>
      <c r="L22" t="s">
        <v>70</v>
      </c>
      <c r="M22" s="1">
        <v>34557</v>
      </c>
      <c r="N22" t="s">
        <v>90</v>
      </c>
      <c r="O22" t="s">
        <v>48</v>
      </c>
      <c r="P22" t="s">
        <v>60</v>
      </c>
      <c r="Q22" t="s">
        <v>61</v>
      </c>
      <c r="R22" t="s">
        <v>78</v>
      </c>
      <c r="S22" t="str">
        <f>IF(Table1[[#This Row],[Current Employee Rating]]&gt;=4,"High Performer",IF(Table1[[#This Row],[Current Employee Rating]]&gt;=3,"Average Performer","Low Performer"))</f>
        <v>Low Performer</v>
      </c>
      <c r="T22">
        <v>2</v>
      </c>
      <c r="U22" s="1">
        <v>44944</v>
      </c>
      <c r="V22">
        <v>4</v>
      </c>
      <c r="W22" t="str">
        <f>IF(Table1[[#This Row],[Engagement Score]]&lt;3,"Low",IF(Table1[[#This Row],[Engagement Score]]&lt;4,"Medium","High"))</f>
        <v>High</v>
      </c>
      <c r="X22">
        <v>3</v>
      </c>
      <c r="Y22" t="str">
        <f>IF(Table1[[#This Row],[Satisfaction Score]]&lt;3,"Unsatisfied",IF(Table1[[#This Row],[Satisfaction Score]]&lt;4,"Neutral","Satisfied"))</f>
        <v>Neutral</v>
      </c>
      <c r="Z22">
        <v>5</v>
      </c>
      <c r="AA22" s="1">
        <v>44938</v>
      </c>
      <c r="AB22" t="s">
        <v>68</v>
      </c>
      <c r="AC22" t="s">
        <v>42</v>
      </c>
      <c r="AD22" t="s">
        <v>63</v>
      </c>
      <c r="AE22">
        <v>4</v>
      </c>
      <c r="AF22" s="5">
        <v>186.07</v>
      </c>
      <c r="AG22">
        <v>26</v>
      </c>
      <c r="AH22" t="str">
        <f t="shared" si="0"/>
        <v>Adult</v>
      </c>
    </row>
    <row r="23" spans="1:34" x14ac:dyDescent="0.25">
      <c r="A23">
        <v>3451</v>
      </c>
      <c r="B23" s="1">
        <v>44245</v>
      </c>
      <c r="C23">
        <v>5</v>
      </c>
      <c r="D23" t="s">
        <v>53</v>
      </c>
      <c r="E23" t="s">
        <v>64</v>
      </c>
      <c r="F23" t="s">
        <v>30</v>
      </c>
      <c r="G23" t="s">
        <v>31</v>
      </c>
      <c r="H23" t="s">
        <v>32</v>
      </c>
      <c r="I23" t="s">
        <v>55</v>
      </c>
      <c r="J23" t="s">
        <v>57</v>
      </c>
      <c r="K23" t="s">
        <v>57</v>
      </c>
      <c r="L23" t="s">
        <v>65</v>
      </c>
      <c r="M23" s="1">
        <v>24852</v>
      </c>
      <c r="N23" t="s">
        <v>90</v>
      </c>
      <c r="O23" t="s">
        <v>48</v>
      </c>
      <c r="P23" t="s">
        <v>60</v>
      </c>
      <c r="Q23" t="s">
        <v>77</v>
      </c>
      <c r="R23" t="s">
        <v>78</v>
      </c>
      <c r="S23" t="str">
        <f>IF(Table1[[#This Row],[Current Employee Rating]]&gt;=4,"High Performer",IF(Table1[[#This Row],[Current Employee Rating]]&gt;=3,"Average Performer","Low Performer"))</f>
        <v>Average Performer</v>
      </c>
      <c r="T23">
        <v>3</v>
      </c>
      <c r="U23" s="1">
        <v>45045</v>
      </c>
      <c r="V23">
        <v>5</v>
      </c>
      <c r="W23" t="str">
        <f>IF(Table1[[#This Row],[Engagement Score]]&lt;3,"Low",IF(Table1[[#This Row],[Engagement Score]]&lt;4,"Medium","High"))</f>
        <v>High</v>
      </c>
      <c r="X23">
        <v>1</v>
      </c>
      <c r="Y23" t="str">
        <f>IF(Table1[[#This Row],[Satisfaction Score]]&lt;3,"Unsatisfied",IF(Table1[[#This Row],[Satisfaction Score]]&lt;4,"Neutral","Satisfied"))</f>
        <v>Unsatisfied</v>
      </c>
      <c r="Z23">
        <v>2</v>
      </c>
      <c r="AA23" s="1">
        <v>45007</v>
      </c>
      <c r="AB23" t="s">
        <v>68</v>
      </c>
      <c r="AC23" t="s">
        <v>51</v>
      </c>
      <c r="AD23" t="s">
        <v>63</v>
      </c>
      <c r="AE23">
        <v>1</v>
      </c>
      <c r="AF23" s="5">
        <v>921.97</v>
      </c>
      <c r="AG23">
        <v>53</v>
      </c>
      <c r="AH23" t="str">
        <f t="shared" si="0"/>
        <v>Middle Aged</v>
      </c>
    </row>
    <row r="24" spans="1:34" x14ac:dyDescent="0.25">
      <c r="A24">
        <v>3452</v>
      </c>
      <c r="B24" s="1">
        <v>44873</v>
      </c>
      <c r="C24">
        <v>3</v>
      </c>
      <c r="D24" t="s">
        <v>53</v>
      </c>
      <c r="E24" t="s">
        <v>94</v>
      </c>
      <c r="F24" t="s">
        <v>30</v>
      </c>
      <c r="G24" t="s">
        <v>46</v>
      </c>
      <c r="H24" t="s">
        <v>45</v>
      </c>
      <c r="I24" t="s">
        <v>46</v>
      </c>
      <c r="J24" t="s">
        <v>57</v>
      </c>
      <c r="K24" t="s">
        <v>57</v>
      </c>
      <c r="L24" t="s">
        <v>65</v>
      </c>
      <c r="M24" s="1">
        <v>17174</v>
      </c>
      <c r="N24" t="s">
        <v>86</v>
      </c>
      <c r="O24" t="s">
        <v>48</v>
      </c>
      <c r="P24" t="s">
        <v>72</v>
      </c>
      <c r="Q24" t="s">
        <v>77</v>
      </c>
      <c r="R24" t="s">
        <v>40</v>
      </c>
      <c r="S24" t="str">
        <f>IF(Table1[[#This Row],[Current Employee Rating]]&gt;=4,"High Performer",IF(Table1[[#This Row],[Current Employee Rating]]&gt;=3,"Average Performer","Low Performer"))</f>
        <v>Low Performer</v>
      </c>
      <c r="T24">
        <v>2</v>
      </c>
      <c r="U24" s="1">
        <v>44945</v>
      </c>
      <c r="V24">
        <v>5</v>
      </c>
      <c r="W24" t="str">
        <f>IF(Table1[[#This Row],[Engagement Score]]&lt;3,"Low",IF(Table1[[#This Row],[Engagement Score]]&lt;4,"Medium","High"))</f>
        <v>High</v>
      </c>
      <c r="X24">
        <v>5</v>
      </c>
      <c r="Y24" t="str">
        <f>IF(Table1[[#This Row],[Satisfaction Score]]&lt;3,"Unsatisfied",IF(Table1[[#This Row],[Satisfaction Score]]&lt;4,"Neutral","Satisfied"))</f>
        <v>Satisfied</v>
      </c>
      <c r="Z24">
        <v>2</v>
      </c>
      <c r="AA24" s="1">
        <v>44817</v>
      </c>
      <c r="AB24" t="s">
        <v>50</v>
      </c>
      <c r="AC24" t="s">
        <v>42</v>
      </c>
      <c r="AD24" t="s">
        <v>43</v>
      </c>
      <c r="AE24">
        <v>1</v>
      </c>
      <c r="AF24" s="5">
        <v>691.04</v>
      </c>
      <c r="AG24">
        <v>75</v>
      </c>
      <c r="AH24" t="str">
        <f t="shared" si="0"/>
        <v>Old</v>
      </c>
    </row>
    <row r="25" spans="1:34" x14ac:dyDescent="0.25">
      <c r="A25">
        <v>3453</v>
      </c>
      <c r="B25" s="1">
        <v>44847</v>
      </c>
      <c r="C25">
        <v>3</v>
      </c>
      <c r="D25" t="s">
        <v>53</v>
      </c>
      <c r="E25" t="s">
        <v>74</v>
      </c>
      <c r="F25" t="s">
        <v>30</v>
      </c>
      <c r="G25" t="s">
        <v>31</v>
      </c>
      <c r="H25" t="s">
        <v>32</v>
      </c>
      <c r="I25" t="s">
        <v>46</v>
      </c>
      <c r="J25" t="s">
        <v>57</v>
      </c>
      <c r="K25" t="s">
        <v>57</v>
      </c>
      <c r="L25" t="s">
        <v>97</v>
      </c>
      <c r="M25" s="1">
        <v>30048</v>
      </c>
      <c r="N25" t="s">
        <v>36</v>
      </c>
      <c r="O25" t="s">
        <v>48</v>
      </c>
      <c r="P25" t="s">
        <v>38</v>
      </c>
      <c r="Q25" t="s">
        <v>39</v>
      </c>
      <c r="R25" t="s">
        <v>40</v>
      </c>
      <c r="S25" t="str">
        <f>IF(Table1[[#This Row],[Current Employee Rating]]&gt;=4,"High Performer",IF(Table1[[#This Row],[Current Employee Rating]]&gt;=3,"Average Performer","Low Performer"))</f>
        <v>High Performer</v>
      </c>
      <c r="T25">
        <v>4</v>
      </c>
      <c r="U25" s="1">
        <v>44821</v>
      </c>
      <c r="V25">
        <v>5</v>
      </c>
      <c r="W25" t="str">
        <f>IF(Table1[[#This Row],[Engagement Score]]&lt;3,"Low",IF(Table1[[#This Row],[Engagement Score]]&lt;4,"Medium","High"))</f>
        <v>High</v>
      </c>
      <c r="X25">
        <v>5</v>
      </c>
      <c r="Y25" t="str">
        <f>IF(Table1[[#This Row],[Satisfaction Score]]&lt;3,"Unsatisfied",IF(Table1[[#This Row],[Satisfaction Score]]&lt;4,"Neutral","Satisfied"))</f>
        <v>Satisfied</v>
      </c>
      <c r="Z25">
        <v>3</v>
      </c>
      <c r="AA25" s="1">
        <v>44798</v>
      </c>
      <c r="AB25" t="s">
        <v>50</v>
      </c>
      <c r="AC25" t="s">
        <v>51</v>
      </c>
      <c r="AD25" t="s">
        <v>63</v>
      </c>
      <c r="AE25">
        <v>5</v>
      </c>
      <c r="AF25" s="5">
        <v>964.44</v>
      </c>
      <c r="AG25">
        <v>40</v>
      </c>
      <c r="AH25" t="str">
        <f t="shared" si="0"/>
        <v>Middle Aged</v>
      </c>
    </row>
    <row r="26" spans="1:34" x14ac:dyDescent="0.25">
      <c r="A26">
        <v>3454</v>
      </c>
      <c r="B26" s="1">
        <v>44815</v>
      </c>
      <c r="C26">
        <v>3</v>
      </c>
      <c r="D26" t="s">
        <v>53</v>
      </c>
      <c r="E26" t="s">
        <v>94</v>
      </c>
      <c r="F26" t="s">
        <v>30</v>
      </c>
      <c r="G26" t="s">
        <v>55</v>
      </c>
      <c r="H26" t="s">
        <v>32</v>
      </c>
      <c r="I26" t="s">
        <v>55</v>
      </c>
      <c r="J26" t="s">
        <v>95</v>
      </c>
      <c r="K26" t="s">
        <v>95</v>
      </c>
      <c r="L26" t="s">
        <v>65</v>
      </c>
      <c r="M26" s="1">
        <v>25597</v>
      </c>
      <c r="N26" t="s">
        <v>91</v>
      </c>
      <c r="O26" t="s">
        <v>48</v>
      </c>
      <c r="P26" t="s">
        <v>49</v>
      </c>
      <c r="Q26" t="s">
        <v>67</v>
      </c>
      <c r="R26" t="s">
        <v>98</v>
      </c>
      <c r="S26" t="str">
        <f>IF(Table1[[#This Row],[Current Employee Rating]]&gt;=4,"High Performer",IF(Table1[[#This Row],[Current Employee Rating]]&gt;=3,"Average Performer","Low Performer"))</f>
        <v>High Performer</v>
      </c>
      <c r="T26">
        <v>4</v>
      </c>
      <c r="U26" s="1">
        <v>44999</v>
      </c>
      <c r="V26">
        <v>4</v>
      </c>
      <c r="W26" t="str">
        <f>IF(Table1[[#This Row],[Engagement Score]]&lt;3,"Low",IF(Table1[[#This Row],[Engagement Score]]&lt;4,"Medium","High"))</f>
        <v>High</v>
      </c>
      <c r="X26">
        <v>4</v>
      </c>
      <c r="Y26" t="str">
        <f>IF(Table1[[#This Row],[Satisfaction Score]]&lt;3,"Unsatisfied",IF(Table1[[#This Row],[Satisfaction Score]]&lt;4,"Neutral","Satisfied"))</f>
        <v>Satisfied</v>
      </c>
      <c r="Z26">
        <v>2</v>
      </c>
      <c r="AA26" s="1">
        <v>44964</v>
      </c>
      <c r="AB26" t="s">
        <v>92</v>
      </c>
      <c r="AC26" t="s">
        <v>42</v>
      </c>
      <c r="AD26" t="s">
        <v>73</v>
      </c>
      <c r="AE26">
        <v>3</v>
      </c>
      <c r="AF26" s="5">
        <v>184.9</v>
      </c>
      <c r="AG26">
        <v>52</v>
      </c>
      <c r="AH26" t="str">
        <f t="shared" si="0"/>
        <v>Middle Aged</v>
      </c>
    </row>
    <row r="27" spans="1:34" x14ac:dyDescent="0.25">
      <c r="A27">
        <v>3455</v>
      </c>
      <c r="B27" s="1">
        <v>44376</v>
      </c>
      <c r="C27">
        <v>4</v>
      </c>
      <c r="D27" t="s">
        <v>53</v>
      </c>
      <c r="E27" t="s">
        <v>74</v>
      </c>
      <c r="F27" t="s">
        <v>30</v>
      </c>
      <c r="G27" t="s">
        <v>55</v>
      </c>
      <c r="H27" t="s">
        <v>32</v>
      </c>
      <c r="I27" t="s">
        <v>33</v>
      </c>
      <c r="J27" t="s">
        <v>57</v>
      </c>
      <c r="K27" t="s">
        <v>57</v>
      </c>
      <c r="L27" t="s">
        <v>99</v>
      </c>
      <c r="M27" s="1">
        <v>36178</v>
      </c>
      <c r="N27" t="s">
        <v>91</v>
      </c>
      <c r="O27" t="s">
        <v>48</v>
      </c>
      <c r="P27" t="s">
        <v>60</v>
      </c>
      <c r="Q27" t="s">
        <v>39</v>
      </c>
      <c r="R27" t="s">
        <v>78</v>
      </c>
      <c r="S27" t="str">
        <f>IF(Table1[[#This Row],[Current Employee Rating]]&gt;=4,"High Performer",IF(Table1[[#This Row],[Current Employee Rating]]&gt;=3,"Average Performer","Low Performer"))</f>
        <v>High Performer</v>
      </c>
      <c r="T27">
        <v>4</v>
      </c>
      <c r="U27" s="1">
        <v>44785</v>
      </c>
      <c r="V27">
        <v>2</v>
      </c>
      <c r="W27" t="str">
        <f>IF(Table1[[#This Row],[Engagement Score]]&lt;3,"Low",IF(Table1[[#This Row],[Engagement Score]]&lt;4,"Medium","High"))</f>
        <v>Low</v>
      </c>
      <c r="X27">
        <v>1</v>
      </c>
      <c r="Y27" t="str">
        <f>IF(Table1[[#This Row],[Satisfaction Score]]&lt;3,"Unsatisfied",IF(Table1[[#This Row],[Satisfaction Score]]&lt;4,"Neutral","Satisfied"))</f>
        <v>Unsatisfied</v>
      </c>
      <c r="Z27">
        <v>1</v>
      </c>
      <c r="AA27" s="1">
        <v>45002</v>
      </c>
      <c r="AB27" t="s">
        <v>62</v>
      </c>
      <c r="AC27" t="s">
        <v>51</v>
      </c>
      <c r="AD27" t="s">
        <v>73</v>
      </c>
      <c r="AE27">
        <v>1</v>
      </c>
      <c r="AF27" s="5">
        <v>220.41</v>
      </c>
      <c r="AG27">
        <v>22</v>
      </c>
      <c r="AH27" t="str">
        <f t="shared" si="0"/>
        <v>Young Adult</v>
      </c>
    </row>
    <row r="28" spans="1:34" x14ac:dyDescent="0.25">
      <c r="A28">
        <v>3456</v>
      </c>
      <c r="B28" s="1">
        <v>44991</v>
      </c>
      <c r="C28">
        <v>3</v>
      </c>
      <c r="D28" t="s">
        <v>53</v>
      </c>
      <c r="E28" t="s">
        <v>81</v>
      </c>
      <c r="F28" t="s">
        <v>30</v>
      </c>
      <c r="G28" t="s">
        <v>55</v>
      </c>
      <c r="H28" t="s">
        <v>45</v>
      </c>
      <c r="I28" t="s">
        <v>33</v>
      </c>
      <c r="J28" t="s">
        <v>57</v>
      </c>
      <c r="K28" t="s">
        <v>57</v>
      </c>
      <c r="L28" t="s">
        <v>70</v>
      </c>
      <c r="M28" s="1">
        <v>17070</v>
      </c>
      <c r="N28" t="s">
        <v>91</v>
      </c>
      <c r="O28" t="s">
        <v>37</v>
      </c>
      <c r="P28" t="s">
        <v>72</v>
      </c>
      <c r="Q28" t="s">
        <v>77</v>
      </c>
      <c r="R28" t="s">
        <v>40</v>
      </c>
      <c r="S28" t="str">
        <f>IF(Table1[[#This Row],[Current Employee Rating]]&gt;=4,"High Performer",IF(Table1[[#This Row],[Current Employee Rating]]&gt;=3,"Average Performer","Low Performer"))</f>
        <v>Average Performer</v>
      </c>
      <c r="T28">
        <v>3</v>
      </c>
      <c r="U28" s="1">
        <v>45015</v>
      </c>
      <c r="V28">
        <v>4</v>
      </c>
      <c r="W28" t="str">
        <f>IF(Table1[[#This Row],[Engagement Score]]&lt;3,"Low",IF(Table1[[#This Row],[Engagement Score]]&lt;4,"Medium","High"))</f>
        <v>High</v>
      </c>
      <c r="X28">
        <v>3</v>
      </c>
      <c r="Y28" t="str">
        <f>IF(Table1[[#This Row],[Satisfaction Score]]&lt;3,"Unsatisfied",IF(Table1[[#This Row],[Satisfaction Score]]&lt;4,"Neutral","Satisfied"))</f>
        <v>Neutral</v>
      </c>
      <c r="Z28">
        <v>4</v>
      </c>
      <c r="AA28" s="1">
        <v>45085</v>
      </c>
      <c r="AB28" t="s">
        <v>68</v>
      </c>
      <c r="AC28" t="s">
        <v>51</v>
      </c>
      <c r="AD28" t="s">
        <v>73</v>
      </c>
      <c r="AE28">
        <v>2</v>
      </c>
      <c r="AF28" s="5">
        <v>336.82</v>
      </c>
      <c r="AG28">
        <v>77</v>
      </c>
      <c r="AH28" t="str">
        <f t="shared" si="0"/>
        <v>Old</v>
      </c>
    </row>
    <row r="29" spans="1:34" x14ac:dyDescent="0.25">
      <c r="A29">
        <v>3457</v>
      </c>
      <c r="B29" s="1">
        <v>44099</v>
      </c>
      <c r="C29">
        <v>5</v>
      </c>
      <c r="D29" t="s">
        <v>53</v>
      </c>
      <c r="E29" t="s">
        <v>54</v>
      </c>
      <c r="F29" t="s">
        <v>30</v>
      </c>
      <c r="G29" t="s">
        <v>55</v>
      </c>
      <c r="H29" t="s">
        <v>56</v>
      </c>
      <c r="I29" t="s">
        <v>33</v>
      </c>
      <c r="J29" t="s">
        <v>57</v>
      </c>
      <c r="K29" t="s">
        <v>57</v>
      </c>
      <c r="L29" t="s">
        <v>79</v>
      </c>
      <c r="M29" s="1">
        <v>17402</v>
      </c>
      <c r="N29" t="s">
        <v>91</v>
      </c>
      <c r="O29" t="s">
        <v>37</v>
      </c>
      <c r="P29" t="s">
        <v>38</v>
      </c>
      <c r="Q29" t="s">
        <v>77</v>
      </c>
      <c r="R29" t="s">
        <v>98</v>
      </c>
      <c r="S29" t="str">
        <f>IF(Table1[[#This Row],[Current Employee Rating]]&gt;=4,"High Performer",IF(Table1[[#This Row],[Current Employee Rating]]&gt;=3,"Average Performer","Low Performer"))</f>
        <v>Average Performer</v>
      </c>
      <c r="T29">
        <v>3</v>
      </c>
      <c r="U29" s="1">
        <v>45037</v>
      </c>
      <c r="V29">
        <v>5</v>
      </c>
      <c r="W29" t="str">
        <f>IF(Table1[[#This Row],[Engagement Score]]&lt;3,"Low",IF(Table1[[#This Row],[Engagement Score]]&lt;4,"Medium","High"))</f>
        <v>High</v>
      </c>
      <c r="X29">
        <v>1</v>
      </c>
      <c r="Y29" t="str">
        <f>IF(Table1[[#This Row],[Satisfaction Score]]&lt;3,"Unsatisfied",IF(Table1[[#This Row],[Satisfaction Score]]&lt;4,"Neutral","Satisfied"))</f>
        <v>Unsatisfied</v>
      </c>
      <c r="Z29">
        <v>4</v>
      </c>
      <c r="AA29" s="1">
        <v>45031</v>
      </c>
      <c r="AB29" t="s">
        <v>50</v>
      </c>
      <c r="AC29" t="s">
        <v>51</v>
      </c>
      <c r="AD29" t="s">
        <v>63</v>
      </c>
      <c r="AE29">
        <v>4</v>
      </c>
      <c r="AF29" s="5">
        <v>485.73</v>
      </c>
      <c r="AG29">
        <v>73</v>
      </c>
      <c r="AH29" t="str">
        <f t="shared" si="0"/>
        <v>Old</v>
      </c>
    </row>
    <row r="30" spans="1:34" x14ac:dyDescent="0.25">
      <c r="A30">
        <v>3460</v>
      </c>
      <c r="B30" s="1">
        <v>43880</v>
      </c>
      <c r="C30">
        <v>6</v>
      </c>
      <c r="D30" t="s">
        <v>53</v>
      </c>
      <c r="E30" t="s">
        <v>85</v>
      </c>
      <c r="F30" t="s">
        <v>30</v>
      </c>
      <c r="G30" t="s">
        <v>55</v>
      </c>
      <c r="H30" t="s">
        <v>45</v>
      </c>
      <c r="I30" t="s">
        <v>55</v>
      </c>
      <c r="J30" t="s">
        <v>57</v>
      </c>
      <c r="K30" t="s">
        <v>57</v>
      </c>
      <c r="L30" t="s">
        <v>47</v>
      </c>
      <c r="M30" s="1">
        <v>16112</v>
      </c>
      <c r="N30" t="s">
        <v>83</v>
      </c>
      <c r="O30" t="s">
        <v>48</v>
      </c>
      <c r="P30" t="s">
        <v>84</v>
      </c>
      <c r="Q30" t="s">
        <v>67</v>
      </c>
      <c r="R30" t="s">
        <v>40</v>
      </c>
      <c r="S30" t="str">
        <f>IF(Table1[[#This Row],[Current Employee Rating]]&gt;=4,"High Performer",IF(Table1[[#This Row],[Current Employee Rating]]&gt;=3,"Average Performer","Low Performer"))</f>
        <v>Average Performer</v>
      </c>
      <c r="T30">
        <v>3</v>
      </c>
      <c r="U30" s="1">
        <v>44881</v>
      </c>
      <c r="V30">
        <v>4</v>
      </c>
      <c r="W30" t="str">
        <f>IF(Table1[[#This Row],[Engagement Score]]&lt;3,"Low",IF(Table1[[#This Row],[Engagement Score]]&lt;4,"Medium","High"))</f>
        <v>High</v>
      </c>
      <c r="X30">
        <v>3</v>
      </c>
      <c r="Y30" t="str">
        <f>IF(Table1[[#This Row],[Satisfaction Score]]&lt;3,"Unsatisfied",IF(Table1[[#This Row],[Satisfaction Score]]&lt;4,"Neutral","Satisfied"))</f>
        <v>Neutral</v>
      </c>
      <c r="Z30">
        <v>3</v>
      </c>
      <c r="AA30" s="1">
        <v>45115</v>
      </c>
      <c r="AB30" t="s">
        <v>92</v>
      </c>
      <c r="AC30" t="s">
        <v>51</v>
      </c>
      <c r="AD30" t="s">
        <v>52</v>
      </c>
      <c r="AE30">
        <v>5</v>
      </c>
      <c r="AF30" s="5">
        <v>919.52</v>
      </c>
      <c r="AG30">
        <v>76</v>
      </c>
      <c r="AH30" t="str">
        <f t="shared" si="0"/>
        <v>Old</v>
      </c>
    </row>
    <row r="31" spans="1:34" x14ac:dyDescent="0.25">
      <c r="A31">
        <v>3462</v>
      </c>
      <c r="B31" s="1">
        <v>43356</v>
      </c>
      <c r="C31">
        <v>7</v>
      </c>
      <c r="D31" t="s">
        <v>53</v>
      </c>
      <c r="E31" t="s">
        <v>87</v>
      </c>
      <c r="F31" t="s">
        <v>30</v>
      </c>
      <c r="G31" t="s">
        <v>31</v>
      </c>
      <c r="H31" t="s">
        <v>45</v>
      </c>
      <c r="I31" t="s">
        <v>55</v>
      </c>
      <c r="J31" t="s">
        <v>57</v>
      </c>
      <c r="K31" t="s">
        <v>57</v>
      </c>
      <c r="L31" t="s">
        <v>70</v>
      </c>
      <c r="M31" s="1">
        <v>15562</v>
      </c>
      <c r="N31" t="s">
        <v>90</v>
      </c>
      <c r="O31" t="s">
        <v>48</v>
      </c>
      <c r="P31" t="s">
        <v>49</v>
      </c>
      <c r="Q31" t="s">
        <v>77</v>
      </c>
      <c r="R31" t="s">
        <v>98</v>
      </c>
      <c r="S31" t="str">
        <f>IF(Table1[[#This Row],[Current Employee Rating]]&gt;=4,"High Performer",IF(Table1[[#This Row],[Current Employee Rating]]&gt;=3,"Average Performer","Low Performer"))</f>
        <v>Average Performer</v>
      </c>
      <c r="T31">
        <v>3</v>
      </c>
      <c r="U31" s="1">
        <v>44873</v>
      </c>
      <c r="V31">
        <v>3</v>
      </c>
      <c r="W31" t="str">
        <f>IF(Table1[[#This Row],[Engagement Score]]&lt;3,"Low",IF(Table1[[#This Row],[Engagement Score]]&lt;4,"Medium","High"))</f>
        <v>Medium</v>
      </c>
      <c r="X31">
        <v>3</v>
      </c>
      <c r="Y31" t="str">
        <f>IF(Table1[[#This Row],[Satisfaction Score]]&lt;3,"Unsatisfied",IF(Table1[[#This Row],[Satisfaction Score]]&lt;4,"Neutral","Satisfied"))</f>
        <v>Neutral</v>
      </c>
      <c r="Z31">
        <v>1</v>
      </c>
      <c r="AA31" s="1">
        <v>45126</v>
      </c>
      <c r="AB31" t="s">
        <v>62</v>
      </c>
      <c r="AC31" t="s">
        <v>51</v>
      </c>
      <c r="AD31" t="s">
        <v>63</v>
      </c>
      <c r="AE31">
        <v>1</v>
      </c>
      <c r="AF31" s="5">
        <v>320.01</v>
      </c>
      <c r="AG31">
        <v>76</v>
      </c>
      <c r="AH31" t="str">
        <f t="shared" si="0"/>
        <v>Old</v>
      </c>
    </row>
    <row r="32" spans="1:34" x14ac:dyDescent="0.25">
      <c r="A32">
        <v>3463</v>
      </c>
      <c r="B32" s="1">
        <v>43951</v>
      </c>
      <c r="C32">
        <v>6</v>
      </c>
      <c r="D32" t="s">
        <v>53</v>
      </c>
      <c r="E32" t="s">
        <v>64</v>
      </c>
      <c r="F32" t="s">
        <v>30</v>
      </c>
      <c r="G32" t="s">
        <v>46</v>
      </c>
      <c r="H32" t="s">
        <v>45</v>
      </c>
      <c r="I32" t="s">
        <v>33</v>
      </c>
      <c r="J32" t="s">
        <v>57</v>
      </c>
      <c r="K32" t="s">
        <v>57</v>
      </c>
      <c r="L32" t="s">
        <v>70</v>
      </c>
      <c r="M32" s="1">
        <v>18800</v>
      </c>
      <c r="N32" t="s">
        <v>86</v>
      </c>
      <c r="O32" t="s">
        <v>48</v>
      </c>
      <c r="P32" t="s">
        <v>49</v>
      </c>
      <c r="Q32" t="s">
        <v>61</v>
      </c>
      <c r="R32" t="s">
        <v>40</v>
      </c>
      <c r="S32" t="str">
        <f>IF(Table1[[#This Row],[Current Employee Rating]]&gt;=4,"High Performer",IF(Table1[[#This Row],[Current Employee Rating]]&gt;=3,"Average Performer","Low Performer"))</f>
        <v>Low Performer</v>
      </c>
      <c r="T32">
        <v>1</v>
      </c>
      <c r="U32" s="1">
        <v>44822</v>
      </c>
      <c r="V32">
        <v>4</v>
      </c>
      <c r="W32" t="str">
        <f>IF(Table1[[#This Row],[Engagement Score]]&lt;3,"Low",IF(Table1[[#This Row],[Engagement Score]]&lt;4,"Medium","High"))</f>
        <v>High</v>
      </c>
      <c r="X32">
        <v>3</v>
      </c>
      <c r="Y32" t="str">
        <f>IF(Table1[[#This Row],[Satisfaction Score]]&lt;3,"Unsatisfied",IF(Table1[[#This Row],[Satisfaction Score]]&lt;4,"Neutral","Satisfied"))</f>
        <v>Neutral</v>
      </c>
      <c r="Z32">
        <v>4</v>
      </c>
      <c r="AA32" s="1">
        <v>44802</v>
      </c>
      <c r="AB32" t="s">
        <v>68</v>
      </c>
      <c r="AC32" t="s">
        <v>42</v>
      </c>
      <c r="AD32" t="s">
        <v>52</v>
      </c>
      <c r="AE32">
        <v>4</v>
      </c>
      <c r="AF32" s="5">
        <v>926.19</v>
      </c>
      <c r="AG32">
        <v>69</v>
      </c>
      <c r="AH32" t="str">
        <f t="shared" si="0"/>
        <v>Old</v>
      </c>
    </row>
    <row r="33" spans="1:34" x14ac:dyDescent="0.25">
      <c r="A33">
        <v>3464</v>
      </c>
      <c r="B33" s="1">
        <v>43437</v>
      </c>
      <c r="C33">
        <v>7</v>
      </c>
      <c r="D33" t="s">
        <v>53</v>
      </c>
      <c r="E33" t="s">
        <v>94</v>
      </c>
      <c r="F33" t="s">
        <v>30</v>
      </c>
      <c r="G33" t="s">
        <v>31</v>
      </c>
      <c r="H33" t="s">
        <v>56</v>
      </c>
      <c r="I33" t="s">
        <v>55</v>
      </c>
      <c r="J33" t="s">
        <v>57</v>
      </c>
      <c r="K33" t="s">
        <v>57</v>
      </c>
      <c r="L33" t="s">
        <v>100</v>
      </c>
      <c r="M33" s="1">
        <v>35963</v>
      </c>
      <c r="N33" t="s">
        <v>36</v>
      </c>
      <c r="O33" t="s">
        <v>48</v>
      </c>
      <c r="P33" t="s">
        <v>72</v>
      </c>
      <c r="Q33" t="s">
        <v>39</v>
      </c>
      <c r="R33" t="s">
        <v>98</v>
      </c>
      <c r="S33" t="str">
        <f>IF(Table1[[#This Row],[Current Employee Rating]]&gt;=4,"High Performer",IF(Table1[[#This Row],[Current Employee Rating]]&gt;=3,"Average Performer","Low Performer"))</f>
        <v>High Performer</v>
      </c>
      <c r="T33">
        <v>5</v>
      </c>
      <c r="U33" s="1">
        <v>44924</v>
      </c>
      <c r="V33">
        <v>2</v>
      </c>
      <c r="W33" t="str">
        <f>IF(Table1[[#This Row],[Engagement Score]]&lt;3,"Low",IF(Table1[[#This Row],[Engagement Score]]&lt;4,"Medium","High"))</f>
        <v>Low</v>
      </c>
      <c r="X33">
        <v>5</v>
      </c>
      <c r="Y33" t="str">
        <f>IF(Table1[[#This Row],[Satisfaction Score]]&lt;3,"Unsatisfied",IF(Table1[[#This Row],[Satisfaction Score]]&lt;4,"Neutral","Satisfied"))</f>
        <v>Satisfied</v>
      </c>
      <c r="Z33">
        <v>3</v>
      </c>
      <c r="AA33" s="1">
        <v>44878</v>
      </c>
      <c r="AB33" t="s">
        <v>50</v>
      </c>
      <c r="AC33" t="s">
        <v>51</v>
      </c>
      <c r="AD33" t="s">
        <v>73</v>
      </c>
      <c r="AE33">
        <v>2</v>
      </c>
      <c r="AF33" s="5">
        <v>290.47000000000003</v>
      </c>
      <c r="AG33">
        <v>20</v>
      </c>
      <c r="AH33" t="str">
        <f t="shared" si="0"/>
        <v>Young Adult</v>
      </c>
    </row>
    <row r="34" spans="1:34" x14ac:dyDescent="0.25">
      <c r="A34">
        <v>3465</v>
      </c>
      <c r="B34" s="1">
        <v>44508</v>
      </c>
      <c r="C34">
        <v>4</v>
      </c>
      <c r="D34" t="s">
        <v>53</v>
      </c>
      <c r="E34" t="s">
        <v>74</v>
      </c>
      <c r="F34" t="s">
        <v>30</v>
      </c>
      <c r="G34" t="s">
        <v>55</v>
      </c>
      <c r="H34" t="s">
        <v>56</v>
      </c>
      <c r="I34" t="s">
        <v>55</v>
      </c>
      <c r="J34" t="s">
        <v>57</v>
      </c>
      <c r="K34" t="s">
        <v>57</v>
      </c>
      <c r="L34" t="s">
        <v>65</v>
      </c>
      <c r="M34" s="1">
        <v>22653</v>
      </c>
      <c r="N34" t="s">
        <v>36</v>
      </c>
      <c r="O34" t="s">
        <v>48</v>
      </c>
      <c r="P34" t="s">
        <v>84</v>
      </c>
      <c r="Q34" t="s">
        <v>77</v>
      </c>
      <c r="R34" t="s">
        <v>98</v>
      </c>
      <c r="S34" t="str">
        <f>IF(Table1[[#This Row],[Current Employee Rating]]&gt;=4,"High Performer",IF(Table1[[#This Row],[Current Employee Rating]]&gt;=3,"Average Performer","Low Performer"))</f>
        <v>Average Performer</v>
      </c>
      <c r="T34">
        <v>3</v>
      </c>
      <c r="U34" s="1">
        <v>45065</v>
      </c>
      <c r="V34">
        <v>5</v>
      </c>
      <c r="W34" t="str">
        <f>IF(Table1[[#This Row],[Engagement Score]]&lt;3,"Low",IF(Table1[[#This Row],[Engagement Score]]&lt;4,"Medium","High"))</f>
        <v>High</v>
      </c>
      <c r="X34">
        <v>4</v>
      </c>
      <c r="Y34" t="str">
        <f>IF(Table1[[#This Row],[Satisfaction Score]]&lt;3,"Unsatisfied",IF(Table1[[#This Row],[Satisfaction Score]]&lt;4,"Neutral","Satisfied"))</f>
        <v>Satisfied</v>
      </c>
      <c r="Z34">
        <v>3</v>
      </c>
      <c r="AA34" s="1">
        <v>45081</v>
      </c>
      <c r="AB34" t="s">
        <v>92</v>
      </c>
      <c r="AC34" t="s">
        <v>51</v>
      </c>
      <c r="AD34" t="s">
        <v>52</v>
      </c>
      <c r="AE34">
        <v>1</v>
      </c>
      <c r="AF34" s="5">
        <v>706.1</v>
      </c>
      <c r="AG34">
        <v>59</v>
      </c>
      <c r="AH34" t="str">
        <f t="shared" si="0"/>
        <v>Middle Aged</v>
      </c>
    </row>
    <row r="35" spans="1:34" x14ac:dyDescent="0.25">
      <c r="A35">
        <v>3466</v>
      </c>
      <c r="B35" s="1">
        <v>44664</v>
      </c>
      <c r="C35">
        <v>4</v>
      </c>
      <c r="D35" t="s">
        <v>53</v>
      </c>
      <c r="E35" t="s">
        <v>94</v>
      </c>
      <c r="F35" t="s">
        <v>30</v>
      </c>
      <c r="G35" t="s">
        <v>46</v>
      </c>
      <c r="H35" t="s">
        <v>32</v>
      </c>
      <c r="I35" t="s">
        <v>55</v>
      </c>
      <c r="J35" t="s">
        <v>95</v>
      </c>
      <c r="K35" t="s">
        <v>95</v>
      </c>
      <c r="L35" t="s">
        <v>47</v>
      </c>
      <c r="M35" s="1">
        <v>28881</v>
      </c>
      <c r="N35" t="s">
        <v>91</v>
      </c>
      <c r="O35" t="s">
        <v>48</v>
      </c>
      <c r="P35" t="s">
        <v>60</v>
      </c>
      <c r="Q35" t="s">
        <v>67</v>
      </c>
      <c r="R35" t="s">
        <v>78</v>
      </c>
      <c r="S35" t="str">
        <f>IF(Table1[[#This Row],[Current Employee Rating]]&gt;=4,"High Performer",IF(Table1[[#This Row],[Current Employee Rating]]&gt;=3,"Average Performer","Low Performer"))</f>
        <v>High Performer</v>
      </c>
      <c r="T35">
        <v>4</v>
      </c>
      <c r="U35" s="1">
        <v>45142</v>
      </c>
      <c r="V35">
        <v>1</v>
      </c>
      <c r="W35" t="str">
        <f>IF(Table1[[#This Row],[Engagement Score]]&lt;3,"Low",IF(Table1[[#This Row],[Engagement Score]]&lt;4,"Medium","High"))</f>
        <v>Low</v>
      </c>
      <c r="X35">
        <v>3</v>
      </c>
      <c r="Y35" t="str">
        <f>IF(Table1[[#This Row],[Satisfaction Score]]&lt;3,"Unsatisfied",IF(Table1[[#This Row],[Satisfaction Score]]&lt;4,"Neutral","Satisfied"))</f>
        <v>Neutral</v>
      </c>
      <c r="Z35">
        <v>4</v>
      </c>
      <c r="AA35" s="1">
        <v>44902</v>
      </c>
      <c r="AB35" t="s">
        <v>50</v>
      </c>
      <c r="AC35" t="s">
        <v>51</v>
      </c>
      <c r="AD35" t="s">
        <v>73</v>
      </c>
      <c r="AE35">
        <v>3</v>
      </c>
      <c r="AF35" s="5">
        <v>447.66</v>
      </c>
      <c r="AG35">
        <v>43</v>
      </c>
      <c r="AH35" t="str">
        <f t="shared" si="0"/>
        <v>Middle Aged</v>
      </c>
    </row>
    <row r="36" spans="1:34" x14ac:dyDescent="0.25">
      <c r="A36">
        <v>3467</v>
      </c>
      <c r="B36" s="1">
        <v>43957</v>
      </c>
      <c r="C36">
        <v>6</v>
      </c>
      <c r="D36" t="s">
        <v>53</v>
      </c>
      <c r="E36" t="s">
        <v>74</v>
      </c>
      <c r="F36" t="s">
        <v>30</v>
      </c>
      <c r="G36" t="s">
        <v>31</v>
      </c>
      <c r="H36" t="s">
        <v>45</v>
      </c>
      <c r="I36" t="s">
        <v>46</v>
      </c>
      <c r="J36" t="s">
        <v>57</v>
      </c>
      <c r="K36" t="s">
        <v>57</v>
      </c>
      <c r="L36" t="s">
        <v>97</v>
      </c>
      <c r="M36" s="1">
        <v>31911</v>
      </c>
      <c r="N36" t="s">
        <v>91</v>
      </c>
      <c r="O36" t="s">
        <v>37</v>
      </c>
      <c r="P36" t="s">
        <v>84</v>
      </c>
      <c r="Q36" t="s">
        <v>77</v>
      </c>
      <c r="R36" t="s">
        <v>78</v>
      </c>
      <c r="S36" t="str">
        <f>IF(Table1[[#This Row],[Current Employee Rating]]&gt;=4,"High Performer",IF(Table1[[#This Row],[Current Employee Rating]]&gt;=3,"Average Performer","Low Performer"))</f>
        <v>Low Performer</v>
      </c>
      <c r="T36">
        <v>1</v>
      </c>
      <c r="U36" s="1">
        <v>45104</v>
      </c>
      <c r="V36">
        <v>4</v>
      </c>
      <c r="W36" t="str">
        <f>IF(Table1[[#This Row],[Engagement Score]]&lt;3,"Low",IF(Table1[[#This Row],[Engagement Score]]&lt;4,"Medium","High"))</f>
        <v>High</v>
      </c>
      <c r="X36">
        <v>3</v>
      </c>
      <c r="Y36" t="str">
        <f>IF(Table1[[#This Row],[Satisfaction Score]]&lt;3,"Unsatisfied",IF(Table1[[#This Row],[Satisfaction Score]]&lt;4,"Neutral","Satisfied"))</f>
        <v>Neutral</v>
      </c>
      <c r="Z36">
        <v>2</v>
      </c>
      <c r="AA36" s="1">
        <v>44981</v>
      </c>
      <c r="AB36" t="s">
        <v>68</v>
      </c>
      <c r="AC36" t="s">
        <v>42</v>
      </c>
      <c r="AD36" t="s">
        <v>52</v>
      </c>
      <c r="AE36">
        <v>1</v>
      </c>
      <c r="AF36" s="5">
        <v>759.7</v>
      </c>
      <c r="AG36">
        <v>33</v>
      </c>
      <c r="AH36" t="str">
        <f t="shared" si="0"/>
        <v>Adult</v>
      </c>
    </row>
    <row r="37" spans="1:34" x14ac:dyDescent="0.25">
      <c r="A37">
        <v>3468</v>
      </c>
      <c r="B37" s="1">
        <v>43717</v>
      </c>
      <c r="C37">
        <v>6</v>
      </c>
      <c r="D37" t="s">
        <v>53</v>
      </c>
      <c r="E37" t="s">
        <v>81</v>
      </c>
      <c r="F37" t="s">
        <v>30</v>
      </c>
      <c r="G37" t="s">
        <v>31</v>
      </c>
      <c r="H37" t="s">
        <v>56</v>
      </c>
      <c r="I37" t="s">
        <v>33</v>
      </c>
      <c r="J37" t="s">
        <v>57</v>
      </c>
      <c r="K37" t="s">
        <v>57</v>
      </c>
      <c r="L37" t="s">
        <v>101</v>
      </c>
      <c r="M37" s="1">
        <v>35911</v>
      </c>
      <c r="N37" t="s">
        <v>91</v>
      </c>
      <c r="O37" t="s">
        <v>37</v>
      </c>
      <c r="P37" t="s">
        <v>72</v>
      </c>
      <c r="Q37" t="s">
        <v>61</v>
      </c>
      <c r="R37" t="s">
        <v>40</v>
      </c>
      <c r="S37" t="str">
        <f>IF(Table1[[#This Row],[Current Employee Rating]]&gt;=4,"High Performer",IF(Table1[[#This Row],[Current Employee Rating]]&gt;=3,"Average Performer","Low Performer"))</f>
        <v>High Performer</v>
      </c>
      <c r="T37">
        <v>4</v>
      </c>
      <c r="U37" s="1">
        <v>44962</v>
      </c>
      <c r="V37">
        <v>3</v>
      </c>
      <c r="W37" t="str">
        <f>IF(Table1[[#This Row],[Engagement Score]]&lt;3,"Low",IF(Table1[[#This Row],[Engagement Score]]&lt;4,"Medium","High"))</f>
        <v>Medium</v>
      </c>
      <c r="X37">
        <v>1</v>
      </c>
      <c r="Y37" t="str">
        <f>IF(Table1[[#This Row],[Satisfaction Score]]&lt;3,"Unsatisfied",IF(Table1[[#This Row],[Satisfaction Score]]&lt;4,"Neutral","Satisfied"))</f>
        <v>Unsatisfied</v>
      </c>
      <c r="Z37">
        <v>3</v>
      </c>
      <c r="AA37" s="1">
        <v>45056</v>
      </c>
      <c r="AB37" t="s">
        <v>50</v>
      </c>
      <c r="AC37" t="s">
        <v>42</v>
      </c>
      <c r="AD37" t="s">
        <v>63</v>
      </c>
      <c r="AE37">
        <v>3</v>
      </c>
      <c r="AF37" s="5">
        <v>180.63</v>
      </c>
      <c r="AG37">
        <v>21</v>
      </c>
      <c r="AH37" t="str">
        <f t="shared" si="0"/>
        <v>Young Adult</v>
      </c>
    </row>
    <row r="38" spans="1:34" x14ac:dyDescent="0.25">
      <c r="A38">
        <v>3471</v>
      </c>
      <c r="B38" s="1">
        <v>43890</v>
      </c>
      <c r="C38">
        <v>6</v>
      </c>
      <c r="D38" t="s">
        <v>53</v>
      </c>
      <c r="E38" t="s">
        <v>29</v>
      </c>
      <c r="F38" t="s">
        <v>30</v>
      </c>
      <c r="G38" t="s">
        <v>46</v>
      </c>
      <c r="H38" t="s">
        <v>32</v>
      </c>
      <c r="I38" t="s">
        <v>33</v>
      </c>
      <c r="J38" t="s">
        <v>57</v>
      </c>
      <c r="K38" t="s">
        <v>57</v>
      </c>
      <c r="L38" t="s">
        <v>70</v>
      </c>
      <c r="M38" s="1">
        <v>24475</v>
      </c>
      <c r="N38" t="s">
        <v>83</v>
      </c>
      <c r="O38" t="s">
        <v>48</v>
      </c>
      <c r="P38" t="s">
        <v>84</v>
      </c>
      <c r="Q38" t="s">
        <v>67</v>
      </c>
      <c r="R38" t="s">
        <v>40</v>
      </c>
      <c r="S38" t="str">
        <f>IF(Table1[[#This Row],[Current Employee Rating]]&gt;=4,"High Performer",IF(Table1[[#This Row],[Current Employee Rating]]&gt;=3,"Average Performer","Low Performer"))</f>
        <v>High Performer</v>
      </c>
      <c r="T38">
        <v>4</v>
      </c>
      <c r="U38" s="1">
        <v>45046</v>
      </c>
      <c r="V38">
        <v>2</v>
      </c>
      <c r="W38" t="str">
        <f>IF(Table1[[#This Row],[Engagement Score]]&lt;3,"Low",IF(Table1[[#This Row],[Engagement Score]]&lt;4,"Medium","High"))</f>
        <v>Low</v>
      </c>
      <c r="X38">
        <v>4</v>
      </c>
      <c r="Y38" t="str">
        <f>IF(Table1[[#This Row],[Satisfaction Score]]&lt;3,"Unsatisfied",IF(Table1[[#This Row],[Satisfaction Score]]&lt;4,"Neutral","Satisfied"))</f>
        <v>Satisfied</v>
      </c>
      <c r="Z38">
        <v>1</v>
      </c>
      <c r="AA38" s="1">
        <v>45008</v>
      </c>
      <c r="AB38" t="s">
        <v>50</v>
      </c>
      <c r="AC38" t="s">
        <v>51</v>
      </c>
      <c r="AD38" t="s">
        <v>73</v>
      </c>
      <c r="AE38">
        <v>3</v>
      </c>
      <c r="AF38" s="5">
        <v>109.98</v>
      </c>
      <c r="AG38">
        <v>53</v>
      </c>
      <c r="AH38" t="str">
        <f t="shared" si="0"/>
        <v>Middle Aged</v>
      </c>
    </row>
    <row r="39" spans="1:34" x14ac:dyDescent="0.25">
      <c r="A39">
        <v>3472</v>
      </c>
      <c r="B39" s="1">
        <v>44941</v>
      </c>
      <c r="C39">
        <v>3</v>
      </c>
      <c r="D39" t="s">
        <v>53</v>
      </c>
      <c r="E39" t="s">
        <v>85</v>
      </c>
      <c r="F39" t="s">
        <v>30</v>
      </c>
      <c r="G39" t="s">
        <v>31</v>
      </c>
      <c r="H39" t="s">
        <v>32</v>
      </c>
      <c r="I39" t="s">
        <v>55</v>
      </c>
      <c r="J39" t="s">
        <v>57</v>
      </c>
      <c r="K39" t="s">
        <v>57</v>
      </c>
      <c r="L39" t="s">
        <v>96</v>
      </c>
      <c r="M39" s="1">
        <v>29963</v>
      </c>
      <c r="N39" t="s">
        <v>83</v>
      </c>
      <c r="O39" t="s">
        <v>48</v>
      </c>
      <c r="P39" t="s">
        <v>60</v>
      </c>
      <c r="Q39" t="s">
        <v>67</v>
      </c>
      <c r="R39" t="s">
        <v>78</v>
      </c>
      <c r="S39" t="str">
        <f>IF(Table1[[#This Row],[Current Employee Rating]]&gt;=4,"High Performer",IF(Table1[[#This Row],[Current Employee Rating]]&gt;=3,"Average Performer","Low Performer"))</f>
        <v>High Performer</v>
      </c>
      <c r="T39">
        <v>4</v>
      </c>
      <c r="U39" s="1">
        <v>45133</v>
      </c>
      <c r="V39">
        <v>5</v>
      </c>
      <c r="W39" t="str">
        <f>IF(Table1[[#This Row],[Engagement Score]]&lt;3,"Low",IF(Table1[[#This Row],[Engagement Score]]&lt;4,"Medium","High"))</f>
        <v>High</v>
      </c>
      <c r="X39">
        <v>5</v>
      </c>
      <c r="Y39" t="str">
        <f>IF(Table1[[#This Row],[Satisfaction Score]]&lt;3,"Unsatisfied",IF(Table1[[#This Row],[Satisfaction Score]]&lt;4,"Neutral","Satisfied"))</f>
        <v>Satisfied</v>
      </c>
      <c r="Z39">
        <v>4</v>
      </c>
      <c r="AA39" s="1">
        <v>44969</v>
      </c>
      <c r="AB39" t="s">
        <v>68</v>
      </c>
      <c r="AC39" t="s">
        <v>51</v>
      </c>
      <c r="AD39" t="s">
        <v>63</v>
      </c>
      <c r="AE39">
        <v>5</v>
      </c>
      <c r="AF39" s="5">
        <v>537.24</v>
      </c>
      <c r="AG39">
        <v>41</v>
      </c>
      <c r="AH39" t="str">
        <f t="shared" si="0"/>
        <v>Middle Aged</v>
      </c>
    </row>
    <row r="40" spans="1:34" x14ac:dyDescent="0.25">
      <c r="A40">
        <v>3473</v>
      </c>
      <c r="B40" s="1">
        <v>45106</v>
      </c>
      <c r="C40">
        <v>2</v>
      </c>
      <c r="D40" t="s">
        <v>53</v>
      </c>
      <c r="E40" t="s">
        <v>44</v>
      </c>
      <c r="F40" t="s">
        <v>30</v>
      </c>
      <c r="G40" t="s">
        <v>46</v>
      </c>
      <c r="H40" t="s">
        <v>45</v>
      </c>
      <c r="I40" t="s">
        <v>33</v>
      </c>
      <c r="J40" t="s">
        <v>57</v>
      </c>
      <c r="K40" t="s">
        <v>57</v>
      </c>
      <c r="L40" t="s">
        <v>100</v>
      </c>
      <c r="M40" s="1">
        <v>18537</v>
      </c>
      <c r="N40" t="s">
        <v>90</v>
      </c>
      <c r="O40" t="s">
        <v>48</v>
      </c>
      <c r="P40" t="s">
        <v>49</v>
      </c>
      <c r="Q40" t="s">
        <v>39</v>
      </c>
      <c r="R40" t="s">
        <v>78</v>
      </c>
      <c r="S40" t="str">
        <f>IF(Table1[[#This Row],[Current Employee Rating]]&gt;=4,"High Performer",IF(Table1[[#This Row],[Current Employee Rating]]&gt;=3,"Average Performer","Low Performer"))</f>
        <v>Low Performer</v>
      </c>
      <c r="T40">
        <v>2</v>
      </c>
      <c r="U40" s="1">
        <v>45105</v>
      </c>
      <c r="V40">
        <v>3</v>
      </c>
      <c r="W40" t="str">
        <f>IF(Table1[[#This Row],[Engagement Score]]&lt;3,"Low",IF(Table1[[#This Row],[Engagement Score]]&lt;4,"Medium","High"))</f>
        <v>Medium</v>
      </c>
      <c r="X40">
        <v>4</v>
      </c>
      <c r="Y40" t="str">
        <f>IF(Table1[[#This Row],[Satisfaction Score]]&lt;3,"Unsatisfied",IF(Table1[[#This Row],[Satisfaction Score]]&lt;4,"Neutral","Satisfied"))</f>
        <v>Satisfied</v>
      </c>
      <c r="Z40">
        <v>4</v>
      </c>
      <c r="AA40" s="1">
        <v>44901</v>
      </c>
      <c r="AB40" t="s">
        <v>92</v>
      </c>
      <c r="AC40" t="s">
        <v>51</v>
      </c>
      <c r="AD40" t="s">
        <v>43</v>
      </c>
      <c r="AE40">
        <v>5</v>
      </c>
      <c r="AF40" s="5">
        <v>789.99</v>
      </c>
      <c r="AG40">
        <v>73</v>
      </c>
      <c r="AH40" t="str">
        <f t="shared" si="0"/>
        <v>Old</v>
      </c>
    </row>
    <row r="41" spans="1:34" x14ac:dyDescent="0.25">
      <c r="A41">
        <v>3474</v>
      </c>
      <c r="B41" s="1">
        <v>43899</v>
      </c>
      <c r="C41">
        <v>6</v>
      </c>
      <c r="D41" t="s">
        <v>53</v>
      </c>
      <c r="E41" t="s">
        <v>87</v>
      </c>
      <c r="F41" t="s">
        <v>30</v>
      </c>
      <c r="G41" t="s">
        <v>55</v>
      </c>
      <c r="H41" t="s">
        <v>45</v>
      </c>
      <c r="I41" t="s">
        <v>33</v>
      </c>
      <c r="J41" t="s">
        <v>57</v>
      </c>
      <c r="K41" t="s">
        <v>57</v>
      </c>
      <c r="L41" t="s">
        <v>102</v>
      </c>
      <c r="M41" s="1">
        <v>24092</v>
      </c>
      <c r="N41" t="s">
        <v>90</v>
      </c>
      <c r="O41" t="s">
        <v>48</v>
      </c>
      <c r="P41" t="s">
        <v>60</v>
      </c>
      <c r="Q41" t="s">
        <v>77</v>
      </c>
      <c r="R41" t="s">
        <v>40</v>
      </c>
      <c r="S41" t="str">
        <f>IF(Table1[[#This Row],[Current Employee Rating]]&gt;=4,"High Performer",IF(Table1[[#This Row],[Current Employee Rating]]&gt;=3,"Average Performer","Low Performer"))</f>
        <v>Low Performer</v>
      </c>
      <c r="T41">
        <v>2</v>
      </c>
      <c r="U41" s="1">
        <v>45055</v>
      </c>
      <c r="V41">
        <v>3</v>
      </c>
      <c r="W41" t="str">
        <f>IF(Table1[[#This Row],[Engagement Score]]&lt;3,"Low",IF(Table1[[#This Row],[Engagement Score]]&lt;4,"Medium","High"))</f>
        <v>Medium</v>
      </c>
      <c r="X41">
        <v>1</v>
      </c>
      <c r="Y41" t="str">
        <f>IF(Table1[[#This Row],[Satisfaction Score]]&lt;3,"Unsatisfied",IF(Table1[[#This Row],[Satisfaction Score]]&lt;4,"Neutral","Satisfied"))</f>
        <v>Unsatisfied</v>
      </c>
      <c r="Z41">
        <v>2</v>
      </c>
      <c r="AA41" s="1">
        <v>44805</v>
      </c>
      <c r="AB41" t="s">
        <v>50</v>
      </c>
      <c r="AC41" t="s">
        <v>51</v>
      </c>
      <c r="AD41" t="s">
        <v>52</v>
      </c>
      <c r="AE41">
        <v>5</v>
      </c>
      <c r="AF41" s="5">
        <v>155.51</v>
      </c>
      <c r="AG41">
        <v>55</v>
      </c>
      <c r="AH41" t="str">
        <f t="shared" si="0"/>
        <v>Middle Aged</v>
      </c>
    </row>
    <row r="42" spans="1:34" x14ac:dyDescent="0.25">
      <c r="A42">
        <v>3475</v>
      </c>
      <c r="B42" s="1">
        <v>44460</v>
      </c>
      <c r="C42">
        <v>4</v>
      </c>
      <c r="D42" t="s">
        <v>53</v>
      </c>
      <c r="E42" t="s">
        <v>64</v>
      </c>
      <c r="F42" t="s">
        <v>30</v>
      </c>
      <c r="G42" t="s">
        <v>55</v>
      </c>
      <c r="H42" t="s">
        <v>32</v>
      </c>
      <c r="I42" t="s">
        <v>33</v>
      </c>
      <c r="J42" t="s">
        <v>57</v>
      </c>
      <c r="K42" t="s">
        <v>57</v>
      </c>
      <c r="L42" t="s">
        <v>65</v>
      </c>
      <c r="M42" s="1">
        <v>21179</v>
      </c>
      <c r="N42" t="s">
        <v>86</v>
      </c>
      <c r="O42" t="s">
        <v>48</v>
      </c>
      <c r="P42" t="s">
        <v>84</v>
      </c>
      <c r="Q42" t="s">
        <v>39</v>
      </c>
      <c r="R42" t="s">
        <v>40</v>
      </c>
      <c r="S42" t="str">
        <f>IF(Table1[[#This Row],[Current Employee Rating]]&gt;=4,"High Performer",IF(Table1[[#This Row],[Current Employee Rating]]&gt;=3,"Average Performer","Low Performer"))</f>
        <v>Low Performer</v>
      </c>
      <c r="T42">
        <v>2</v>
      </c>
      <c r="U42" s="1">
        <v>44951</v>
      </c>
      <c r="V42">
        <v>4</v>
      </c>
      <c r="W42" t="str">
        <f>IF(Table1[[#This Row],[Engagement Score]]&lt;3,"Low",IF(Table1[[#This Row],[Engagement Score]]&lt;4,"Medium","High"))</f>
        <v>High</v>
      </c>
      <c r="X42">
        <v>3</v>
      </c>
      <c r="Y42" t="str">
        <f>IF(Table1[[#This Row],[Satisfaction Score]]&lt;3,"Unsatisfied",IF(Table1[[#This Row],[Satisfaction Score]]&lt;4,"Neutral","Satisfied"))</f>
        <v>Neutral</v>
      </c>
      <c r="Z42">
        <v>4</v>
      </c>
      <c r="AA42" s="1">
        <v>44867</v>
      </c>
      <c r="AB42" t="s">
        <v>50</v>
      </c>
      <c r="AC42" t="s">
        <v>42</v>
      </c>
      <c r="AD42" t="s">
        <v>73</v>
      </c>
      <c r="AE42">
        <v>2</v>
      </c>
      <c r="AF42" s="5">
        <v>648.76</v>
      </c>
      <c r="AG42">
        <v>64</v>
      </c>
      <c r="AH42" t="str">
        <f t="shared" si="0"/>
        <v>Old</v>
      </c>
    </row>
    <row r="43" spans="1:34" x14ac:dyDescent="0.25">
      <c r="A43">
        <v>3476</v>
      </c>
      <c r="B43" s="1">
        <v>45089</v>
      </c>
      <c r="C43">
        <v>2</v>
      </c>
      <c r="D43" t="s">
        <v>53</v>
      </c>
      <c r="E43" t="s">
        <v>94</v>
      </c>
      <c r="F43" t="s">
        <v>30</v>
      </c>
      <c r="G43" t="s">
        <v>46</v>
      </c>
      <c r="H43" t="s">
        <v>45</v>
      </c>
      <c r="I43" t="s">
        <v>33</v>
      </c>
      <c r="J43" t="s">
        <v>57</v>
      </c>
      <c r="K43" t="s">
        <v>57</v>
      </c>
      <c r="L43" t="s">
        <v>97</v>
      </c>
      <c r="M43" s="1">
        <v>16608</v>
      </c>
      <c r="N43" t="s">
        <v>36</v>
      </c>
      <c r="O43" t="s">
        <v>48</v>
      </c>
      <c r="P43" t="s">
        <v>84</v>
      </c>
      <c r="Q43" t="s">
        <v>77</v>
      </c>
      <c r="R43" t="s">
        <v>98</v>
      </c>
      <c r="S43" t="str">
        <f>IF(Table1[[#This Row],[Current Employee Rating]]&gt;=4,"High Performer",IF(Table1[[#This Row],[Current Employee Rating]]&gt;=3,"Average Performer","Low Performer"))</f>
        <v>Low Performer</v>
      </c>
      <c r="T43">
        <v>2</v>
      </c>
      <c r="U43" s="1">
        <v>44988</v>
      </c>
      <c r="V43">
        <v>5</v>
      </c>
      <c r="W43" t="str">
        <f>IF(Table1[[#This Row],[Engagement Score]]&lt;3,"Low",IF(Table1[[#This Row],[Engagement Score]]&lt;4,"Medium","High"))</f>
        <v>High</v>
      </c>
      <c r="X43">
        <v>5</v>
      </c>
      <c r="Y43" t="str">
        <f>IF(Table1[[#This Row],[Satisfaction Score]]&lt;3,"Unsatisfied",IF(Table1[[#This Row],[Satisfaction Score]]&lt;4,"Neutral","Satisfied"))</f>
        <v>Satisfied</v>
      </c>
      <c r="Z43">
        <v>3</v>
      </c>
      <c r="AA43" s="1">
        <v>44883</v>
      </c>
      <c r="AB43" t="s">
        <v>41</v>
      </c>
      <c r="AC43" t="s">
        <v>42</v>
      </c>
      <c r="AD43" t="s">
        <v>52</v>
      </c>
      <c r="AE43">
        <v>4</v>
      </c>
      <c r="AF43" s="5">
        <v>533.5</v>
      </c>
      <c r="AG43">
        <v>78</v>
      </c>
      <c r="AH43" t="str">
        <f t="shared" si="0"/>
        <v>Old</v>
      </c>
    </row>
    <row r="44" spans="1:34" x14ac:dyDescent="0.25">
      <c r="A44">
        <v>3477</v>
      </c>
      <c r="B44" s="1">
        <v>43562</v>
      </c>
      <c r="C44">
        <v>7</v>
      </c>
      <c r="D44" t="s">
        <v>53</v>
      </c>
      <c r="E44" t="s">
        <v>94</v>
      </c>
      <c r="F44" t="s">
        <v>30</v>
      </c>
      <c r="G44" t="s">
        <v>46</v>
      </c>
      <c r="H44" t="s">
        <v>45</v>
      </c>
      <c r="I44" t="s">
        <v>55</v>
      </c>
      <c r="J44" t="s">
        <v>95</v>
      </c>
      <c r="K44" t="s">
        <v>95</v>
      </c>
      <c r="L44" t="s">
        <v>47</v>
      </c>
      <c r="M44" s="1">
        <v>25540</v>
      </c>
      <c r="N44" t="s">
        <v>91</v>
      </c>
      <c r="O44" t="s">
        <v>37</v>
      </c>
      <c r="P44" t="s">
        <v>84</v>
      </c>
      <c r="Q44" t="s">
        <v>39</v>
      </c>
      <c r="R44" t="s">
        <v>98</v>
      </c>
      <c r="S44" t="str">
        <f>IF(Table1[[#This Row],[Current Employee Rating]]&gt;=4,"High Performer",IF(Table1[[#This Row],[Current Employee Rating]]&gt;=3,"Average Performer","Low Performer"))</f>
        <v>Low Performer</v>
      </c>
      <c r="T44">
        <v>2</v>
      </c>
      <c r="U44" s="1">
        <v>44900</v>
      </c>
      <c r="V44">
        <v>1</v>
      </c>
      <c r="W44" t="str">
        <f>IF(Table1[[#This Row],[Engagement Score]]&lt;3,"Low",IF(Table1[[#This Row],[Engagement Score]]&lt;4,"Medium","High"))</f>
        <v>Low</v>
      </c>
      <c r="X44">
        <v>2</v>
      </c>
      <c r="Y44" t="str">
        <f>IF(Table1[[#This Row],[Satisfaction Score]]&lt;3,"Unsatisfied",IF(Table1[[#This Row],[Satisfaction Score]]&lt;4,"Neutral","Satisfied"))</f>
        <v>Unsatisfied</v>
      </c>
      <c r="Z44">
        <v>1</v>
      </c>
      <c r="AA44" s="1">
        <v>44872</v>
      </c>
      <c r="AB44" t="s">
        <v>41</v>
      </c>
      <c r="AC44" t="s">
        <v>51</v>
      </c>
      <c r="AD44" t="s">
        <v>43</v>
      </c>
      <c r="AE44">
        <v>5</v>
      </c>
      <c r="AF44" s="5">
        <v>429.48</v>
      </c>
      <c r="AG44">
        <v>50</v>
      </c>
      <c r="AH44" t="str">
        <f t="shared" si="0"/>
        <v>Middle Aged</v>
      </c>
    </row>
    <row r="45" spans="1:34" x14ac:dyDescent="0.25">
      <c r="A45">
        <v>3478</v>
      </c>
      <c r="B45" s="1">
        <v>43360</v>
      </c>
      <c r="C45">
        <v>7</v>
      </c>
      <c r="D45" t="s">
        <v>53</v>
      </c>
      <c r="E45" t="s">
        <v>74</v>
      </c>
      <c r="F45" t="s">
        <v>30</v>
      </c>
      <c r="G45" t="s">
        <v>55</v>
      </c>
      <c r="H45" t="s">
        <v>32</v>
      </c>
      <c r="I45" t="s">
        <v>33</v>
      </c>
      <c r="J45" t="s">
        <v>57</v>
      </c>
      <c r="K45" t="s">
        <v>57</v>
      </c>
      <c r="L45" t="s">
        <v>101</v>
      </c>
      <c r="M45" s="1">
        <v>21103</v>
      </c>
      <c r="N45" t="s">
        <v>91</v>
      </c>
      <c r="O45" t="s">
        <v>37</v>
      </c>
      <c r="P45" t="s">
        <v>49</v>
      </c>
      <c r="Q45" t="s">
        <v>67</v>
      </c>
      <c r="R45" t="s">
        <v>40</v>
      </c>
      <c r="S45" t="str">
        <f>IF(Table1[[#This Row],[Current Employee Rating]]&gt;=4,"High Performer",IF(Table1[[#This Row],[Current Employee Rating]]&gt;=3,"Average Performer","Low Performer"))</f>
        <v>Low Performer</v>
      </c>
      <c r="T45">
        <v>2</v>
      </c>
      <c r="U45" s="1">
        <v>44894</v>
      </c>
      <c r="V45">
        <v>3</v>
      </c>
      <c r="W45" t="str">
        <f>IF(Table1[[#This Row],[Engagement Score]]&lt;3,"Low",IF(Table1[[#This Row],[Engagement Score]]&lt;4,"Medium","High"))</f>
        <v>Medium</v>
      </c>
      <c r="X45">
        <v>4</v>
      </c>
      <c r="Y45" t="str">
        <f>IF(Table1[[#This Row],[Satisfaction Score]]&lt;3,"Unsatisfied",IF(Table1[[#This Row],[Satisfaction Score]]&lt;4,"Neutral","Satisfied"))</f>
        <v>Satisfied</v>
      </c>
      <c r="Z45">
        <v>1</v>
      </c>
      <c r="AA45" s="1">
        <v>44839</v>
      </c>
      <c r="AB45" t="s">
        <v>68</v>
      </c>
      <c r="AC45" t="s">
        <v>51</v>
      </c>
      <c r="AD45" t="s">
        <v>52</v>
      </c>
      <c r="AE45">
        <v>1</v>
      </c>
      <c r="AF45" s="5">
        <v>526.74</v>
      </c>
      <c r="AG45">
        <v>61</v>
      </c>
      <c r="AH45" t="str">
        <f t="shared" si="0"/>
        <v>Old</v>
      </c>
    </row>
    <row r="46" spans="1:34" x14ac:dyDescent="0.25">
      <c r="A46">
        <v>3479</v>
      </c>
      <c r="B46" s="1">
        <v>44775</v>
      </c>
      <c r="C46">
        <v>3</v>
      </c>
      <c r="D46" t="s">
        <v>53</v>
      </c>
      <c r="E46" t="s">
        <v>81</v>
      </c>
      <c r="F46" t="s">
        <v>30</v>
      </c>
      <c r="G46" t="s">
        <v>31</v>
      </c>
      <c r="H46" t="s">
        <v>45</v>
      </c>
      <c r="I46" t="s">
        <v>46</v>
      </c>
      <c r="J46" t="s">
        <v>57</v>
      </c>
      <c r="K46" t="s">
        <v>57</v>
      </c>
      <c r="L46" t="s">
        <v>96</v>
      </c>
      <c r="M46" s="1">
        <v>22783</v>
      </c>
      <c r="N46" t="s">
        <v>83</v>
      </c>
      <c r="O46" t="s">
        <v>37</v>
      </c>
      <c r="P46" t="s">
        <v>49</v>
      </c>
      <c r="Q46" t="s">
        <v>39</v>
      </c>
      <c r="R46" t="s">
        <v>40</v>
      </c>
      <c r="S46" t="str">
        <f>IF(Table1[[#This Row],[Current Employee Rating]]&gt;=4,"High Performer",IF(Table1[[#This Row],[Current Employee Rating]]&gt;=3,"Average Performer","Low Performer"))</f>
        <v>Low Performer</v>
      </c>
      <c r="T46">
        <v>2</v>
      </c>
      <c r="U46" s="1">
        <v>44868</v>
      </c>
      <c r="V46">
        <v>4</v>
      </c>
      <c r="W46" t="str">
        <f>IF(Table1[[#This Row],[Engagement Score]]&lt;3,"Low",IF(Table1[[#This Row],[Engagement Score]]&lt;4,"Medium","High"))</f>
        <v>High</v>
      </c>
      <c r="X46">
        <v>4</v>
      </c>
      <c r="Y46" t="str">
        <f>IF(Table1[[#This Row],[Satisfaction Score]]&lt;3,"Unsatisfied",IF(Table1[[#This Row],[Satisfaction Score]]&lt;4,"Neutral","Satisfied"))</f>
        <v>Satisfied</v>
      </c>
      <c r="Z46">
        <v>4</v>
      </c>
      <c r="AA46" s="1">
        <v>44944</v>
      </c>
      <c r="AB46" t="s">
        <v>92</v>
      </c>
      <c r="AC46" t="s">
        <v>42</v>
      </c>
      <c r="AD46" t="s">
        <v>73</v>
      </c>
      <c r="AE46">
        <v>3</v>
      </c>
      <c r="AF46" s="5">
        <v>443.45</v>
      </c>
      <c r="AG46">
        <v>60</v>
      </c>
      <c r="AH46" t="str">
        <f t="shared" si="0"/>
        <v>Old</v>
      </c>
    </row>
    <row r="47" spans="1:34" x14ac:dyDescent="0.25">
      <c r="A47">
        <v>3483</v>
      </c>
      <c r="B47" s="1">
        <v>44465</v>
      </c>
      <c r="C47">
        <v>4</v>
      </c>
      <c r="D47" t="s">
        <v>53</v>
      </c>
      <c r="E47" t="s">
        <v>85</v>
      </c>
      <c r="F47" t="s">
        <v>30</v>
      </c>
      <c r="G47" t="s">
        <v>46</v>
      </c>
      <c r="H47" t="s">
        <v>56</v>
      </c>
      <c r="I47" t="s">
        <v>33</v>
      </c>
      <c r="J47" t="s">
        <v>57</v>
      </c>
      <c r="K47" t="s">
        <v>57</v>
      </c>
      <c r="L47" t="s">
        <v>96</v>
      </c>
      <c r="M47" s="1">
        <v>23547</v>
      </c>
      <c r="N47" t="s">
        <v>90</v>
      </c>
      <c r="O47" t="s">
        <v>48</v>
      </c>
      <c r="P47" t="s">
        <v>84</v>
      </c>
      <c r="Q47" t="s">
        <v>39</v>
      </c>
      <c r="R47" t="s">
        <v>40</v>
      </c>
      <c r="S47" t="str">
        <f>IF(Table1[[#This Row],[Current Employee Rating]]&gt;=4,"High Performer",IF(Table1[[#This Row],[Current Employee Rating]]&gt;=3,"Average Performer","Low Performer"))</f>
        <v>Low Performer</v>
      </c>
      <c r="T47">
        <v>1</v>
      </c>
      <c r="U47" s="1">
        <v>44857</v>
      </c>
      <c r="V47">
        <v>1</v>
      </c>
      <c r="W47" t="str">
        <f>IF(Table1[[#This Row],[Engagement Score]]&lt;3,"Low",IF(Table1[[#This Row],[Engagement Score]]&lt;4,"Medium","High"))</f>
        <v>Low</v>
      </c>
      <c r="X47">
        <v>4</v>
      </c>
      <c r="Y47" t="str">
        <f>IF(Table1[[#This Row],[Satisfaction Score]]&lt;3,"Unsatisfied",IF(Table1[[#This Row],[Satisfaction Score]]&lt;4,"Neutral","Satisfied"))</f>
        <v>Satisfied</v>
      </c>
      <c r="Z47">
        <v>5</v>
      </c>
      <c r="AA47" s="1">
        <v>44783</v>
      </c>
      <c r="AB47" t="s">
        <v>62</v>
      </c>
      <c r="AC47" t="s">
        <v>51</v>
      </c>
      <c r="AD47" t="s">
        <v>73</v>
      </c>
      <c r="AE47">
        <v>4</v>
      </c>
      <c r="AF47" s="5">
        <v>111.96</v>
      </c>
      <c r="AG47">
        <v>57</v>
      </c>
      <c r="AH47" t="str">
        <f t="shared" si="0"/>
        <v>Middle Aged</v>
      </c>
    </row>
    <row r="48" spans="1:34" x14ac:dyDescent="0.25">
      <c r="A48">
        <v>3484</v>
      </c>
      <c r="B48" s="1">
        <v>43341</v>
      </c>
      <c r="C48">
        <v>7</v>
      </c>
      <c r="D48" t="s">
        <v>53</v>
      </c>
      <c r="E48" t="s">
        <v>44</v>
      </c>
      <c r="F48" t="s">
        <v>30</v>
      </c>
      <c r="G48" t="s">
        <v>46</v>
      </c>
      <c r="H48" t="s">
        <v>56</v>
      </c>
      <c r="I48" t="s">
        <v>55</v>
      </c>
      <c r="J48" t="s">
        <v>57</v>
      </c>
      <c r="K48" t="s">
        <v>57</v>
      </c>
      <c r="L48" t="s">
        <v>65</v>
      </c>
      <c r="M48" s="1">
        <v>34898</v>
      </c>
      <c r="N48" t="s">
        <v>90</v>
      </c>
      <c r="O48" t="s">
        <v>48</v>
      </c>
      <c r="P48" t="s">
        <v>60</v>
      </c>
      <c r="Q48" t="s">
        <v>61</v>
      </c>
      <c r="R48" t="s">
        <v>40</v>
      </c>
      <c r="S48" t="str">
        <f>IF(Table1[[#This Row],[Current Employee Rating]]&gt;=4,"High Performer",IF(Table1[[#This Row],[Current Employee Rating]]&gt;=3,"Average Performer","Low Performer"))</f>
        <v>High Performer</v>
      </c>
      <c r="T48">
        <v>4</v>
      </c>
      <c r="U48" s="1">
        <v>44820</v>
      </c>
      <c r="V48">
        <v>1</v>
      </c>
      <c r="W48" t="str">
        <f>IF(Table1[[#This Row],[Engagement Score]]&lt;3,"Low",IF(Table1[[#This Row],[Engagement Score]]&lt;4,"Medium","High"))</f>
        <v>Low</v>
      </c>
      <c r="X48">
        <v>2</v>
      </c>
      <c r="Y48" t="str">
        <f>IF(Table1[[#This Row],[Satisfaction Score]]&lt;3,"Unsatisfied",IF(Table1[[#This Row],[Satisfaction Score]]&lt;4,"Neutral","Satisfied"))</f>
        <v>Unsatisfied</v>
      </c>
      <c r="Z48">
        <v>4</v>
      </c>
      <c r="AA48" s="1">
        <v>45104</v>
      </c>
      <c r="AB48" t="s">
        <v>62</v>
      </c>
      <c r="AC48" t="s">
        <v>51</v>
      </c>
      <c r="AD48" t="s">
        <v>73</v>
      </c>
      <c r="AE48">
        <v>1</v>
      </c>
      <c r="AF48" s="5">
        <v>795.7</v>
      </c>
      <c r="AG48">
        <v>23</v>
      </c>
      <c r="AH48" t="str">
        <f t="shared" si="0"/>
        <v>Young Adult</v>
      </c>
    </row>
    <row r="49" spans="1:34" x14ac:dyDescent="0.25">
      <c r="A49">
        <v>3485</v>
      </c>
      <c r="B49" s="1">
        <v>44495</v>
      </c>
      <c r="C49">
        <v>4</v>
      </c>
      <c r="D49" t="s">
        <v>53</v>
      </c>
      <c r="E49" t="s">
        <v>87</v>
      </c>
      <c r="F49" t="s">
        <v>30</v>
      </c>
      <c r="G49" t="s">
        <v>31</v>
      </c>
      <c r="H49" t="s">
        <v>32</v>
      </c>
      <c r="I49" t="s">
        <v>55</v>
      </c>
      <c r="J49" t="s">
        <v>57</v>
      </c>
      <c r="K49" t="s">
        <v>57</v>
      </c>
      <c r="L49" t="s">
        <v>70</v>
      </c>
      <c r="M49" s="1">
        <v>34568</v>
      </c>
      <c r="N49" t="s">
        <v>90</v>
      </c>
      <c r="O49" t="s">
        <v>48</v>
      </c>
      <c r="P49" t="s">
        <v>38</v>
      </c>
      <c r="Q49" t="s">
        <v>39</v>
      </c>
      <c r="R49" t="s">
        <v>40</v>
      </c>
      <c r="S49" t="str">
        <f>IF(Table1[[#This Row],[Current Employee Rating]]&gt;=4,"High Performer",IF(Table1[[#This Row],[Current Employee Rating]]&gt;=3,"Average Performer","Low Performer"))</f>
        <v>High Performer</v>
      </c>
      <c r="T49">
        <v>5</v>
      </c>
      <c r="U49" s="1">
        <v>45053</v>
      </c>
      <c r="V49">
        <v>2</v>
      </c>
      <c r="W49" t="str">
        <f>IF(Table1[[#This Row],[Engagement Score]]&lt;3,"Low",IF(Table1[[#This Row],[Engagement Score]]&lt;4,"Medium","High"))</f>
        <v>Low</v>
      </c>
      <c r="X49">
        <v>1</v>
      </c>
      <c r="Y49" t="str">
        <f>IF(Table1[[#This Row],[Satisfaction Score]]&lt;3,"Unsatisfied",IF(Table1[[#This Row],[Satisfaction Score]]&lt;4,"Neutral","Satisfied"))</f>
        <v>Unsatisfied</v>
      </c>
      <c r="Z49">
        <v>3</v>
      </c>
      <c r="AA49" s="1">
        <v>44780</v>
      </c>
      <c r="AB49" t="s">
        <v>50</v>
      </c>
      <c r="AC49" t="s">
        <v>42</v>
      </c>
      <c r="AD49" t="s">
        <v>73</v>
      </c>
      <c r="AE49">
        <v>2</v>
      </c>
      <c r="AF49" s="5">
        <v>796.45</v>
      </c>
      <c r="AG49">
        <v>27</v>
      </c>
      <c r="AH49" t="str">
        <f t="shared" si="0"/>
        <v>Adult</v>
      </c>
    </row>
    <row r="50" spans="1:34" x14ac:dyDescent="0.25">
      <c r="A50">
        <v>3486</v>
      </c>
      <c r="B50" s="1">
        <v>44865</v>
      </c>
      <c r="C50">
        <v>3</v>
      </c>
      <c r="D50" t="s">
        <v>53</v>
      </c>
      <c r="E50" t="s">
        <v>64</v>
      </c>
      <c r="F50" t="s">
        <v>30</v>
      </c>
      <c r="G50" t="s">
        <v>46</v>
      </c>
      <c r="H50" t="s">
        <v>32</v>
      </c>
      <c r="I50" t="s">
        <v>33</v>
      </c>
      <c r="J50" t="s">
        <v>57</v>
      </c>
      <c r="K50" t="s">
        <v>57</v>
      </c>
      <c r="L50" t="s">
        <v>97</v>
      </c>
      <c r="M50" s="1">
        <v>33191</v>
      </c>
      <c r="N50" t="s">
        <v>86</v>
      </c>
      <c r="O50" t="s">
        <v>48</v>
      </c>
      <c r="P50" t="s">
        <v>60</v>
      </c>
      <c r="Q50" t="s">
        <v>39</v>
      </c>
      <c r="R50" t="s">
        <v>40</v>
      </c>
      <c r="S50" t="str">
        <f>IF(Table1[[#This Row],[Current Employee Rating]]&gt;=4,"High Performer",IF(Table1[[#This Row],[Current Employee Rating]]&gt;=3,"Average Performer","Low Performer"))</f>
        <v>High Performer</v>
      </c>
      <c r="T50">
        <v>4</v>
      </c>
      <c r="U50" s="1">
        <v>44800</v>
      </c>
      <c r="V50">
        <v>3</v>
      </c>
      <c r="W50" t="str">
        <f>IF(Table1[[#This Row],[Engagement Score]]&lt;3,"Low",IF(Table1[[#This Row],[Engagement Score]]&lt;4,"Medium","High"))</f>
        <v>Medium</v>
      </c>
      <c r="X50">
        <v>1</v>
      </c>
      <c r="Y50" t="str">
        <f>IF(Table1[[#This Row],[Satisfaction Score]]&lt;3,"Unsatisfied",IF(Table1[[#This Row],[Satisfaction Score]]&lt;4,"Neutral","Satisfied"))</f>
        <v>Unsatisfied</v>
      </c>
      <c r="Z50">
        <v>1</v>
      </c>
      <c r="AA50" s="1">
        <v>45130</v>
      </c>
      <c r="AB50" t="s">
        <v>62</v>
      </c>
      <c r="AC50" t="s">
        <v>42</v>
      </c>
      <c r="AD50" t="s">
        <v>63</v>
      </c>
      <c r="AE50">
        <v>5</v>
      </c>
      <c r="AF50" s="5">
        <v>812.59</v>
      </c>
      <c r="AG50">
        <v>32</v>
      </c>
      <c r="AH50" t="str">
        <f t="shared" si="0"/>
        <v>Adult</v>
      </c>
    </row>
    <row r="51" spans="1:34" x14ac:dyDescent="0.25">
      <c r="A51">
        <v>3487</v>
      </c>
      <c r="B51" s="1">
        <v>45000</v>
      </c>
      <c r="C51">
        <v>3</v>
      </c>
      <c r="D51" t="s">
        <v>53</v>
      </c>
      <c r="E51" t="s">
        <v>69</v>
      </c>
      <c r="F51" t="s">
        <v>30</v>
      </c>
      <c r="G51" t="s">
        <v>31</v>
      </c>
      <c r="H51" t="s">
        <v>56</v>
      </c>
      <c r="I51" t="s">
        <v>46</v>
      </c>
      <c r="J51" t="s">
        <v>57</v>
      </c>
      <c r="K51" t="s">
        <v>57</v>
      </c>
      <c r="L51" t="s">
        <v>58</v>
      </c>
      <c r="M51" s="1">
        <v>34366</v>
      </c>
      <c r="N51" t="s">
        <v>91</v>
      </c>
      <c r="O51" t="s">
        <v>37</v>
      </c>
      <c r="P51" t="s">
        <v>60</v>
      </c>
      <c r="Q51" t="s">
        <v>77</v>
      </c>
      <c r="R51" t="s">
        <v>40</v>
      </c>
      <c r="S51" t="str">
        <f>IF(Table1[[#This Row],[Current Employee Rating]]&gt;=4,"High Performer",IF(Table1[[#This Row],[Current Employee Rating]]&gt;=3,"Average Performer","Low Performer"))</f>
        <v>High Performer</v>
      </c>
      <c r="T51">
        <v>4</v>
      </c>
      <c r="U51" s="1">
        <v>44827</v>
      </c>
      <c r="V51">
        <v>5</v>
      </c>
      <c r="W51" t="str">
        <f>IF(Table1[[#This Row],[Engagement Score]]&lt;3,"Low",IF(Table1[[#This Row],[Engagement Score]]&lt;4,"Medium","High"))</f>
        <v>High</v>
      </c>
      <c r="X51">
        <v>4</v>
      </c>
      <c r="Y51" t="str">
        <f>IF(Table1[[#This Row],[Satisfaction Score]]&lt;3,"Unsatisfied",IF(Table1[[#This Row],[Satisfaction Score]]&lt;4,"Neutral","Satisfied"))</f>
        <v>Satisfied</v>
      </c>
      <c r="Z51">
        <v>1</v>
      </c>
      <c r="AA51" s="1">
        <v>45124</v>
      </c>
      <c r="AB51" t="s">
        <v>62</v>
      </c>
      <c r="AC51" t="s">
        <v>51</v>
      </c>
      <c r="AD51" t="s">
        <v>63</v>
      </c>
      <c r="AE51">
        <v>5</v>
      </c>
      <c r="AF51" s="5">
        <v>132.97</v>
      </c>
      <c r="AG51">
        <v>29</v>
      </c>
      <c r="AH51" t="str">
        <f t="shared" si="0"/>
        <v>Adult</v>
      </c>
    </row>
    <row r="52" spans="1:34" x14ac:dyDescent="0.25">
      <c r="A52">
        <v>3488</v>
      </c>
      <c r="B52" s="1">
        <v>44813</v>
      </c>
      <c r="C52">
        <v>3</v>
      </c>
      <c r="D52" t="s">
        <v>53</v>
      </c>
      <c r="E52" t="s">
        <v>29</v>
      </c>
      <c r="F52" t="s">
        <v>30</v>
      </c>
      <c r="G52" t="s">
        <v>31</v>
      </c>
      <c r="H52" t="s">
        <v>56</v>
      </c>
      <c r="I52" t="s">
        <v>55</v>
      </c>
      <c r="J52" t="s">
        <v>57</v>
      </c>
      <c r="K52" t="s">
        <v>57</v>
      </c>
      <c r="L52" t="s">
        <v>101</v>
      </c>
      <c r="M52" s="1">
        <v>35746</v>
      </c>
      <c r="N52" t="s">
        <v>91</v>
      </c>
      <c r="O52" t="s">
        <v>37</v>
      </c>
      <c r="P52" t="s">
        <v>84</v>
      </c>
      <c r="Q52" t="s">
        <v>61</v>
      </c>
      <c r="R52" t="s">
        <v>40</v>
      </c>
      <c r="S52" t="str">
        <f>IF(Table1[[#This Row],[Current Employee Rating]]&gt;=4,"High Performer",IF(Table1[[#This Row],[Current Employee Rating]]&gt;=3,"Average Performer","Low Performer"))</f>
        <v>Low Performer</v>
      </c>
      <c r="T52">
        <v>2</v>
      </c>
      <c r="U52" s="1">
        <v>44996</v>
      </c>
      <c r="V52">
        <v>1</v>
      </c>
      <c r="W52" t="str">
        <f>IF(Table1[[#This Row],[Engagement Score]]&lt;3,"Low",IF(Table1[[#This Row],[Engagement Score]]&lt;4,"Medium","High"))</f>
        <v>Low</v>
      </c>
      <c r="X52">
        <v>5</v>
      </c>
      <c r="Y52" t="str">
        <f>IF(Table1[[#This Row],[Satisfaction Score]]&lt;3,"Unsatisfied",IF(Table1[[#This Row],[Satisfaction Score]]&lt;4,"Neutral","Satisfied"))</f>
        <v>Satisfied</v>
      </c>
      <c r="Z52">
        <v>1</v>
      </c>
      <c r="AA52" s="1">
        <v>44824</v>
      </c>
      <c r="AB52" t="s">
        <v>92</v>
      </c>
      <c r="AC52" t="s">
        <v>42</v>
      </c>
      <c r="AD52" t="s">
        <v>63</v>
      </c>
      <c r="AE52">
        <v>1</v>
      </c>
      <c r="AF52" s="5">
        <v>308.19</v>
      </c>
      <c r="AG52">
        <v>25</v>
      </c>
      <c r="AH52" t="str">
        <f t="shared" si="0"/>
        <v>Adult</v>
      </c>
    </row>
    <row r="53" spans="1:34" x14ac:dyDescent="0.25">
      <c r="A53">
        <v>3489</v>
      </c>
      <c r="B53" s="1">
        <v>44624</v>
      </c>
      <c r="C53">
        <v>4</v>
      </c>
      <c r="D53" t="s">
        <v>53</v>
      </c>
      <c r="E53" t="s">
        <v>44</v>
      </c>
      <c r="F53" t="s">
        <v>30</v>
      </c>
      <c r="G53" t="s">
        <v>46</v>
      </c>
      <c r="H53" t="s">
        <v>45</v>
      </c>
      <c r="I53" t="s">
        <v>33</v>
      </c>
      <c r="J53" t="s">
        <v>57</v>
      </c>
      <c r="K53" t="s">
        <v>57</v>
      </c>
      <c r="L53" t="s">
        <v>70</v>
      </c>
      <c r="M53" s="1">
        <v>19481</v>
      </c>
      <c r="N53" t="s">
        <v>83</v>
      </c>
      <c r="O53" t="s">
        <v>37</v>
      </c>
      <c r="P53" t="s">
        <v>72</v>
      </c>
      <c r="Q53" t="s">
        <v>77</v>
      </c>
      <c r="R53" t="s">
        <v>40</v>
      </c>
      <c r="S53" t="str">
        <f>IF(Table1[[#This Row],[Current Employee Rating]]&gt;=4,"High Performer",IF(Table1[[#This Row],[Current Employee Rating]]&gt;=3,"Average Performer","Low Performer"))</f>
        <v>Low Performer</v>
      </c>
      <c r="T53">
        <v>2</v>
      </c>
      <c r="U53" s="1">
        <v>44898</v>
      </c>
      <c r="V53">
        <v>2</v>
      </c>
      <c r="W53" t="str">
        <f>IF(Table1[[#This Row],[Engagement Score]]&lt;3,"Low",IF(Table1[[#This Row],[Engagement Score]]&lt;4,"Medium","High"))</f>
        <v>Low</v>
      </c>
      <c r="X53">
        <v>4</v>
      </c>
      <c r="Y53" t="str">
        <f>IF(Table1[[#This Row],[Satisfaction Score]]&lt;3,"Unsatisfied",IF(Table1[[#This Row],[Satisfaction Score]]&lt;4,"Neutral","Satisfied"))</f>
        <v>Satisfied</v>
      </c>
      <c r="Z53">
        <v>5</v>
      </c>
      <c r="AA53" s="1">
        <v>45109</v>
      </c>
      <c r="AB53" t="s">
        <v>62</v>
      </c>
      <c r="AC53" t="s">
        <v>42</v>
      </c>
      <c r="AD53" t="s">
        <v>73</v>
      </c>
      <c r="AE53">
        <v>1</v>
      </c>
      <c r="AF53" s="5">
        <v>131.41</v>
      </c>
      <c r="AG53">
        <v>69</v>
      </c>
      <c r="AH53" t="str">
        <f t="shared" si="0"/>
        <v>Old</v>
      </c>
    </row>
    <row r="54" spans="1:34" x14ac:dyDescent="0.25">
      <c r="A54">
        <v>3490</v>
      </c>
      <c r="B54" s="1">
        <v>43507</v>
      </c>
      <c r="C54">
        <v>7</v>
      </c>
      <c r="D54" t="s">
        <v>53</v>
      </c>
      <c r="E54" t="s">
        <v>87</v>
      </c>
      <c r="F54" t="s">
        <v>30</v>
      </c>
      <c r="G54" t="s">
        <v>46</v>
      </c>
      <c r="H54" t="s">
        <v>45</v>
      </c>
      <c r="I54" t="s">
        <v>46</v>
      </c>
      <c r="J54" t="s">
        <v>57</v>
      </c>
      <c r="K54" t="s">
        <v>57</v>
      </c>
      <c r="L54" t="s">
        <v>58</v>
      </c>
      <c r="M54" s="1">
        <v>33429</v>
      </c>
      <c r="N54" t="s">
        <v>83</v>
      </c>
      <c r="O54" t="s">
        <v>37</v>
      </c>
      <c r="P54" t="s">
        <v>49</v>
      </c>
      <c r="Q54" t="s">
        <v>77</v>
      </c>
      <c r="R54" t="s">
        <v>40</v>
      </c>
      <c r="S54" t="str">
        <f>IF(Table1[[#This Row],[Current Employee Rating]]&gt;=4,"High Performer",IF(Table1[[#This Row],[Current Employee Rating]]&gt;=3,"Average Performer","Low Performer"))</f>
        <v>Low Performer</v>
      </c>
      <c r="T54">
        <v>2</v>
      </c>
      <c r="U54" s="1">
        <v>44846</v>
      </c>
      <c r="V54">
        <v>5</v>
      </c>
      <c r="W54" t="str">
        <f>IF(Table1[[#This Row],[Engagement Score]]&lt;3,"Low",IF(Table1[[#This Row],[Engagement Score]]&lt;4,"Medium","High"))</f>
        <v>High</v>
      </c>
      <c r="X54">
        <v>3</v>
      </c>
      <c r="Y54" t="str">
        <f>IF(Table1[[#This Row],[Satisfaction Score]]&lt;3,"Unsatisfied",IF(Table1[[#This Row],[Satisfaction Score]]&lt;4,"Neutral","Satisfied"))</f>
        <v>Neutral</v>
      </c>
      <c r="Z54">
        <v>2</v>
      </c>
      <c r="AA54" s="1">
        <v>45126</v>
      </c>
      <c r="AB54" t="s">
        <v>68</v>
      </c>
      <c r="AC54" t="s">
        <v>42</v>
      </c>
      <c r="AD54" t="s">
        <v>43</v>
      </c>
      <c r="AE54">
        <v>3</v>
      </c>
      <c r="AF54" s="5">
        <v>389.59</v>
      </c>
      <c r="AG54">
        <v>28</v>
      </c>
      <c r="AH54" t="str">
        <f t="shared" si="0"/>
        <v>Adult</v>
      </c>
    </row>
    <row r="55" spans="1:34" x14ac:dyDescent="0.25">
      <c r="A55">
        <v>3491</v>
      </c>
      <c r="B55" s="1">
        <v>44222</v>
      </c>
      <c r="C55">
        <v>5</v>
      </c>
      <c r="D55" t="s">
        <v>53</v>
      </c>
      <c r="E55" t="s">
        <v>81</v>
      </c>
      <c r="F55" t="s">
        <v>30</v>
      </c>
      <c r="G55" t="s">
        <v>31</v>
      </c>
      <c r="H55" t="s">
        <v>56</v>
      </c>
      <c r="I55" t="s">
        <v>55</v>
      </c>
      <c r="J55" t="s">
        <v>57</v>
      </c>
      <c r="K55" t="s">
        <v>57</v>
      </c>
      <c r="L55" t="s">
        <v>70</v>
      </c>
      <c r="M55" s="1">
        <v>26817</v>
      </c>
      <c r="N55" t="s">
        <v>83</v>
      </c>
      <c r="O55" t="s">
        <v>48</v>
      </c>
      <c r="P55" t="s">
        <v>38</v>
      </c>
      <c r="Q55" t="s">
        <v>39</v>
      </c>
      <c r="R55" t="s">
        <v>40</v>
      </c>
      <c r="S55" t="str">
        <f>IF(Table1[[#This Row],[Current Employee Rating]]&gt;=4,"High Performer",IF(Table1[[#This Row],[Current Employee Rating]]&gt;=3,"Average Performer","Low Performer"))</f>
        <v>High Performer</v>
      </c>
      <c r="T55">
        <v>5</v>
      </c>
      <c r="U55" s="1">
        <v>44814</v>
      </c>
      <c r="V55">
        <v>3</v>
      </c>
      <c r="W55" t="str">
        <f>IF(Table1[[#This Row],[Engagement Score]]&lt;3,"Low",IF(Table1[[#This Row],[Engagement Score]]&lt;4,"Medium","High"))</f>
        <v>Medium</v>
      </c>
      <c r="X55">
        <v>4</v>
      </c>
      <c r="Y55" t="str">
        <f>IF(Table1[[#This Row],[Satisfaction Score]]&lt;3,"Unsatisfied",IF(Table1[[#This Row],[Satisfaction Score]]&lt;4,"Neutral","Satisfied"))</f>
        <v>Satisfied</v>
      </c>
      <c r="Z55">
        <v>5</v>
      </c>
      <c r="AA55" s="1">
        <v>45121</v>
      </c>
      <c r="AB55" t="s">
        <v>62</v>
      </c>
      <c r="AC55" t="s">
        <v>42</v>
      </c>
      <c r="AD55" t="s">
        <v>52</v>
      </c>
      <c r="AE55">
        <v>3</v>
      </c>
      <c r="AF55" s="5">
        <v>442.56</v>
      </c>
      <c r="AG55">
        <v>48</v>
      </c>
      <c r="AH55" t="str">
        <f t="shared" si="0"/>
        <v>Middle Aged</v>
      </c>
    </row>
    <row r="56" spans="1:34" x14ac:dyDescent="0.25">
      <c r="A56">
        <v>3492</v>
      </c>
      <c r="B56" s="1">
        <v>43795</v>
      </c>
      <c r="C56">
        <v>6</v>
      </c>
      <c r="D56" t="s">
        <v>53</v>
      </c>
      <c r="E56" t="s">
        <v>54</v>
      </c>
      <c r="F56" t="s">
        <v>30</v>
      </c>
      <c r="G56" t="s">
        <v>55</v>
      </c>
      <c r="H56" t="s">
        <v>32</v>
      </c>
      <c r="I56" t="s">
        <v>55</v>
      </c>
      <c r="J56" t="s">
        <v>57</v>
      </c>
      <c r="K56" t="s">
        <v>57</v>
      </c>
      <c r="L56" t="s">
        <v>65</v>
      </c>
      <c r="M56" s="1">
        <v>33977</v>
      </c>
      <c r="N56" t="s">
        <v>90</v>
      </c>
      <c r="O56" t="s">
        <v>48</v>
      </c>
      <c r="P56" t="s">
        <v>84</v>
      </c>
      <c r="Q56" t="s">
        <v>67</v>
      </c>
      <c r="R56" t="s">
        <v>40</v>
      </c>
      <c r="S56" t="str">
        <f>IF(Table1[[#This Row],[Current Employee Rating]]&gt;=4,"High Performer",IF(Table1[[#This Row],[Current Employee Rating]]&gt;=3,"Average Performer","Low Performer"))</f>
        <v>Low Performer</v>
      </c>
      <c r="T56">
        <v>1</v>
      </c>
      <c r="U56" s="1">
        <v>44939</v>
      </c>
      <c r="V56">
        <v>1</v>
      </c>
      <c r="W56" t="str">
        <f>IF(Table1[[#This Row],[Engagement Score]]&lt;3,"Low",IF(Table1[[#This Row],[Engagement Score]]&lt;4,"Medium","High"))</f>
        <v>Low</v>
      </c>
      <c r="X56">
        <v>5</v>
      </c>
      <c r="Y56" t="str">
        <f>IF(Table1[[#This Row],[Satisfaction Score]]&lt;3,"Unsatisfied",IF(Table1[[#This Row],[Satisfaction Score]]&lt;4,"Neutral","Satisfied"))</f>
        <v>Satisfied</v>
      </c>
      <c r="Z56">
        <v>5</v>
      </c>
      <c r="AA56" s="1">
        <v>44810</v>
      </c>
      <c r="AB56" t="s">
        <v>62</v>
      </c>
      <c r="AC56" t="s">
        <v>42</v>
      </c>
      <c r="AD56" t="s">
        <v>52</v>
      </c>
      <c r="AE56">
        <v>3</v>
      </c>
      <c r="AF56" s="5">
        <v>327.66000000000003</v>
      </c>
      <c r="AG56">
        <v>26</v>
      </c>
      <c r="AH56" t="str">
        <f t="shared" si="0"/>
        <v>Adult</v>
      </c>
    </row>
    <row r="57" spans="1:34" x14ac:dyDescent="0.25">
      <c r="A57">
        <v>3493</v>
      </c>
      <c r="B57" s="1">
        <v>43661</v>
      </c>
      <c r="C57">
        <v>6</v>
      </c>
      <c r="D57" t="s">
        <v>53</v>
      </c>
      <c r="E57" t="s">
        <v>94</v>
      </c>
      <c r="F57" t="s">
        <v>30</v>
      </c>
      <c r="G57" t="s">
        <v>55</v>
      </c>
      <c r="H57" t="s">
        <v>32</v>
      </c>
      <c r="I57" t="s">
        <v>55</v>
      </c>
      <c r="J57" t="s">
        <v>57</v>
      </c>
      <c r="K57" t="s">
        <v>57</v>
      </c>
      <c r="L57" t="s">
        <v>96</v>
      </c>
      <c r="M57" s="1">
        <v>30789</v>
      </c>
      <c r="N57" t="s">
        <v>90</v>
      </c>
      <c r="O57" t="s">
        <v>48</v>
      </c>
      <c r="P57" t="s">
        <v>84</v>
      </c>
      <c r="Q57" t="s">
        <v>39</v>
      </c>
      <c r="R57" t="s">
        <v>40</v>
      </c>
      <c r="S57" t="str">
        <f>IF(Table1[[#This Row],[Current Employee Rating]]&gt;=4,"High Performer",IF(Table1[[#This Row],[Current Employee Rating]]&gt;=3,"Average Performer","Low Performer"))</f>
        <v>High Performer</v>
      </c>
      <c r="T57">
        <v>5</v>
      </c>
      <c r="U57" s="1">
        <v>45018</v>
      </c>
      <c r="V57">
        <v>3</v>
      </c>
      <c r="W57" t="str">
        <f>IF(Table1[[#This Row],[Engagement Score]]&lt;3,"Low",IF(Table1[[#This Row],[Engagement Score]]&lt;4,"Medium","High"))</f>
        <v>Medium</v>
      </c>
      <c r="X57">
        <v>1</v>
      </c>
      <c r="Y57" t="str">
        <f>IF(Table1[[#This Row],[Satisfaction Score]]&lt;3,"Unsatisfied",IF(Table1[[#This Row],[Satisfaction Score]]&lt;4,"Neutral","Satisfied"))</f>
        <v>Unsatisfied</v>
      </c>
      <c r="Z57">
        <v>5</v>
      </c>
      <c r="AA57" s="1">
        <v>44976</v>
      </c>
      <c r="AB57" t="s">
        <v>62</v>
      </c>
      <c r="AC57" t="s">
        <v>42</v>
      </c>
      <c r="AD57" t="s">
        <v>63</v>
      </c>
      <c r="AE57">
        <v>3</v>
      </c>
      <c r="AF57" s="5">
        <v>400.95</v>
      </c>
      <c r="AG57">
        <v>35</v>
      </c>
      <c r="AH57" t="str">
        <f t="shared" si="0"/>
        <v>Adult</v>
      </c>
    </row>
    <row r="58" spans="1:34" x14ac:dyDescent="0.25">
      <c r="A58">
        <v>3494</v>
      </c>
      <c r="B58" s="1">
        <v>44000</v>
      </c>
      <c r="C58">
        <v>5</v>
      </c>
      <c r="D58" t="s">
        <v>53</v>
      </c>
      <c r="E58" t="s">
        <v>85</v>
      </c>
      <c r="F58" t="s">
        <v>30</v>
      </c>
      <c r="G58" t="s">
        <v>31</v>
      </c>
      <c r="H58" t="s">
        <v>56</v>
      </c>
      <c r="I58" t="s">
        <v>55</v>
      </c>
      <c r="J58" t="s">
        <v>57</v>
      </c>
      <c r="K58" t="s">
        <v>57</v>
      </c>
      <c r="L58" t="s">
        <v>65</v>
      </c>
      <c r="M58" s="1">
        <v>34373</v>
      </c>
      <c r="N58" t="s">
        <v>90</v>
      </c>
      <c r="O58" t="s">
        <v>48</v>
      </c>
      <c r="P58" t="s">
        <v>72</v>
      </c>
      <c r="Q58" t="s">
        <v>61</v>
      </c>
      <c r="R58" t="s">
        <v>40</v>
      </c>
      <c r="S58" t="str">
        <f>IF(Table1[[#This Row],[Current Employee Rating]]&gt;=4,"High Performer",IF(Table1[[#This Row],[Current Employee Rating]]&gt;=3,"Average Performer","Low Performer"))</f>
        <v>High Performer</v>
      </c>
      <c r="T58">
        <v>4</v>
      </c>
      <c r="U58" s="1">
        <v>44910</v>
      </c>
      <c r="V58">
        <v>1</v>
      </c>
      <c r="W58" t="str">
        <f>IF(Table1[[#This Row],[Engagement Score]]&lt;3,"Low",IF(Table1[[#This Row],[Engagement Score]]&lt;4,"Medium","High"))</f>
        <v>Low</v>
      </c>
      <c r="X58">
        <v>2</v>
      </c>
      <c r="Y58" t="str">
        <f>IF(Table1[[#This Row],[Satisfaction Score]]&lt;3,"Unsatisfied",IF(Table1[[#This Row],[Satisfaction Score]]&lt;4,"Neutral","Satisfied"))</f>
        <v>Unsatisfied</v>
      </c>
      <c r="Z58">
        <v>1</v>
      </c>
      <c r="AA58" s="1">
        <v>44968</v>
      </c>
      <c r="AB58" t="s">
        <v>68</v>
      </c>
      <c r="AC58" t="s">
        <v>42</v>
      </c>
      <c r="AD58" t="s">
        <v>63</v>
      </c>
      <c r="AE58">
        <v>2</v>
      </c>
      <c r="AF58" s="5">
        <v>910.45</v>
      </c>
      <c r="AG58">
        <v>26</v>
      </c>
      <c r="AH58" t="str">
        <f t="shared" si="0"/>
        <v>Adult</v>
      </c>
    </row>
    <row r="59" spans="1:34" x14ac:dyDescent="0.25">
      <c r="A59">
        <v>3495</v>
      </c>
      <c r="B59" s="1">
        <v>45099</v>
      </c>
      <c r="C59">
        <v>2</v>
      </c>
      <c r="D59" t="s">
        <v>53</v>
      </c>
      <c r="E59" t="s">
        <v>64</v>
      </c>
      <c r="F59" t="s">
        <v>30</v>
      </c>
      <c r="G59" t="s">
        <v>46</v>
      </c>
      <c r="H59" t="s">
        <v>56</v>
      </c>
      <c r="I59" t="s">
        <v>33</v>
      </c>
      <c r="J59" t="s">
        <v>57</v>
      </c>
      <c r="K59" t="s">
        <v>57</v>
      </c>
      <c r="L59" t="s">
        <v>101</v>
      </c>
      <c r="M59" s="1">
        <v>33996</v>
      </c>
      <c r="N59" t="s">
        <v>86</v>
      </c>
      <c r="O59" t="s">
        <v>48</v>
      </c>
      <c r="P59" t="s">
        <v>60</v>
      </c>
      <c r="Q59" t="s">
        <v>67</v>
      </c>
      <c r="R59" t="s">
        <v>40</v>
      </c>
      <c r="S59" t="str">
        <f>IF(Table1[[#This Row],[Current Employee Rating]]&gt;=4,"High Performer",IF(Table1[[#This Row],[Current Employee Rating]]&gt;=3,"Average Performer","Low Performer"))</f>
        <v>High Performer</v>
      </c>
      <c r="T59">
        <v>4</v>
      </c>
      <c r="U59" s="1">
        <v>44812</v>
      </c>
      <c r="V59">
        <v>4</v>
      </c>
      <c r="W59" t="str">
        <f>IF(Table1[[#This Row],[Engagement Score]]&lt;3,"Low",IF(Table1[[#This Row],[Engagement Score]]&lt;4,"Medium","High"))</f>
        <v>High</v>
      </c>
      <c r="X59">
        <v>3</v>
      </c>
      <c r="Y59" t="str">
        <f>IF(Table1[[#This Row],[Satisfaction Score]]&lt;3,"Unsatisfied",IF(Table1[[#This Row],[Satisfaction Score]]&lt;4,"Neutral","Satisfied"))</f>
        <v>Neutral</v>
      </c>
      <c r="Z59">
        <v>5</v>
      </c>
      <c r="AA59" s="1">
        <v>44916</v>
      </c>
      <c r="AB59" t="s">
        <v>50</v>
      </c>
      <c r="AC59" t="s">
        <v>51</v>
      </c>
      <c r="AD59" t="s">
        <v>73</v>
      </c>
      <c r="AE59">
        <v>1</v>
      </c>
      <c r="AF59" s="5">
        <v>701.55</v>
      </c>
      <c r="AG59">
        <v>30</v>
      </c>
      <c r="AH59" t="str">
        <f t="shared" si="0"/>
        <v>Adult</v>
      </c>
    </row>
    <row r="60" spans="1:34" x14ac:dyDescent="0.25">
      <c r="A60">
        <v>3496</v>
      </c>
      <c r="B60" s="1">
        <v>44532</v>
      </c>
      <c r="C60">
        <v>4</v>
      </c>
      <c r="D60" t="s">
        <v>53</v>
      </c>
      <c r="E60" t="s">
        <v>74</v>
      </c>
      <c r="F60" t="s">
        <v>30</v>
      </c>
      <c r="G60" t="s">
        <v>31</v>
      </c>
      <c r="H60" t="s">
        <v>45</v>
      </c>
      <c r="I60" t="s">
        <v>46</v>
      </c>
      <c r="J60" t="s">
        <v>57</v>
      </c>
      <c r="K60" t="s">
        <v>57</v>
      </c>
      <c r="L60" t="s">
        <v>58</v>
      </c>
      <c r="M60" s="1">
        <v>23639</v>
      </c>
      <c r="N60" t="s">
        <v>76</v>
      </c>
      <c r="O60" t="s">
        <v>48</v>
      </c>
      <c r="P60" t="s">
        <v>60</v>
      </c>
      <c r="Q60" t="s">
        <v>39</v>
      </c>
      <c r="R60" t="s">
        <v>40</v>
      </c>
      <c r="S60" t="str">
        <f>IF(Table1[[#This Row],[Current Employee Rating]]&gt;=4,"High Performer",IF(Table1[[#This Row],[Current Employee Rating]]&gt;=3,"Average Performer","Low Performer"))</f>
        <v>High Performer</v>
      </c>
      <c r="T60">
        <v>5</v>
      </c>
      <c r="U60" s="1">
        <v>44921</v>
      </c>
      <c r="V60">
        <v>1</v>
      </c>
      <c r="W60" t="str">
        <f>IF(Table1[[#This Row],[Engagement Score]]&lt;3,"Low",IF(Table1[[#This Row],[Engagement Score]]&lt;4,"Medium","High"))</f>
        <v>Low</v>
      </c>
      <c r="X60">
        <v>3</v>
      </c>
      <c r="Y60" t="str">
        <f>IF(Table1[[#This Row],[Satisfaction Score]]&lt;3,"Unsatisfied",IF(Table1[[#This Row],[Satisfaction Score]]&lt;4,"Neutral","Satisfied"))</f>
        <v>Neutral</v>
      </c>
      <c r="Z60">
        <v>2</v>
      </c>
      <c r="AA60" s="1">
        <v>44973</v>
      </c>
      <c r="AB60" t="s">
        <v>62</v>
      </c>
      <c r="AC60" t="s">
        <v>42</v>
      </c>
      <c r="AD60" t="s">
        <v>52</v>
      </c>
      <c r="AE60">
        <v>1</v>
      </c>
      <c r="AF60" s="5">
        <v>806.87</v>
      </c>
      <c r="AG60">
        <v>57</v>
      </c>
      <c r="AH60" t="str">
        <f t="shared" si="0"/>
        <v>Middle Aged</v>
      </c>
    </row>
    <row r="61" spans="1:34" x14ac:dyDescent="0.25">
      <c r="A61">
        <v>3497</v>
      </c>
      <c r="B61" s="1">
        <v>44538</v>
      </c>
      <c r="C61">
        <v>4</v>
      </c>
      <c r="D61" t="s">
        <v>53</v>
      </c>
      <c r="E61" t="s">
        <v>64</v>
      </c>
      <c r="F61" t="s">
        <v>30</v>
      </c>
      <c r="G61" t="s">
        <v>46</v>
      </c>
      <c r="H61" t="s">
        <v>32</v>
      </c>
      <c r="I61" t="s">
        <v>33</v>
      </c>
      <c r="J61" t="s">
        <v>57</v>
      </c>
      <c r="K61" t="s">
        <v>57</v>
      </c>
      <c r="L61" t="s">
        <v>96</v>
      </c>
      <c r="M61" s="1">
        <v>29635</v>
      </c>
      <c r="N61" t="s">
        <v>80</v>
      </c>
      <c r="O61" t="s">
        <v>37</v>
      </c>
      <c r="P61" t="s">
        <v>49</v>
      </c>
      <c r="Q61" t="s">
        <v>39</v>
      </c>
      <c r="R61" t="s">
        <v>40</v>
      </c>
      <c r="S61" t="str">
        <f>IF(Table1[[#This Row],[Current Employee Rating]]&gt;=4,"High Performer",IF(Table1[[#This Row],[Current Employee Rating]]&gt;=3,"Average Performer","Low Performer"))</f>
        <v>Low Performer</v>
      </c>
      <c r="T61">
        <v>1</v>
      </c>
      <c r="U61" s="1">
        <v>44822</v>
      </c>
      <c r="V61">
        <v>2</v>
      </c>
      <c r="W61" t="str">
        <f>IF(Table1[[#This Row],[Engagement Score]]&lt;3,"Low",IF(Table1[[#This Row],[Engagement Score]]&lt;4,"Medium","High"))</f>
        <v>Low</v>
      </c>
      <c r="X61">
        <v>3</v>
      </c>
      <c r="Y61" t="str">
        <f>IF(Table1[[#This Row],[Satisfaction Score]]&lt;3,"Unsatisfied",IF(Table1[[#This Row],[Satisfaction Score]]&lt;4,"Neutral","Satisfied"))</f>
        <v>Neutral</v>
      </c>
      <c r="Z61">
        <v>4</v>
      </c>
      <c r="AA61" s="1">
        <v>44996</v>
      </c>
      <c r="AB61" t="s">
        <v>92</v>
      </c>
      <c r="AC61" t="s">
        <v>42</v>
      </c>
      <c r="AD61" t="s">
        <v>63</v>
      </c>
      <c r="AE61">
        <v>2</v>
      </c>
      <c r="AF61" s="5">
        <v>184.21</v>
      </c>
      <c r="AG61">
        <v>40</v>
      </c>
      <c r="AH61" t="str">
        <f t="shared" si="0"/>
        <v>Middle Aged</v>
      </c>
    </row>
    <row r="62" spans="1:34" x14ac:dyDescent="0.25">
      <c r="A62">
        <v>3498</v>
      </c>
      <c r="B62" s="1">
        <v>45042</v>
      </c>
      <c r="C62">
        <v>3</v>
      </c>
      <c r="D62" t="s">
        <v>53</v>
      </c>
      <c r="E62" t="s">
        <v>94</v>
      </c>
      <c r="F62" t="s">
        <v>30</v>
      </c>
      <c r="G62" t="s">
        <v>55</v>
      </c>
      <c r="H62" t="s">
        <v>45</v>
      </c>
      <c r="I62" t="s">
        <v>55</v>
      </c>
      <c r="J62" t="s">
        <v>57</v>
      </c>
      <c r="K62" t="s">
        <v>57</v>
      </c>
      <c r="L62" t="s">
        <v>58</v>
      </c>
      <c r="M62" s="1">
        <v>36085</v>
      </c>
      <c r="N62" t="s">
        <v>91</v>
      </c>
      <c r="O62" t="s">
        <v>37</v>
      </c>
      <c r="P62" t="s">
        <v>38</v>
      </c>
      <c r="Q62" t="s">
        <v>39</v>
      </c>
      <c r="R62" t="s">
        <v>40</v>
      </c>
      <c r="S62" t="str">
        <f>IF(Table1[[#This Row],[Current Employee Rating]]&gt;=4,"High Performer",IF(Table1[[#This Row],[Current Employee Rating]]&gt;=3,"Average Performer","Low Performer"))</f>
        <v>Low Performer</v>
      </c>
      <c r="T62">
        <v>2</v>
      </c>
      <c r="U62" s="1">
        <v>45096</v>
      </c>
      <c r="V62">
        <v>3</v>
      </c>
      <c r="W62" t="str">
        <f>IF(Table1[[#This Row],[Engagement Score]]&lt;3,"Low",IF(Table1[[#This Row],[Engagement Score]]&lt;4,"Medium","High"))</f>
        <v>Medium</v>
      </c>
      <c r="X62">
        <v>3</v>
      </c>
      <c r="Y62" t="str">
        <f>IF(Table1[[#This Row],[Satisfaction Score]]&lt;3,"Unsatisfied",IF(Table1[[#This Row],[Satisfaction Score]]&lt;4,"Neutral","Satisfied"))</f>
        <v>Neutral</v>
      </c>
      <c r="Z62">
        <v>4</v>
      </c>
      <c r="AA62" s="1">
        <v>45076</v>
      </c>
      <c r="AB62" t="s">
        <v>62</v>
      </c>
      <c r="AC62" t="s">
        <v>51</v>
      </c>
      <c r="AD62" t="s">
        <v>43</v>
      </c>
      <c r="AE62">
        <v>1</v>
      </c>
      <c r="AF62" s="5">
        <v>208.43</v>
      </c>
      <c r="AG62">
        <v>25</v>
      </c>
      <c r="AH62" t="str">
        <f t="shared" si="0"/>
        <v>Adult</v>
      </c>
    </row>
    <row r="63" spans="1:34" x14ac:dyDescent="0.25">
      <c r="A63">
        <v>3499</v>
      </c>
      <c r="B63" s="1">
        <v>43368</v>
      </c>
      <c r="C63">
        <v>7</v>
      </c>
      <c r="D63" t="s">
        <v>53</v>
      </c>
      <c r="E63" t="s">
        <v>74</v>
      </c>
      <c r="F63" t="s">
        <v>30</v>
      </c>
      <c r="G63" t="s">
        <v>46</v>
      </c>
      <c r="H63" t="s">
        <v>32</v>
      </c>
      <c r="I63" t="s">
        <v>33</v>
      </c>
      <c r="J63" t="s">
        <v>57</v>
      </c>
      <c r="K63" t="s">
        <v>57</v>
      </c>
      <c r="L63" t="s">
        <v>70</v>
      </c>
      <c r="M63" s="1">
        <v>25949</v>
      </c>
      <c r="N63" t="s">
        <v>91</v>
      </c>
      <c r="O63" t="s">
        <v>37</v>
      </c>
      <c r="P63" t="s">
        <v>84</v>
      </c>
      <c r="Q63" t="s">
        <v>39</v>
      </c>
      <c r="R63" t="s">
        <v>40</v>
      </c>
      <c r="S63" t="str">
        <f>IF(Table1[[#This Row],[Current Employee Rating]]&gt;=4,"High Performer",IF(Table1[[#This Row],[Current Employee Rating]]&gt;=3,"Average Performer","Low Performer"))</f>
        <v>High Performer</v>
      </c>
      <c r="T63">
        <v>5</v>
      </c>
      <c r="U63" s="1">
        <v>45128</v>
      </c>
      <c r="V63">
        <v>5</v>
      </c>
      <c r="W63" t="str">
        <f>IF(Table1[[#This Row],[Engagement Score]]&lt;3,"Low",IF(Table1[[#This Row],[Engagement Score]]&lt;4,"Medium","High"))</f>
        <v>High</v>
      </c>
      <c r="X63">
        <v>3</v>
      </c>
      <c r="Y63" t="str">
        <f>IF(Table1[[#This Row],[Satisfaction Score]]&lt;3,"Unsatisfied",IF(Table1[[#This Row],[Satisfaction Score]]&lt;4,"Neutral","Satisfied"))</f>
        <v>Neutral</v>
      </c>
      <c r="Z63">
        <v>5</v>
      </c>
      <c r="AA63" s="1">
        <v>44956</v>
      </c>
      <c r="AB63" t="s">
        <v>68</v>
      </c>
      <c r="AC63" t="s">
        <v>42</v>
      </c>
      <c r="AD63" t="s">
        <v>52</v>
      </c>
      <c r="AE63">
        <v>2</v>
      </c>
      <c r="AF63" s="5">
        <v>762.45</v>
      </c>
      <c r="AG63">
        <v>47</v>
      </c>
      <c r="AH63" t="str">
        <f t="shared" si="0"/>
        <v>Middle Aged</v>
      </c>
    </row>
    <row r="64" spans="1:34" x14ac:dyDescent="0.25">
      <c r="A64">
        <v>3500</v>
      </c>
      <c r="B64" s="1">
        <v>43424</v>
      </c>
      <c r="C64">
        <v>7</v>
      </c>
      <c r="D64" t="s">
        <v>53</v>
      </c>
      <c r="E64" t="s">
        <v>81</v>
      </c>
      <c r="F64" t="s">
        <v>30</v>
      </c>
      <c r="G64" t="s">
        <v>55</v>
      </c>
      <c r="H64" t="s">
        <v>56</v>
      </c>
      <c r="I64" t="s">
        <v>46</v>
      </c>
      <c r="J64" t="s">
        <v>57</v>
      </c>
      <c r="K64" t="s">
        <v>57</v>
      </c>
      <c r="L64" t="s">
        <v>100</v>
      </c>
      <c r="M64" s="1">
        <v>36581</v>
      </c>
      <c r="N64" t="s">
        <v>83</v>
      </c>
      <c r="O64" t="s">
        <v>37</v>
      </c>
      <c r="P64" t="s">
        <v>38</v>
      </c>
      <c r="Q64" t="s">
        <v>77</v>
      </c>
      <c r="R64" t="s">
        <v>40</v>
      </c>
      <c r="S64" t="str">
        <f>IF(Table1[[#This Row],[Current Employee Rating]]&gt;=4,"High Performer",IF(Table1[[#This Row],[Current Employee Rating]]&gt;=3,"Average Performer","Low Performer"))</f>
        <v>Low Performer</v>
      </c>
      <c r="T64">
        <v>1</v>
      </c>
      <c r="U64" s="1">
        <v>45060</v>
      </c>
      <c r="V64">
        <v>4</v>
      </c>
      <c r="W64" t="str">
        <f>IF(Table1[[#This Row],[Engagement Score]]&lt;3,"Low",IF(Table1[[#This Row],[Engagement Score]]&lt;4,"Medium","High"))</f>
        <v>High</v>
      </c>
      <c r="X64">
        <v>1</v>
      </c>
      <c r="Y64" t="str">
        <f>IF(Table1[[#This Row],[Satisfaction Score]]&lt;3,"Unsatisfied",IF(Table1[[#This Row],[Satisfaction Score]]&lt;4,"Neutral","Satisfied"))</f>
        <v>Unsatisfied</v>
      </c>
      <c r="Z64">
        <v>4</v>
      </c>
      <c r="AA64" s="1">
        <v>45092</v>
      </c>
      <c r="AB64" t="s">
        <v>41</v>
      </c>
      <c r="AC64" t="s">
        <v>51</v>
      </c>
      <c r="AD64" t="s">
        <v>52</v>
      </c>
      <c r="AE64">
        <v>4</v>
      </c>
      <c r="AF64" s="5">
        <v>779.79</v>
      </c>
      <c r="AG64">
        <v>18</v>
      </c>
      <c r="AH64" t="str">
        <f t="shared" si="0"/>
        <v>Young Adult</v>
      </c>
    </row>
    <row r="65" spans="1:34" x14ac:dyDescent="0.25">
      <c r="A65">
        <v>3502</v>
      </c>
      <c r="B65" s="1">
        <v>43739</v>
      </c>
      <c r="C65">
        <v>6</v>
      </c>
      <c r="D65" t="s">
        <v>53</v>
      </c>
      <c r="E65" t="s">
        <v>69</v>
      </c>
      <c r="F65" t="s">
        <v>30</v>
      </c>
      <c r="G65" t="s">
        <v>55</v>
      </c>
      <c r="H65" t="s">
        <v>32</v>
      </c>
      <c r="I65" t="s">
        <v>33</v>
      </c>
      <c r="J65" t="s">
        <v>57</v>
      </c>
      <c r="K65" t="s">
        <v>57</v>
      </c>
      <c r="L65" t="s">
        <v>89</v>
      </c>
      <c r="M65" s="1">
        <v>27940</v>
      </c>
      <c r="N65" t="s">
        <v>83</v>
      </c>
      <c r="O65" t="s">
        <v>48</v>
      </c>
      <c r="P65" t="s">
        <v>38</v>
      </c>
      <c r="Q65" t="s">
        <v>67</v>
      </c>
      <c r="R65" t="s">
        <v>40</v>
      </c>
      <c r="S65" t="str">
        <f>IF(Table1[[#This Row],[Current Employee Rating]]&gt;=4,"High Performer",IF(Table1[[#This Row],[Current Employee Rating]]&gt;=3,"Average Performer","Low Performer"))</f>
        <v>Low Performer</v>
      </c>
      <c r="T65">
        <v>1</v>
      </c>
      <c r="U65" s="1">
        <v>45040</v>
      </c>
      <c r="V65">
        <v>5</v>
      </c>
      <c r="W65" t="str">
        <f>IF(Table1[[#This Row],[Engagement Score]]&lt;3,"Low",IF(Table1[[#This Row],[Engagement Score]]&lt;4,"Medium","High"))</f>
        <v>High</v>
      </c>
      <c r="X65">
        <v>3</v>
      </c>
      <c r="Y65" t="str">
        <f>IF(Table1[[#This Row],[Satisfaction Score]]&lt;3,"Unsatisfied",IF(Table1[[#This Row],[Satisfaction Score]]&lt;4,"Neutral","Satisfied"))</f>
        <v>Neutral</v>
      </c>
      <c r="Z65">
        <v>5</v>
      </c>
      <c r="AA65" s="1">
        <v>44929</v>
      </c>
      <c r="AB65" t="s">
        <v>50</v>
      </c>
      <c r="AC65" t="s">
        <v>51</v>
      </c>
      <c r="AD65" t="s">
        <v>52</v>
      </c>
      <c r="AE65">
        <v>3</v>
      </c>
      <c r="AF65" s="5">
        <v>427.12</v>
      </c>
      <c r="AG65">
        <v>43</v>
      </c>
      <c r="AH65" t="str">
        <f t="shared" si="0"/>
        <v>Middle Aged</v>
      </c>
    </row>
    <row r="66" spans="1:34" x14ac:dyDescent="0.25">
      <c r="A66">
        <v>3503</v>
      </c>
      <c r="B66" s="1">
        <v>44581</v>
      </c>
      <c r="C66">
        <v>4</v>
      </c>
      <c r="D66" t="s">
        <v>53</v>
      </c>
      <c r="E66" t="s">
        <v>29</v>
      </c>
      <c r="F66" t="s">
        <v>30</v>
      </c>
      <c r="G66" t="s">
        <v>46</v>
      </c>
      <c r="H66" t="s">
        <v>45</v>
      </c>
      <c r="I66" t="s">
        <v>33</v>
      </c>
      <c r="J66" t="s">
        <v>57</v>
      </c>
      <c r="K66" t="s">
        <v>57</v>
      </c>
      <c r="L66" t="s">
        <v>96</v>
      </c>
      <c r="M66" s="1">
        <v>18836</v>
      </c>
      <c r="N66" t="s">
        <v>90</v>
      </c>
      <c r="O66" t="s">
        <v>48</v>
      </c>
      <c r="P66" t="s">
        <v>60</v>
      </c>
      <c r="Q66" t="s">
        <v>61</v>
      </c>
      <c r="R66" t="s">
        <v>40</v>
      </c>
      <c r="S66" t="str">
        <f>IF(Table1[[#This Row],[Current Employee Rating]]&gt;=4,"High Performer",IF(Table1[[#This Row],[Current Employee Rating]]&gt;=3,"Average Performer","Low Performer"))</f>
        <v>High Performer</v>
      </c>
      <c r="T66">
        <v>4</v>
      </c>
      <c r="U66" s="1">
        <v>44954</v>
      </c>
      <c r="V66">
        <v>5</v>
      </c>
      <c r="W66" t="str">
        <f>IF(Table1[[#This Row],[Engagement Score]]&lt;3,"Low",IF(Table1[[#This Row],[Engagement Score]]&lt;4,"Medium","High"))</f>
        <v>High</v>
      </c>
      <c r="X66">
        <v>2</v>
      </c>
      <c r="Y66" t="str">
        <f>IF(Table1[[#This Row],[Satisfaction Score]]&lt;3,"Unsatisfied",IF(Table1[[#This Row],[Satisfaction Score]]&lt;4,"Neutral","Satisfied"))</f>
        <v>Unsatisfied</v>
      </c>
      <c r="Z66">
        <v>3</v>
      </c>
      <c r="AA66" s="1">
        <v>44977</v>
      </c>
      <c r="AB66" t="s">
        <v>68</v>
      </c>
      <c r="AC66" t="s">
        <v>42</v>
      </c>
      <c r="AD66" t="s">
        <v>63</v>
      </c>
      <c r="AE66">
        <v>4</v>
      </c>
      <c r="AF66" s="5">
        <v>996.35</v>
      </c>
      <c r="AG66">
        <v>71</v>
      </c>
      <c r="AH66" t="str">
        <f t="shared" si="0"/>
        <v>Old</v>
      </c>
    </row>
    <row r="67" spans="1:34" x14ac:dyDescent="0.25">
      <c r="A67">
        <v>3504</v>
      </c>
      <c r="B67" s="1">
        <v>44479</v>
      </c>
      <c r="C67">
        <v>4</v>
      </c>
      <c r="D67" t="s">
        <v>53</v>
      </c>
      <c r="E67" t="s">
        <v>85</v>
      </c>
      <c r="F67" t="s">
        <v>30</v>
      </c>
      <c r="G67" t="s">
        <v>55</v>
      </c>
      <c r="H67" t="s">
        <v>56</v>
      </c>
      <c r="I67" t="s">
        <v>46</v>
      </c>
      <c r="J67" t="s">
        <v>57</v>
      </c>
      <c r="K67" t="s">
        <v>57</v>
      </c>
      <c r="L67" t="s">
        <v>65</v>
      </c>
      <c r="M67" s="1">
        <v>29456</v>
      </c>
      <c r="N67" t="s">
        <v>90</v>
      </c>
      <c r="O67" t="s">
        <v>48</v>
      </c>
      <c r="P67" t="s">
        <v>49</v>
      </c>
      <c r="Q67" t="s">
        <v>67</v>
      </c>
      <c r="R67" t="s">
        <v>40</v>
      </c>
      <c r="S67" t="str">
        <f>IF(Table1[[#This Row],[Current Employee Rating]]&gt;=4,"High Performer",IF(Table1[[#This Row],[Current Employee Rating]]&gt;=3,"Average Performer","Low Performer"))</f>
        <v>Low Performer</v>
      </c>
      <c r="T67">
        <v>2</v>
      </c>
      <c r="U67" s="1">
        <v>45036</v>
      </c>
      <c r="V67">
        <v>3</v>
      </c>
      <c r="W67" t="str">
        <f>IF(Table1[[#This Row],[Engagement Score]]&lt;3,"Low",IF(Table1[[#This Row],[Engagement Score]]&lt;4,"Medium","High"))</f>
        <v>Medium</v>
      </c>
      <c r="X67">
        <v>4</v>
      </c>
      <c r="Y67" t="str">
        <f>IF(Table1[[#This Row],[Satisfaction Score]]&lt;3,"Unsatisfied",IF(Table1[[#This Row],[Satisfaction Score]]&lt;4,"Neutral","Satisfied"))</f>
        <v>Satisfied</v>
      </c>
      <c r="Z67">
        <v>3</v>
      </c>
      <c r="AA67" s="1">
        <v>45079</v>
      </c>
      <c r="AB67" t="s">
        <v>92</v>
      </c>
      <c r="AC67" t="s">
        <v>42</v>
      </c>
      <c r="AD67" t="s">
        <v>63</v>
      </c>
      <c r="AE67">
        <v>5</v>
      </c>
      <c r="AF67" s="5">
        <v>963.23</v>
      </c>
      <c r="AG67">
        <v>41</v>
      </c>
      <c r="AH67" t="str">
        <f t="shared" ref="AH67:AH130" si="1">IF(AG67&lt;25,"Young Adult", IF(AG67&lt;40, "Adult", IF(AG67&lt;60, "Middle Aged", "Old")))</f>
        <v>Middle Aged</v>
      </c>
    </row>
    <row r="68" spans="1:34" x14ac:dyDescent="0.25">
      <c r="A68">
        <v>3505</v>
      </c>
      <c r="B68" s="1">
        <v>44072</v>
      </c>
      <c r="C68">
        <v>5</v>
      </c>
      <c r="D68" t="s">
        <v>53</v>
      </c>
      <c r="E68" t="s">
        <v>44</v>
      </c>
      <c r="F68" t="s">
        <v>30</v>
      </c>
      <c r="G68" t="s">
        <v>31</v>
      </c>
      <c r="H68" t="s">
        <v>56</v>
      </c>
      <c r="I68" t="s">
        <v>33</v>
      </c>
      <c r="J68" t="s">
        <v>57</v>
      </c>
      <c r="K68" t="s">
        <v>57</v>
      </c>
      <c r="L68" t="s">
        <v>70</v>
      </c>
      <c r="M68" s="1">
        <v>15911</v>
      </c>
      <c r="N68" t="s">
        <v>86</v>
      </c>
      <c r="O68" t="s">
        <v>48</v>
      </c>
      <c r="P68" t="s">
        <v>49</v>
      </c>
      <c r="Q68" t="s">
        <v>39</v>
      </c>
      <c r="R68" t="s">
        <v>40</v>
      </c>
      <c r="S68" t="str">
        <f>IF(Table1[[#This Row],[Current Employee Rating]]&gt;=4,"High Performer",IF(Table1[[#This Row],[Current Employee Rating]]&gt;=3,"Average Performer","Low Performer"))</f>
        <v>Low Performer</v>
      </c>
      <c r="T68">
        <v>1</v>
      </c>
      <c r="U68" s="1">
        <v>44875</v>
      </c>
      <c r="V68">
        <v>4</v>
      </c>
      <c r="W68" t="str">
        <f>IF(Table1[[#This Row],[Engagement Score]]&lt;3,"Low",IF(Table1[[#This Row],[Engagement Score]]&lt;4,"Medium","High"))</f>
        <v>High</v>
      </c>
      <c r="X68">
        <v>3</v>
      </c>
      <c r="Y68" t="str">
        <f>IF(Table1[[#This Row],[Satisfaction Score]]&lt;3,"Unsatisfied",IF(Table1[[#This Row],[Satisfaction Score]]&lt;4,"Neutral","Satisfied"))</f>
        <v>Neutral</v>
      </c>
      <c r="Z68">
        <v>2</v>
      </c>
      <c r="AA68" s="1">
        <v>44817</v>
      </c>
      <c r="AB68" t="s">
        <v>41</v>
      </c>
      <c r="AC68" t="s">
        <v>42</v>
      </c>
      <c r="AD68" t="s">
        <v>43</v>
      </c>
      <c r="AE68">
        <v>5</v>
      </c>
      <c r="AF68" s="5">
        <v>260.97000000000003</v>
      </c>
      <c r="AG68">
        <v>77</v>
      </c>
      <c r="AH68" t="str">
        <f t="shared" si="1"/>
        <v>Old</v>
      </c>
    </row>
    <row r="69" spans="1:34" x14ac:dyDescent="0.25">
      <c r="A69">
        <v>3506</v>
      </c>
      <c r="B69" s="1">
        <v>43704</v>
      </c>
      <c r="C69">
        <v>6</v>
      </c>
      <c r="D69" t="s">
        <v>53</v>
      </c>
      <c r="E69" t="s">
        <v>87</v>
      </c>
      <c r="F69" t="s">
        <v>30</v>
      </c>
      <c r="G69" t="s">
        <v>55</v>
      </c>
      <c r="H69" t="s">
        <v>56</v>
      </c>
      <c r="I69" t="s">
        <v>33</v>
      </c>
      <c r="J69" t="s">
        <v>57</v>
      </c>
      <c r="K69" t="s">
        <v>57</v>
      </c>
      <c r="L69" t="s">
        <v>70</v>
      </c>
      <c r="M69" s="1">
        <v>32330</v>
      </c>
      <c r="N69" t="s">
        <v>86</v>
      </c>
      <c r="O69" t="s">
        <v>48</v>
      </c>
      <c r="P69" t="s">
        <v>60</v>
      </c>
      <c r="Q69" t="s">
        <v>67</v>
      </c>
      <c r="R69" t="s">
        <v>40</v>
      </c>
      <c r="S69" t="str">
        <f>IF(Table1[[#This Row],[Current Employee Rating]]&gt;=4,"High Performer",IF(Table1[[#This Row],[Current Employee Rating]]&gt;=3,"Average Performer","Low Performer"))</f>
        <v>Low Performer</v>
      </c>
      <c r="T69">
        <v>2</v>
      </c>
      <c r="U69" s="1">
        <v>45104</v>
      </c>
      <c r="V69">
        <v>2</v>
      </c>
      <c r="W69" t="str">
        <f>IF(Table1[[#This Row],[Engagement Score]]&lt;3,"Low",IF(Table1[[#This Row],[Engagement Score]]&lt;4,"Medium","High"))</f>
        <v>Low</v>
      </c>
      <c r="X69">
        <v>2</v>
      </c>
      <c r="Y69" t="str">
        <f>IF(Table1[[#This Row],[Satisfaction Score]]&lt;3,"Unsatisfied",IF(Table1[[#This Row],[Satisfaction Score]]&lt;4,"Neutral","Satisfied"))</f>
        <v>Unsatisfied</v>
      </c>
      <c r="Z69">
        <v>3</v>
      </c>
      <c r="AA69" s="1">
        <v>45067</v>
      </c>
      <c r="AB69" t="s">
        <v>41</v>
      </c>
      <c r="AC69" t="s">
        <v>42</v>
      </c>
      <c r="AD69" t="s">
        <v>63</v>
      </c>
      <c r="AE69">
        <v>1</v>
      </c>
      <c r="AF69" s="5">
        <v>781.81</v>
      </c>
      <c r="AG69">
        <v>31</v>
      </c>
      <c r="AH69" t="str">
        <f t="shared" si="1"/>
        <v>Adult</v>
      </c>
    </row>
    <row r="70" spans="1:34" x14ac:dyDescent="0.25">
      <c r="A70">
        <v>3507</v>
      </c>
      <c r="B70" s="1">
        <v>44252</v>
      </c>
      <c r="C70">
        <v>5</v>
      </c>
      <c r="D70" t="s">
        <v>53</v>
      </c>
      <c r="E70" t="s">
        <v>64</v>
      </c>
      <c r="F70" t="s">
        <v>30</v>
      </c>
      <c r="G70" t="s">
        <v>55</v>
      </c>
      <c r="H70" t="s">
        <v>45</v>
      </c>
      <c r="I70" t="s">
        <v>55</v>
      </c>
      <c r="J70" t="s">
        <v>57</v>
      </c>
      <c r="K70" t="s">
        <v>57</v>
      </c>
      <c r="L70" t="s">
        <v>96</v>
      </c>
      <c r="M70" s="1">
        <v>26747</v>
      </c>
      <c r="N70" t="s">
        <v>76</v>
      </c>
      <c r="O70" t="s">
        <v>48</v>
      </c>
      <c r="P70" t="s">
        <v>38</v>
      </c>
      <c r="Q70" t="s">
        <v>61</v>
      </c>
      <c r="R70" t="s">
        <v>40</v>
      </c>
      <c r="S70" t="str">
        <f>IF(Table1[[#This Row],[Current Employee Rating]]&gt;=4,"High Performer",IF(Table1[[#This Row],[Current Employee Rating]]&gt;=3,"Average Performer","Low Performer"))</f>
        <v>High Performer</v>
      </c>
      <c r="T70">
        <v>4</v>
      </c>
      <c r="U70" s="1">
        <v>45016</v>
      </c>
      <c r="V70">
        <v>2</v>
      </c>
      <c r="W70" t="str">
        <f>IF(Table1[[#This Row],[Engagement Score]]&lt;3,"Low",IF(Table1[[#This Row],[Engagement Score]]&lt;4,"Medium","High"))</f>
        <v>Low</v>
      </c>
      <c r="X70">
        <v>5</v>
      </c>
      <c r="Y70" t="str">
        <f>IF(Table1[[#This Row],[Satisfaction Score]]&lt;3,"Unsatisfied",IF(Table1[[#This Row],[Satisfaction Score]]&lt;4,"Neutral","Satisfied"))</f>
        <v>Satisfied</v>
      </c>
      <c r="Z70">
        <v>2</v>
      </c>
      <c r="AA70" s="1">
        <v>45071</v>
      </c>
      <c r="AB70" t="s">
        <v>62</v>
      </c>
      <c r="AC70" t="s">
        <v>42</v>
      </c>
      <c r="AD70" t="s">
        <v>73</v>
      </c>
      <c r="AE70">
        <v>4</v>
      </c>
      <c r="AF70" s="5">
        <v>651.77</v>
      </c>
      <c r="AG70">
        <v>48</v>
      </c>
      <c r="AH70" t="str">
        <f t="shared" si="1"/>
        <v>Middle Aged</v>
      </c>
    </row>
    <row r="71" spans="1:34" x14ac:dyDescent="0.25">
      <c r="A71">
        <v>3508</v>
      </c>
      <c r="B71" s="1">
        <v>44390</v>
      </c>
      <c r="C71">
        <v>4</v>
      </c>
      <c r="D71" t="s">
        <v>53</v>
      </c>
      <c r="E71" t="s">
        <v>29</v>
      </c>
      <c r="F71" t="s">
        <v>30</v>
      </c>
      <c r="G71" t="s">
        <v>55</v>
      </c>
      <c r="H71" t="s">
        <v>56</v>
      </c>
      <c r="I71" t="s">
        <v>46</v>
      </c>
      <c r="J71" t="s">
        <v>57</v>
      </c>
      <c r="K71" t="s">
        <v>57</v>
      </c>
      <c r="L71" t="s">
        <v>47</v>
      </c>
      <c r="M71" s="1">
        <v>15487</v>
      </c>
      <c r="N71" t="s">
        <v>80</v>
      </c>
      <c r="O71" t="s">
        <v>48</v>
      </c>
      <c r="P71" t="s">
        <v>84</v>
      </c>
      <c r="Q71" t="s">
        <v>61</v>
      </c>
      <c r="R71" t="s">
        <v>40</v>
      </c>
      <c r="S71" t="str">
        <f>IF(Table1[[#This Row],[Current Employee Rating]]&gt;=4,"High Performer",IF(Table1[[#This Row],[Current Employee Rating]]&gt;=3,"Average Performer","Low Performer"))</f>
        <v>High Performer</v>
      </c>
      <c r="T71">
        <v>5</v>
      </c>
      <c r="U71" s="1">
        <v>45033</v>
      </c>
      <c r="V71">
        <v>1</v>
      </c>
      <c r="W71" t="str">
        <f>IF(Table1[[#This Row],[Engagement Score]]&lt;3,"Low",IF(Table1[[#This Row],[Engagement Score]]&lt;4,"Medium","High"))</f>
        <v>Low</v>
      </c>
      <c r="X71">
        <v>5</v>
      </c>
      <c r="Y71" t="str">
        <f>IF(Table1[[#This Row],[Satisfaction Score]]&lt;3,"Unsatisfied",IF(Table1[[#This Row],[Satisfaction Score]]&lt;4,"Neutral","Satisfied"))</f>
        <v>Satisfied</v>
      </c>
      <c r="Z71">
        <v>4</v>
      </c>
      <c r="AA71" s="1">
        <v>45020</v>
      </c>
      <c r="AB71" t="s">
        <v>92</v>
      </c>
      <c r="AC71" t="s">
        <v>51</v>
      </c>
      <c r="AD71" t="s">
        <v>63</v>
      </c>
      <c r="AE71">
        <v>1</v>
      </c>
      <c r="AF71" s="5">
        <v>568.22</v>
      </c>
      <c r="AG71">
        <v>79</v>
      </c>
      <c r="AH71" t="str">
        <f t="shared" si="1"/>
        <v>Old</v>
      </c>
    </row>
    <row r="72" spans="1:34" x14ac:dyDescent="0.25">
      <c r="A72">
        <v>3509</v>
      </c>
      <c r="B72" s="1">
        <v>44300</v>
      </c>
      <c r="C72">
        <v>5</v>
      </c>
      <c r="D72" t="s">
        <v>53</v>
      </c>
      <c r="E72" t="s">
        <v>69</v>
      </c>
      <c r="F72" t="s">
        <v>30</v>
      </c>
      <c r="G72" t="s">
        <v>46</v>
      </c>
      <c r="H72" t="s">
        <v>32</v>
      </c>
      <c r="I72" t="s">
        <v>55</v>
      </c>
      <c r="J72" t="s">
        <v>57</v>
      </c>
      <c r="K72" t="s">
        <v>57</v>
      </c>
      <c r="L72" t="s">
        <v>58</v>
      </c>
      <c r="M72" s="1">
        <v>28433</v>
      </c>
      <c r="N72" t="s">
        <v>91</v>
      </c>
      <c r="O72" t="s">
        <v>37</v>
      </c>
      <c r="P72" t="s">
        <v>72</v>
      </c>
      <c r="Q72" t="s">
        <v>67</v>
      </c>
      <c r="R72" t="s">
        <v>40</v>
      </c>
      <c r="S72" t="str">
        <f>IF(Table1[[#This Row],[Current Employee Rating]]&gt;=4,"High Performer",IF(Table1[[#This Row],[Current Employee Rating]]&gt;=3,"Average Performer","Low Performer"))</f>
        <v>Low Performer</v>
      </c>
      <c r="T72">
        <v>2</v>
      </c>
      <c r="U72" s="1">
        <v>44898</v>
      </c>
      <c r="V72">
        <v>4</v>
      </c>
      <c r="W72" t="str">
        <f>IF(Table1[[#This Row],[Engagement Score]]&lt;3,"Low",IF(Table1[[#This Row],[Engagement Score]]&lt;4,"Medium","High"))</f>
        <v>High</v>
      </c>
      <c r="X72">
        <v>5</v>
      </c>
      <c r="Y72" t="str">
        <f>IF(Table1[[#This Row],[Satisfaction Score]]&lt;3,"Unsatisfied",IF(Table1[[#This Row],[Satisfaction Score]]&lt;4,"Neutral","Satisfied"))</f>
        <v>Satisfied</v>
      </c>
      <c r="Z72">
        <v>2</v>
      </c>
      <c r="AA72" s="1">
        <v>44989</v>
      </c>
      <c r="AB72" t="s">
        <v>41</v>
      </c>
      <c r="AC72" t="s">
        <v>51</v>
      </c>
      <c r="AD72" t="s">
        <v>63</v>
      </c>
      <c r="AE72">
        <v>4</v>
      </c>
      <c r="AF72" s="5">
        <v>612.1</v>
      </c>
      <c r="AG72">
        <v>44</v>
      </c>
      <c r="AH72" t="str">
        <f t="shared" si="1"/>
        <v>Middle Aged</v>
      </c>
    </row>
    <row r="73" spans="1:34" x14ac:dyDescent="0.25">
      <c r="A73">
        <v>3510</v>
      </c>
      <c r="B73" s="1">
        <v>43871</v>
      </c>
      <c r="C73">
        <v>6</v>
      </c>
      <c r="D73" t="s">
        <v>53</v>
      </c>
      <c r="E73" t="s">
        <v>94</v>
      </c>
      <c r="F73" t="s">
        <v>30</v>
      </c>
      <c r="G73" t="s">
        <v>46</v>
      </c>
      <c r="H73" t="s">
        <v>45</v>
      </c>
      <c r="I73" t="s">
        <v>55</v>
      </c>
      <c r="J73" t="s">
        <v>57</v>
      </c>
      <c r="K73" t="s">
        <v>57</v>
      </c>
      <c r="L73" t="s">
        <v>65</v>
      </c>
      <c r="M73" s="1">
        <v>20745</v>
      </c>
      <c r="N73" t="s">
        <v>91</v>
      </c>
      <c r="O73" t="s">
        <v>37</v>
      </c>
      <c r="P73" t="s">
        <v>49</v>
      </c>
      <c r="Q73" t="s">
        <v>67</v>
      </c>
      <c r="R73" t="s">
        <v>40</v>
      </c>
      <c r="S73" t="str">
        <f>IF(Table1[[#This Row],[Current Employee Rating]]&gt;=4,"High Performer",IF(Table1[[#This Row],[Current Employee Rating]]&gt;=3,"Average Performer","Low Performer"))</f>
        <v>Low Performer</v>
      </c>
      <c r="T73">
        <v>2</v>
      </c>
      <c r="U73" s="1">
        <v>44795</v>
      </c>
      <c r="V73">
        <v>2</v>
      </c>
      <c r="W73" t="str">
        <f>IF(Table1[[#This Row],[Engagement Score]]&lt;3,"Low",IF(Table1[[#This Row],[Engagement Score]]&lt;4,"Medium","High"))</f>
        <v>Low</v>
      </c>
      <c r="X73">
        <v>4</v>
      </c>
      <c r="Y73" t="str">
        <f>IF(Table1[[#This Row],[Satisfaction Score]]&lt;3,"Unsatisfied",IF(Table1[[#This Row],[Satisfaction Score]]&lt;4,"Neutral","Satisfied"))</f>
        <v>Satisfied</v>
      </c>
      <c r="Z73">
        <v>3</v>
      </c>
      <c r="AA73" s="1">
        <v>44861</v>
      </c>
      <c r="AB73" t="s">
        <v>68</v>
      </c>
      <c r="AC73" t="s">
        <v>51</v>
      </c>
      <c r="AD73" t="s">
        <v>63</v>
      </c>
      <c r="AE73">
        <v>4</v>
      </c>
      <c r="AF73" s="5">
        <v>473.23</v>
      </c>
      <c r="AG73">
        <v>64</v>
      </c>
      <c r="AH73" t="str">
        <f t="shared" si="1"/>
        <v>Old</v>
      </c>
    </row>
    <row r="74" spans="1:34" x14ac:dyDescent="0.25">
      <c r="A74">
        <v>3511</v>
      </c>
      <c r="B74" s="1">
        <v>44425</v>
      </c>
      <c r="C74">
        <v>4</v>
      </c>
      <c r="D74" t="s">
        <v>53</v>
      </c>
      <c r="E74" t="s">
        <v>74</v>
      </c>
      <c r="F74" t="s">
        <v>30</v>
      </c>
      <c r="G74" t="s">
        <v>46</v>
      </c>
      <c r="H74" t="s">
        <v>56</v>
      </c>
      <c r="I74" t="s">
        <v>55</v>
      </c>
      <c r="J74" t="s">
        <v>57</v>
      </c>
      <c r="K74" t="s">
        <v>57</v>
      </c>
      <c r="L74" t="s">
        <v>35</v>
      </c>
      <c r="M74" s="1">
        <v>35479</v>
      </c>
      <c r="N74" t="s">
        <v>91</v>
      </c>
      <c r="O74" t="s">
        <v>37</v>
      </c>
      <c r="P74" t="s">
        <v>84</v>
      </c>
      <c r="Q74" t="s">
        <v>77</v>
      </c>
      <c r="R74" t="s">
        <v>40</v>
      </c>
      <c r="S74" t="str">
        <f>IF(Table1[[#This Row],[Current Employee Rating]]&gt;=4,"High Performer",IF(Table1[[#This Row],[Current Employee Rating]]&gt;=3,"Average Performer","Low Performer"))</f>
        <v>High Performer</v>
      </c>
      <c r="T74">
        <v>4</v>
      </c>
      <c r="U74" s="1">
        <v>45057</v>
      </c>
      <c r="V74">
        <v>5</v>
      </c>
      <c r="W74" t="str">
        <f>IF(Table1[[#This Row],[Engagement Score]]&lt;3,"Low",IF(Table1[[#This Row],[Engagement Score]]&lt;4,"Medium","High"))</f>
        <v>High</v>
      </c>
      <c r="X74">
        <v>4</v>
      </c>
      <c r="Y74" t="str">
        <f>IF(Table1[[#This Row],[Satisfaction Score]]&lt;3,"Unsatisfied",IF(Table1[[#This Row],[Satisfaction Score]]&lt;4,"Neutral","Satisfied"))</f>
        <v>Satisfied</v>
      </c>
      <c r="Z74">
        <v>5</v>
      </c>
      <c r="AA74" s="1">
        <v>45023</v>
      </c>
      <c r="AB74" t="s">
        <v>68</v>
      </c>
      <c r="AC74" t="s">
        <v>42</v>
      </c>
      <c r="AD74" t="s">
        <v>63</v>
      </c>
      <c r="AE74">
        <v>3</v>
      </c>
      <c r="AF74" s="5">
        <v>344.44</v>
      </c>
      <c r="AG74">
        <v>24</v>
      </c>
      <c r="AH74" t="str">
        <f t="shared" si="1"/>
        <v>Young Adult</v>
      </c>
    </row>
    <row r="75" spans="1:34" x14ac:dyDescent="0.25">
      <c r="A75">
        <v>3514</v>
      </c>
      <c r="B75" s="1">
        <v>43936</v>
      </c>
      <c r="C75">
        <v>6</v>
      </c>
      <c r="D75" t="s">
        <v>53</v>
      </c>
      <c r="E75" t="s">
        <v>69</v>
      </c>
      <c r="F75" t="s">
        <v>30</v>
      </c>
      <c r="G75" t="s">
        <v>55</v>
      </c>
      <c r="H75" t="s">
        <v>56</v>
      </c>
      <c r="I75" t="s">
        <v>46</v>
      </c>
      <c r="J75" t="s">
        <v>57</v>
      </c>
      <c r="K75" t="s">
        <v>57</v>
      </c>
      <c r="L75" t="s">
        <v>101</v>
      </c>
      <c r="M75" s="1">
        <v>21188</v>
      </c>
      <c r="N75" t="s">
        <v>83</v>
      </c>
      <c r="O75" t="s">
        <v>48</v>
      </c>
      <c r="P75" t="s">
        <v>84</v>
      </c>
      <c r="Q75" t="s">
        <v>67</v>
      </c>
      <c r="R75" t="s">
        <v>40</v>
      </c>
      <c r="S75" t="str">
        <f>IF(Table1[[#This Row],[Current Employee Rating]]&gt;=4,"High Performer",IF(Table1[[#This Row],[Current Employee Rating]]&gt;=3,"Average Performer","Low Performer"))</f>
        <v>Low Performer</v>
      </c>
      <c r="T75">
        <v>1</v>
      </c>
      <c r="U75" s="1">
        <v>44798</v>
      </c>
      <c r="V75">
        <v>2</v>
      </c>
      <c r="W75" t="str">
        <f>IF(Table1[[#This Row],[Engagement Score]]&lt;3,"Low",IF(Table1[[#This Row],[Engagement Score]]&lt;4,"Medium","High"))</f>
        <v>Low</v>
      </c>
      <c r="X75">
        <v>1</v>
      </c>
      <c r="Y75" t="str">
        <f>IF(Table1[[#This Row],[Satisfaction Score]]&lt;3,"Unsatisfied",IF(Table1[[#This Row],[Satisfaction Score]]&lt;4,"Neutral","Satisfied"))</f>
        <v>Unsatisfied</v>
      </c>
      <c r="Z75">
        <v>1</v>
      </c>
      <c r="AA75" s="1">
        <v>44978</v>
      </c>
      <c r="AB75" t="s">
        <v>41</v>
      </c>
      <c r="AC75" t="s">
        <v>42</v>
      </c>
      <c r="AD75" t="s">
        <v>52</v>
      </c>
      <c r="AE75">
        <v>3</v>
      </c>
      <c r="AF75" s="5">
        <v>975.46</v>
      </c>
      <c r="AG75">
        <v>62</v>
      </c>
      <c r="AH75" t="str">
        <f t="shared" si="1"/>
        <v>Old</v>
      </c>
    </row>
    <row r="76" spans="1:34" x14ac:dyDescent="0.25">
      <c r="A76">
        <v>3516</v>
      </c>
      <c r="B76" s="1">
        <v>44658</v>
      </c>
      <c r="C76">
        <v>4</v>
      </c>
      <c r="D76" t="s">
        <v>53</v>
      </c>
      <c r="E76" t="s">
        <v>85</v>
      </c>
      <c r="F76" t="s">
        <v>30</v>
      </c>
      <c r="G76" t="s">
        <v>31</v>
      </c>
      <c r="H76" t="s">
        <v>56</v>
      </c>
      <c r="I76" t="s">
        <v>46</v>
      </c>
      <c r="J76" t="s">
        <v>57</v>
      </c>
      <c r="K76" t="s">
        <v>57</v>
      </c>
      <c r="L76" t="s">
        <v>96</v>
      </c>
      <c r="M76" s="1">
        <v>32319</v>
      </c>
      <c r="N76" t="s">
        <v>90</v>
      </c>
      <c r="O76" t="s">
        <v>48</v>
      </c>
      <c r="P76" t="s">
        <v>84</v>
      </c>
      <c r="Q76" t="s">
        <v>77</v>
      </c>
      <c r="R76" t="s">
        <v>40</v>
      </c>
      <c r="S76" t="str">
        <f>IF(Table1[[#This Row],[Current Employee Rating]]&gt;=4,"High Performer",IF(Table1[[#This Row],[Current Employee Rating]]&gt;=3,"Average Performer","Low Performer"))</f>
        <v>High Performer</v>
      </c>
      <c r="T76">
        <v>5</v>
      </c>
      <c r="U76" s="1">
        <v>44880</v>
      </c>
      <c r="V76">
        <v>2</v>
      </c>
      <c r="W76" t="str">
        <f>IF(Table1[[#This Row],[Engagement Score]]&lt;3,"Low",IF(Table1[[#This Row],[Engagement Score]]&lt;4,"Medium","High"))</f>
        <v>Low</v>
      </c>
      <c r="X76">
        <v>3</v>
      </c>
      <c r="Y76" t="str">
        <f>IF(Table1[[#This Row],[Satisfaction Score]]&lt;3,"Unsatisfied",IF(Table1[[#This Row],[Satisfaction Score]]&lt;4,"Neutral","Satisfied"))</f>
        <v>Neutral</v>
      </c>
      <c r="Z76">
        <v>5</v>
      </c>
      <c r="AA76" s="1">
        <v>45099</v>
      </c>
      <c r="AB76" t="s">
        <v>68</v>
      </c>
      <c r="AC76" t="s">
        <v>42</v>
      </c>
      <c r="AD76" t="s">
        <v>52</v>
      </c>
      <c r="AE76">
        <v>1</v>
      </c>
      <c r="AF76" s="5">
        <v>570.41999999999996</v>
      </c>
      <c r="AG76">
        <v>34</v>
      </c>
      <c r="AH76" t="str">
        <f t="shared" si="1"/>
        <v>Adult</v>
      </c>
    </row>
    <row r="77" spans="1:34" x14ac:dyDescent="0.25">
      <c r="A77">
        <v>3517</v>
      </c>
      <c r="B77" s="1">
        <v>43880</v>
      </c>
      <c r="C77">
        <v>6</v>
      </c>
      <c r="D77" t="s">
        <v>53</v>
      </c>
      <c r="E77" t="s">
        <v>44</v>
      </c>
      <c r="F77" t="s">
        <v>30</v>
      </c>
      <c r="G77" t="s">
        <v>46</v>
      </c>
      <c r="H77" t="s">
        <v>45</v>
      </c>
      <c r="I77" t="s">
        <v>46</v>
      </c>
      <c r="J77" t="s">
        <v>57</v>
      </c>
      <c r="K77" t="s">
        <v>57</v>
      </c>
      <c r="L77" t="s">
        <v>89</v>
      </c>
      <c r="M77" s="1">
        <v>15345</v>
      </c>
      <c r="N77" t="s">
        <v>86</v>
      </c>
      <c r="O77" t="s">
        <v>48</v>
      </c>
      <c r="P77" t="s">
        <v>49</v>
      </c>
      <c r="Q77" t="s">
        <v>39</v>
      </c>
      <c r="R77" t="s">
        <v>40</v>
      </c>
      <c r="S77" t="str">
        <f>IF(Table1[[#This Row],[Current Employee Rating]]&gt;=4,"High Performer",IF(Table1[[#This Row],[Current Employee Rating]]&gt;=3,"Average Performer","Low Performer"))</f>
        <v>High Performer</v>
      </c>
      <c r="T77">
        <v>4</v>
      </c>
      <c r="U77" s="1">
        <v>44927</v>
      </c>
      <c r="V77">
        <v>4</v>
      </c>
      <c r="W77" t="str">
        <f>IF(Table1[[#This Row],[Engagement Score]]&lt;3,"Low",IF(Table1[[#This Row],[Engagement Score]]&lt;4,"Medium","High"))</f>
        <v>High</v>
      </c>
      <c r="X77">
        <v>1</v>
      </c>
      <c r="Y77" t="str">
        <f>IF(Table1[[#This Row],[Satisfaction Score]]&lt;3,"Unsatisfied",IF(Table1[[#This Row],[Satisfaction Score]]&lt;4,"Neutral","Satisfied"))</f>
        <v>Unsatisfied</v>
      </c>
      <c r="Z77">
        <v>1</v>
      </c>
      <c r="AA77" s="1">
        <v>44821</v>
      </c>
      <c r="AB77" t="s">
        <v>68</v>
      </c>
      <c r="AC77" t="s">
        <v>42</v>
      </c>
      <c r="AD77" t="s">
        <v>43</v>
      </c>
      <c r="AE77">
        <v>3</v>
      </c>
      <c r="AF77" s="5">
        <v>391.31</v>
      </c>
      <c r="AG77">
        <v>78</v>
      </c>
      <c r="AH77" t="str">
        <f t="shared" si="1"/>
        <v>Old</v>
      </c>
    </row>
    <row r="78" spans="1:34" x14ac:dyDescent="0.25">
      <c r="A78">
        <v>3518</v>
      </c>
      <c r="B78" s="1">
        <v>44296</v>
      </c>
      <c r="C78">
        <v>5</v>
      </c>
      <c r="D78" t="s">
        <v>53</v>
      </c>
      <c r="E78" t="s">
        <v>87</v>
      </c>
      <c r="F78" t="s">
        <v>30</v>
      </c>
      <c r="G78" t="s">
        <v>31</v>
      </c>
      <c r="H78" t="s">
        <v>56</v>
      </c>
      <c r="I78" t="s">
        <v>46</v>
      </c>
      <c r="J78" t="s">
        <v>57</v>
      </c>
      <c r="K78" t="s">
        <v>57</v>
      </c>
      <c r="L78" t="s">
        <v>75</v>
      </c>
      <c r="M78" s="1">
        <v>25347</v>
      </c>
      <c r="N78" t="s">
        <v>76</v>
      </c>
      <c r="O78" t="s">
        <v>37</v>
      </c>
      <c r="P78" t="s">
        <v>49</v>
      </c>
      <c r="Q78" t="s">
        <v>67</v>
      </c>
      <c r="R78" t="s">
        <v>40</v>
      </c>
      <c r="S78" t="str">
        <f>IF(Table1[[#This Row],[Current Employee Rating]]&gt;=4,"High Performer",IF(Table1[[#This Row],[Current Employee Rating]]&gt;=3,"Average Performer","Low Performer"))</f>
        <v>Low Performer</v>
      </c>
      <c r="T78">
        <v>2</v>
      </c>
      <c r="U78" s="1">
        <v>45059</v>
      </c>
      <c r="V78">
        <v>4</v>
      </c>
      <c r="W78" t="str">
        <f>IF(Table1[[#This Row],[Engagement Score]]&lt;3,"Low",IF(Table1[[#This Row],[Engagement Score]]&lt;4,"Medium","High"))</f>
        <v>High</v>
      </c>
      <c r="X78">
        <v>2</v>
      </c>
      <c r="Y78" t="str">
        <f>IF(Table1[[#This Row],[Satisfaction Score]]&lt;3,"Unsatisfied",IF(Table1[[#This Row],[Satisfaction Score]]&lt;4,"Neutral","Satisfied"))</f>
        <v>Unsatisfied</v>
      </c>
      <c r="Z78">
        <v>5</v>
      </c>
      <c r="AA78" s="1">
        <v>45104</v>
      </c>
      <c r="AB78" t="s">
        <v>50</v>
      </c>
      <c r="AC78" t="s">
        <v>42</v>
      </c>
      <c r="AD78" t="s">
        <v>63</v>
      </c>
      <c r="AE78">
        <v>3</v>
      </c>
      <c r="AF78" s="5">
        <v>826.58</v>
      </c>
      <c r="AG78">
        <v>52</v>
      </c>
      <c r="AH78" t="str">
        <f t="shared" si="1"/>
        <v>Middle Aged</v>
      </c>
    </row>
    <row r="79" spans="1:34" x14ac:dyDescent="0.25">
      <c r="A79">
        <v>3519</v>
      </c>
      <c r="B79" s="1">
        <v>44549</v>
      </c>
      <c r="C79">
        <v>4</v>
      </c>
      <c r="D79" t="s">
        <v>53</v>
      </c>
      <c r="E79" t="s">
        <v>64</v>
      </c>
      <c r="F79" t="s">
        <v>30</v>
      </c>
      <c r="G79" t="s">
        <v>46</v>
      </c>
      <c r="H79" t="s">
        <v>32</v>
      </c>
      <c r="I79" t="s">
        <v>33</v>
      </c>
      <c r="J79" t="s">
        <v>57</v>
      </c>
      <c r="K79" t="s">
        <v>57</v>
      </c>
      <c r="L79" t="s">
        <v>47</v>
      </c>
      <c r="M79" s="1">
        <v>18715</v>
      </c>
      <c r="N79" t="s">
        <v>76</v>
      </c>
      <c r="O79" t="s">
        <v>48</v>
      </c>
      <c r="P79" t="s">
        <v>49</v>
      </c>
      <c r="Q79" t="s">
        <v>39</v>
      </c>
      <c r="R79" t="s">
        <v>40</v>
      </c>
      <c r="S79" t="str">
        <f>IF(Table1[[#This Row],[Current Employee Rating]]&gt;=4,"High Performer",IF(Table1[[#This Row],[Current Employee Rating]]&gt;=3,"Average Performer","Low Performer"))</f>
        <v>Low Performer</v>
      </c>
      <c r="T79">
        <v>2</v>
      </c>
      <c r="U79" s="1">
        <v>45087</v>
      </c>
      <c r="V79">
        <v>1</v>
      </c>
      <c r="W79" t="str">
        <f>IF(Table1[[#This Row],[Engagement Score]]&lt;3,"Low",IF(Table1[[#This Row],[Engagement Score]]&lt;4,"Medium","High"))</f>
        <v>Low</v>
      </c>
      <c r="X79">
        <v>3</v>
      </c>
      <c r="Y79" t="str">
        <f>IF(Table1[[#This Row],[Satisfaction Score]]&lt;3,"Unsatisfied",IF(Table1[[#This Row],[Satisfaction Score]]&lt;4,"Neutral","Satisfied"))</f>
        <v>Neutral</v>
      </c>
      <c r="Z79">
        <v>4</v>
      </c>
      <c r="AA79" s="1">
        <v>44906</v>
      </c>
      <c r="AB79" t="s">
        <v>41</v>
      </c>
      <c r="AC79" t="s">
        <v>51</v>
      </c>
      <c r="AD79" t="s">
        <v>52</v>
      </c>
      <c r="AE79">
        <v>4</v>
      </c>
      <c r="AF79" s="5">
        <v>930.69</v>
      </c>
      <c r="AG79">
        <v>70</v>
      </c>
      <c r="AH79" t="str">
        <f t="shared" si="1"/>
        <v>Old</v>
      </c>
    </row>
    <row r="80" spans="1:34" x14ac:dyDescent="0.25">
      <c r="A80">
        <v>3520</v>
      </c>
      <c r="B80" s="1">
        <v>44178</v>
      </c>
      <c r="C80">
        <v>5</v>
      </c>
      <c r="D80" t="s">
        <v>53</v>
      </c>
      <c r="E80" t="s">
        <v>64</v>
      </c>
      <c r="F80" t="s">
        <v>30</v>
      </c>
      <c r="G80" t="s">
        <v>55</v>
      </c>
      <c r="H80" t="s">
        <v>32</v>
      </c>
      <c r="I80" t="s">
        <v>33</v>
      </c>
      <c r="J80" t="s">
        <v>57</v>
      </c>
      <c r="K80" t="s">
        <v>57</v>
      </c>
      <c r="L80" t="s">
        <v>96</v>
      </c>
      <c r="M80" s="1">
        <v>23071</v>
      </c>
      <c r="N80" t="s">
        <v>59</v>
      </c>
      <c r="O80" t="s">
        <v>37</v>
      </c>
      <c r="P80" t="s">
        <v>72</v>
      </c>
      <c r="Q80" t="s">
        <v>77</v>
      </c>
      <c r="R80" t="s">
        <v>40</v>
      </c>
      <c r="S80" t="str">
        <f>IF(Table1[[#This Row],[Current Employee Rating]]&gt;=4,"High Performer",IF(Table1[[#This Row],[Current Employee Rating]]&gt;=3,"Average Performer","Low Performer"))</f>
        <v>Low Performer</v>
      </c>
      <c r="T80">
        <v>1</v>
      </c>
      <c r="U80" s="1">
        <v>44821</v>
      </c>
      <c r="V80">
        <v>5</v>
      </c>
      <c r="W80" t="str">
        <f>IF(Table1[[#This Row],[Engagement Score]]&lt;3,"Low",IF(Table1[[#This Row],[Engagement Score]]&lt;4,"Medium","High"))</f>
        <v>High</v>
      </c>
      <c r="X80">
        <v>1</v>
      </c>
      <c r="Y80" t="str">
        <f>IF(Table1[[#This Row],[Satisfaction Score]]&lt;3,"Unsatisfied",IF(Table1[[#This Row],[Satisfaction Score]]&lt;4,"Neutral","Satisfied"))</f>
        <v>Unsatisfied</v>
      </c>
      <c r="Z80">
        <v>1</v>
      </c>
      <c r="AA80" s="1">
        <v>44815</v>
      </c>
      <c r="AB80" t="s">
        <v>50</v>
      </c>
      <c r="AC80" t="s">
        <v>51</v>
      </c>
      <c r="AD80" t="s">
        <v>52</v>
      </c>
      <c r="AE80">
        <v>1</v>
      </c>
      <c r="AF80" s="5">
        <v>607.92999999999995</v>
      </c>
      <c r="AG80">
        <v>57</v>
      </c>
      <c r="AH80" t="str">
        <f t="shared" si="1"/>
        <v>Middle Aged</v>
      </c>
    </row>
    <row r="81" spans="1:34" x14ac:dyDescent="0.25">
      <c r="A81">
        <v>3521</v>
      </c>
      <c r="B81" s="1">
        <v>43522</v>
      </c>
      <c r="C81">
        <v>7</v>
      </c>
      <c r="D81" t="s">
        <v>53</v>
      </c>
      <c r="E81" t="s">
        <v>74</v>
      </c>
      <c r="F81" t="s">
        <v>30</v>
      </c>
      <c r="G81" t="s">
        <v>31</v>
      </c>
      <c r="H81" t="s">
        <v>32</v>
      </c>
      <c r="I81" t="s">
        <v>46</v>
      </c>
      <c r="J81" t="s">
        <v>57</v>
      </c>
      <c r="K81" t="s">
        <v>57</v>
      </c>
      <c r="L81" t="s">
        <v>65</v>
      </c>
      <c r="M81" s="1">
        <v>18004</v>
      </c>
      <c r="N81" t="s">
        <v>91</v>
      </c>
      <c r="O81" t="s">
        <v>37</v>
      </c>
      <c r="P81" t="s">
        <v>84</v>
      </c>
      <c r="Q81" t="s">
        <v>77</v>
      </c>
      <c r="R81" t="s">
        <v>40</v>
      </c>
      <c r="S81" t="str">
        <f>IF(Table1[[#This Row],[Current Employee Rating]]&gt;=4,"High Performer",IF(Table1[[#This Row],[Current Employee Rating]]&gt;=3,"Average Performer","Low Performer"))</f>
        <v>High Performer</v>
      </c>
      <c r="T81">
        <v>4</v>
      </c>
      <c r="U81" s="1">
        <v>44823</v>
      </c>
      <c r="V81">
        <v>1</v>
      </c>
      <c r="W81" t="str">
        <f>IF(Table1[[#This Row],[Engagement Score]]&lt;3,"Low",IF(Table1[[#This Row],[Engagement Score]]&lt;4,"Medium","High"))</f>
        <v>Low</v>
      </c>
      <c r="X81">
        <v>3</v>
      </c>
      <c r="Y81" t="str">
        <f>IF(Table1[[#This Row],[Satisfaction Score]]&lt;3,"Unsatisfied",IF(Table1[[#This Row],[Satisfaction Score]]&lt;4,"Neutral","Satisfied"))</f>
        <v>Neutral</v>
      </c>
      <c r="Z81">
        <v>3</v>
      </c>
      <c r="AA81" s="1">
        <v>44985</v>
      </c>
      <c r="AB81" t="s">
        <v>92</v>
      </c>
      <c r="AC81" t="s">
        <v>42</v>
      </c>
      <c r="AD81" t="s">
        <v>52</v>
      </c>
      <c r="AE81">
        <v>5</v>
      </c>
      <c r="AF81" s="5">
        <v>723.5</v>
      </c>
      <c r="AG81">
        <v>70</v>
      </c>
      <c r="AH81" t="str">
        <f t="shared" si="1"/>
        <v>Old</v>
      </c>
    </row>
    <row r="82" spans="1:34" x14ac:dyDescent="0.25">
      <c r="A82">
        <v>3522</v>
      </c>
      <c r="B82" s="1">
        <v>43892</v>
      </c>
      <c r="C82">
        <v>6</v>
      </c>
      <c r="D82" t="s">
        <v>53</v>
      </c>
      <c r="E82" t="s">
        <v>69</v>
      </c>
      <c r="F82" t="s">
        <v>30</v>
      </c>
      <c r="G82" t="s">
        <v>55</v>
      </c>
      <c r="H82" t="s">
        <v>32</v>
      </c>
      <c r="I82" t="s">
        <v>46</v>
      </c>
      <c r="J82" t="s">
        <v>57</v>
      </c>
      <c r="K82" t="s">
        <v>57</v>
      </c>
      <c r="L82" t="s">
        <v>89</v>
      </c>
      <c r="M82" s="1">
        <v>30601</v>
      </c>
      <c r="N82" t="s">
        <v>91</v>
      </c>
      <c r="O82" t="s">
        <v>37</v>
      </c>
      <c r="P82" t="s">
        <v>60</v>
      </c>
      <c r="Q82" t="s">
        <v>61</v>
      </c>
      <c r="R82" t="s">
        <v>40</v>
      </c>
      <c r="S82" t="str">
        <f>IF(Table1[[#This Row],[Current Employee Rating]]&gt;=4,"High Performer",IF(Table1[[#This Row],[Current Employee Rating]]&gt;=3,"Average Performer","Low Performer"))</f>
        <v>Low Performer</v>
      </c>
      <c r="T82">
        <v>1</v>
      </c>
      <c r="U82" s="1">
        <v>45121</v>
      </c>
      <c r="V82">
        <v>1</v>
      </c>
      <c r="W82" t="str">
        <f>IF(Table1[[#This Row],[Engagement Score]]&lt;3,"Low",IF(Table1[[#This Row],[Engagement Score]]&lt;4,"Medium","High"))</f>
        <v>Low</v>
      </c>
      <c r="X82">
        <v>5</v>
      </c>
      <c r="Y82" t="str">
        <f>IF(Table1[[#This Row],[Satisfaction Score]]&lt;3,"Unsatisfied",IF(Table1[[#This Row],[Satisfaction Score]]&lt;4,"Neutral","Satisfied"))</f>
        <v>Satisfied</v>
      </c>
      <c r="Z82">
        <v>4</v>
      </c>
      <c r="AA82" s="1">
        <v>45051</v>
      </c>
      <c r="AB82" t="s">
        <v>92</v>
      </c>
      <c r="AC82" t="s">
        <v>51</v>
      </c>
      <c r="AD82" t="s">
        <v>63</v>
      </c>
      <c r="AE82">
        <v>5</v>
      </c>
      <c r="AF82" s="5">
        <v>394.04</v>
      </c>
      <c r="AG82">
        <v>37</v>
      </c>
      <c r="AH82" t="str">
        <f t="shared" si="1"/>
        <v>Adult</v>
      </c>
    </row>
    <row r="83" spans="1:34" x14ac:dyDescent="0.25">
      <c r="A83">
        <v>3523</v>
      </c>
      <c r="B83" s="1">
        <v>44372</v>
      </c>
      <c r="C83">
        <v>4</v>
      </c>
      <c r="D83" t="s">
        <v>53</v>
      </c>
      <c r="E83" t="s">
        <v>29</v>
      </c>
      <c r="F83" t="s">
        <v>30</v>
      </c>
      <c r="G83" t="s">
        <v>55</v>
      </c>
      <c r="H83" t="s">
        <v>45</v>
      </c>
      <c r="I83" t="s">
        <v>33</v>
      </c>
      <c r="J83" t="s">
        <v>57</v>
      </c>
      <c r="K83" t="s">
        <v>57</v>
      </c>
      <c r="L83" t="s">
        <v>65</v>
      </c>
      <c r="M83" s="1">
        <v>28843</v>
      </c>
      <c r="N83" t="s">
        <v>91</v>
      </c>
      <c r="O83" t="s">
        <v>37</v>
      </c>
      <c r="P83" t="s">
        <v>60</v>
      </c>
      <c r="Q83" t="s">
        <v>61</v>
      </c>
      <c r="R83" t="s">
        <v>40</v>
      </c>
      <c r="S83" t="str">
        <f>IF(Table1[[#This Row],[Current Employee Rating]]&gt;=4,"High Performer",IF(Table1[[#This Row],[Current Employee Rating]]&gt;=3,"Average Performer","Low Performer"))</f>
        <v>Low Performer</v>
      </c>
      <c r="T83">
        <v>2</v>
      </c>
      <c r="U83" s="1">
        <v>44984</v>
      </c>
      <c r="V83">
        <v>3</v>
      </c>
      <c r="W83" t="str">
        <f>IF(Table1[[#This Row],[Engagement Score]]&lt;3,"Low",IF(Table1[[#This Row],[Engagement Score]]&lt;4,"Medium","High"))</f>
        <v>Medium</v>
      </c>
      <c r="X83">
        <v>2</v>
      </c>
      <c r="Y83" t="str">
        <f>IF(Table1[[#This Row],[Satisfaction Score]]&lt;3,"Unsatisfied",IF(Table1[[#This Row],[Satisfaction Score]]&lt;4,"Neutral","Satisfied"))</f>
        <v>Unsatisfied</v>
      </c>
      <c r="Z83">
        <v>3</v>
      </c>
      <c r="AA83" s="1">
        <v>45117</v>
      </c>
      <c r="AB83" t="s">
        <v>41</v>
      </c>
      <c r="AC83" t="s">
        <v>51</v>
      </c>
      <c r="AD83" t="s">
        <v>52</v>
      </c>
      <c r="AE83">
        <v>2</v>
      </c>
      <c r="AF83" s="5">
        <v>451.18</v>
      </c>
      <c r="AG83">
        <v>43</v>
      </c>
      <c r="AH83" t="str">
        <f t="shared" si="1"/>
        <v>Middle Aged</v>
      </c>
    </row>
    <row r="84" spans="1:34" x14ac:dyDescent="0.25">
      <c r="A84">
        <v>3526</v>
      </c>
      <c r="B84" s="1">
        <v>44819</v>
      </c>
      <c r="C84">
        <v>3</v>
      </c>
      <c r="D84" t="s">
        <v>53</v>
      </c>
      <c r="E84" t="s">
        <v>81</v>
      </c>
      <c r="F84" t="s">
        <v>30</v>
      </c>
      <c r="G84" t="s">
        <v>55</v>
      </c>
      <c r="H84" t="s">
        <v>56</v>
      </c>
      <c r="I84" t="s">
        <v>55</v>
      </c>
      <c r="J84" t="s">
        <v>57</v>
      </c>
      <c r="K84" t="s">
        <v>57</v>
      </c>
      <c r="L84" t="s">
        <v>65</v>
      </c>
      <c r="M84" s="1">
        <v>17683</v>
      </c>
      <c r="N84" t="s">
        <v>83</v>
      </c>
      <c r="O84" t="s">
        <v>48</v>
      </c>
      <c r="P84" t="s">
        <v>38</v>
      </c>
      <c r="Q84" t="s">
        <v>39</v>
      </c>
      <c r="R84" t="s">
        <v>40</v>
      </c>
      <c r="S84" t="str">
        <f>IF(Table1[[#This Row],[Current Employee Rating]]&gt;=4,"High Performer",IF(Table1[[#This Row],[Current Employee Rating]]&gt;=3,"Average Performer","Low Performer"))</f>
        <v>High Performer</v>
      </c>
      <c r="T84">
        <v>4</v>
      </c>
      <c r="U84" s="1">
        <v>44954</v>
      </c>
      <c r="V84">
        <v>1</v>
      </c>
      <c r="W84" t="str">
        <f>IF(Table1[[#This Row],[Engagement Score]]&lt;3,"Low",IF(Table1[[#This Row],[Engagement Score]]&lt;4,"Medium","High"))</f>
        <v>Low</v>
      </c>
      <c r="X84">
        <v>5</v>
      </c>
      <c r="Y84" t="str">
        <f>IF(Table1[[#This Row],[Satisfaction Score]]&lt;3,"Unsatisfied",IF(Table1[[#This Row],[Satisfaction Score]]&lt;4,"Neutral","Satisfied"))</f>
        <v>Satisfied</v>
      </c>
      <c r="Z84">
        <v>3</v>
      </c>
      <c r="AA84" s="1">
        <v>44849</v>
      </c>
      <c r="AB84" t="s">
        <v>50</v>
      </c>
      <c r="AC84" t="s">
        <v>42</v>
      </c>
      <c r="AD84" t="s">
        <v>73</v>
      </c>
      <c r="AE84">
        <v>2</v>
      </c>
      <c r="AF84" s="5">
        <v>360.5</v>
      </c>
      <c r="AG84">
        <v>74</v>
      </c>
      <c r="AH84" t="str">
        <f t="shared" si="1"/>
        <v>Old</v>
      </c>
    </row>
    <row r="85" spans="1:34" x14ac:dyDescent="0.25">
      <c r="A85">
        <v>3527</v>
      </c>
      <c r="B85" s="1">
        <v>43952</v>
      </c>
      <c r="C85">
        <v>6</v>
      </c>
      <c r="D85" t="s">
        <v>53</v>
      </c>
      <c r="E85" t="s">
        <v>54</v>
      </c>
      <c r="F85" t="s">
        <v>30</v>
      </c>
      <c r="G85" t="s">
        <v>55</v>
      </c>
      <c r="H85" t="s">
        <v>56</v>
      </c>
      <c r="I85" t="s">
        <v>33</v>
      </c>
      <c r="J85" t="s">
        <v>57</v>
      </c>
      <c r="K85" t="s">
        <v>57</v>
      </c>
      <c r="L85" t="s">
        <v>47</v>
      </c>
      <c r="M85" s="1">
        <v>27317</v>
      </c>
      <c r="N85" t="s">
        <v>90</v>
      </c>
      <c r="O85" t="s">
        <v>48</v>
      </c>
      <c r="P85" t="s">
        <v>72</v>
      </c>
      <c r="Q85" t="s">
        <v>67</v>
      </c>
      <c r="R85" t="s">
        <v>40</v>
      </c>
      <c r="S85" t="str">
        <f>IF(Table1[[#This Row],[Current Employee Rating]]&gt;=4,"High Performer",IF(Table1[[#This Row],[Current Employee Rating]]&gt;=3,"Average Performer","Low Performer"))</f>
        <v>Low Performer</v>
      </c>
      <c r="T85">
        <v>1</v>
      </c>
      <c r="U85" s="1">
        <v>44984</v>
      </c>
      <c r="V85">
        <v>1</v>
      </c>
      <c r="W85" t="str">
        <f>IF(Table1[[#This Row],[Engagement Score]]&lt;3,"Low",IF(Table1[[#This Row],[Engagement Score]]&lt;4,"Medium","High"))</f>
        <v>Low</v>
      </c>
      <c r="X85">
        <v>3</v>
      </c>
      <c r="Y85" t="str">
        <f>IF(Table1[[#This Row],[Satisfaction Score]]&lt;3,"Unsatisfied",IF(Table1[[#This Row],[Satisfaction Score]]&lt;4,"Neutral","Satisfied"))</f>
        <v>Neutral</v>
      </c>
      <c r="Z85">
        <v>2</v>
      </c>
      <c r="AA85" s="1">
        <v>44932</v>
      </c>
      <c r="AB85" t="s">
        <v>62</v>
      </c>
      <c r="AC85" t="s">
        <v>42</v>
      </c>
      <c r="AD85" t="s">
        <v>43</v>
      </c>
      <c r="AE85">
        <v>4</v>
      </c>
      <c r="AF85" s="5">
        <v>396.28</v>
      </c>
      <c r="AG85">
        <v>46</v>
      </c>
      <c r="AH85" t="str">
        <f t="shared" si="1"/>
        <v>Middle Aged</v>
      </c>
    </row>
    <row r="86" spans="1:34" x14ac:dyDescent="0.25">
      <c r="A86">
        <v>3528</v>
      </c>
      <c r="B86" s="1">
        <v>44847</v>
      </c>
      <c r="C86">
        <v>3</v>
      </c>
      <c r="D86" t="s">
        <v>53</v>
      </c>
      <c r="E86" t="s">
        <v>94</v>
      </c>
      <c r="F86" t="s">
        <v>30</v>
      </c>
      <c r="G86" t="s">
        <v>55</v>
      </c>
      <c r="H86" t="s">
        <v>32</v>
      </c>
      <c r="I86" t="s">
        <v>46</v>
      </c>
      <c r="J86" t="s">
        <v>57</v>
      </c>
      <c r="K86" t="s">
        <v>57</v>
      </c>
      <c r="L86" t="s">
        <v>35</v>
      </c>
      <c r="M86" s="1">
        <v>33585</v>
      </c>
      <c r="N86" t="s">
        <v>90</v>
      </c>
      <c r="O86" t="s">
        <v>48</v>
      </c>
      <c r="P86" t="s">
        <v>49</v>
      </c>
      <c r="Q86" t="s">
        <v>39</v>
      </c>
      <c r="R86" t="s">
        <v>40</v>
      </c>
      <c r="S86" t="str">
        <f>IF(Table1[[#This Row],[Current Employee Rating]]&gt;=4,"High Performer",IF(Table1[[#This Row],[Current Employee Rating]]&gt;=3,"Average Performer","Low Performer"))</f>
        <v>Low Performer</v>
      </c>
      <c r="T86">
        <v>2</v>
      </c>
      <c r="U86" s="1">
        <v>45073</v>
      </c>
      <c r="V86">
        <v>5</v>
      </c>
      <c r="W86" t="str">
        <f>IF(Table1[[#This Row],[Engagement Score]]&lt;3,"Low",IF(Table1[[#This Row],[Engagement Score]]&lt;4,"Medium","High"))</f>
        <v>High</v>
      </c>
      <c r="X86">
        <v>2</v>
      </c>
      <c r="Y86" t="str">
        <f>IF(Table1[[#This Row],[Satisfaction Score]]&lt;3,"Unsatisfied",IF(Table1[[#This Row],[Satisfaction Score]]&lt;4,"Neutral","Satisfied"))</f>
        <v>Unsatisfied</v>
      </c>
      <c r="Z86">
        <v>2</v>
      </c>
      <c r="AA86" s="1">
        <v>44987</v>
      </c>
      <c r="AB86" t="s">
        <v>68</v>
      </c>
      <c r="AC86" t="s">
        <v>51</v>
      </c>
      <c r="AD86" t="s">
        <v>73</v>
      </c>
      <c r="AE86">
        <v>1</v>
      </c>
      <c r="AF86" s="5">
        <v>465.96</v>
      </c>
      <c r="AG86">
        <v>31</v>
      </c>
      <c r="AH86" t="str">
        <f t="shared" si="1"/>
        <v>Adult</v>
      </c>
    </row>
    <row r="87" spans="1:34" x14ac:dyDescent="0.25">
      <c r="A87">
        <v>3529</v>
      </c>
      <c r="B87" s="1">
        <v>43833</v>
      </c>
      <c r="C87">
        <v>6</v>
      </c>
      <c r="D87" t="s">
        <v>53</v>
      </c>
      <c r="E87" t="s">
        <v>85</v>
      </c>
      <c r="F87" t="s">
        <v>30</v>
      </c>
      <c r="G87" t="s">
        <v>46</v>
      </c>
      <c r="H87" t="s">
        <v>32</v>
      </c>
      <c r="I87" t="s">
        <v>55</v>
      </c>
      <c r="J87" t="s">
        <v>57</v>
      </c>
      <c r="K87" t="s">
        <v>57</v>
      </c>
      <c r="L87" t="s">
        <v>70</v>
      </c>
      <c r="M87" s="1">
        <v>34503</v>
      </c>
      <c r="N87" t="s">
        <v>86</v>
      </c>
      <c r="O87" t="s">
        <v>48</v>
      </c>
      <c r="P87" t="s">
        <v>49</v>
      </c>
      <c r="Q87" t="s">
        <v>61</v>
      </c>
      <c r="R87" t="s">
        <v>40</v>
      </c>
      <c r="S87" t="str">
        <f>IF(Table1[[#This Row],[Current Employee Rating]]&gt;=4,"High Performer",IF(Table1[[#This Row],[Current Employee Rating]]&gt;=3,"Average Performer","Low Performer"))</f>
        <v>Low Performer</v>
      </c>
      <c r="T87">
        <v>2</v>
      </c>
      <c r="U87" s="1">
        <v>45122</v>
      </c>
      <c r="V87">
        <v>2</v>
      </c>
      <c r="W87" t="str">
        <f>IF(Table1[[#This Row],[Engagement Score]]&lt;3,"Low",IF(Table1[[#This Row],[Engagement Score]]&lt;4,"Medium","High"))</f>
        <v>Low</v>
      </c>
      <c r="X87">
        <v>3</v>
      </c>
      <c r="Y87" t="str">
        <f>IF(Table1[[#This Row],[Satisfaction Score]]&lt;3,"Unsatisfied",IF(Table1[[#This Row],[Satisfaction Score]]&lt;4,"Neutral","Satisfied"))</f>
        <v>Neutral</v>
      </c>
      <c r="Z87">
        <v>4</v>
      </c>
      <c r="AA87" s="1">
        <v>44808</v>
      </c>
      <c r="AB87" t="s">
        <v>62</v>
      </c>
      <c r="AC87" t="s">
        <v>42</v>
      </c>
      <c r="AD87" t="s">
        <v>52</v>
      </c>
      <c r="AE87">
        <v>1</v>
      </c>
      <c r="AF87" s="5">
        <v>515.55999999999995</v>
      </c>
      <c r="AG87">
        <v>26</v>
      </c>
      <c r="AH87" t="str">
        <f t="shared" si="1"/>
        <v>Adult</v>
      </c>
    </row>
    <row r="88" spans="1:34" x14ac:dyDescent="0.25">
      <c r="A88">
        <v>3530</v>
      </c>
      <c r="B88" s="1">
        <v>43782</v>
      </c>
      <c r="C88">
        <v>6</v>
      </c>
      <c r="D88" t="s">
        <v>53</v>
      </c>
      <c r="E88" t="s">
        <v>64</v>
      </c>
      <c r="F88" t="s">
        <v>30</v>
      </c>
      <c r="G88" t="s">
        <v>55</v>
      </c>
      <c r="H88" t="s">
        <v>56</v>
      </c>
      <c r="I88" t="s">
        <v>46</v>
      </c>
      <c r="J88" t="s">
        <v>57</v>
      </c>
      <c r="K88" t="s">
        <v>57</v>
      </c>
      <c r="L88" t="s">
        <v>70</v>
      </c>
      <c r="M88" s="1">
        <v>34136</v>
      </c>
      <c r="N88" t="s">
        <v>76</v>
      </c>
      <c r="O88" t="s">
        <v>37</v>
      </c>
      <c r="P88" t="s">
        <v>72</v>
      </c>
      <c r="Q88" t="s">
        <v>39</v>
      </c>
      <c r="R88" t="s">
        <v>40</v>
      </c>
      <c r="S88" t="str">
        <f>IF(Table1[[#This Row],[Current Employee Rating]]&gt;=4,"High Performer",IF(Table1[[#This Row],[Current Employee Rating]]&gt;=3,"Average Performer","Low Performer"))</f>
        <v>Low Performer</v>
      </c>
      <c r="T88">
        <v>2</v>
      </c>
      <c r="U88" s="1">
        <v>44892</v>
      </c>
      <c r="V88">
        <v>1</v>
      </c>
      <c r="W88" t="str">
        <f>IF(Table1[[#This Row],[Engagement Score]]&lt;3,"Low",IF(Table1[[#This Row],[Engagement Score]]&lt;4,"Medium","High"))</f>
        <v>Low</v>
      </c>
      <c r="X88">
        <v>2</v>
      </c>
      <c r="Y88" t="str">
        <f>IF(Table1[[#This Row],[Satisfaction Score]]&lt;3,"Unsatisfied",IF(Table1[[#This Row],[Satisfaction Score]]&lt;4,"Neutral","Satisfied"))</f>
        <v>Unsatisfied</v>
      </c>
      <c r="Z88">
        <v>5</v>
      </c>
      <c r="AA88" s="1">
        <v>44944</v>
      </c>
      <c r="AB88" t="s">
        <v>50</v>
      </c>
      <c r="AC88" t="s">
        <v>51</v>
      </c>
      <c r="AD88" t="s">
        <v>73</v>
      </c>
      <c r="AE88">
        <v>2</v>
      </c>
      <c r="AF88" s="5">
        <v>496.85</v>
      </c>
      <c r="AG88">
        <v>26</v>
      </c>
      <c r="AH88" t="str">
        <f t="shared" si="1"/>
        <v>Adult</v>
      </c>
    </row>
    <row r="89" spans="1:34" x14ac:dyDescent="0.25">
      <c r="A89">
        <v>3531</v>
      </c>
      <c r="B89" s="1">
        <v>45094</v>
      </c>
      <c r="C89">
        <v>2</v>
      </c>
      <c r="D89" t="s">
        <v>53</v>
      </c>
      <c r="E89" t="s">
        <v>74</v>
      </c>
      <c r="F89" t="s">
        <v>30</v>
      </c>
      <c r="G89" t="s">
        <v>55</v>
      </c>
      <c r="H89" t="s">
        <v>32</v>
      </c>
      <c r="I89" t="s">
        <v>55</v>
      </c>
      <c r="J89" t="s">
        <v>57</v>
      </c>
      <c r="K89" t="s">
        <v>57</v>
      </c>
      <c r="L89" t="s">
        <v>96</v>
      </c>
      <c r="M89" s="1">
        <v>15844</v>
      </c>
      <c r="N89" t="s">
        <v>76</v>
      </c>
      <c r="O89" t="s">
        <v>48</v>
      </c>
      <c r="P89" t="s">
        <v>72</v>
      </c>
      <c r="Q89" t="s">
        <v>77</v>
      </c>
      <c r="R89" t="s">
        <v>40</v>
      </c>
      <c r="S89" t="str">
        <f>IF(Table1[[#This Row],[Current Employee Rating]]&gt;=4,"High Performer",IF(Table1[[#This Row],[Current Employee Rating]]&gt;=3,"Average Performer","Low Performer"))</f>
        <v>Low Performer</v>
      </c>
      <c r="T89">
        <v>1</v>
      </c>
      <c r="U89" s="1">
        <v>44981</v>
      </c>
      <c r="V89">
        <v>2</v>
      </c>
      <c r="W89" t="str">
        <f>IF(Table1[[#This Row],[Engagement Score]]&lt;3,"Low",IF(Table1[[#This Row],[Engagement Score]]&lt;4,"Medium","High"))</f>
        <v>Low</v>
      </c>
      <c r="X89">
        <v>4</v>
      </c>
      <c r="Y89" t="str">
        <f>IF(Table1[[#This Row],[Satisfaction Score]]&lt;3,"Unsatisfied",IF(Table1[[#This Row],[Satisfaction Score]]&lt;4,"Neutral","Satisfied"))</f>
        <v>Satisfied</v>
      </c>
      <c r="Z89">
        <v>4</v>
      </c>
      <c r="AA89" s="1">
        <v>44895</v>
      </c>
      <c r="AB89" t="s">
        <v>41</v>
      </c>
      <c r="AC89" t="s">
        <v>51</v>
      </c>
      <c r="AD89" t="s">
        <v>63</v>
      </c>
      <c r="AE89">
        <v>3</v>
      </c>
      <c r="AF89" s="5">
        <v>629.46</v>
      </c>
      <c r="AG89">
        <v>80</v>
      </c>
      <c r="AH89" t="str">
        <f t="shared" si="1"/>
        <v>Old</v>
      </c>
    </row>
    <row r="90" spans="1:34" x14ac:dyDescent="0.25">
      <c r="A90">
        <v>3532</v>
      </c>
      <c r="B90" s="1">
        <v>44483</v>
      </c>
      <c r="C90">
        <v>4</v>
      </c>
      <c r="D90" t="s">
        <v>53</v>
      </c>
      <c r="E90" t="s">
        <v>44</v>
      </c>
      <c r="F90" t="s">
        <v>30</v>
      </c>
      <c r="G90" t="s">
        <v>46</v>
      </c>
      <c r="H90" t="s">
        <v>56</v>
      </c>
      <c r="I90" t="s">
        <v>55</v>
      </c>
      <c r="J90" t="s">
        <v>95</v>
      </c>
      <c r="K90" t="s">
        <v>95</v>
      </c>
      <c r="L90" t="s">
        <v>103</v>
      </c>
      <c r="M90" s="1">
        <v>24438</v>
      </c>
      <c r="N90" t="s">
        <v>80</v>
      </c>
      <c r="O90" t="s">
        <v>37</v>
      </c>
      <c r="P90" t="s">
        <v>72</v>
      </c>
      <c r="Q90" t="s">
        <v>39</v>
      </c>
      <c r="R90" t="s">
        <v>40</v>
      </c>
      <c r="S90" t="str">
        <f>IF(Table1[[#This Row],[Current Employee Rating]]&gt;=4,"High Performer",IF(Table1[[#This Row],[Current Employee Rating]]&gt;=3,"Average Performer","Low Performer"))</f>
        <v>Low Performer</v>
      </c>
      <c r="T90">
        <v>1</v>
      </c>
      <c r="U90" s="1">
        <v>44842</v>
      </c>
      <c r="V90">
        <v>2</v>
      </c>
      <c r="W90" t="str">
        <f>IF(Table1[[#This Row],[Engagement Score]]&lt;3,"Low",IF(Table1[[#This Row],[Engagement Score]]&lt;4,"Medium","High"))</f>
        <v>Low</v>
      </c>
      <c r="X90">
        <v>2</v>
      </c>
      <c r="Y90" t="str">
        <f>IF(Table1[[#This Row],[Satisfaction Score]]&lt;3,"Unsatisfied",IF(Table1[[#This Row],[Satisfaction Score]]&lt;4,"Neutral","Satisfied"))</f>
        <v>Unsatisfied</v>
      </c>
      <c r="Z90">
        <v>5</v>
      </c>
      <c r="AA90" s="1">
        <v>45048</v>
      </c>
      <c r="AB90" t="s">
        <v>68</v>
      </c>
      <c r="AC90" t="s">
        <v>42</v>
      </c>
      <c r="AD90" t="s">
        <v>43</v>
      </c>
      <c r="AE90">
        <v>2</v>
      </c>
      <c r="AF90" s="5">
        <v>771.61</v>
      </c>
      <c r="AG90">
        <v>55</v>
      </c>
      <c r="AH90" t="str">
        <f t="shared" si="1"/>
        <v>Middle Aged</v>
      </c>
    </row>
    <row r="91" spans="1:34" x14ac:dyDescent="0.25">
      <c r="A91">
        <v>3533</v>
      </c>
      <c r="B91" s="1">
        <v>44348</v>
      </c>
      <c r="C91">
        <v>4</v>
      </c>
      <c r="D91" t="s">
        <v>53</v>
      </c>
      <c r="E91" t="s">
        <v>87</v>
      </c>
      <c r="F91" t="s">
        <v>30</v>
      </c>
      <c r="G91" t="s">
        <v>31</v>
      </c>
      <c r="H91" t="s">
        <v>56</v>
      </c>
      <c r="I91" t="s">
        <v>55</v>
      </c>
      <c r="J91" t="s">
        <v>57</v>
      </c>
      <c r="K91" t="s">
        <v>57</v>
      </c>
      <c r="L91" t="s">
        <v>58</v>
      </c>
      <c r="M91" s="1">
        <v>24423</v>
      </c>
      <c r="N91" t="s">
        <v>59</v>
      </c>
      <c r="O91" t="s">
        <v>48</v>
      </c>
      <c r="P91" t="s">
        <v>38</v>
      </c>
      <c r="Q91" t="s">
        <v>67</v>
      </c>
      <c r="R91" t="s">
        <v>40</v>
      </c>
      <c r="S91" t="str">
        <f>IF(Table1[[#This Row],[Current Employee Rating]]&gt;=4,"High Performer",IF(Table1[[#This Row],[Current Employee Rating]]&gt;=3,"Average Performer","Low Performer"))</f>
        <v>Low Performer</v>
      </c>
      <c r="T91">
        <v>2</v>
      </c>
      <c r="U91" s="1">
        <v>44934</v>
      </c>
      <c r="V91">
        <v>2</v>
      </c>
      <c r="W91" t="str">
        <f>IF(Table1[[#This Row],[Engagement Score]]&lt;3,"Low",IF(Table1[[#This Row],[Engagement Score]]&lt;4,"Medium","High"))</f>
        <v>Low</v>
      </c>
      <c r="X91">
        <v>5</v>
      </c>
      <c r="Y91" t="str">
        <f>IF(Table1[[#This Row],[Satisfaction Score]]&lt;3,"Unsatisfied",IF(Table1[[#This Row],[Satisfaction Score]]&lt;4,"Neutral","Satisfied"))</f>
        <v>Satisfied</v>
      </c>
      <c r="Z91">
        <v>2</v>
      </c>
      <c r="AA91" s="1">
        <v>45057</v>
      </c>
      <c r="AB91" t="s">
        <v>41</v>
      </c>
      <c r="AC91" t="s">
        <v>42</v>
      </c>
      <c r="AD91" t="s">
        <v>63</v>
      </c>
      <c r="AE91">
        <v>4</v>
      </c>
      <c r="AF91" s="5">
        <v>418.4</v>
      </c>
      <c r="AG91">
        <v>55</v>
      </c>
      <c r="AH91" t="str">
        <f t="shared" si="1"/>
        <v>Middle Aged</v>
      </c>
    </row>
    <row r="92" spans="1:34" x14ac:dyDescent="0.25">
      <c r="A92">
        <v>3534</v>
      </c>
      <c r="B92" s="1">
        <v>43357</v>
      </c>
      <c r="C92">
        <v>7</v>
      </c>
      <c r="D92" t="s">
        <v>53</v>
      </c>
      <c r="E92" t="s">
        <v>64</v>
      </c>
      <c r="F92" t="s">
        <v>30</v>
      </c>
      <c r="G92" t="s">
        <v>55</v>
      </c>
      <c r="H92" t="s">
        <v>45</v>
      </c>
      <c r="I92" t="s">
        <v>55</v>
      </c>
      <c r="J92" t="s">
        <v>57</v>
      </c>
      <c r="K92" t="s">
        <v>57</v>
      </c>
      <c r="L92" t="s">
        <v>79</v>
      </c>
      <c r="M92" s="1">
        <v>21778</v>
      </c>
      <c r="N92" t="s">
        <v>91</v>
      </c>
      <c r="O92" t="s">
        <v>37</v>
      </c>
      <c r="P92" t="s">
        <v>84</v>
      </c>
      <c r="Q92" t="s">
        <v>61</v>
      </c>
      <c r="R92" t="s">
        <v>40</v>
      </c>
      <c r="S92" t="str">
        <f>IF(Table1[[#This Row],[Current Employee Rating]]&gt;=4,"High Performer",IF(Table1[[#This Row],[Current Employee Rating]]&gt;=3,"Average Performer","Low Performer"))</f>
        <v>High Performer</v>
      </c>
      <c r="T92">
        <v>4</v>
      </c>
      <c r="U92" s="1">
        <v>45030</v>
      </c>
      <c r="V92">
        <v>4</v>
      </c>
      <c r="W92" t="str">
        <f>IF(Table1[[#This Row],[Engagement Score]]&lt;3,"Low",IF(Table1[[#This Row],[Engagement Score]]&lt;4,"Medium","High"))</f>
        <v>High</v>
      </c>
      <c r="X92">
        <v>3</v>
      </c>
      <c r="Y92" t="str">
        <f>IF(Table1[[#This Row],[Satisfaction Score]]&lt;3,"Unsatisfied",IF(Table1[[#This Row],[Satisfaction Score]]&lt;4,"Neutral","Satisfied"))</f>
        <v>Neutral</v>
      </c>
      <c r="Z92">
        <v>2</v>
      </c>
      <c r="AA92" s="1">
        <v>45067</v>
      </c>
      <c r="AB92" t="s">
        <v>50</v>
      </c>
      <c r="AC92" t="s">
        <v>42</v>
      </c>
      <c r="AD92" t="s">
        <v>63</v>
      </c>
      <c r="AE92">
        <v>3</v>
      </c>
      <c r="AF92" s="5">
        <v>900.96</v>
      </c>
      <c r="AG92">
        <v>59</v>
      </c>
      <c r="AH92" t="str">
        <f t="shared" si="1"/>
        <v>Middle Aged</v>
      </c>
    </row>
    <row r="93" spans="1:34" x14ac:dyDescent="0.25">
      <c r="A93">
        <v>3535</v>
      </c>
      <c r="B93" s="1">
        <v>43445</v>
      </c>
      <c r="C93">
        <v>7</v>
      </c>
      <c r="D93" t="s">
        <v>53</v>
      </c>
      <c r="E93" t="s">
        <v>94</v>
      </c>
      <c r="F93" t="s">
        <v>30</v>
      </c>
      <c r="G93" t="s">
        <v>55</v>
      </c>
      <c r="H93" t="s">
        <v>45</v>
      </c>
      <c r="I93" t="s">
        <v>33</v>
      </c>
      <c r="J93" t="s">
        <v>57</v>
      </c>
      <c r="K93" t="s">
        <v>57</v>
      </c>
      <c r="L93" t="s">
        <v>97</v>
      </c>
      <c r="M93" s="1">
        <v>34367</v>
      </c>
      <c r="N93" t="s">
        <v>91</v>
      </c>
      <c r="O93" t="s">
        <v>37</v>
      </c>
      <c r="P93" t="s">
        <v>72</v>
      </c>
      <c r="Q93" t="s">
        <v>61</v>
      </c>
      <c r="R93" t="s">
        <v>40</v>
      </c>
      <c r="S93" t="str">
        <f>IF(Table1[[#This Row],[Current Employee Rating]]&gt;=4,"High Performer",IF(Table1[[#This Row],[Current Employee Rating]]&gt;=3,"Average Performer","Low Performer"))</f>
        <v>High Performer</v>
      </c>
      <c r="T93">
        <v>4</v>
      </c>
      <c r="U93" s="1">
        <v>44866</v>
      </c>
      <c r="V93">
        <v>1</v>
      </c>
      <c r="W93" t="str">
        <f>IF(Table1[[#This Row],[Engagement Score]]&lt;3,"Low",IF(Table1[[#This Row],[Engagement Score]]&lt;4,"Medium","High"))</f>
        <v>Low</v>
      </c>
      <c r="X93">
        <v>5</v>
      </c>
      <c r="Y93" t="str">
        <f>IF(Table1[[#This Row],[Satisfaction Score]]&lt;3,"Unsatisfied",IF(Table1[[#This Row],[Satisfaction Score]]&lt;4,"Neutral","Satisfied"))</f>
        <v>Satisfied</v>
      </c>
      <c r="Z93">
        <v>1</v>
      </c>
      <c r="AA93" s="1">
        <v>45102</v>
      </c>
      <c r="AB93" t="s">
        <v>68</v>
      </c>
      <c r="AC93" t="s">
        <v>51</v>
      </c>
      <c r="AD93" t="s">
        <v>52</v>
      </c>
      <c r="AE93">
        <v>1</v>
      </c>
      <c r="AF93" s="5">
        <v>936.96</v>
      </c>
      <c r="AG93">
        <v>24</v>
      </c>
      <c r="AH93" t="str">
        <f t="shared" si="1"/>
        <v>Young Adult</v>
      </c>
    </row>
    <row r="94" spans="1:34" x14ac:dyDescent="0.25">
      <c r="A94">
        <v>3536</v>
      </c>
      <c r="B94" s="1">
        <v>44779</v>
      </c>
      <c r="C94">
        <v>3</v>
      </c>
      <c r="D94" t="s">
        <v>53</v>
      </c>
      <c r="E94" t="s">
        <v>74</v>
      </c>
      <c r="F94" t="s">
        <v>30</v>
      </c>
      <c r="G94" t="s">
        <v>31</v>
      </c>
      <c r="H94" t="s">
        <v>32</v>
      </c>
      <c r="I94" t="s">
        <v>33</v>
      </c>
      <c r="J94" t="s">
        <v>57</v>
      </c>
      <c r="K94" t="s">
        <v>57</v>
      </c>
      <c r="L94" t="s">
        <v>58</v>
      </c>
      <c r="M94" s="1">
        <v>32510</v>
      </c>
      <c r="N94" t="s">
        <v>88</v>
      </c>
      <c r="O94" t="s">
        <v>37</v>
      </c>
      <c r="P94" t="s">
        <v>72</v>
      </c>
      <c r="Q94" t="s">
        <v>61</v>
      </c>
      <c r="R94" t="s">
        <v>40</v>
      </c>
      <c r="S94" t="str">
        <f>IF(Table1[[#This Row],[Current Employee Rating]]&gt;=4,"High Performer",IF(Table1[[#This Row],[Current Employee Rating]]&gt;=3,"Average Performer","Low Performer"))</f>
        <v>Low Performer</v>
      </c>
      <c r="T94">
        <v>2</v>
      </c>
      <c r="U94" s="1">
        <v>44843</v>
      </c>
      <c r="V94">
        <v>1</v>
      </c>
      <c r="W94" t="str">
        <f>IF(Table1[[#This Row],[Engagement Score]]&lt;3,"Low",IF(Table1[[#This Row],[Engagement Score]]&lt;4,"Medium","High"))</f>
        <v>Low</v>
      </c>
      <c r="X94">
        <v>2</v>
      </c>
      <c r="Y94" t="str">
        <f>IF(Table1[[#This Row],[Satisfaction Score]]&lt;3,"Unsatisfied",IF(Table1[[#This Row],[Satisfaction Score]]&lt;4,"Neutral","Satisfied"))</f>
        <v>Unsatisfied</v>
      </c>
      <c r="Z94">
        <v>4</v>
      </c>
      <c r="AA94" s="1">
        <v>44888</v>
      </c>
      <c r="AB94" t="s">
        <v>41</v>
      </c>
      <c r="AC94" t="s">
        <v>51</v>
      </c>
      <c r="AD94" t="s">
        <v>73</v>
      </c>
      <c r="AE94">
        <v>5</v>
      </c>
      <c r="AF94" s="5">
        <v>269.02999999999997</v>
      </c>
      <c r="AG94">
        <v>33</v>
      </c>
      <c r="AH94" t="str">
        <f t="shared" si="1"/>
        <v>Adult</v>
      </c>
    </row>
    <row r="95" spans="1:34" x14ac:dyDescent="0.25">
      <c r="A95">
        <v>3539</v>
      </c>
      <c r="B95" s="1">
        <v>43807</v>
      </c>
      <c r="C95">
        <v>6</v>
      </c>
      <c r="D95" t="s">
        <v>53</v>
      </c>
      <c r="E95" t="s">
        <v>69</v>
      </c>
      <c r="F95" t="s">
        <v>30</v>
      </c>
      <c r="G95" t="s">
        <v>55</v>
      </c>
      <c r="H95" t="s">
        <v>32</v>
      </c>
      <c r="I95" t="s">
        <v>33</v>
      </c>
      <c r="J95" t="s">
        <v>57</v>
      </c>
      <c r="K95" t="s">
        <v>57</v>
      </c>
      <c r="L95" t="s">
        <v>65</v>
      </c>
      <c r="M95" s="1">
        <v>30647</v>
      </c>
      <c r="N95" t="s">
        <v>90</v>
      </c>
      <c r="O95" t="s">
        <v>48</v>
      </c>
      <c r="P95" t="s">
        <v>49</v>
      </c>
      <c r="Q95" t="s">
        <v>61</v>
      </c>
      <c r="R95" t="s">
        <v>40</v>
      </c>
      <c r="S95" t="str">
        <f>IF(Table1[[#This Row],[Current Employee Rating]]&gt;=4,"High Performer",IF(Table1[[#This Row],[Current Employee Rating]]&gt;=3,"Average Performer","Low Performer"))</f>
        <v>High Performer</v>
      </c>
      <c r="T95">
        <v>5</v>
      </c>
      <c r="U95" s="1">
        <v>44963</v>
      </c>
      <c r="V95">
        <v>3</v>
      </c>
      <c r="W95" t="str">
        <f>IF(Table1[[#This Row],[Engagement Score]]&lt;3,"Low",IF(Table1[[#This Row],[Engagement Score]]&lt;4,"Medium","High"))</f>
        <v>Medium</v>
      </c>
      <c r="X95">
        <v>3</v>
      </c>
      <c r="Y95" t="str">
        <f>IF(Table1[[#This Row],[Satisfaction Score]]&lt;3,"Unsatisfied",IF(Table1[[#This Row],[Satisfaction Score]]&lt;4,"Neutral","Satisfied"))</f>
        <v>Neutral</v>
      </c>
      <c r="Z95">
        <v>4</v>
      </c>
      <c r="AA95" s="1">
        <v>45002</v>
      </c>
      <c r="AB95" t="s">
        <v>62</v>
      </c>
      <c r="AC95" t="s">
        <v>51</v>
      </c>
      <c r="AD95" t="s">
        <v>43</v>
      </c>
      <c r="AE95">
        <v>4</v>
      </c>
      <c r="AF95" s="5">
        <v>234.77</v>
      </c>
      <c r="AG95">
        <v>36</v>
      </c>
      <c r="AH95" t="str">
        <f t="shared" si="1"/>
        <v>Adult</v>
      </c>
    </row>
    <row r="96" spans="1:34" x14ac:dyDescent="0.25">
      <c r="A96">
        <v>3540</v>
      </c>
      <c r="B96" s="1">
        <v>43902</v>
      </c>
      <c r="C96">
        <v>6</v>
      </c>
      <c r="D96" t="s">
        <v>53</v>
      </c>
      <c r="E96" t="s">
        <v>29</v>
      </c>
      <c r="F96" t="s">
        <v>30</v>
      </c>
      <c r="G96" t="s">
        <v>55</v>
      </c>
      <c r="H96" t="s">
        <v>56</v>
      </c>
      <c r="I96" t="s">
        <v>46</v>
      </c>
      <c r="J96" t="s">
        <v>57</v>
      </c>
      <c r="K96" t="s">
        <v>57</v>
      </c>
      <c r="L96" t="s">
        <v>89</v>
      </c>
      <c r="M96" s="1">
        <v>30476</v>
      </c>
      <c r="N96" t="s">
        <v>90</v>
      </c>
      <c r="O96" t="s">
        <v>48</v>
      </c>
      <c r="P96" t="s">
        <v>38</v>
      </c>
      <c r="Q96" t="s">
        <v>39</v>
      </c>
      <c r="R96" t="s">
        <v>78</v>
      </c>
      <c r="S96" t="str">
        <f>IF(Table1[[#This Row],[Current Employee Rating]]&gt;=4,"High Performer",IF(Table1[[#This Row],[Current Employee Rating]]&gt;=3,"Average Performer","Low Performer"))</f>
        <v>High Performer</v>
      </c>
      <c r="T96">
        <v>4</v>
      </c>
      <c r="U96" s="1">
        <v>45102</v>
      </c>
      <c r="V96">
        <v>2</v>
      </c>
      <c r="W96" t="str">
        <f>IF(Table1[[#This Row],[Engagement Score]]&lt;3,"Low",IF(Table1[[#This Row],[Engagement Score]]&lt;4,"Medium","High"))</f>
        <v>Low</v>
      </c>
      <c r="X96">
        <v>2</v>
      </c>
      <c r="Y96" t="str">
        <f>IF(Table1[[#This Row],[Satisfaction Score]]&lt;3,"Unsatisfied",IF(Table1[[#This Row],[Satisfaction Score]]&lt;4,"Neutral","Satisfied"))</f>
        <v>Unsatisfied</v>
      </c>
      <c r="Z96">
        <v>3</v>
      </c>
      <c r="AA96" s="1">
        <v>44860</v>
      </c>
      <c r="AB96" t="s">
        <v>92</v>
      </c>
      <c r="AC96" t="s">
        <v>51</v>
      </c>
      <c r="AD96" t="s">
        <v>52</v>
      </c>
      <c r="AE96">
        <v>2</v>
      </c>
      <c r="AF96" s="5">
        <v>903.46</v>
      </c>
      <c r="AG96">
        <v>37</v>
      </c>
      <c r="AH96" t="str">
        <f t="shared" si="1"/>
        <v>Adult</v>
      </c>
    </row>
    <row r="97" spans="1:34" x14ac:dyDescent="0.25">
      <c r="A97">
        <v>3541</v>
      </c>
      <c r="B97" s="1">
        <v>43927</v>
      </c>
      <c r="C97">
        <v>6</v>
      </c>
      <c r="D97" t="s">
        <v>53</v>
      </c>
      <c r="E97" t="s">
        <v>85</v>
      </c>
      <c r="F97" t="s">
        <v>30</v>
      </c>
      <c r="G97" t="s">
        <v>55</v>
      </c>
      <c r="H97" t="s">
        <v>56</v>
      </c>
      <c r="I97" t="s">
        <v>55</v>
      </c>
      <c r="J97" t="s">
        <v>57</v>
      </c>
      <c r="K97" t="s">
        <v>57</v>
      </c>
      <c r="L97" t="s">
        <v>70</v>
      </c>
      <c r="M97" s="1">
        <v>33538</v>
      </c>
      <c r="N97" t="s">
        <v>86</v>
      </c>
      <c r="O97" t="s">
        <v>48</v>
      </c>
      <c r="P97" t="s">
        <v>72</v>
      </c>
      <c r="Q97" t="s">
        <v>67</v>
      </c>
      <c r="R97" t="s">
        <v>78</v>
      </c>
      <c r="S97" t="str">
        <f>IF(Table1[[#This Row],[Current Employee Rating]]&gt;=4,"High Performer",IF(Table1[[#This Row],[Current Employee Rating]]&gt;=3,"Average Performer","Low Performer"))</f>
        <v>Low Performer</v>
      </c>
      <c r="T97">
        <v>2</v>
      </c>
      <c r="U97" s="1">
        <v>44893</v>
      </c>
      <c r="V97">
        <v>1</v>
      </c>
      <c r="W97" t="str">
        <f>IF(Table1[[#This Row],[Engagement Score]]&lt;3,"Low",IF(Table1[[#This Row],[Engagement Score]]&lt;4,"Medium","High"))</f>
        <v>Low</v>
      </c>
      <c r="X97">
        <v>3</v>
      </c>
      <c r="Y97" t="str">
        <f>IF(Table1[[#This Row],[Satisfaction Score]]&lt;3,"Unsatisfied",IF(Table1[[#This Row],[Satisfaction Score]]&lt;4,"Neutral","Satisfied"))</f>
        <v>Neutral</v>
      </c>
      <c r="Z97">
        <v>3</v>
      </c>
      <c r="AA97" s="1">
        <v>45068</v>
      </c>
      <c r="AB97" t="s">
        <v>50</v>
      </c>
      <c r="AC97" t="s">
        <v>51</v>
      </c>
      <c r="AD97" t="s">
        <v>73</v>
      </c>
      <c r="AE97">
        <v>4</v>
      </c>
      <c r="AF97" s="5">
        <v>380.3</v>
      </c>
      <c r="AG97">
        <v>29</v>
      </c>
      <c r="AH97" t="str">
        <f t="shared" si="1"/>
        <v>Adult</v>
      </c>
    </row>
    <row r="98" spans="1:34" x14ac:dyDescent="0.25">
      <c r="A98">
        <v>3542</v>
      </c>
      <c r="B98" s="1">
        <v>45031</v>
      </c>
      <c r="C98">
        <v>3</v>
      </c>
      <c r="D98" t="s">
        <v>53</v>
      </c>
      <c r="E98" t="s">
        <v>44</v>
      </c>
      <c r="F98" t="s">
        <v>30</v>
      </c>
      <c r="G98" t="s">
        <v>31</v>
      </c>
      <c r="H98" t="s">
        <v>45</v>
      </c>
      <c r="I98" t="s">
        <v>33</v>
      </c>
      <c r="J98" t="s">
        <v>57</v>
      </c>
      <c r="K98" t="s">
        <v>57</v>
      </c>
      <c r="L98" t="s">
        <v>70</v>
      </c>
      <c r="M98" s="1">
        <v>17593</v>
      </c>
      <c r="N98" t="s">
        <v>86</v>
      </c>
      <c r="O98" t="s">
        <v>48</v>
      </c>
      <c r="P98" t="s">
        <v>38</v>
      </c>
      <c r="Q98" t="s">
        <v>67</v>
      </c>
      <c r="R98" t="s">
        <v>98</v>
      </c>
      <c r="S98" t="str">
        <f>IF(Table1[[#This Row],[Current Employee Rating]]&gt;=4,"High Performer",IF(Table1[[#This Row],[Current Employee Rating]]&gt;=3,"Average Performer","Low Performer"))</f>
        <v>Low Performer</v>
      </c>
      <c r="T98">
        <v>1</v>
      </c>
      <c r="U98" s="1">
        <v>44852</v>
      </c>
      <c r="V98">
        <v>2</v>
      </c>
      <c r="W98" t="str">
        <f>IF(Table1[[#This Row],[Engagement Score]]&lt;3,"Low",IF(Table1[[#This Row],[Engagement Score]]&lt;4,"Medium","High"))</f>
        <v>Low</v>
      </c>
      <c r="X98">
        <v>3</v>
      </c>
      <c r="Y98" t="str">
        <f>IF(Table1[[#This Row],[Satisfaction Score]]&lt;3,"Unsatisfied",IF(Table1[[#This Row],[Satisfaction Score]]&lt;4,"Neutral","Satisfied"))</f>
        <v>Neutral</v>
      </c>
      <c r="Z98">
        <v>4</v>
      </c>
      <c r="AA98" s="1">
        <v>44795</v>
      </c>
      <c r="AB98" t="s">
        <v>62</v>
      </c>
      <c r="AC98" t="s">
        <v>42</v>
      </c>
      <c r="AD98" t="s">
        <v>43</v>
      </c>
      <c r="AE98">
        <v>4</v>
      </c>
      <c r="AF98" s="5">
        <v>511.42</v>
      </c>
      <c r="AG98">
        <v>75</v>
      </c>
      <c r="AH98" t="str">
        <f t="shared" si="1"/>
        <v>Old</v>
      </c>
    </row>
    <row r="99" spans="1:34" x14ac:dyDescent="0.25">
      <c r="A99">
        <v>3543</v>
      </c>
      <c r="B99" s="1">
        <v>44145</v>
      </c>
      <c r="C99">
        <v>5</v>
      </c>
      <c r="D99" t="s">
        <v>53</v>
      </c>
      <c r="E99" t="s">
        <v>87</v>
      </c>
      <c r="F99" t="s">
        <v>30</v>
      </c>
      <c r="G99" t="s">
        <v>46</v>
      </c>
      <c r="H99" t="s">
        <v>45</v>
      </c>
      <c r="I99" t="s">
        <v>33</v>
      </c>
      <c r="J99" t="s">
        <v>57</v>
      </c>
      <c r="K99" t="s">
        <v>57</v>
      </c>
      <c r="L99" t="s">
        <v>65</v>
      </c>
      <c r="M99" s="1">
        <v>29635</v>
      </c>
      <c r="N99" t="s">
        <v>76</v>
      </c>
      <c r="O99" t="s">
        <v>37</v>
      </c>
      <c r="P99" t="s">
        <v>72</v>
      </c>
      <c r="Q99" t="s">
        <v>61</v>
      </c>
      <c r="R99" t="s">
        <v>40</v>
      </c>
      <c r="S99" t="str">
        <f>IF(Table1[[#This Row],[Current Employee Rating]]&gt;=4,"High Performer",IF(Table1[[#This Row],[Current Employee Rating]]&gt;=3,"Average Performer","Low Performer"))</f>
        <v>Low Performer</v>
      </c>
      <c r="T99">
        <v>2</v>
      </c>
      <c r="U99" s="1">
        <v>44968</v>
      </c>
      <c r="V99">
        <v>4</v>
      </c>
      <c r="W99" t="str">
        <f>IF(Table1[[#This Row],[Engagement Score]]&lt;3,"Low",IF(Table1[[#This Row],[Engagement Score]]&lt;4,"Medium","High"))</f>
        <v>High</v>
      </c>
      <c r="X99">
        <v>5</v>
      </c>
      <c r="Y99" t="str">
        <f>IF(Table1[[#This Row],[Satisfaction Score]]&lt;3,"Unsatisfied",IF(Table1[[#This Row],[Satisfaction Score]]&lt;4,"Neutral","Satisfied"))</f>
        <v>Satisfied</v>
      </c>
      <c r="Z99">
        <v>5</v>
      </c>
      <c r="AA99" s="1">
        <v>45067</v>
      </c>
      <c r="AB99" t="s">
        <v>92</v>
      </c>
      <c r="AC99" t="s">
        <v>51</v>
      </c>
      <c r="AD99" t="s">
        <v>73</v>
      </c>
      <c r="AE99">
        <v>4</v>
      </c>
      <c r="AF99" s="5">
        <v>171.03</v>
      </c>
      <c r="AG99">
        <v>39</v>
      </c>
      <c r="AH99" t="str">
        <f t="shared" si="1"/>
        <v>Adult</v>
      </c>
    </row>
    <row r="100" spans="1:34" x14ac:dyDescent="0.25">
      <c r="A100">
        <v>3544</v>
      </c>
      <c r="B100" s="1">
        <v>45106</v>
      </c>
      <c r="C100">
        <v>2</v>
      </c>
      <c r="D100" t="s">
        <v>53</v>
      </c>
      <c r="E100" t="s">
        <v>64</v>
      </c>
      <c r="F100" t="s">
        <v>30</v>
      </c>
      <c r="G100" t="s">
        <v>31</v>
      </c>
      <c r="H100" t="s">
        <v>45</v>
      </c>
      <c r="I100" t="s">
        <v>33</v>
      </c>
      <c r="J100" t="s">
        <v>57</v>
      </c>
      <c r="K100" t="s">
        <v>57</v>
      </c>
      <c r="L100" t="s">
        <v>47</v>
      </c>
      <c r="M100" s="1">
        <v>36785</v>
      </c>
      <c r="N100" t="s">
        <v>76</v>
      </c>
      <c r="O100" t="s">
        <v>48</v>
      </c>
      <c r="P100" t="s">
        <v>84</v>
      </c>
      <c r="Q100" t="s">
        <v>61</v>
      </c>
      <c r="R100" t="s">
        <v>40</v>
      </c>
      <c r="S100" t="str">
        <f>IF(Table1[[#This Row],[Current Employee Rating]]&gt;=4,"High Performer",IF(Table1[[#This Row],[Current Employee Rating]]&gt;=3,"Average Performer","Low Performer"))</f>
        <v>Low Performer</v>
      </c>
      <c r="T100">
        <v>2</v>
      </c>
      <c r="U100" s="1">
        <v>44818</v>
      </c>
      <c r="V100">
        <v>3</v>
      </c>
      <c r="W100" t="str">
        <f>IF(Table1[[#This Row],[Engagement Score]]&lt;3,"Low",IF(Table1[[#This Row],[Engagement Score]]&lt;4,"Medium","High"))</f>
        <v>Medium</v>
      </c>
      <c r="X100">
        <v>5</v>
      </c>
      <c r="Y100" t="str">
        <f>IF(Table1[[#This Row],[Satisfaction Score]]&lt;3,"Unsatisfied",IF(Table1[[#This Row],[Satisfaction Score]]&lt;4,"Neutral","Satisfied"))</f>
        <v>Satisfied</v>
      </c>
      <c r="Z100">
        <v>3</v>
      </c>
      <c r="AA100" s="1">
        <v>45048</v>
      </c>
      <c r="AB100" t="s">
        <v>41</v>
      </c>
      <c r="AC100" t="s">
        <v>51</v>
      </c>
      <c r="AD100" t="s">
        <v>73</v>
      </c>
      <c r="AE100">
        <v>3</v>
      </c>
      <c r="AF100" s="5">
        <v>842.93</v>
      </c>
      <c r="AG100">
        <v>23</v>
      </c>
      <c r="AH100" t="str">
        <f t="shared" si="1"/>
        <v>Young Adult</v>
      </c>
    </row>
    <row r="101" spans="1:34" x14ac:dyDescent="0.25">
      <c r="A101">
        <v>3545</v>
      </c>
      <c r="B101" s="1">
        <v>44627</v>
      </c>
      <c r="C101">
        <v>4</v>
      </c>
      <c r="D101" t="s">
        <v>53</v>
      </c>
      <c r="E101" t="s">
        <v>44</v>
      </c>
      <c r="F101" t="s">
        <v>30</v>
      </c>
      <c r="G101" t="s">
        <v>55</v>
      </c>
      <c r="H101" t="s">
        <v>32</v>
      </c>
      <c r="I101" t="s">
        <v>33</v>
      </c>
      <c r="J101" t="s">
        <v>95</v>
      </c>
      <c r="K101" t="s">
        <v>95</v>
      </c>
      <c r="L101" t="s">
        <v>70</v>
      </c>
      <c r="M101" s="1">
        <v>15734</v>
      </c>
      <c r="N101" t="s">
        <v>80</v>
      </c>
      <c r="O101" t="s">
        <v>37</v>
      </c>
      <c r="P101" t="s">
        <v>72</v>
      </c>
      <c r="Q101" t="s">
        <v>39</v>
      </c>
      <c r="R101" t="s">
        <v>40</v>
      </c>
      <c r="S101" t="str">
        <f>IF(Table1[[#This Row],[Current Employee Rating]]&gt;=4,"High Performer",IF(Table1[[#This Row],[Current Employee Rating]]&gt;=3,"Average Performer","Low Performer"))</f>
        <v>Low Performer</v>
      </c>
      <c r="T101">
        <v>1</v>
      </c>
      <c r="U101" s="1">
        <v>45073</v>
      </c>
      <c r="V101">
        <v>2</v>
      </c>
      <c r="W101" t="str">
        <f>IF(Table1[[#This Row],[Engagement Score]]&lt;3,"Low",IF(Table1[[#This Row],[Engagement Score]]&lt;4,"Medium","High"))</f>
        <v>Low</v>
      </c>
      <c r="X101">
        <v>5</v>
      </c>
      <c r="Y101" t="str">
        <f>IF(Table1[[#This Row],[Satisfaction Score]]&lt;3,"Unsatisfied",IF(Table1[[#This Row],[Satisfaction Score]]&lt;4,"Neutral","Satisfied"))</f>
        <v>Satisfied</v>
      </c>
      <c r="Z101">
        <v>2</v>
      </c>
      <c r="AA101" s="1">
        <v>45050</v>
      </c>
      <c r="AB101" t="s">
        <v>50</v>
      </c>
      <c r="AC101" t="s">
        <v>51</v>
      </c>
      <c r="AD101" t="s">
        <v>52</v>
      </c>
      <c r="AE101">
        <v>5</v>
      </c>
      <c r="AF101" s="5">
        <v>581.12</v>
      </c>
      <c r="AG101">
        <v>79</v>
      </c>
      <c r="AH101" t="str">
        <f t="shared" si="1"/>
        <v>Old</v>
      </c>
    </row>
    <row r="102" spans="1:34" x14ac:dyDescent="0.25">
      <c r="A102">
        <v>3546</v>
      </c>
      <c r="B102" s="1">
        <v>44408</v>
      </c>
      <c r="C102">
        <v>4</v>
      </c>
      <c r="D102" t="s">
        <v>53</v>
      </c>
      <c r="E102" t="s">
        <v>29</v>
      </c>
      <c r="F102" t="s">
        <v>30</v>
      </c>
      <c r="G102" t="s">
        <v>55</v>
      </c>
      <c r="H102" t="s">
        <v>56</v>
      </c>
      <c r="I102" t="s">
        <v>46</v>
      </c>
      <c r="J102" t="s">
        <v>57</v>
      </c>
      <c r="K102" t="s">
        <v>57</v>
      </c>
      <c r="L102" t="s">
        <v>65</v>
      </c>
      <c r="M102" s="1">
        <v>29416</v>
      </c>
      <c r="N102" t="s">
        <v>59</v>
      </c>
      <c r="O102" t="s">
        <v>48</v>
      </c>
      <c r="P102" t="s">
        <v>49</v>
      </c>
      <c r="Q102" t="s">
        <v>39</v>
      </c>
      <c r="R102" t="s">
        <v>78</v>
      </c>
      <c r="S102" t="str">
        <f>IF(Table1[[#This Row],[Current Employee Rating]]&gt;=4,"High Performer",IF(Table1[[#This Row],[Current Employee Rating]]&gt;=3,"Average Performer","Low Performer"))</f>
        <v>Low Performer</v>
      </c>
      <c r="T102">
        <v>1</v>
      </c>
      <c r="U102" s="1">
        <v>45056</v>
      </c>
      <c r="V102">
        <v>2</v>
      </c>
      <c r="W102" t="str">
        <f>IF(Table1[[#This Row],[Engagement Score]]&lt;3,"Low",IF(Table1[[#This Row],[Engagement Score]]&lt;4,"Medium","High"))</f>
        <v>Low</v>
      </c>
      <c r="X102">
        <v>5</v>
      </c>
      <c r="Y102" t="str">
        <f>IF(Table1[[#This Row],[Satisfaction Score]]&lt;3,"Unsatisfied",IF(Table1[[#This Row],[Satisfaction Score]]&lt;4,"Neutral","Satisfied"))</f>
        <v>Satisfied</v>
      </c>
      <c r="Z102">
        <v>5</v>
      </c>
      <c r="AA102" s="1">
        <v>44886</v>
      </c>
      <c r="AB102" t="s">
        <v>62</v>
      </c>
      <c r="AC102" t="s">
        <v>51</v>
      </c>
      <c r="AD102" t="s">
        <v>73</v>
      </c>
      <c r="AE102">
        <v>4</v>
      </c>
      <c r="AF102" s="5">
        <v>426.45</v>
      </c>
      <c r="AG102">
        <v>41</v>
      </c>
      <c r="AH102" t="str">
        <f t="shared" si="1"/>
        <v>Middle Aged</v>
      </c>
    </row>
    <row r="103" spans="1:34" x14ac:dyDescent="0.25">
      <c r="A103">
        <v>3547</v>
      </c>
      <c r="B103" s="1">
        <v>44581</v>
      </c>
      <c r="C103">
        <v>4</v>
      </c>
      <c r="D103" t="s">
        <v>53</v>
      </c>
      <c r="E103" t="s">
        <v>69</v>
      </c>
      <c r="F103" t="s">
        <v>30</v>
      </c>
      <c r="G103" t="s">
        <v>31</v>
      </c>
      <c r="H103" t="s">
        <v>56</v>
      </c>
      <c r="I103" t="s">
        <v>55</v>
      </c>
      <c r="J103" t="s">
        <v>57</v>
      </c>
      <c r="K103" t="s">
        <v>57</v>
      </c>
      <c r="L103" t="s">
        <v>99</v>
      </c>
      <c r="M103" s="1">
        <v>17251</v>
      </c>
      <c r="N103" t="s">
        <v>91</v>
      </c>
      <c r="O103" t="s">
        <v>37</v>
      </c>
      <c r="P103" t="s">
        <v>60</v>
      </c>
      <c r="Q103" t="s">
        <v>67</v>
      </c>
      <c r="R103" t="s">
        <v>98</v>
      </c>
      <c r="S103" t="str">
        <f>IF(Table1[[#This Row],[Current Employee Rating]]&gt;=4,"High Performer",IF(Table1[[#This Row],[Current Employee Rating]]&gt;=3,"Average Performer","Low Performer"))</f>
        <v>Low Performer</v>
      </c>
      <c r="T103">
        <v>2</v>
      </c>
      <c r="U103" s="1">
        <v>44919</v>
      </c>
      <c r="V103">
        <v>2</v>
      </c>
      <c r="W103" t="str">
        <f>IF(Table1[[#This Row],[Engagement Score]]&lt;3,"Low",IF(Table1[[#This Row],[Engagement Score]]&lt;4,"Medium","High"))</f>
        <v>Low</v>
      </c>
      <c r="X103">
        <v>4</v>
      </c>
      <c r="Y103" t="str">
        <f>IF(Table1[[#This Row],[Satisfaction Score]]&lt;3,"Unsatisfied",IF(Table1[[#This Row],[Satisfaction Score]]&lt;4,"Neutral","Satisfied"))</f>
        <v>Satisfied</v>
      </c>
      <c r="Z103">
        <v>2</v>
      </c>
      <c r="AA103" s="1">
        <v>45040</v>
      </c>
      <c r="AB103" t="s">
        <v>68</v>
      </c>
      <c r="AC103" t="s">
        <v>51</v>
      </c>
      <c r="AD103" t="s">
        <v>43</v>
      </c>
      <c r="AE103">
        <v>4</v>
      </c>
      <c r="AF103" s="5">
        <v>805.05</v>
      </c>
      <c r="AG103">
        <v>75</v>
      </c>
      <c r="AH103" t="str">
        <f t="shared" si="1"/>
        <v>Old</v>
      </c>
    </row>
    <row r="104" spans="1:34" x14ac:dyDescent="0.25">
      <c r="A104">
        <v>3548</v>
      </c>
      <c r="B104" s="1">
        <v>44388</v>
      </c>
      <c r="C104">
        <v>4</v>
      </c>
      <c r="D104" t="s">
        <v>53</v>
      </c>
      <c r="E104" t="s">
        <v>74</v>
      </c>
      <c r="F104" t="s">
        <v>30</v>
      </c>
      <c r="G104" t="s">
        <v>46</v>
      </c>
      <c r="H104" t="s">
        <v>45</v>
      </c>
      <c r="I104" t="s">
        <v>55</v>
      </c>
      <c r="J104" t="s">
        <v>57</v>
      </c>
      <c r="K104" t="s">
        <v>57</v>
      </c>
      <c r="L104" t="s">
        <v>65</v>
      </c>
      <c r="M104" s="1">
        <v>23401</v>
      </c>
      <c r="N104" t="s">
        <v>91</v>
      </c>
      <c r="O104" t="s">
        <v>37</v>
      </c>
      <c r="P104" t="s">
        <v>38</v>
      </c>
      <c r="Q104" t="s">
        <v>61</v>
      </c>
      <c r="R104" t="s">
        <v>40</v>
      </c>
      <c r="S104" t="str">
        <f>IF(Table1[[#This Row],[Current Employee Rating]]&gt;=4,"High Performer",IF(Table1[[#This Row],[Current Employee Rating]]&gt;=3,"Average Performer","Low Performer"))</f>
        <v>Low Performer</v>
      </c>
      <c r="T104">
        <v>1</v>
      </c>
      <c r="U104" s="1">
        <v>44840</v>
      </c>
      <c r="V104">
        <v>5</v>
      </c>
      <c r="W104" t="str">
        <f>IF(Table1[[#This Row],[Engagement Score]]&lt;3,"Low",IF(Table1[[#This Row],[Engagement Score]]&lt;4,"Medium","High"))</f>
        <v>High</v>
      </c>
      <c r="X104">
        <v>5</v>
      </c>
      <c r="Y104" t="str">
        <f>IF(Table1[[#This Row],[Satisfaction Score]]&lt;3,"Unsatisfied",IF(Table1[[#This Row],[Satisfaction Score]]&lt;4,"Neutral","Satisfied"))</f>
        <v>Satisfied</v>
      </c>
      <c r="Z104">
        <v>3</v>
      </c>
      <c r="AA104" s="1">
        <v>44789</v>
      </c>
      <c r="AB104" t="s">
        <v>41</v>
      </c>
      <c r="AC104" t="s">
        <v>51</v>
      </c>
      <c r="AD104" t="s">
        <v>73</v>
      </c>
      <c r="AE104">
        <v>3</v>
      </c>
      <c r="AF104" s="5">
        <v>368.8</v>
      </c>
      <c r="AG104">
        <v>57</v>
      </c>
      <c r="AH104" t="str">
        <f t="shared" si="1"/>
        <v>Middle Aged</v>
      </c>
    </row>
    <row r="105" spans="1:34" x14ac:dyDescent="0.25">
      <c r="A105">
        <v>3549</v>
      </c>
      <c r="B105" s="1">
        <v>43388</v>
      </c>
      <c r="C105">
        <v>7</v>
      </c>
      <c r="D105" t="s">
        <v>53</v>
      </c>
      <c r="E105" t="s">
        <v>64</v>
      </c>
      <c r="F105" t="s">
        <v>30</v>
      </c>
      <c r="G105" t="s">
        <v>55</v>
      </c>
      <c r="H105" t="s">
        <v>32</v>
      </c>
      <c r="I105" t="s">
        <v>55</v>
      </c>
      <c r="J105" t="s">
        <v>57</v>
      </c>
      <c r="K105" t="s">
        <v>57</v>
      </c>
      <c r="L105" t="s">
        <v>70</v>
      </c>
      <c r="M105" s="1">
        <v>20165</v>
      </c>
      <c r="N105" t="s">
        <v>88</v>
      </c>
      <c r="O105" t="s">
        <v>37</v>
      </c>
      <c r="P105" t="s">
        <v>72</v>
      </c>
      <c r="Q105" t="s">
        <v>77</v>
      </c>
      <c r="R105" t="s">
        <v>40</v>
      </c>
      <c r="S105" t="str">
        <f>IF(Table1[[#This Row],[Current Employee Rating]]&gt;=4,"High Performer",IF(Table1[[#This Row],[Current Employee Rating]]&gt;=3,"Average Performer","Low Performer"))</f>
        <v>Low Performer</v>
      </c>
      <c r="T105">
        <v>2</v>
      </c>
      <c r="U105" s="1">
        <v>45035</v>
      </c>
      <c r="V105">
        <v>1</v>
      </c>
      <c r="W105" t="str">
        <f>IF(Table1[[#This Row],[Engagement Score]]&lt;3,"Low",IF(Table1[[#This Row],[Engagement Score]]&lt;4,"Medium","High"))</f>
        <v>Low</v>
      </c>
      <c r="X105">
        <v>4</v>
      </c>
      <c r="Y105" t="str">
        <f>IF(Table1[[#This Row],[Satisfaction Score]]&lt;3,"Unsatisfied",IF(Table1[[#This Row],[Satisfaction Score]]&lt;4,"Neutral","Satisfied"))</f>
        <v>Satisfied</v>
      </c>
      <c r="Z105">
        <v>1</v>
      </c>
      <c r="AA105" s="1">
        <v>44867</v>
      </c>
      <c r="AB105" t="s">
        <v>92</v>
      </c>
      <c r="AC105" t="s">
        <v>51</v>
      </c>
      <c r="AD105" t="s">
        <v>43</v>
      </c>
      <c r="AE105">
        <v>5</v>
      </c>
      <c r="AF105" s="5">
        <v>788.67</v>
      </c>
      <c r="AG105">
        <v>63</v>
      </c>
      <c r="AH105" t="str">
        <f t="shared" si="1"/>
        <v>Old</v>
      </c>
    </row>
    <row r="106" spans="1:34" x14ac:dyDescent="0.25">
      <c r="A106">
        <v>3551</v>
      </c>
      <c r="B106" s="1">
        <v>43323</v>
      </c>
      <c r="C106">
        <v>7</v>
      </c>
      <c r="D106" t="s">
        <v>53</v>
      </c>
      <c r="E106" t="s">
        <v>94</v>
      </c>
      <c r="F106" t="s">
        <v>30</v>
      </c>
      <c r="G106" t="s">
        <v>46</v>
      </c>
      <c r="H106" t="s">
        <v>32</v>
      </c>
      <c r="I106" t="s">
        <v>46</v>
      </c>
      <c r="J106" t="s">
        <v>57</v>
      </c>
      <c r="K106" t="s">
        <v>57</v>
      </c>
      <c r="L106" t="s">
        <v>79</v>
      </c>
      <c r="M106" s="1">
        <v>19909</v>
      </c>
      <c r="N106" t="s">
        <v>83</v>
      </c>
      <c r="O106" t="s">
        <v>48</v>
      </c>
      <c r="P106" t="s">
        <v>72</v>
      </c>
      <c r="Q106" t="s">
        <v>67</v>
      </c>
      <c r="R106" t="s">
        <v>98</v>
      </c>
      <c r="S106" t="str">
        <f>IF(Table1[[#This Row],[Current Employee Rating]]&gt;=4,"High Performer",IF(Table1[[#This Row],[Current Employee Rating]]&gt;=3,"Average Performer","Low Performer"))</f>
        <v>High Performer</v>
      </c>
      <c r="T106">
        <v>4</v>
      </c>
      <c r="U106" s="1">
        <v>45080</v>
      </c>
      <c r="V106">
        <v>4</v>
      </c>
      <c r="W106" t="str">
        <f>IF(Table1[[#This Row],[Engagement Score]]&lt;3,"Low",IF(Table1[[#This Row],[Engagement Score]]&lt;4,"Medium","High"))</f>
        <v>High</v>
      </c>
      <c r="X106">
        <v>4</v>
      </c>
      <c r="Y106" t="str">
        <f>IF(Table1[[#This Row],[Satisfaction Score]]&lt;3,"Unsatisfied",IF(Table1[[#This Row],[Satisfaction Score]]&lt;4,"Neutral","Satisfied"))</f>
        <v>Satisfied</v>
      </c>
      <c r="Z106">
        <v>3</v>
      </c>
      <c r="AA106" s="1">
        <v>44861</v>
      </c>
      <c r="AB106" t="s">
        <v>92</v>
      </c>
      <c r="AC106" t="s">
        <v>51</v>
      </c>
      <c r="AD106" t="s">
        <v>52</v>
      </c>
      <c r="AE106">
        <v>1</v>
      </c>
      <c r="AF106" s="5">
        <v>570.13</v>
      </c>
      <c r="AG106">
        <v>64</v>
      </c>
      <c r="AH106" t="str">
        <f t="shared" si="1"/>
        <v>Old</v>
      </c>
    </row>
    <row r="107" spans="1:34" x14ac:dyDescent="0.25">
      <c r="A107">
        <v>3552</v>
      </c>
      <c r="B107" s="1">
        <v>43877</v>
      </c>
      <c r="C107">
        <v>6</v>
      </c>
      <c r="D107" t="s">
        <v>53</v>
      </c>
      <c r="E107" t="s">
        <v>54</v>
      </c>
      <c r="F107" t="s">
        <v>30</v>
      </c>
      <c r="G107" t="s">
        <v>55</v>
      </c>
      <c r="H107" t="s">
        <v>56</v>
      </c>
      <c r="I107" t="s">
        <v>55</v>
      </c>
      <c r="J107" t="s">
        <v>57</v>
      </c>
      <c r="K107" t="s">
        <v>57</v>
      </c>
      <c r="L107" t="s">
        <v>70</v>
      </c>
      <c r="M107" s="1">
        <v>15564</v>
      </c>
      <c r="N107" t="s">
        <v>90</v>
      </c>
      <c r="O107" t="s">
        <v>48</v>
      </c>
      <c r="P107" t="s">
        <v>38</v>
      </c>
      <c r="Q107" t="s">
        <v>61</v>
      </c>
      <c r="R107" t="s">
        <v>98</v>
      </c>
      <c r="S107" t="str">
        <f>IF(Table1[[#This Row],[Current Employee Rating]]&gt;=4,"High Performer",IF(Table1[[#This Row],[Current Employee Rating]]&gt;=3,"Average Performer","Low Performer"))</f>
        <v>Low Performer</v>
      </c>
      <c r="T107">
        <v>1</v>
      </c>
      <c r="U107" s="1">
        <v>44848</v>
      </c>
      <c r="V107">
        <v>3</v>
      </c>
      <c r="W107" t="str">
        <f>IF(Table1[[#This Row],[Engagement Score]]&lt;3,"Low",IF(Table1[[#This Row],[Engagement Score]]&lt;4,"Medium","High"))</f>
        <v>Medium</v>
      </c>
      <c r="X107">
        <v>4</v>
      </c>
      <c r="Y107" t="str">
        <f>IF(Table1[[#This Row],[Satisfaction Score]]&lt;3,"Unsatisfied",IF(Table1[[#This Row],[Satisfaction Score]]&lt;4,"Neutral","Satisfied"))</f>
        <v>Satisfied</v>
      </c>
      <c r="Z107">
        <v>2</v>
      </c>
      <c r="AA107" s="1">
        <v>44891</v>
      </c>
      <c r="AB107" t="s">
        <v>41</v>
      </c>
      <c r="AC107" t="s">
        <v>51</v>
      </c>
      <c r="AD107" t="s">
        <v>43</v>
      </c>
      <c r="AE107">
        <v>4</v>
      </c>
      <c r="AF107" s="5">
        <v>480.87</v>
      </c>
      <c r="AG107">
        <v>78</v>
      </c>
      <c r="AH107" t="str">
        <f t="shared" si="1"/>
        <v>Old</v>
      </c>
    </row>
    <row r="108" spans="1:34" x14ac:dyDescent="0.25">
      <c r="A108">
        <v>3553</v>
      </c>
      <c r="B108" s="1">
        <v>43850</v>
      </c>
      <c r="C108">
        <v>6</v>
      </c>
      <c r="D108" t="s">
        <v>53</v>
      </c>
      <c r="E108" t="s">
        <v>81</v>
      </c>
      <c r="F108" t="s">
        <v>30</v>
      </c>
      <c r="G108" t="s">
        <v>31</v>
      </c>
      <c r="H108" t="s">
        <v>32</v>
      </c>
      <c r="I108" t="s">
        <v>33</v>
      </c>
      <c r="J108" t="s">
        <v>57</v>
      </c>
      <c r="K108" t="s">
        <v>57</v>
      </c>
      <c r="L108" t="s">
        <v>70</v>
      </c>
      <c r="M108" s="1">
        <v>18025</v>
      </c>
      <c r="N108" t="s">
        <v>90</v>
      </c>
      <c r="O108" t="s">
        <v>48</v>
      </c>
      <c r="P108" t="s">
        <v>72</v>
      </c>
      <c r="Q108" t="s">
        <v>77</v>
      </c>
      <c r="R108" t="s">
        <v>40</v>
      </c>
      <c r="S108" t="str">
        <f>IF(Table1[[#This Row],[Current Employee Rating]]&gt;=4,"High Performer",IF(Table1[[#This Row],[Current Employee Rating]]&gt;=3,"Average Performer","Low Performer"))</f>
        <v>High Performer</v>
      </c>
      <c r="T108">
        <v>4</v>
      </c>
      <c r="U108" s="1">
        <v>44864</v>
      </c>
      <c r="V108">
        <v>4</v>
      </c>
      <c r="W108" t="str">
        <f>IF(Table1[[#This Row],[Engagement Score]]&lt;3,"Low",IF(Table1[[#This Row],[Engagement Score]]&lt;4,"Medium","High"))</f>
        <v>High</v>
      </c>
      <c r="X108">
        <v>2</v>
      </c>
      <c r="Y108" t="str">
        <f>IF(Table1[[#This Row],[Satisfaction Score]]&lt;3,"Unsatisfied",IF(Table1[[#This Row],[Satisfaction Score]]&lt;4,"Neutral","Satisfied"))</f>
        <v>Unsatisfied</v>
      </c>
      <c r="Z108">
        <v>4</v>
      </c>
      <c r="AA108" s="1">
        <v>44906</v>
      </c>
      <c r="AB108" t="s">
        <v>62</v>
      </c>
      <c r="AC108" t="s">
        <v>42</v>
      </c>
      <c r="AD108" t="s">
        <v>52</v>
      </c>
      <c r="AE108">
        <v>5</v>
      </c>
      <c r="AF108" s="5">
        <v>689.48</v>
      </c>
      <c r="AG108">
        <v>71</v>
      </c>
      <c r="AH108" t="str">
        <f t="shared" si="1"/>
        <v>Old</v>
      </c>
    </row>
    <row r="109" spans="1:34" x14ac:dyDescent="0.25">
      <c r="A109">
        <v>3554</v>
      </c>
      <c r="B109" s="1">
        <v>43555</v>
      </c>
      <c r="C109">
        <v>7</v>
      </c>
      <c r="D109" t="s">
        <v>53</v>
      </c>
      <c r="E109" t="s">
        <v>87</v>
      </c>
      <c r="F109" t="s">
        <v>30</v>
      </c>
      <c r="G109" t="s">
        <v>46</v>
      </c>
      <c r="H109" t="s">
        <v>32</v>
      </c>
      <c r="I109" t="s">
        <v>33</v>
      </c>
      <c r="J109" t="s">
        <v>57</v>
      </c>
      <c r="K109" t="s">
        <v>57</v>
      </c>
      <c r="L109" t="s">
        <v>104</v>
      </c>
      <c r="M109" s="1">
        <v>21472</v>
      </c>
      <c r="N109" t="s">
        <v>86</v>
      </c>
      <c r="O109" t="s">
        <v>48</v>
      </c>
      <c r="P109" t="s">
        <v>84</v>
      </c>
      <c r="Q109" t="s">
        <v>39</v>
      </c>
      <c r="R109" t="s">
        <v>40</v>
      </c>
      <c r="S109" t="str">
        <f>IF(Table1[[#This Row],[Current Employee Rating]]&gt;=4,"High Performer",IF(Table1[[#This Row],[Current Employee Rating]]&gt;=3,"Average Performer","Low Performer"))</f>
        <v>Low Performer</v>
      </c>
      <c r="T109">
        <v>1</v>
      </c>
      <c r="U109" s="1">
        <v>45084</v>
      </c>
      <c r="V109">
        <v>2</v>
      </c>
      <c r="W109" t="str">
        <f>IF(Table1[[#This Row],[Engagement Score]]&lt;3,"Low",IF(Table1[[#This Row],[Engagement Score]]&lt;4,"Medium","High"))</f>
        <v>Low</v>
      </c>
      <c r="X109">
        <v>1</v>
      </c>
      <c r="Y109" t="str">
        <f>IF(Table1[[#This Row],[Satisfaction Score]]&lt;3,"Unsatisfied",IF(Table1[[#This Row],[Satisfaction Score]]&lt;4,"Neutral","Satisfied"))</f>
        <v>Unsatisfied</v>
      </c>
      <c r="Z109">
        <v>2</v>
      </c>
      <c r="AA109" s="1">
        <v>45082</v>
      </c>
      <c r="AB109" t="s">
        <v>62</v>
      </c>
      <c r="AC109" t="s">
        <v>42</v>
      </c>
      <c r="AD109" t="s">
        <v>63</v>
      </c>
      <c r="AE109">
        <v>4</v>
      </c>
      <c r="AF109" s="5">
        <v>283.33</v>
      </c>
      <c r="AG109">
        <v>61</v>
      </c>
      <c r="AH109" t="str">
        <f t="shared" si="1"/>
        <v>Old</v>
      </c>
    </row>
    <row r="110" spans="1:34" x14ac:dyDescent="0.25">
      <c r="A110">
        <v>3555</v>
      </c>
      <c r="B110" s="1">
        <v>44932</v>
      </c>
      <c r="C110">
        <v>3</v>
      </c>
      <c r="D110" t="s">
        <v>53</v>
      </c>
      <c r="E110" t="s">
        <v>44</v>
      </c>
      <c r="F110" t="s">
        <v>30</v>
      </c>
      <c r="G110" t="s">
        <v>55</v>
      </c>
      <c r="H110" t="s">
        <v>32</v>
      </c>
      <c r="I110" t="s">
        <v>33</v>
      </c>
      <c r="J110" t="s">
        <v>57</v>
      </c>
      <c r="K110" t="s">
        <v>57</v>
      </c>
      <c r="L110" t="s">
        <v>75</v>
      </c>
      <c r="M110" s="1">
        <v>32153</v>
      </c>
      <c r="N110" t="s">
        <v>86</v>
      </c>
      <c r="O110" t="s">
        <v>37</v>
      </c>
      <c r="P110" t="s">
        <v>49</v>
      </c>
      <c r="Q110" t="s">
        <v>39</v>
      </c>
      <c r="R110" t="s">
        <v>40</v>
      </c>
      <c r="S110" t="str">
        <f>IF(Table1[[#This Row],[Current Employee Rating]]&gt;=4,"High Performer",IF(Table1[[#This Row],[Current Employee Rating]]&gt;=3,"Average Performer","Low Performer"))</f>
        <v>High Performer</v>
      </c>
      <c r="T110">
        <v>4</v>
      </c>
      <c r="U110" s="1">
        <v>44939</v>
      </c>
      <c r="V110">
        <v>2</v>
      </c>
      <c r="W110" t="str">
        <f>IF(Table1[[#This Row],[Engagement Score]]&lt;3,"Low",IF(Table1[[#This Row],[Engagement Score]]&lt;4,"Medium","High"))</f>
        <v>Low</v>
      </c>
      <c r="X110">
        <v>5</v>
      </c>
      <c r="Y110" t="str">
        <f>IF(Table1[[#This Row],[Satisfaction Score]]&lt;3,"Unsatisfied",IF(Table1[[#This Row],[Satisfaction Score]]&lt;4,"Neutral","Satisfied"))</f>
        <v>Satisfied</v>
      </c>
      <c r="Z110">
        <v>1</v>
      </c>
      <c r="AA110" s="1">
        <v>44989</v>
      </c>
      <c r="AB110" t="s">
        <v>41</v>
      </c>
      <c r="AC110" t="s">
        <v>51</v>
      </c>
      <c r="AD110" t="s">
        <v>73</v>
      </c>
      <c r="AE110">
        <v>4</v>
      </c>
      <c r="AF110" s="5">
        <v>566.12</v>
      </c>
      <c r="AG110">
        <v>35</v>
      </c>
      <c r="AH110" t="str">
        <f t="shared" si="1"/>
        <v>Adult</v>
      </c>
    </row>
    <row r="111" spans="1:34" x14ac:dyDescent="0.25">
      <c r="A111">
        <v>3556</v>
      </c>
      <c r="B111" s="1">
        <v>43664</v>
      </c>
      <c r="C111">
        <v>6</v>
      </c>
      <c r="D111" t="s">
        <v>53</v>
      </c>
      <c r="E111" t="s">
        <v>29</v>
      </c>
      <c r="F111" t="s">
        <v>30</v>
      </c>
      <c r="G111" t="s">
        <v>55</v>
      </c>
      <c r="H111" t="s">
        <v>56</v>
      </c>
      <c r="I111" t="s">
        <v>33</v>
      </c>
      <c r="J111" t="s">
        <v>57</v>
      </c>
      <c r="K111" t="s">
        <v>57</v>
      </c>
      <c r="L111" t="s">
        <v>101</v>
      </c>
      <c r="M111" s="1">
        <v>22448</v>
      </c>
      <c r="N111" t="s">
        <v>76</v>
      </c>
      <c r="O111" t="s">
        <v>48</v>
      </c>
      <c r="P111" t="s">
        <v>38</v>
      </c>
      <c r="Q111" t="s">
        <v>61</v>
      </c>
      <c r="R111" t="s">
        <v>78</v>
      </c>
      <c r="S111" t="str">
        <f>IF(Table1[[#This Row],[Current Employee Rating]]&gt;=4,"High Performer",IF(Table1[[#This Row],[Current Employee Rating]]&gt;=3,"Average Performer","Low Performer"))</f>
        <v>Low Performer</v>
      </c>
      <c r="T111">
        <v>2</v>
      </c>
      <c r="U111" s="1">
        <v>45088</v>
      </c>
      <c r="V111">
        <v>2</v>
      </c>
      <c r="W111" t="str">
        <f>IF(Table1[[#This Row],[Engagement Score]]&lt;3,"Low",IF(Table1[[#This Row],[Engagement Score]]&lt;4,"Medium","High"))</f>
        <v>Low</v>
      </c>
      <c r="X111">
        <v>2</v>
      </c>
      <c r="Y111" t="str">
        <f>IF(Table1[[#This Row],[Satisfaction Score]]&lt;3,"Unsatisfied",IF(Table1[[#This Row],[Satisfaction Score]]&lt;4,"Neutral","Satisfied"))</f>
        <v>Unsatisfied</v>
      </c>
      <c r="Z111">
        <v>3</v>
      </c>
      <c r="AA111" s="1">
        <v>44968</v>
      </c>
      <c r="AB111" t="s">
        <v>50</v>
      </c>
      <c r="AC111" t="s">
        <v>42</v>
      </c>
      <c r="AD111" t="s">
        <v>52</v>
      </c>
      <c r="AE111">
        <v>1</v>
      </c>
      <c r="AF111" s="5">
        <v>513.91999999999996</v>
      </c>
      <c r="AG111">
        <v>58</v>
      </c>
      <c r="AH111" t="str">
        <f t="shared" si="1"/>
        <v>Middle Aged</v>
      </c>
    </row>
    <row r="112" spans="1:34" x14ac:dyDescent="0.25">
      <c r="A112">
        <v>3557</v>
      </c>
      <c r="B112" s="1">
        <v>43509</v>
      </c>
      <c r="C112">
        <v>7</v>
      </c>
      <c r="D112" t="s">
        <v>53</v>
      </c>
      <c r="E112" t="s">
        <v>69</v>
      </c>
      <c r="F112" t="s">
        <v>30</v>
      </c>
      <c r="G112" t="s">
        <v>46</v>
      </c>
      <c r="H112" t="s">
        <v>32</v>
      </c>
      <c r="I112" t="s">
        <v>33</v>
      </c>
      <c r="J112" t="s">
        <v>57</v>
      </c>
      <c r="K112" t="s">
        <v>57</v>
      </c>
      <c r="L112" t="s">
        <v>70</v>
      </c>
      <c r="M112" s="1">
        <v>22073</v>
      </c>
      <c r="N112" t="s">
        <v>36</v>
      </c>
      <c r="O112" t="s">
        <v>48</v>
      </c>
      <c r="P112" t="s">
        <v>60</v>
      </c>
      <c r="Q112" t="s">
        <v>61</v>
      </c>
      <c r="R112" t="s">
        <v>40</v>
      </c>
      <c r="S112" t="str">
        <f>IF(Table1[[#This Row],[Current Employee Rating]]&gt;=4,"High Performer",IF(Table1[[#This Row],[Current Employee Rating]]&gt;=3,"Average Performer","Low Performer"))</f>
        <v>Low Performer</v>
      </c>
      <c r="T112">
        <v>2</v>
      </c>
      <c r="U112" s="1">
        <v>45036</v>
      </c>
      <c r="V112">
        <v>4</v>
      </c>
      <c r="W112" t="str">
        <f>IF(Table1[[#This Row],[Engagement Score]]&lt;3,"Low",IF(Table1[[#This Row],[Engagement Score]]&lt;4,"Medium","High"))</f>
        <v>High</v>
      </c>
      <c r="X112">
        <v>5</v>
      </c>
      <c r="Y112" t="str">
        <f>IF(Table1[[#This Row],[Satisfaction Score]]&lt;3,"Unsatisfied",IF(Table1[[#This Row],[Satisfaction Score]]&lt;4,"Neutral","Satisfied"))</f>
        <v>Satisfied</v>
      </c>
      <c r="Z112">
        <v>2</v>
      </c>
      <c r="AA112" s="1">
        <v>44961</v>
      </c>
      <c r="AB112" t="s">
        <v>62</v>
      </c>
      <c r="AC112" t="s">
        <v>51</v>
      </c>
      <c r="AD112" t="s">
        <v>43</v>
      </c>
      <c r="AE112">
        <v>1</v>
      </c>
      <c r="AF112" s="5">
        <v>210.38</v>
      </c>
      <c r="AG112">
        <v>59</v>
      </c>
      <c r="AH112" t="str">
        <f t="shared" si="1"/>
        <v>Middle Aged</v>
      </c>
    </row>
    <row r="113" spans="1:34" x14ac:dyDescent="0.25">
      <c r="A113">
        <v>3558</v>
      </c>
      <c r="B113" s="1">
        <v>43464</v>
      </c>
      <c r="C113">
        <v>7</v>
      </c>
      <c r="D113" t="s">
        <v>28</v>
      </c>
      <c r="E113" t="s">
        <v>87</v>
      </c>
      <c r="F113" t="s">
        <v>30</v>
      </c>
      <c r="G113" t="s">
        <v>46</v>
      </c>
      <c r="H113" t="s">
        <v>45</v>
      </c>
      <c r="I113" t="s">
        <v>46</v>
      </c>
      <c r="J113" t="s">
        <v>34</v>
      </c>
      <c r="K113" t="s">
        <v>188</v>
      </c>
      <c r="L113" t="s">
        <v>105</v>
      </c>
      <c r="M113" s="1">
        <v>21705</v>
      </c>
      <c r="N113" t="s">
        <v>36</v>
      </c>
      <c r="O113" t="s">
        <v>37</v>
      </c>
      <c r="P113" t="s">
        <v>72</v>
      </c>
      <c r="Q113" t="s">
        <v>61</v>
      </c>
      <c r="R113" t="s">
        <v>40</v>
      </c>
      <c r="S113" t="str">
        <f>IF(Table1[[#This Row],[Current Employee Rating]]&gt;=4,"High Performer",IF(Table1[[#This Row],[Current Employee Rating]]&gt;=3,"Average Performer","Low Performer"))</f>
        <v>Low Performer</v>
      </c>
      <c r="T113">
        <v>1</v>
      </c>
      <c r="U113" s="1">
        <v>44839</v>
      </c>
      <c r="V113">
        <v>2</v>
      </c>
      <c r="W113" t="str">
        <f>IF(Table1[[#This Row],[Engagement Score]]&lt;3,"Low",IF(Table1[[#This Row],[Engagement Score]]&lt;4,"Medium","High"))</f>
        <v>Low</v>
      </c>
      <c r="X113">
        <v>5</v>
      </c>
      <c r="Y113" t="str">
        <f>IF(Table1[[#This Row],[Satisfaction Score]]&lt;3,"Unsatisfied",IF(Table1[[#This Row],[Satisfaction Score]]&lt;4,"Neutral","Satisfied"))</f>
        <v>Satisfied</v>
      </c>
      <c r="Z113">
        <v>3</v>
      </c>
      <c r="AA113" s="1">
        <v>45125</v>
      </c>
      <c r="AB113" t="s">
        <v>68</v>
      </c>
      <c r="AC113" t="s">
        <v>42</v>
      </c>
      <c r="AD113" t="s">
        <v>63</v>
      </c>
      <c r="AE113">
        <v>1</v>
      </c>
      <c r="AF113" s="5">
        <v>941.54</v>
      </c>
      <c r="AG113">
        <v>59</v>
      </c>
      <c r="AH113" t="str">
        <f t="shared" si="1"/>
        <v>Middle Aged</v>
      </c>
    </row>
    <row r="114" spans="1:34" x14ac:dyDescent="0.25">
      <c r="A114">
        <v>3559</v>
      </c>
      <c r="B114" s="1">
        <v>43775</v>
      </c>
      <c r="C114">
        <v>6</v>
      </c>
      <c r="D114" t="s">
        <v>28</v>
      </c>
      <c r="E114" t="s">
        <v>81</v>
      </c>
      <c r="F114" t="s">
        <v>30</v>
      </c>
      <c r="G114" t="s">
        <v>46</v>
      </c>
      <c r="H114" t="s">
        <v>32</v>
      </c>
      <c r="I114" t="s">
        <v>55</v>
      </c>
      <c r="J114" t="s">
        <v>34</v>
      </c>
      <c r="K114" t="s">
        <v>188</v>
      </c>
      <c r="L114" t="s">
        <v>70</v>
      </c>
      <c r="M114" s="1">
        <v>33560</v>
      </c>
      <c r="N114" t="s">
        <v>36</v>
      </c>
      <c r="O114" t="s">
        <v>48</v>
      </c>
      <c r="P114" t="s">
        <v>38</v>
      </c>
      <c r="Q114" t="s">
        <v>61</v>
      </c>
      <c r="R114" t="s">
        <v>40</v>
      </c>
      <c r="S114" t="str">
        <f>IF(Table1[[#This Row],[Current Employee Rating]]&gt;=4,"High Performer",IF(Table1[[#This Row],[Current Employee Rating]]&gt;=3,"Average Performer","Low Performer"))</f>
        <v>Low Performer</v>
      </c>
      <c r="T114">
        <v>2</v>
      </c>
      <c r="U114" s="1">
        <v>44922</v>
      </c>
      <c r="V114">
        <v>3</v>
      </c>
      <c r="W114" t="str">
        <f>IF(Table1[[#This Row],[Engagement Score]]&lt;3,"Low",IF(Table1[[#This Row],[Engagement Score]]&lt;4,"Medium","High"))</f>
        <v>Medium</v>
      </c>
      <c r="X114">
        <v>2</v>
      </c>
      <c r="Y114" t="str">
        <f>IF(Table1[[#This Row],[Satisfaction Score]]&lt;3,"Unsatisfied",IF(Table1[[#This Row],[Satisfaction Score]]&lt;4,"Neutral","Satisfied"))</f>
        <v>Unsatisfied</v>
      </c>
      <c r="Z114">
        <v>1</v>
      </c>
      <c r="AA114" s="1">
        <v>44895</v>
      </c>
      <c r="AB114" t="s">
        <v>62</v>
      </c>
      <c r="AC114" t="s">
        <v>51</v>
      </c>
      <c r="AD114" t="s">
        <v>43</v>
      </c>
      <c r="AE114">
        <v>2</v>
      </c>
      <c r="AF114" s="5">
        <v>959.81</v>
      </c>
      <c r="AG114">
        <v>28</v>
      </c>
      <c r="AH114" t="str">
        <f t="shared" si="1"/>
        <v>Adult</v>
      </c>
    </row>
    <row r="115" spans="1:34" x14ac:dyDescent="0.25">
      <c r="A115">
        <v>3560</v>
      </c>
      <c r="B115" s="1">
        <v>44713</v>
      </c>
      <c r="C115">
        <v>3</v>
      </c>
      <c r="D115" t="s">
        <v>28</v>
      </c>
      <c r="E115" t="s">
        <v>87</v>
      </c>
      <c r="F115" t="s">
        <v>30</v>
      </c>
      <c r="G115" t="s">
        <v>31</v>
      </c>
      <c r="H115" t="s">
        <v>32</v>
      </c>
      <c r="I115" t="s">
        <v>55</v>
      </c>
      <c r="J115" t="s">
        <v>34</v>
      </c>
      <c r="K115" t="s">
        <v>188</v>
      </c>
      <c r="L115" t="s">
        <v>70</v>
      </c>
      <c r="M115" s="1">
        <v>19773</v>
      </c>
      <c r="N115" t="s">
        <v>36</v>
      </c>
      <c r="O115" t="s">
        <v>37</v>
      </c>
      <c r="P115" t="s">
        <v>84</v>
      </c>
      <c r="Q115" t="s">
        <v>77</v>
      </c>
      <c r="R115" t="s">
        <v>78</v>
      </c>
      <c r="S115" t="str">
        <f>IF(Table1[[#This Row],[Current Employee Rating]]&gt;=4,"High Performer",IF(Table1[[#This Row],[Current Employee Rating]]&gt;=3,"Average Performer","Low Performer"))</f>
        <v>High Performer</v>
      </c>
      <c r="T115">
        <v>4</v>
      </c>
      <c r="U115" s="1">
        <v>44935</v>
      </c>
      <c r="V115">
        <v>2</v>
      </c>
      <c r="W115" t="str">
        <f>IF(Table1[[#This Row],[Engagement Score]]&lt;3,"Low",IF(Table1[[#This Row],[Engagement Score]]&lt;4,"Medium","High"))</f>
        <v>Low</v>
      </c>
      <c r="X115">
        <v>4</v>
      </c>
      <c r="Y115" t="str">
        <f>IF(Table1[[#This Row],[Satisfaction Score]]&lt;3,"Unsatisfied",IF(Table1[[#This Row],[Satisfaction Score]]&lt;4,"Neutral","Satisfied"))</f>
        <v>Satisfied</v>
      </c>
      <c r="Z115">
        <v>5</v>
      </c>
      <c r="AA115" s="1">
        <v>45068</v>
      </c>
      <c r="AB115" t="s">
        <v>68</v>
      </c>
      <c r="AC115" t="s">
        <v>51</v>
      </c>
      <c r="AD115" t="s">
        <v>73</v>
      </c>
      <c r="AE115">
        <v>1</v>
      </c>
      <c r="AF115" s="5">
        <v>738.92</v>
      </c>
      <c r="AG115">
        <v>68</v>
      </c>
      <c r="AH115" t="str">
        <f t="shared" si="1"/>
        <v>Old</v>
      </c>
    </row>
    <row r="116" spans="1:34" x14ac:dyDescent="0.25">
      <c r="A116">
        <v>3561</v>
      </c>
      <c r="B116" s="1">
        <v>45013</v>
      </c>
      <c r="C116">
        <v>3</v>
      </c>
      <c r="D116" t="s">
        <v>106</v>
      </c>
      <c r="E116" t="s">
        <v>69</v>
      </c>
      <c r="F116" t="s">
        <v>30</v>
      </c>
      <c r="G116" t="s">
        <v>46</v>
      </c>
      <c r="H116" t="s">
        <v>32</v>
      </c>
      <c r="I116" t="s">
        <v>33</v>
      </c>
      <c r="J116" t="s">
        <v>34</v>
      </c>
      <c r="K116" t="s">
        <v>188</v>
      </c>
      <c r="L116" t="s">
        <v>65</v>
      </c>
      <c r="M116" s="1">
        <v>21581</v>
      </c>
      <c r="N116" t="s">
        <v>36</v>
      </c>
      <c r="O116" t="s">
        <v>37</v>
      </c>
      <c r="P116" t="s">
        <v>38</v>
      </c>
      <c r="Q116" t="s">
        <v>67</v>
      </c>
      <c r="R116" t="s">
        <v>40</v>
      </c>
      <c r="S116" t="str">
        <f>IF(Table1[[#This Row],[Current Employee Rating]]&gt;=4,"High Performer",IF(Table1[[#This Row],[Current Employee Rating]]&gt;=3,"Average Performer","Low Performer"))</f>
        <v>High Performer</v>
      </c>
      <c r="T116">
        <v>5</v>
      </c>
      <c r="U116" s="1">
        <v>44885</v>
      </c>
      <c r="V116">
        <v>2</v>
      </c>
      <c r="W116" t="str">
        <f>IF(Table1[[#This Row],[Engagement Score]]&lt;3,"Low",IF(Table1[[#This Row],[Engagement Score]]&lt;4,"Medium","High"))</f>
        <v>Low</v>
      </c>
      <c r="X116">
        <v>1</v>
      </c>
      <c r="Y116" t="str">
        <f>IF(Table1[[#This Row],[Satisfaction Score]]&lt;3,"Unsatisfied",IF(Table1[[#This Row],[Satisfaction Score]]&lt;4,"Neutral","Satisfied"))</f>
        <v>Unsatisfied</v>
      </c>
      <c r="Z116">
        <v>5</v>
      </c>
      <c r="AA116" s="1">
        <v>44811</v>
      </c>
      <c r="AB116" t="s">
        <v>68</v>
      </c>
      <c r="AC116" t="s">
        <v>51</v>
      </c>
      <c r="AD116" t="s">
        <v>43</v>
      </c>
      <c r="AE116">
        <v>5</v>
      </c>
      <c r="AF116" s="5">
        <v>445.04</v>
      </c>
      <c r="AG116">
        <v>64</v>
      </c>
      <c r="AH116" t="str">
        <f t="shared" si="1"/>
        <v>Old</v>
      </c>
    </row>
    <row r="117" spans="1:34" x14ac:dyDescent="0.25">
      <c r="A117">
        <v>3563</v>
      </c>
      <c r="B117" s="1">
        <v>43466</v>
      </c>
      <c r="C117">
        <v>7</v>
      </c>
      <c r="D117" t="s">
        <v>28</v>
      </c>
      <c r="E117" t="s">
        <v>74</v>
      </c>
      <c r="F117" t="s">
        <v>30</v>
      </c>
      <c r="G117" t="s">
        <v>31</v>
      </c>
      <c r="H117" t="s">
        <v>56</v>
      </c>
      <c r="I117" t="s">
        <v>55</v>
      </c>
      <c r="J117" t="s">
        <v>34</v>
      </c>
      <c r="K117" t="s">
        <v>188</v>
      </c>
      <c r="L117" t="s">
        <v>70</v>
      </c>
      <c r="M117" s="1">
        <v>17090</v>
      </c>
      <c r="N117" t="s">
        <v>36</v>
      </c>
      <c r="O117" t="s">
        <v>48</v>
      </c>
      <c r="P117" t="s">
        <v>72</v>
      </c>
      <c r="Q117" t="s">
        <v>39</v>
      </c>
      <c r="R117" t="s">
        <v>107</v>
      </c>
      <c r="S117" t="str">
        <f>IF(Table1[[#This Row],[Current Employee Rating]]&gt;=4,"High Performer",IF(Table1[[#This Row],[Current Employee Rating]]&gt;=3,"Average Performer","Low Performer"))</f>
        <v>High Performer</v>
      </c>
      <c r="T117">
        <v>4</v>
      </c>
      <c r="U117" s="1">
        <v>44957</v>
      </c>
      <c r="V117">
        <v>4</v>
      </c>
      <c r="W117" t="str">
        <f>IF(Table1[[#This Row],[Engagement Score]]&lt;3,"Low",IF(Table1[[#This Row],[Engagement Score]]&lt;4,"Medium","High"))</f>
        <v>High</v>
      </c>
      <c r="X117">
        <v>1</v>
      </c>
      <c r="Y117" t="str">
        <f>IF(Table1[[#This Row],[Satisfaction Score]]&lt;3,"Unsatisfied",IF(Table1[[#This Row],[Satisfaction Score]]&lt;4,"Neutral","Satisfied"))</f>
        <v>Unsatisfied</v>
      </c>
      <c r="Z117">
        <v>3</v>
      </c>
      <c r="AA117" s="1">
        <v>45022</v>
      </c>
      <c r="AB117" t="s">
        <v>41</v>
      </c>
      <c r="AC117" t="s">
        <v>51</v>
      </c>
      <c r="AD117" t="s">
        <v>73</v>
      </c>
      <c r="AE117">
        <v>4</v>
      </c>
      <c r="AF117" s="5">
        <v>886.9</v>
      </c>
      <c r="AG117">
        <v>73</v>
      </c>
      <c r="AH117" t="str">
        <f t="shared" si="1"/>
        <v>Old</v>
      </c>
    </row>
    <row r="118" spans="1:34" x14ac:dyDescent="0.25">
      <c r="A118">
        <v>3564</v>
      </c>
      <c r="B118" s="1">
        <v>43491</v>
      </c>
      <c r="C118">
        <v>7</v>
      </c>
      <c r="D118" t="s">
        <v>106</v>
      </c>
      <c r="E118" t="s">
        <v>85</v>
      </c>
      <c r="F118" t="s">
        <v>108</v>
      </c>
      <c r="G118" t="s">
        <v>55</v>
      </c>
      <c r="H118" t="s">
        <v>32</v>
      </c>
      <c r="I118" t="s">
        <v>33</v>
      </c>
      <c r="J118" t="s">
        <v>34</v>
      </c>
      <c r="K118" t="s">
        <v>188</v>
      </c>
      <c r="L118" t="s">
        <v>47</v>
      </c>
      <c r="M118" s="1">
        <v>34645</v>
      </c>
      <c r="N118" t="s">
        <v>36</v>
      </c>
      <c r="O118" t="s">
        <v>37</v>
      </c>
      <c r="P118" t="s">
        <v>38</v>
      </c>
      <c r="Q118" t="s">
        <v>77</v>
      </c>
      <c r="R118" t="s">
        <v>40</v>
      </c>
      <c r="S118" t="str">
        <f>IF(Table1[[#This Row],[Current Employee Rating]]&gt;=4,"High Performer",IF(Table1[[#This Row],[Current Employee Rating]]&gt;=3,"Average Performer","Low Performer"))</f>
        <v>Low Performer</v>
      </c>
      <c r="T118">
        <v>1</v>
      </c>
      <c r="U118" s="1">
        <v>44997</v>
      </c>
      <c r="V118">
        <v>4</v>
      </c>
      <c r="W118" t="str">
        <f>IF(Table1[[#This Row],[Engagement Score]]&lt;3,"Low",IF(Table1[[#This Row],[Engagement Score]]&lt;4,"Medium","High"))</f>
        <v>High</v>
      </c>
      <c r="X118">
        <v>4</v>
      </c>
      <c r="Y118" t="str">
        <f>IF(Table1[[#This Row],[Satisfaction Score]]&lt;3,"Unsatisfied",IF(Table1[[#This Row],[Satisfaction Score]]&lt;4,"Neutral","Satisfied"))</f>
        <v>Satisfied</v>
      </c>
      <c r="Z118">
        <v>3</v>
      </c>
      <c r="AA118" s="1">
        <v>44905</v>
      </c>
      <c r="AB118" t="s">
        <v>68</v>
      </c>
      <c r="AC118" t="s">
        <v>51</v>
      </c>
      <c r="AD118" t="s">
        <v>52</v>
      </c>
      <c r="AE118">
        <v>4</v>
      </c>
      <c r="AF118" s="5">
        <v>106.14</v>
      </c>
      <c r="AG118">
        <v>25</v>
      </c>
      <c r="AH118" t="str">
        <f t="shared" si="1"/>
        <v>Adult</v>
      </c>
    </row>
    <row r="119" spans="1:34" x14ac:dyDescent="0.25">
      <c r="A119">
        <v>3565</v>
      </c>
      <c r="B119" s="1">
        <v>44450</v>
      </c>
      <c r="C119">
        <v>4</v>
      </c>
      <c r="D119" t="s">
        <v>28</v>
      </c>
      <c r="E119" t="s">
        <v>74</v>
      </c>
      <c r="F119" t="s">
        <v>30</v>
      </c>
      <c r="G119" t="s">
        <v>46</v>
      </c>
      <c r="H119" t="s">
        <v>56</v>
      </c>
      <c r="I119" t="s">
        <v>55</v>
      </c>
      <c r="J119" t="s">
        <v>34</v>
      </c>
      <c r="K119" t="s">
        <v>188</v>
      </c>
      <c r="L119" t="s">
        <v>65</v>
      </c>
      <c r="M119" s="1">
        <v>24968</v>
      </c>
      <c r="N119" t="s">
        <v>36</v>
      </c>
      <c r="O119" t="s">
        <v>48</v>
      </c>
      <c r="P119" t="s">
        <v>60</v>
      </c>
      <c r="Q119" t="s">
        <v>77</v>
      </c>
      <c r="R119" t="s">
        <v>40</v>
      </c>
      <c r="S119" t="str">
        <f>IF(Table1[[#This Row],[Current Employee Rating]]&gt;=4,"High Performer",IF(Table1[[#This Row],[Current Employee Rating]]&gt;=3,"Average Performer","Low Performer"))</f>
        <v>High Performer</v>
      </c>
      <c r="T119">
        <v>4</v>
      </c>
      <c r="U119" s="1">
        <v>44833</v>
      </c>
      <c r="V119">
        <v>5</v>
      </c>
      <c r="W119" t="str">
        <f>IF(Table1[[#This Row],[Engagement Score]]&lt;3,"Low",IF(Table1[[#This Row],[Engagement Score]]&lt;4,"Medium","High"))</f>
        <v>High</v>
      </c>
      <c r="X119">
        <v>5</v>
      </c>
      <c r="Y119" t="str">
        <f>IF(Table1[[#This Row],[Satisfaction Score]]&lt;3,"Unsatisfied",IF(Table1[[#This Row],[Satisfaction Score]]&lt;4,"Neutral","Satisfied"))</f>
        <v>Satisfied</v>
      </c>
      <c r="Z119">
        <v>5</v>
      </c>
      <c r="AA119" s="1">
        <v>45052</v>
      </c>
      <c r="AB119" t="s">
        <v>62</v>
      </c>
      <c r="AC119" t="s">
        <v>51</v>
      </c>
      <c r="AD119" t="s">
        <v>73</v>
      </c>
      <c r="AE119">
        <v>4</v>
      </c>
      <c r="AF119" s="5">
        <v>684.35</v>
      </c>
      <c r="AG119">
        <v>53</v>
      </c>
      <c r="AH119" t="str">
        <f t="shared" si="1"/>
        <v>Middle Aged</v>
      </c>
    </row>
    <row r="120" spans="1:34" x14ac:dyDescent="0.25">
      <c r="A120">
        <v>3566</v>
      </c>
      <c r="B120" s="1">
        <v>44465</v>
      </c>
      <c r="C120">
        <v>4</v>
      </c>
      <c r="D120" t="s">
        <v>106</v>
      </c>
      <c r="E120" t="s">
        <v>54</v>
      </c>
      <c r="F120" t="s">
        <v>30</v>
      </c>
      <c r="G120" t="s">
        <v>46</v>
      </c>
      <c r="H120" t="s">
        <v>45</v>
      </c>
      <c r="I120" t="s">
        <v>46</v>
      </c>
      <c r="J120" t="s">
        <v>34</v>
      </c>
      <c r="K120" t="s">
        <v>188</v>
      </c>
      <c r="L120" t="s">
        <v>47</v>
      </c>
      <c r="M120" s="1">
        <v>23289</v>
      </c>
      <c r="N120" t="s">
        <v>36</v>
      </c>
      <c r="O120" t="s">
        <v>48</v>
      </c>
      <c r="P120" t="s">
        <v>72</v>
      </c>
      <c r="Q120" t="s">
        <v>61</v>
      </c>
      <c r="R120" t="s">
        <v>40</v>
      </c>
      <c r="S120" t="str">
        <f>IF(Table1[[#This Row],[Current Employee Rating]]&gt;=4,"High Performer",IF(Table1[[#This Row],[Current Employee Rating]]&gt;=3,"Average Performer","Low Performer"))</f>
        <v>Low Performer</v>
      </c>
      <c r="T120">
        <v>2</v>
      </c>
      <c r="U120" s="1">
        <v>44953</v>
      </c>
      <c r="V120">
        <v>1</v>
      </c>
      <c r="W120" t="str">
        <f>IF(Table1[[#This Row],[Engagement Score]]&lt;3,"Low",IF(Table1[[#This Row],[Engagement Score]]&lt;4,"Medium","High"))</f>
        <v>Low</v>
      </c>
      <c r="X120">
        <v>2</v>
      </c>
      <c r="Y120" t="str">
        <f>IF(Table1[[#This Row],[Satisfaction Score]]&lt;3,"Unsatisfied",IF(Table1[[#This Row],[Satisfaction Score]]&lt;4,"Neutral","Satisfied"))</f>
        <v>Unsatisfied</v>
      </c>
      <c r="Z120">
        <v>3</v>
      </c>
      <c r="AA120" s="1">
        <v>44809</v>
      </c>
      <c r="AB120" t="s">
        <v>92</v>
      </c>
      <c r="AC120" t="s">
        <v>42</v>
      </c>
      <c r="AD120" t="s">
        <v>43</v>
      </c>
      <c r="AE120">
        <v>2</v>
      </c>
      <c r="AF120" s="5">
        <v>578.80999999999995</v>
      </c>
      <c r="AG120">
        <v>58</v>
      </c>
      <c r="AH120" t="str">
        <f t="shared" si="1"/>
        <v>Middle Aged</v>
      </c>
    </row>
    <row r="121" spans="1:34" x14ac:dyDescent="0.25">
      <c r="A121">
        <v>3567</v>
      </c>
      <c r="B121" s="1">
        <v>44989</v>
      </c>
      <c r="C121">
        <v>3</v>
      </c>
      <c r="D121" t="s">
        <v>28</v>
      </c>
      <c r="E121" t="s">
        <v>44</v>
      </c>
      <c r="F121" t="s">
        <v>30</v>
      </c>
      <c r="G121" t="s">
        <v>55</v>
      </c>
      <c r="H121" t="s">
        <v>32</v>
      </c>
      <c r="I121" t="s">
        <v>55</v>
      </c>
      <c r="J121" t="s">
        <v>34</v>
      </c>
      <c r="K121" t="s">
        <v>188</v>
      </c>
      <c r="L121" t="s">
        <v>58</v>
      </c>
      <c r="M121" s="1">
        <v>24352</v>
      </c>
      <c r="N121" t="s">
        <v>36</v>
      </c>
      <c r="O121" t="s">
        <v>48</v>
      </c>
      <c r="P121" t="s">
        <v>84</v>
      </c>
      <c r="Q121" t="s">
        <v>39</v>
      </c>
      <c r="R121" t="s">
        <v>40</v>
      </c>
      <c r="S121" t="str">
        <f>IF(Table1[[#This Row],[Current Employee Rating]]&gt;=4,"High Performer",IF(Table1[[#This Row],[Current Employee Rating]]&gt;=3,"Average Performer","Low Performer"))</f>
        <v>High Performer</v>
      </c>
      <c r="T121">
        <v>4</v>
      </c>
      <c r="U121" s="1">
        <v>45142</v>
      </c>
      <c r="V121">
        <v>2</v>
      </c>
      <c r="W121" t="str">
        <f>IF(Table1[[#This Row],[Engagement Score]]&lt;3,"Low",IF(Table1[[#This Row],[Engagement Score]]&lt;4,"Medium","High"))</f>
        <v>Low</v>
      </c>
      <c r="X121">
        <v>3</v>
      </c>
      <c r="Y121" t="str">
        <f>IF(Table1[[#This Row],[Satisfaction Score]]&lt;3,"Unsatisfied",IF(Table1[[#This Row],[Satisfaction Score]]&lt;4,"Neutral","Satisfied"))</f>
        <v>Neutral</v>
      </c>
      <c r="Z121">
        <v>2</v>
      </c>
      <c r="AA121" s="1">
        <v>45086</v>
      </c>
      <c r="AB121" t="s">
        <v>50</v>
      </c>
      <c r="AC121" t="s">
        <v>42</v>
      </c>
      <c r="AD121" t="s">
        <v>63</v>
      </c>
      <c r="AE121">
        <v>5</v>
      </c>
      <c r="AF121" s="5">
        <v>764.51</v>
      </c>
      <c r="AG121">
        <v>57</v>
      </c>
      <c r="AH121" t="str">
        <f t="shared" si="1"/>
        <v>Middle Aged</v>
      </c>
    </row>
    <row r="122" spans="1:34" x14ac:dyDescent="0.25">
      <c r="A122">
        <v>3568</v>
      </c>
      <c r="B122" s="1">
        <v>45118</v>
      </c>
      <c r="C122">
        <v>2</v>
      </c>
      <c r="D122" t="s">
        <v>28</v>
      </c>
      <c r="E122" t="s">
        <v>44</v>
      </c>
      <c r="F122" t="s">
        <v>108</v>
      </c>
      <c r="G122" t="s">
        <v>55</v>
      </c>
      <c r="H122" t="s">
        <v>56</v>
      </c>
      <c r="I122" t="s">
        <v>46</v>
      </c>
      <c r="J122" t="s">
        <v>34</v>
      </c>
      <c r="K122" t="s">
        <v>188</v>
      </c>
      <c r="L122" t="s">
        <v>70</v>
      </c>
      <c r="M122" s="1">
        <v>27371</v>
      </c>
      <c r="N122" t="s">
        <v>36</v>
      </c>
      <c r="O122" t="s">
        <v>48</v>
      </c>
      <c r="P122" t="s">
        <v>84</v>
      </c>
      <c r="Q122" t="s">
        <v>77</v>
      </c>
      <c r="R122" t="s">
        <v>40</v>
      </c>
      <c r="S122" t="str">
        <f>IF(Table1[[#This Row],[Current Employee Rating]]&gt;=4,"High Performer",IF(Table1[[#This Row],[Current Employee Rating]]&gt;=3,"Average Performer","Low Performer"))</f>
        <v>Low Performer</v>
      </c>
      <c r="T122">
        <v>2</v>
      </c>
      <c r="U122" s="1">
        <v>44964</v>
      </c>
      <c r="V122">
        <v>2</v>
      </c>
      <c r="W122" t="str">
        <f>IF(Table1[[#This Row],[Engagement Score]]&lt;3,"Low",IF(Table1[[#This Row],[Engagement Score]]&lt;4,"Medium","High"))</f>
        <v>Low</v>
      </c>
      <c r="X122">
        <v>4</v>
      </c>
      <c r="Y122" t="str">
        <f>IF(Table1[[#This Row],[Satisfaction Score]]&lt;3,"Unsatisfied",IF(Table1[[#This Row],[Satisfaction Score]]&lt;4,"Neutral","Satisfied"))</f>
        <v>Satisfied</v>
      </c>
      <c r="Z122">
        <v>1</v>
      </c>
      <c r="AA122" s="1">
        <v>44796</v>
      </c>
      <c r="AB122" t="s">
        <v>62</v>
      </c>
      <c r="AC122" t="s">
        <v>42</v>
      </c>
      <c r="AD122" t="s">
        <v>52</v>
      </c>
      <c r="AE122">
        <v>2</v>
      </c>
      <c r="AF122" s="5">
        <v>201.76</v>
      </c>
      <c r="AG122">
        <v>49</v>
      </c>
      <c r="AH122" t="str">
        <f t="shared" si="1"/>
        <v>Middle Aged</v>
      </c>
    </row>
    <row r="123" spans="1:34" x14ac:dyDescent="0.25">
      <c r="A123">
        <v>3569</v>
      </c>
      <c r="B123" s="1">
        <v>43505</v>
      </c>
      <c r="C123">
        <v>7</v>
      </c>
      <c r="D123" t="s">
        <v>28</v>
      </c>
      <c r="E123" t="s">
        <v>87</v>
      </c>
      <c r="F123" t="s">
        <v>30</v>
      </c>
      <c r="G123" t="s">
        <v>46</v>
      </c>
      <c r="H123" t="s">
        <v>56</v>
      </c>
      <c r="I123" t="s">
        <v>33</v>
      </c>
      <c r="J123" t="s">
        <v>34</v>
      </c>
      <c r="K123" t="s">
        <v>188</v>
      </c>
      <c r="L123" t="s">
        <v>102</v>
      </c>
      <c r="M123" s="1">
        <v>34899</v>
      </c>
      <c r="N123" t="s">
        <v>36</v>
      </c>
      <c r="O123" t="s">
        <v>37</v>
      </c>
      <c r="P123" t="s">
        <v>49</v>
      </c>
      <c r="Q123" t="s">
        <v>77</v>
      </c>
      <c r="R123" t="s">
        <v>40</v>
      </c>
      <c r="S123" t="str">
        <f>IF(Table1[[#This Row],[Current Employee Rating]]&gt;=4,"High Performer",IF(Table1[[#This Row],[Current Employee Rating]]&gt;=3,"Average Performer","Low Performer"))</f>
        <v>Low Performer</v>
      </c>
      <c r="T123">
        <v>2</v>
      </c>
      <c r="U123" s="1">
        <v>44919</v>
      </c>
      <c r="V123">
        <v>1</v>
      </c>
      <c r="W123" t="str">
        <f>IF(Table1[[#This Row],[Engagement Score]]&lt;3,"Low",IF(Table1[[#This Row],[Engagement Score]]&lt;4,"Medium","High"))</f>
        <v>Low</v>
      </c>
      <c r="X123">
        <v>3</v>
      </c>
      <c r="Y123" t="str">
        <f>IF(Table1[[#This Row],[Satisfaction Score]]&lt;3,"Unsatisfied",IF(Table1[[#This Row],[Satisfaction Score]]&lt;4,"Neutral","Satisfied"))</f>
        <v>Neutral</v>
      </c>
      <c r="Z123">
        <v>5</v>
      </c>
      <c r="AA123" s="1">
        <v>44874</v>
      </c>
      <c r="AB123" t="s">
        <v>68</v>
      </c>
      <c r="AC123" t="s">
        <v>51</v>
      </c>
      <c r="AD123" t="s">
        <v>52</v>
      </c>
      <c r="AE123">
        <v>4</v>
      </c>
      <c r="AF123" s="5">
        <v>730.04</v>
      </c>
      <c r="AG123">
        <v>24</v>
      </c>
      <c r="AH123" t="str">
        <f t="shared" si="1"/>
        <v>Young Adult</v>
      </c>
    </row>
    <row r="124" spans="1:34" x14ac:dyDescent="0.25">
      <c r="A124">
        <v>3570</v>
      </c>
      <c r="B124" s="1">
        <v>43574</v>
      </c>
      <c r="C124">
        <v>7</v>
      </c>
      <c r="D124" t="s">
        <v>106</v>
      </c>
      <c r="E124" t="s">
        <v>64</v>
      </c>
      <c r="F124" t="s">
        <v>108</v>
      </c>
      <c r="G124" t="s">
        <v>55</v>
      </c>
      <c r="H124" t="s">
        <v>56</v>
      </c>
      <c r="I124" t="s">
        <v>33</v>
      </c>
      <c r="J124" t="s">
        <v>34</v>
      </c>
      <c r="K124" t="s">
        <v>188</v>
      </c>
      <c r="L124" t="s">
        <v>97</v>
      </c>
      <c r="M124" s="1">
        <v>27356</v>
      </c>
      <c r="N124" t="s">
        <v>36</v>
      </c>
      <c r="O124" t="s">
        <v>37</v>
      </c>
      <c r="P124" t="s">
        <v>84</v>
      </c>
      <c r="Q124" t="s">
        <v>67</v>
      </c>
      <c r="R124" t="s">
        <v>40</v>
      </c>
      <c r="S124" t="str">
        <f>IF(Table1[[#This Row],[Current Employee Rating]]&gt;=4,"High Performer",IF(Table1[[#This Row],[Current Employee Rating]]&gt;=3,"Average Performer","Low Performer"))</f>
        <v>Low Performer</v>
      </c>
      <c r="T124">
        <v>1</v>
      </c>
      <c r="U124" s="1">
        <v>44928</v>
      </c>
      <c r="V124">
        <v>2</v>
      </c>
      <c r="W124" t="str">
        <f>IF(Table1[[#This Row],[Engagement Score]]&lt;3,"Low",IF(Table1[[#This Row],[Engagement Score]]&lt;4,"Medium","High"))</f>
        <v>Low</v>
      </c>
      <c r="X124">
        <v>5</v>
      </c>
      <c r="Y124" t="str">
        <f>IF(Table1[[#This Row],[Satisfaction Score]]&lt;3,"Unsatisfied",IF(Table1[[#This Row],[Satisfaction Score]]&lt;4,"Neutral","Satisfied"))</f>
        <v>Satisfied</v>
      </c>
      <c r="Z124">
        <v>3</v>
      </c>
      <c r="AA124" s="1">
        <v>45014</v>
      </c>
      <c r="AB124" t="s">
        <v>62</v>
      </c>
      <c r="AC124" t="s">
        <v>51</v>
      </c>
      <c r="AD124" t="s">
        <v>43</v>
      </c>
      <c r="AE124">
        <v>2</v>
      </c>
      <c r="AF124" s="5">
        <v>796.88</v>
      </c>
      <c r="AG124">
        <v>45</v>
      </c>
      <c r="AH124" t="str">
        <f t="shared" si="1"/>
        <v>Middle Aged</v>
      </c>
    </row>
    <row r="125" spans="1:34" x14ac:dyDescent="0.25">
      <c r="A125">
        <v>3571</v>
      </c>
      <c r="B125" s="1">
        <v>44749</v>
      </c>
      <c r="C125">
        <v>3</v>
      </c>
      <c r="D125" t="s">
        <v>28</v>
      </c>
      <c r="E125" t="s">
        <v>81</v>
      </c>
      <c r="F125" t="s">
        <v>108</v>
      </c>
      <c r="G125" t="s">
        <v>46</v>
      </c>
      <c r="H125" t="s">
        <v>32</v>
      </c>
      <c r="I125" t="s">
        <v>55</v>
      </c>
      <c r="J125" t="s">
        <v>34</v>
      </c>
      <c r="K125" t="s">
        <v>188</v>
      </c>
      <c r="L125" t="s">
        <v>70</v>
      </c>
      <c r="M125" s="1">
        <v>17408</v>
      </c>
      <c r="N125" t="s">
        <v>36</v>
      </c>
      <c r="O125" t="s">
        <v>37</v>
      </c>
      <c r="P125" t="s">
        <v>38</v>
      </c>
      <c r="Q125" t="s">
        <v>39</v>
      </c>
      <c r="R125" t="s">
        <v>40</v>
      </c>
      <c r="S125" t="str">
        <f>IF(Table1[[#This Row],[Current Employee Rating]]&gt;=4,"High Performer",IF(Table1[[#This Row],[Current Employee Rating]]&gt;=3,"Average Performer","Low Performer"))</f>
        <v>High Performer</v>
      </c>
      <c r="T125">
        <v>4</v>
      </c>
      <c r="U125" s="1">
        <v>44888</v>
      </c>
      <c r="V125">
        <v>4</v>
      </c>
      <c r="W125" t="str">
        <f>IF(Table1[[#This Row],[Engagement Score]]&lt;3,"Low",IF(Table1[[#This Row],[Engagement Score]]&lt;4,"Medium","High"))</f>
        <v>High</v>
      </c>
      <c r="X125">
        <v>1</v>
      </c>
      <c r="Y125" t="str">
        <f>IF(Table1[[#This Row],[Satisfaction Score]]&lt;3,"Unsatisfied",IF(Table1[[#This Row],[Satisfaction Score]]&lt;4,"Neutral","Satisfied"))</f>
        <v>Unsatisfied</v>
      </c>
      <c r="Z125">
        <v>5</v>
      </c>
      <c r="AA125" s="1">
        <v>45142</v>
      </c>
      <c r="AB125" t="s">
        <v>62</v>
      </c>
      <c r="AC125" t="s">
        <v>51</v>
      </c>
      <c r="AD125" t="s">
        <v>63</v>
      </c>
      <c r="AE125">
        <v>3</v>
      </c>
      <c r="AF125" s="5">
        <v>834.44</v>
      </c>
      <c r="AG125">
        <v>75</v>
      </c>
      <c r="AH125" t="str">
        <f t="shared" si="1"/>
        <v>Old</v>
      </c>
    </row>
    <row r="126" spans="1:34" x14ac:dyDescent="0.25">
      <c r="A126">
        <v>3572</v>
      </c>
      <c r="B126" s="1">
        <v>43536</v>
      </c>
      <c r="C126">
        <v>7</v>
      </c>
      <c r="D126" t="s">
        <v>28</v>
      </c>
      <c r="E126" t="s">
        <v>74</v>
      </c>
      <c r="F126" t="s">
        <v>30</v>
      </c>
      <c r="G126" t="s">
        <v>31</v>
      </c>
      <c r="H126" t="s">
        <v>45</v>
      </c>
      <c r="I126" t="s">
        <v>46</v>
      </c>
      <c r="J126" t="s">
        <v>34</v>
      </c>
      <c r="K126" t="s">
        <v>188</v>
      </c>
      <c r="L126" t="s">
        <v>97</v>
      </c>
      <c r="M126" s="1">
        <v>34492</v>
      </c>
      <c r="N126" t="s">
        <v>36</v>
      </c>
      <c r="O126" t="s">
        <v>48</v>
      </c>
      <c r="P126" t="s">
        <v>38</v>
      </c>
      <c r="Q126" t="s">
        <v>61</v>
      </c>
      <c r="R126" t="s">
        <v>40</v>
      </c>
      <c r="S126" t="str">
        <f>IF(Table1[[#This Row],[Current Employee Rating]]&gt;=4,"High Performer",IF(Table1[[#This Row],[Current Employee Rating]]&gt;=3,"Average Performer","Low Performer"))</f>
        <v>High Performer</v>
      </c>
      <c r="T126">
        <v>5</v>
      </c>
      <c r="U126" s="1">
        <v>44900</v>
      </c>
      <c r="V126">
        <v>5</v>
      </c>
      <c r="W126" t="str">
        <f>IF(Table1[[#This Row],[Engagement Score]]&lt;3,"Low",IF(Table1[[#This Row],[Engagement Score]]&lt;4,"Medium","High"))</f>
        <v>High</v>
      </c>
      <c r="X126">
        <v>5</v>
      </c>
      <c r="Y126" t="str">
        <f>IF(Table1[[#This Row],[Satisfaction Score]]&lt;3,"Unsatisfied",IF(Table1[[#This Row],[Satisfaction Score]]&lt;4,"Neutral","Satisfied"))</f>
        <v>Satisfied</v>
      </c>
      <c r="Z126">
        <v>5</v>
      </c>
      <c r="AA126" s="1">
        <v>45065</v>
      </c>
      <c r="AB126" t="s">
        <v>41</v>
      </c>
      <c r="AC126" t="s">
        <v>42</v>
      </c>
      <c r="AD126" t="s">
        <v>43</v>
      </c>
      <c r="AE126">
        <v>5</v>
      </c>
      <c r="AF126" s="5">
        <v>569.16999999999996</v>
      </c>
      <c r="AG126">
        <v>25</v>
      </c>
      <c r="AH126" t="str">
        <f t="shared" si="1"/>
        <v>Adult</v>
      </c>
    </row>
    <row r="127" spans="1:34" x14ac:dyDescent="0.25">
      <c r="A127">
        <v>3573</v>
      </c>
      <c r="B127" s="1">
        <v>43899</v>
      </c>
      <c r="C127">
        <v>6</v>
      </c>
      <c r="D127" t="s">
        <v>28</v>
      </c>
      <c r="E127" t="s">
        <v>81</v>
      </c>
      <c r="F127" t="s">
        <v>30</v>
      </c>
      <c r="G127" t="s">
        <v>31</v>
      </c>
      <c r="H127" t="s">
        <v>56</v>
      </c>
      <c r="I127" t="s">
        <v>55</v>
      </c>
      <c r="J127" t="s">
        <v>34</v>
      </c>
      <c r="K127" t="s">
        <v>188</v>
      </c>
      <c r="L127" t="s">
        <v>70</v>
      </c>
      <c r="M127" s="1">
        <v>30615</v>
      </c>
      <c r="N127" t="s">
        <v>36</v>
      </c>
      <c r="O127" t="s">
        <v>37</v>
      </c>
      <c r="P127" t="s">
        <v>84</v>
      </c>
      <c r="Q127" t="s">
        <v>77</v>
      </c>
      <c r="R127" t="s">
        <v>78</v>
      </c>
      <c r="S127" t="str">
        <f>IF(Table1[[#This Row],[Current Employee Rating]]&gt;=4,"High Performer",IF(Table1[[#This Row],[Current Employee Rating]]&gt;=3,"Average Performer","Low Performer"))</f>
        <v>High Performer</v>
      </c>
      <c r="T127">
        <v>4</v>
      </c>
      <c r="U127" s="1">
        <v>44926</v>
      </c>
      <c r="V127">
        <v>4</v>
      </c>
      <c r="W127" t="str">
        <f>IF(Table1[[#This Row],[Engagement Score]]&lt;3,"Low",IF(Table1[[#This Row],[Engagement Score]]&lt;4,"Medium","High"))</f>
        <v>High</v>
      </c>
      <c r="X127">
        <v>1</v>
      </c>
      <c r="Y127" t="str">
        <f>IF(Table1[[#This Row],[Satisfaction Score]]&lt;3,"Unsatisfied",IF(Table1[[#This Row],[Satisfaction Score]]&lt;4,"Neutral","Satisfied"))</f>
        <v>Unsatisfied</v>
      </c>
      <c r="Z127">
        <v>1</v>
      </c>
      <c r="AA127" s="1">
        <v>44840</v>
      </c>
      <c r="AB127" t="s">
        <v>50</v>
      </c>
      <c r="AC127" t="s">
        <v>42</v>
      </c>
      <c r="AD127" t="s">
        <v>63</v>
      </c>
      <c r="AE127">
        <v>4</v>
      </c>
      <c r="AF127" s="5">
        <v>386.07</v>
      </c>
      <c r="AG127">
        <v>37</v>
      </c>
      <c r="AH127" t="str">
        <f t="shared" si="1"/>
        <v>Adult</v>
      </c>
    </row>
    <row r="128" spans="1:34" x14ac:dyDescent="0.25">
      <c r="A128">
        <v>3575</v>
      </c>
      <c r="B128" s="1">
        <v>44314</v>
      </c>
      <c r="C128">
        <v>5</v>
      </c>
      <c r="D128" t="s">
        <v>28</v>
      </c>
      <c r="E128" t="s">
        <v>87</v>
      </c>
      <c r="F128" t="s">
        <v>108</v>
      </c>
      <c r="G128" t="s">
        <v>46</v>
      </c>
      <c r="H128" t="s">
        <v>45</v>
      </c>
      <c r="I128" t="s">
        <v>33</v>
      </c>
      <c r="J128" t="s">
        <v>34</v>
      </c>
      <c r="K128" t="s">
        <v>188</v>
      </c>
      <c r="L128" t="s">
        <v>70</v>
      </c>
      <c r="M128" s="1">
        <v>31841</v>
      </c>
      <c r="N128" t="s">
        <v>36</v>
      </c>
      <c r="O128" t="s">
        <v>48</v>
      </c>
      <c r="P128" t="s">
        <v>49</v>
      </c>
      <c r="Q128" t="s">
        <v>61</v>
      </c>
      <c r="R128" t="s">
        <v>78</v>
      </c>
      <c r="S128" t="str">
        <f>IF(Table1[[#This Row],[Current Employee Rating]]&gt;=4,"High Performer",IF(Table1[[#This Row],[Current Employee Rating]]&gt;=3,"Average Performer","Low Performer"))</f>
        <v>High Performer</v>
      </c>
      <c r="T128">
        <v>5</v>
      </c>
      <c r="U128" s="1">
        <v>45103</v>
      </c>
      <c r="V128">
        <v>5</v>
      </c>
      <c r="W128" t="str">
        <f>IF(Table1[[#This Row],[Engagement Score]]&lt;3,"Low",IF(Table1[[#This Row],[Engagement Score]]&lt;4,"Medium","High"))</f>
        <v>High</v>
      </c>
      <c r="X128">
        <v>1</v>
      </c>
      <c r="Y128" t="str">
        <f>IF(Table1[[#This Row],[Satisfaction Score]]&lt;3,"Unsatisfied",IF(Table1[[#This Row],[Satisfaction Score]]&lt;4,"Neutral","Satisfied"))</f>
        <v>Unsatisfied</v>
      </c>
      <c r="Z128">
        <v>5</v>
      </c>
      <c r="AA128" s="1">
        <v>44907</v>
      </c>
      <c r="AB128" t="s">
        <v>68</v>
      </c>
      <c r="AC128" t="s">
        <v>42</v>
      </c>
      <c r="AD128" t="s">
        <v>52</v>
      </c>
      <c r="AE128">
        <v>3</v>
      </c>
      <c r="AF128" s="5">
        <v>583.21</v>
      </c>
      <c r="AG128">
        <v>34</v>
      </c>
      <c r="AH128" t="str">
        <f t="shared" si="1"/>
        <v>Adult</v>
      </c>
    </row>
    <row r="129" spans="1:34" x14ac:dyDescent="0.25">
      <c r="A129">
        <v>3576</v>
      </c>
      <c r="B129" s="1">
        <v>44398</v>
      </c>
      <c r="C129">
        <v>4</v>
      </c>
      <c r="D129" t="s">
        <v>106</v>
      </c>
      <c r="E129" t="s">
        <v>54</v>
      </c>
      <c r="F129" t="s">
        <v>30</v>
      </c>
      <c r="G129" t="s">
        <v>55</v>
      </c>
      <c r="H129" t="s">
        <v>56</v>
      </c>
      <c r="I129" t="s">
        <v>55</v>
      </c>
      <c r="J129" t="s">
        <v>34</v>
      </c>
      <c r="K129" t="s">
        <v>188</v>
      </c>
      <c r="L129" t="s">
        <v>79</v>
      </c>
      <c r="M129" s="1">
        <v>33720</v>
      </c>
      <c r="N129" t="s">
        <v>36</v>
      </c>
      <c r="O129" t="s">
        <v>37</v>
      </c>
      <c r="P129" t="s">
        <v>84</v>
      </c>
      <c r="Q129" t="s">
        <v>61</v>
      </c>
      <c r="R129" t="s">
        <v>78</v>
      </c>
      <c r="S129" t="str">
        <f>IF(Table1[[#This Row],[Current Employee Rating]]&gt;=4,"High Performer",IF(Table1[[#This Row],[Current Employee Rating]]&gt;=3,"Average Performer","Low Performer"))</f>
        <v>High Performer</v>
      </c>
      <c r="T129">
        <v>4</v>
      </c>
      <c r="U129" s="1">
        <v>45008</v>
      </c>
      <c r="V129">
        <v>2</v>
      </c>
      <c r="W129" t="str">
        <f>IF(Table1[[#This Row],[Engagement Score]]&lt;3,"Low",IF(Table1[[#This Row],[Engagement Score]]&lt;4,"Medium","High"))</f>
        <v>Low</v>
      </c>
      <c r="X129">
        <v>3</v>
      </c>
      <c r="Y129" t="str">
        <f>IF(Table1[[#This Row],[Satisfaction Score]]&lt;3,"Unsatisfied",IF(Table1[[#This Row],[Satisfaction Score]]&lt;4,"Neutral","Satisfied"))</f>
        <v>Neutral</v>
      </c>
      <c r="Z129">
        <v>3</v>
      </c>
      <c r="AA129" s="1">
        <v>44959</v>
      </c>
      <c r="AB129" t="s">
        <v>62</v>
      </c>
      <c r="AC129" t="s">
        <v>51</v>
      </c>
      <c r="AD129" t="s">
        <v>63</v>
      </c>
      <c r="AE129">
        <v>5</v>
      </c>
      <c r="AF129" s="5">
        <v>398.65</v>
      </c>
      <c r="AG129">
        <v>29</v>
      </c>
      <c r="AH129" t="str">
        <f t="shared" si="1"/>
        <v>Adult</v>
      </c>
    </row>
    <row r="130" spans="1:34" x14ac:dyDescent="0.25">
      <c r="A130">
        <v>3577</v>
      </c>
      <c r="B130" s="1">
        <v>43723</v>
      </c>
      <c r="C130">
        <v>6</v>
      </c>
      <c r="D130" t="s">
        <v>28</v>
      </c>
      <c r="E130" t="s">
        <v>69</v>
      </c>
      <c r="F130" t="s">
        <v>30</v>
      </c>
      <c r="G130" t="s">
        <v>46</v>
      </c>
      <c r="H130" t="s">
        <v>32</v>
      </c>
      <c r="I130" t="s">
        <v>33</v>
      </c>
      <c r="J130" t="s">
        <v>34</v>
      </c>
      <c r="K130" t="s">
        <v>188</v>
      </c>
      <c r="L130" t="s">
        <v>70</v>
      </c>
      <c r="M130" s="1">
        <v>20970</v>
      </c>
      <c r="N130" t="s">
        <v>36</v>
      </c>
      <c r="O130" t="s">
        <v>48</v>
      </c>
      <c r="P130" t="s">
        <v>38</v>
      </c>
      <c r="Q130" t="s">
        <v>39</v>
      </c>
      <c r="R130" t="s">
        <v>40</v>
      </c>
      <c r="S130" t="str">
        <f>IF(Table1[[#This Row],[Current Employee Rating]]&gt;=4,"High Performer",IF(Table1[[#This Row],[Current Employee Rating]]&gt;=3,"Average Performer","Low Performer"))</f>
        <v>High Performer</v>
      </c>
      <c r="T130">
        <v>4</v>
      </c>
      <c r="U130" s="1">
        <v>44787</v>
      </c>
      <c r="V130">
        <v>5</v>
      </c>
      <c r="W130" t="str">
        <f>IF(Table1[[#This Row],[Engagement Score]]&lt;3,"Low",IF(Table1[[#This Row],[Engagement Score]]&lt;4,"Medium","High"))</f>
        <v>High</v>
      </c>
      <c r="X130">
        <v>4</v>
      </c>
      <c r="Y130" t="str">
        <f>IF(Table1[[#This Row],[Satisfaction Score]]&lt;3,"Unsatisfied",IF(Table1[[#This Row],[Satisfaction Score]]&lt;4,"Neutral","Satisfied"))</f>
        <v>Satisfied</v>
      </c>
      <c r="Z130">
        <v>5</v>
      </c>
      <c r="AA130" s="1">
        <v>44952</v>
      </c>
      <c r="AB130" t="s">
        <v>92</v>
      </c>
      <c r="AC130" t="s">
        <v>42</v>
      </c>
      <c r="AD130" t="s">
        <v>73</v>
      </c>
      <c r="AE130">
        <v>5</v>
      </c>
      <c r="AF130" s="5">
        <v>931.46</v>
      </c>
      <c r="AG130">
        <v>62</v>
      </c>
      <c r="AH130" t="str">
        <f t="shared" si="1"/>
        <v>Old</v>
      </c>
    </row>
    <row r="131" spans="1:34" x14ac:dyDescent="0.25">
      <c r="A131">
        <v>3578</v>
      </c>
      <c r="B131" s="1">
        <v>43589</v>
      </c>
      <c r="C131">
        <v>7</v>
      </c>
      <c r="D131" t="s">
        <v>28</v>
      </c>
      <c r="E131" t="s">
        <v>74</v>
      </c>
      <c r="F131" t="s">
        <v>30</v>
      </c>
      <c r="G131" t="s">
        <v>55</v>
      </c>
      <c r="H131" t="s">
        <v>45</v>
      </c>
      <c r="I131" t="s">
        <v>33</v>
      </c>
      <c r="J131" t="s">
        <v>34</v>
      </c>
      <c r="K131" t="s">
        <v>188</v>
      </c>
      <c r="L131" t="s">
        <v>70</v>
      </c>
      <c r="M131" s="1">
        <v>20970</v>
      </c>
      <c r="N131" t="s">
        <v>36</v>
      </c>
      <c r="O131" t="s">
        <v>48</v>
      </c>
      <c r="P131" t="s">
        <v>49</v>
      </c>
      <c r="Q131" t="s">
        <v>67</v>
      </c>
      <c r="R131" t="s">
        <v>78</v>
      </c>
      <c r="S131" t="str">
        <f>IF(Table1[[#This Row],[Current Employee Rating]]&gt;=4,"High Performer",IF(Table1[[#This Row],[Current Employee Rating]]&gt;=3,"Average Performer","Low Performer"))</f>
        <v>Low Performer</v>
      </c>
      <c r="T131">
        <v>2</v>
      </c>
      <c r="U131" s="1">
        <v>44848</v>
      </c>
      <c r="V131">
        <v>1</v>
      </c>
      <c r="W131" t="str">
        <f>IF(Table1[[#This Row],[Engagement Score]]&lt;3,"Low",IF(Table1[[#This Row],[Engagement Score]]&lt;4,"Medium","High"))</f>
        <v>Low</v>
      </c>
      <c r="X131">
        <v>4</v>
      </c>
      <c r="Y131" t="str">
        <f>IF(Table1[[#This Row],[Satisfaction Score]]&lt;3,"Unsatisfied",IF(Table1[[#This Row],[Satisfaction Score]]&lt;4,"Neutral","Satisfied"))</f>
        <v>Satisfied</v>
      </c>
      <c r="Z131">
        <v>2</v>
      </c>
      <c r="AA131" s="1">
        <v>44896</v>
      </c>
      <c r="AB131" t="s">
        <v>62</v>
      </c>
      <c r="AC131" t="s">
        <v>51</v>
      </c>
      <c r="AD131" t="s">
        <v>63</v>
      </c>
      <c r="AE131">
        <v>5</v>
      </c>
      <c r="AF131" s="5">
        <v>115.06</v>
      </c>
      <c r="AG131">
        <v>62</v>
      </c>
      <c r="AH131" t="str">
        <f t="shared" ref="AH131:AH194" si="2">IF(AG131&lt;25,"Young Adult", IF(AG131&lt;40, "Adult", IF(AG131&lt;60, "Middle Aged", "Old")))</f>
        <v>Old</v>
      </c>
    </row>
    <row r="132" spans="1:34" x14ac:dyDescent="0.25">
      <c r="A132">
        <v>3579</v>
      </c>
      <c r="B132" s="1">
        <v>44336</v>
      </c>
      <c r="C132">
        <v>4</v>
      </c>
      <c r="D132" t="s">
        <v>106</v>
      </c>
      <c r="E132" t="s">
        <v>69</v>
      </c>
      <c r="F132" t="s">
        <v>30</v>
      </c>
      <c r="G132" t="s">
        <v>55</v>
      </c>
      <c r="H132" t="s">
        <v>32</v>
      </c>
      <c r="I132" t="s">
        <v>46</v>
      </c>
      <c r="J132" t="s">
        <v>34</v>
      </c>
      <c r="K132" t="s">
        <v>188</v>
      </c>
      <c r="L132" t="s">
        <v>70</v>
      </c>
      <c r="M132" s="1">
        <v>17121</v>
      </c>
      <c r="N132" t="s">
        <v>36</v>
      </c>
      <c r="O132" t="s">
        <v>37</v>
      </c>
      <c r="P132" t="s">
        <v>84</v>
      </c>
      <c r="Q132" t="s">
        <v>39</v>
      </c>
      <c r="R132" t="s">
        <v>98</v>
      </c>
      <c r="S132" t="str">
        <f>IF(Table1[[#This Row],[Current Employee Rating]]&gt;=4,"High Performer",IF(Table1[[#This Row],[Current Employee Rating]]&gt;=3,"Average Performer","Low Performer"))</f>
        <v>High Performer</v>
      </c>
      <c r="T132">
        <v>4</v>
      </c>
      <c r="U132" s="1">
        <v>45043</v>
      </c>
      <c r="V132">
        <v>5</v>
      </c>
      <c r="W132" t="str">
        <f>IF(Table1[[#This Row],[Engagement Score]]&lt;3,"Low",IF(Table1[[#This Row],[Engagement Score]]&lt;4,"Medium","High"))</f>
        <v>High</v>
      </c>
      <c r="X132">
        <v>3</v>
      </c>
      <c r="Y132" t="str">
        <f>IF(Table1[[#This Row],[Satisfaction Score]]&lt;3,"Unsatisfied",IF(Table1[[#This Row],[Satisfaction Score]]&lt;4,"Neutral","Satisfied"))</f>
        <v>Neutral</v>
      </c>
      <c r="Z132">
        <v>3</v>
      </c>
      <c r="AA132" s="1">
        <v>45043</v>
      </c>
      <c r="AB132" t="s">
        <v>92</v>
      </c>
      <c r="AC132" t="s">
        <v>51</v>
      </c>
      <c r="AD132" t="s">
        <v>43</v>
      </c>
      <c r="AE132">
        <v>2</v>
      </c>
      <c r="AF132" s="5">
        <v>199.82</v>
      </c>
      <c r="AG132">
        <v>75</v>
      </c>
      <c r="AH132" t="str">
        <f t="shared" si="2"/>
        <v>Old</v>
      </c>
    </row>
    <row r="133" spans="1:34" x14ac:dyDescent="0.25">
      <c r="A133">
        <v>3580</v>
      </c>
      <c r="B133" s="1">
        <v>43815</v>
      </c>
      <c r="C133">
        <v>6</v>
      </c>
      <c r="D133" t="s">
        <v>28</v>
      </c>
      <c r="E133" t="s">
        <v>94</v>
      </c>
      <c r="F133" t="s">
        <v>30</v>
      </c>
      <c r="G133" t="s">
        <v>55</v>
      </c>
      <c r="H133" t="s">
        <v>32</v>
      </c>
      <c r="I133" t="s">
        <v>55</v>
      </c>
      <c r="J133" t="s">
        <v>34</v>
      </c>
      <c r="K133" t="s">
        <v>188</v>
      </c>
      <c r="L133" t="s">
        <v>70</v>
      </c>
      <c r="M133" s="1">
        <v>15452</v>
      </c>
      <c r="N133" t="s">
        <v>36</v>
      </c>
      <c r="O133" t="s">
        <v>48</v>
      </c>
      <c r="P133" t="s">
        <v>60</v>
      </c>
      <c r="Q133" t="s">
        <v>67</v>
      </c>
      <c r="R133" t="s">
        <v>40</v>
      </c>
      <c r="S133" t="str">
        <f>IF(Table1[[#This Row],[Current Employee Rating]]&gt;=4,"High Performer",IF(Table1[[#This Row],[Current Employee Rating]]&gt;=3,"Average Performer","Low Performer"))</f>
        <v>High Performer</v>
      </c>
      <c r="T133">
        <v>4</v>
      </c>
      <c r="U133" s="1">
        <v>44855</v>
      </c>
      <c r="V133">
        <v>2</v>
      </c>
      <c r="W133" t="str">
        <f>IF(Table1[[#This Row],[Engagement Score]]&lt;3,"Low",IF(Table1[[#This Row],[Engagement Score]]&lt;4,"Medium","High"))</f>
        <v>Low</v>
      </c>
      <c r="X133">
        <v>4</v>
      </c>
      <c r="Y133" t="str">
        <f>IF(Table1[[#This Row],[Satisfaction Score]]&lt;3,"Unsatisfied",IF(Table1[[#This Row],[Satisfaction Score]]&lt;4,"Neutral","Satisfied"))</f>
        <v>Satisfied</v>
      </c>
      <c r="Z133">
        <v>3</v>
      </c>
      <c r="AA133" s="1">
        <v>44869</v>
      </c>
      <c r="AB133" t="s">
        <v>92</v>
      </c>
      <c r="AC133" t="s">
        <v>42</v>
      </c>
      <c r="AD133" t="s">
        <v>43</v>
      </c>
      <c r="AE133">
        <v>5</v>
      </c>
      <c r="AF133" s="5">
        <v>940.2</v>
      </c>
      <c r="AG133">
        <v>77</v>
      </c>
      <c r="AH133" t="str">
        <f t="shared" si="2"/>
        <v>Old</v>
      </c>
    </row>
    <row r="134" spans="1:34" x14ac:dyDescent="0.25">
      <c r="A134">
        <v>3581</v>
      </c>
      <c r="B134" s="1">
        <v>44155</v>
      </c>
      <c r="C134">
        <v>5</v>
      </c>
      <c r="D134" t="s">
        <v>28</v>
      </c>
      <c r="E134" t="s">
        <v>85</v>
      </c>
      <c r="F134" t="s">
        <v>30</v>
      </c>
      <c r="G134" t="s">
        <v>55</v>
      </c>
      <c r="H134" t="s">
        <v>45</v>
      </c>
      <c r="I134" t="s">
        <v>46</v>
      </c>
      <c r="J134" t="s">
        <v>34</v>
      </c>
      <c r="K134" t="s">
        <v>188</v>
      </c>
      <c r="L134" t="s">
        <v>101</v>
      </c>
      <c r="M134" s="1">
        <v>15773</v>
      </c>
      <c r="N134" t="s">
        <v>36</v>
      </c>
      <c r="O134" t="s">
        <v>48</v>
      </c>
      <c r="P134" t="s">
        <v>60</v>
      </c>
      <c r="Q134" t="s">
        <v>77</v>
      </c>
      <c r="R134" t="s">
        <v>40</v>
      </c>
      <c r="S134" t="str">
        <f>IF(Table1[[#This Row],[Current Employee Rating]]&gt;=4,"High Performer",IF(Table1[[#This Row],[Current Employee Rating]]&gt;=3,"Average Performer","Low Performer"))</f>
        <v>Low Performer</v>
      </c>
      <c r="T134">
        <v>2</v>
      </c>
      <c r="U134" s="1">
        <v>44802</v>
      </c>
      <c r="V134">
        <v>3</v>
      </c>
      <c r="W134" t="str">
        <f>IF(Table1[[#This Row],[Engagement Score]]&lt;3,"Low",IF(Table1[[#This Row],[Engagement Score]]&lt;4,"Medium","High"))</f>
        <v>Medium</v>
      </c>
      <c r="X134">
        <v>4</v>
      </c>
      <c r="Y134" t="str">
        <f>IF(Table1[[#This Row],[Satisfaction Score]]&lt;3,"Unsatisfied",IF(Table1[[#This Row],[Satisfaction Score]]&lt;4,"Neutral","Satisfied"))</f>
        <v>Satisfied</v>
      </c>
      <c r="Z134">
        <v>4</v>
      </c>
      <c r="AA134" s="1">
        <v>44955</v>
      </c>
      <c r="AB134" t="s">
        <v>92</v>
      </c>
      <c r="AC134" t="s">
        <v>51</v>
      </c>
      <c r="AD134" t="s">
        <v>63</v>
      </c>
      <c r="AE134">
        <v>1</v>
      </c>
      <c r="AF134" s="5">
        <v>122.07</v>
      </c>
      <c r="AG134">
        <v>77</v>
      </c>
      <c r="AH134" t="str">
        <f t="shared" si="2"/>
        <v>Old</v>
      </c>
    </row>
    <row r="135" spans="1:34" x14ac:dyDescent="0.25">
      <c r="A135">
        <v>3582</v>
      </c>
      <c r="B135" s="1">
        <v>44062</v>
      </c>
      <c r="C135">
        <v>5</v>
      </c>
      <c r="D135" t="s">
        <v>28</v>
      </c>
      <c r="E135" t="s">
        <v>64</v>
      </c>
      <c r="F135" t="s">
        <v>30</v>
      </c>
      <c r="G135" t="s">
        <v>46</v>
      </c>
      <c r="H135" t="s">
        <v>56</v>
      </c>
      <c r="I135" t="s">
        <v>46</v>
      </c>
      <c r="J135" t="s">
        <v>34</v>
      </c>
      <c r="K135" t="s">
        <v>188</v>
      </c>
      <c r="L135" t="s">
        <v>105</v>
      </c>
      <c r="M135" s="1">
        <v>25059</v>
      </c>
      <c r="N135" t="s">
        <v>36</v>
      </c>
      <c r="O135" t="s">
        <v>48</v>
      </c>
      <c r="P135" t="s">
        <v>84</v>
      </c>
      <c r="Q135" t="s">
        <v>39</v>
      </c>
      <c r="R135" t="s">
        <v>40</v>
      </c>
      <c r="S135" t="str">
        <f>IF(Table1[[#This Row],[Current Employee Rating]]&gt;=4,"High Performer",IF(Table1[[#This Row],[Current Employee Rating]]&gt;=3,"Average Performer","Low Performer"))</f>
        <v>High Performer</v>
      </c>
      <c r="T135">
        <v>4</v>
      </c>
      <c r="U135" s="1">
        <v>44821</v>
      </c>
      <c r="V135">
        <v>2</v>
      </c>
      <c r="W135" t="str">
        <f>IF(Table1[[#This Row],[Engagement Score]]&lt;3,"Low",IF(Table1[[#This Row],[Engagement Score]]&lt;4,"Medium","High"))</f>
        <v>Low</v>
      </c>
      <c r="X135">
        <v>2</v>
      </c>
      <c r="Y135" t="str">
        <f>IF(Table1[[#This Row],[Satisfaction Score]]&lt;3,"Unsatisfied",IF(Table1[[#This Row],[Satisfaction Score]]&lt;4,"Neutral","Satisfied"))</f>
        <v>Unsatisfied</v>
      </c>
      <c r="Z135">
        <v>5</v>
      </c>
      <c r="AA135" s="1">
        <v>44813</v>
      </c>
      <c r="AB135" t="s">
        <v>92</v>
      </c>
      <c r="AC135" t="s">
        <v>42</v>
      </c>
      <c r="AD135" t="s">
        <v>63</v>
      </c>
      <c r="AE135">
        <v>4</v>
      </c>
      <c r="AF135" s="5">
        <v>875.02</v>
      </c>
      <c r="AG135">
        <v>52</v>
      </c>
      <c r="AH135" t="str">
        <f t="shared" si="2"/>
        <v>Middle Aged</v>
      </c>
    </row>
    <row r="136" spans="1:34" x14ac:dyDescent="0.25">
      <c r="A136">
        <v>3583</v>
      </c>
      <c r="B136" s="1">
        <v>44314</v>
      </c>
      <c r="C136">
        <v>5</v>
      </c>
      <c r="D136" t="s">
        <v>28</v>
      </c>
      <c r="E136" t="s">
        <v>74</v>
      </c>
      <c r="F136" t="s">
        <v>30</v>
      </c>
      <c r="G136" t="s">
        <v>55</v>
      </c>
      <c r="H136" t="s">
        <v>32</v>
      </c>
      <c r="I136" t="s">
        <v>33</v>
      </c>
      <c r="J136" t="s">
        <v>34</v>
      </c>
      <c r="K136" t="s">
        <v>188</v>
      </c>
      <c r="L136" t="s">
        <v>70</v>
      </c>
      <c r="M136" s="1">
        <v>21509</v>
      </c>
      <c r="N136" t="s">
        <v>36</v>
      </c>
      <c r="O136" t="s">
        <v>37</v>
      </c>
      <c r="P136" t="s">
        <v>38</v>
      </c>
      <c r="Q136" t="s">
        <v>67</v>
      </c>
      <c r="R136" t="s">
        <v>98</v>
      </c>
      <c r="S136" t="str">
        <f>IF(Table1[[#This Row],[Current Employee Rating]]&gt;=4,"High Performer",IF(Table1[[#This Row],[Current Employee Rating]]&gt;=3,"Average Performer","Low Performer"))</f>
        <v>High Performer</v>
      </c>
      <c r="T136">
        <v>4</v>
      </c>
      <c r="U136" s="1">
        <v>45112</v>
      </c>
      <c r="V136">
        <v>4</v>
      </c>
      <c r="W136" t="str">
        <f>IF(Table1[[#This Row],[Engagement Score]]&lt;3,"Low",IF(Table1[[#This Row],[Engagement Score]]&lt;4,"Medium","High"))</f>
        <v>High</v>
      </c>
      <c r="X136">
        <v>1</v>
      </c>
      <c r="Y136" t="str">
        <f>IF(Table1[[#This Row],[Satisfaction Score]]&lt;3,"Unsatisfied",IF(Table1[[#This Row],[Satisfaction Score]]&lt;4,"Neutral","Satisfied"))</f>
        <v>Unsatisfied</v>
      </c>
      <c r="Z136">
        <v>4</v>
      </c>
      <c r="AA136" s="1">
        <v>45003</v>
      </c>
      <c r="AB136" t="s">
        <v>92</v>
      </c>
      <c r="AC136" t="s">
        <v>42</v>
      </c>
      <c r="AD136" t="s">
        <v>52</v>
      </c>
      <c r="AE136">
        <v>4</v>
      </c>
      <c r="AF136" s="5">
        <v>116.4</v>
      </c>
      <c r="AG136">
        <v>63</v>
      </c>
      <c r="AH136" t="str">
        <f t="shared" si="2"/>
        <v>Old</v>
      </c>
    </row>
    <row r="137" spans="1:34" x14ac:dyDescent="0.25">
      <c r="A137">
        <v>3584</v>
      </c>
      <c r="B137" s="1">
        <v>44057</v>
      </c>
      <c r="C137">
        <v>5</v>
      </c>
      <c r="D137" t="s">
        <v>28</v>
      </c>
      <c r="E137" t="s">
        <v>69</v>
      </c>
      <c r="F137" t="s">
        <v>30</v>
      </c>
      <c r="G137" t="s">
        <v>31</v>
      </c>
      <c r="H137" t="s">
        <v>32</v>
      </c>
      <c r="I137" t="s">
        <v>55</v>
      </c>
      <c r="J137" t="s">
        <v>34</v>
      </c>
      <c r="K137" t="s">
        <v>188</v>
      </c>
      <c r="L137" t="s">
        <v>70</v>
      </c>
      <c r="M137" s="1">
        <v>32088</v>
      </c>
      <c r="N137" t="s">
        <v>36</v>
      </c>
      <c r="O137" t="s">
        <v>37</v>
      </c>
      <c r="P137" t="s">
        <v>60</v>
      </c>
      <c r="Q137" t="s">
        <v>67</v>
      </c>
      <c r="R137" t="s">
        <v>40</v>
      </c>
      <c r="S137" t="str">
        <f>IF(Table1[[#This Row],[Current Employee Rating]]&gt;=4,"High Performer",IF(Table1[[#This Row],[Current Employee Rating]]&gt;=3,"Average Performer","Low Performer"))</f>
        <v>High Performer</v>
      </c>
      <c r="T137">
        <v>4</v>
      </c>
      <c r="U137" s="1">
        <v>45074</v>
      </c>
      <c r="V137">
        <v>2</v>
      </c>
      <c r="W137" t="str">
        <f>IF(Table1[[#This Row],[Engagement Score]]&lt;3,"Low",IF(Table1[[#This Row],[Engagement Score]]&lt;4,"Medium","High"))</f>
        <v>Low</v>
      </c>
      <c r="X137">
        <v>2</v>
      </c>
      <c r="Y137" t="str">
        <f>IF(Table1[[#This Row],[Satisfaction Score]]&lt;3,"Unsatisfied",IF(Table1[[#This Row],[Satisfaction Score]]&lt;4,"Neutral","Satisfied"))</f>
        <v>Unsatisfied</v>
      </c>
      <c r="Z137">
        <v>5</v>
      </c>
      <c r="AA137" s="1">
        <v>44910</v>
      </c>
      <c r="AB137" t="s">
        <v>68</v>
      </c>
      <c r="AC137" t="s">
        <v>51</v>
      </c>
      <c r="AD137" t="s">
        <v>73</v>
      </c>
      <c r="AE137">
        <v>5</v>
      </c>
      <c r="AF137" s="5">
        <v>341.78</v>
      </c>
      <c r="AG137">
        <v>33</v>
      </c>
      <c r="AH137" t="str">
        <f t="shared" si="2"/>
        <v>Adult</v>
      </c>
    </row>
    <row r="138" spans="1:34" x14ac:dyDescent="0.25">
      <c r="A138">
        <v>3585</v>
      </c>
      <c r="B138" s="1">
        <v>44552</v>
      </c>
      <c r="C138">
        <v>4</v>
      </c>
      <c r="D138" t="s">
        <v>28</v>
      </c>
      <c r="E138" t="s">
        <v>29</v>
      </c>
      <c r="F138" t="s">
        <v>30</v>
      </c>
      <c r="G138" t="s">
        <v>55</v>
      </c>
      <c r="H138" t="s">
        <v>45</v>
      </c>
      <c r="I138" t="s">
        <v>55</v>
      </c>
      <c r="J138" t="s">
        <v>34</v>
      </c>
      <c r="K138" t="s">
        <v>188</v>
      </c>
      <c r="L138" t="s">
        <v>105</v>
      </c>
      <c r="M138" s="1">
        <v>33801</v>
      </c>
      <c r="N138" t="s">
        <v>36</v>
      </c>
      <c r="O138" t="s">
        <v>37</v>
      </c>
      <c r="P138" t="s">
        <v>72</v>
      </c>
      <c r="Q138" t="s">
        <v>77</v>
      </c>
      <c r="R138" t="s">
        <v>40</v>
      </c>
      <c r="S138" t="str">
        <f>IF(Table1[[#This Row],[Current Employee Rating]]&gt;=4,"High Performer",IF(Table1[[#This Row],[Current Employee Rating]]&gt;=3,"Average Performer","Low Performer"))</f>
        <v>High Performer</v>
      </c>
      <c r="T138">
        <v>4</v>
      </c>
      <c r="U138" s="1">
        <v>44938</v>
      </c>
      <c r="V138">
        <v>1</v>
      </c>
      <c r="W138" t="str">
        <f>IF(Table1[[#This Row],[Engagement Score]]&lt;3,"Low",IF(Table1[[#This Row],[Engagement Score]]&lt;4,"Medium","High"))</f>
        <v>Low</v>
      </c>
      <c r="X138">
        <v>2</v>
      </c>
      <c r="Y138" t="str">
        <f>IF(Table1[[#This Row],[Satisfaction Score]]&lt;3,"Unsatisfied",IF(Table1[[#This Row],[Satisfaction Score]]&lt;4,"Neutral","Satisfied"))</f>
        <v>Unsatisfied</v>
      </c>
      <c r="Z138">
        <v>3</v>
      </c>
      <c r="AA138" s="1">
        <v>44971</v>
      </c>
      <c r="AB138" t="s">
        <v>92</v>
      </c>
      <c r="AC138" t="s">
        <v>42</v>
      </c>
      <c r="AD138" t="s">
        <v>63</v>
      </c>
      <c r="AE138">
        <v>4</v>
      </c>
      <c r="AF138" s="5">
        <v>107.48</v>
      </c>
      <c r="AG138">
        <v>29</v>
      </c>
      <c r="AH138" t="str">
        <f t="shared" si="2"/>
        <v>Adult</v>
      </c>
    </row>
    <row r="139" spans="1:34" x14ac:dyDescent="0.25">
      <c r="A139">
        <v>3586</v>
      </c>
      <c r="B139" s="1">
        <v>43497</v>
      </c>
      <c r="C139">
        <v>7</v>
      </c>
      <c r="D139" t="s">
        <v>28</v>
      </c>
      <c r="E139" t="s">
        <v>44</v>
      </c>
      <c r="F139" t="s">
        <v>30</v>
      </c>
      <c r="G139" t="s">
        <v>46</v>
      </c>
      <c r="H139" t="s">
        <v>56</v>
      </c>
      <c r="I139" t="s">
        <v>55</v>
      </c>
      <c r="J139" t="s">
        <v>34</v>
      </c>
      <c r="K139" t="s">
        <v>188</v>
      </c>
      <c r="L139" t="s">
        <v>104</v>
      </c>
      <c r="M139" s="1">
        <v>36887</v>
      </c>
      <c r="N139" t="s">
        <v>36</v>
      </c>
      <c r="O139" t="s">
        <v>37</v>
      </c>
      <c r="P139" t="s">
        <v>49</v>
      </c>
      <c r="Q139" t="s">
        <v>61</v>
      </c>
      <c r="R139" t="s">
        <v>40</v>
      </c>
      <c r="S139" t="str">
        <f>IF(Table1[[#This Row],[Current Employee Rating]]&gt;=4,"High Performer",IF(Table1[[#This Row],[Current Employee Rating]]&gt;=3,"Average Performer","Low Performer"))</f>
        <v>Low Performer</v>
      </c>
      <c r="T139">
        <v>2</v>
      </c>
      <c r="U139" s="1">
        <v>44957</v>
      </c>
      <c r="V139">
        <v>4</v>
      </c>
      <c r="W139" t="str">
        <f>IF(Table1[[#This Row],[Engagement Score]]&lt;3,"Low",IF(Table1[[#This Row],[Engagement Score]]&lt;4,"Medium","High"))</f>
        <v>High</v>
      </c>
      <c r="X139">
        <v>2</v>
      </c>
      <c r="Y139" t="str">
        <f>IF(Table1[[#This Row],[Satisfaction Score]]&lt;3,"Unsatisfied",IF(Table1[[#This Row],[Satisfaction Score]]&lt;4,"Neutral","Satisfied"))</f>
        <v>Unsatisfied</v>
      </c>
      <c r="Z139">
        <v>4</v>
      </c>
      <c r="AA139" s="1">
        <v>44834</v>
      </c>
      <c r="AB139" t="s">
        <v>92</v>
      </c>
      <c r="AC139" t="s">
        <v>51</v>
      </c>
      <c r="AD139" t="s">
        <v>63</v>
      </c>
      <c r="AE139">
        <v>1</v>
      </c>
      <c r="AF139" s="5">
        <v>502.7</v>
      </c>
      <c r="AG139">
        <v>19</v>
      </c>
      <c r="AH139" t="str">
        <f t="shared" si="2"/>
        <v>Young Adult</v>
      </c>
    </row>
    <row r="140" spans="1:34" x14ac:dyDescent="0.25">
      <c r="A140">
        <v>3587</v>
      </c>
      <c r="B140" s="1">
        <v>44326</v>
      </c>
      <c r="C140">
        <v>5</v>
      </c>
      <c r="D140" t="s">
        <v>28</v>
      </c>
      <c r="E140" t="s">
        <v>87</v>
      </c>
      <c r="F140" t="s">
        <v>30</v>
      </c>
      <c r="G140" t="s">
        <v>55</v>
      </c>
      <c r="H140" t="s">
        <v>56</v>
      </c>
      <c r="I140" t="s">
        <v>33</v>
      </c>
      <c r="J140" t="s">
        <v>34</v>
      </c>
      <c r="K140" t="s">
        <v>188</v>
      </c>
      <c r="L140" t="s">
        <v>75</v>
      </c>
      <c r="M140" s="1">
        <v>28484</v>
      </c>
      <c r="N140" t="s">
        <v>36</v>
      </c>
      <c r="O140" t="s">
        <v>48</v>
      </c>
      <c r="P140" t="s">
        <v>60</v>
      </c>
      <c r="Q140" t="s">
        <v>77</v>
      </c>
      <c r="R140" t="s">
        <v>40</v>
      </c>
      <c r="S140" t="str">
        <f>IF(Table1[[#This Row],[Current Employee Rating]]&gt;=4,"High Performer",IF(Table1[[#This Row],[Current Employee Rating]]&gt;=3,"Average Performer","Low Performer"))</f>
        <v>Low Performer</v>
      </c>
      <c r="T140">
        <v>2</v>
      </c>
      <c r="U140" s="1">
        <v>45070</v>
      </c>
      <c r="V140">
        <v>1</v>
      </c>
      <c r="W140" t="str">
        <f>IF(Table1[[#This Row],[Engagement Score]]&lt;3,"Low",IF(Table1[[#This Row],[Engagement Score]]&lt;4,"Medium","High"))</f>
        <v>Low</v>
      </c>
      <c r="X140">
        <v>2</v>
      </c>
      <c r="Y140" t="str">
        <f>IF(Table1[[#This Row],[Satisfaction Score]]&lt;3,"Unsatisfied",IF(Table1[[#This Row],[Satisfaction Score]]&lt;4,"Neutral","Satisfied"))</f>
        <v>Unsatisfied</v>
      </c>
      <c r="Z140">
        <v>2</v>
      </c>
      <c r="AA140" s="1">
        <v>45007</v>
      </c>
      <c r="AB140" t="s">
        <v>41</v>
      </c>
      <c r="AC140" t="s">
        <v>51</v>
      </c>
      <c r="AD140" t="s">
        <v>63</v>
      </c>
      <c r="AE140">
        <v>5</v>
      </c>
      <c r="AF140" s="5">
        <v>570.04</v>
      </c>
      <c r="AG140">
        <v>44</v>
      </c>
      <c r="AH140" t="str">
        <f t="shared" si="2"/>
        <v>Middle Aged</v>
      </c>
    </row>
    <row r="141" spans="1:34" x14ac:dyDescent="0.25">
      <c r="A141">
        <v>3588</v>
      </c>
      <c r="B141" s="1">
        <v>43641</v>
      </c>
      <c r="C141">
        <v>6</v>
      </c>
      <c r="D141" t="s">
        <v>28</v>
      </c>
      <c r="E141" t="s">
        <v>81</v>
      </c>
      <c r="F141" t="s">
        <v>30</v>
      </c>
      <c r="G141" t="s">
        <v>55</v>
      </c>
      <c r="H141" t="s">
        <v>32</v>
      </c>
      <c r="I141" t="s">
        <v>55</v>
      </c>
      <c r="J141" t="s">
        <v>34</v>
      </c>
      <c r="K141" t="s">
        <v>188</v>
      </c>
      <c r="L141" t="s">
        <v>100</v>
      </c>
      <c r="M141" s="1">
        <v>26366</v>
      </c>
      <c r="N141" t="s">
        <v>36</v>
      </c>
      <c r="O141" t="s">
        <v>48</v>
      </c>
      <c r="P141" t="s">
        <v>72</v>
      </c>
      <c r="Q141" t="s">
        <v>39</v>
      </c>
      <c r="R141" t="s">
        <v>40</v>
      </c>
      <c r="S141" t="str">
        <f>IF(Table1[[#This Row],[Current Employee Rating]]&gt;=4,"High Performer",IF(Table1[[#This Row],[Current Employee Rating]]&gt;=3,"Average Performer","Low Performer"))</f>
        <v>Low Performer</v>
      </c>
      <c r="T141">
        <v>2</v>
      </c>
      <c r="U141" s="1">
        <v>45056</v>
      </c>
      <c r="V141">
        <v>4</v>
      </c>
      <c r="W141" t="str">
        <f>IF(Table1[[#This Row],[Engagement Score]]&lt;3,"Low",IF(Table1[[#This Row],[Engagement Score]]&lt;4,"Medium","High"))</f>
        <v>High</v>
      </c>
      <c r="X141">
        <v>2</v>
      </c>
      <c r="Y141" t="str">
        <f>IF(Table1[[#This Row],[Satisfaction Score]]&lt;3,"Unsatisfied",IF(Table1[[#This Row],[Satisfaction Score]]&lt;4,"Neutral","Satisfied"))</f>
        <v>Unsatisfied</v>
      </c>
      <c r="Z141">
        <v>1</v>
      </c>
      <c r="AA141" s="1">
        <v>45008</v>
      </c>
      <c r="AB141" t="s">
        <v>92</v>
      </c>
      <c r="AC141" t="s">
        <v>51</v>
      </c>
      <c r="AD141" t="s">
        <v>73</v>
      </c>
      <c r="AE141">
        <v>1</v>
      </c>
      <c r="AF141" s="5">
        <v>538.83000000000004</v>
      </c>
      <c r="AG141">
        <v>47</v>
      </c>
      <c r="AH141" t="str">
        <f t="shared" si="2"/>
        <v>Middle Aged</v>
      </c>
    </row>
    <row r="142" spans="1:34" x14ac:dyDescent="0.25">
      <c r="A142">
        <v>3589</v>
      </c>
      <c r="B142" s="1">
        <v>43580</v>
      </c>
      <c r="C142">
        <v>7</v>
      </c>
      <c r="D142" t="s">
        <v>28</v>
      </c>
      <c r="E142" t="s">
        <v>54</v>
      </c>
      <c r="F142" t="s">
        <v>30</v>
      </c>
      <c r="G142" t="s">
        <v>31</v>
      </c>
      <c r="H142" t="s">
        <v>56</v>
      </c>
      <c r="I142" t="s">
        <v>33</v>
      </c>
      <c r="J142" t="s">
        <v>34</v>
      </c>
      <c r="K142" t="s">
        <v>188</v>
      </c>
      <c r="L142" t="s">
        <v>70</v>
      </c>
      <c r="M142" s="1">
        <v>18842</v>
      </c>
      <c r="N142" t="s">
        <v>36</v>
      </c>
      <c r="O142" t="s">
        <v>48</v>
      </c>
      <c r="P142" t="s">
        <v>38</v>
      </c>
      <c r="Q142" t="s">
        <v>61</v>
      </c>
      <c r="R142" t="s">
        <v>40</v>
      </c>
      <c r="S142" t="str">
        <f>IF(Table1[[#This Row],[Current Employee Rating]]&gt;=4,"High Performer",IF(Table1[[#This Row],[Current Employee Rating]]&gt;=3,"Average Performer","Low Performer"))</f>
        <v>Low Performer</v>
      </c>
      <c r="T142">
        <v>1</v>
      </c>
      <c r="U142" s="1">
        <v>44822</v>
      </c>
      <c r="V142">
        <v>2</v>
      </c>
      <c r="W142" t="str">
        <f>IF(Table1[[#This Row],[Engagement Score]]&lt;3,"Low",IF(Table1[[#This Row],[Engagement Score]]&lt;4,"Medium","High"))</f>
        <v>Low</v>
      </c>
      <c r="X142">
        <v>3</v>
      </c>
      <c r="Y142" t="str">
        <f>IF(Table1[[#This Row],[Satisfaction Score]]&lt;3,"Unsatisfied",IF(Table1[[#This Row],[Satisfaction Score]]&lt;4,"Neutral","Satisfied"))</f>
        <v>Neutral</v>
      </c>
      <c r="Z142">
        <v>2</v>
      </c>
      <c r="AA142" s="1">
        <v>44933</v>
      </c>
      <c r="AB142" t="s">
        <v>92</v>
      </c>
      <c r="AC142" t="s">
        <v>42</v>
      </c>
      <c r="AD142" t="s">
        <v>52</v>
      </c>
      <c r="AE142">
        <v>4</v>
      </c>
      <c r="AF142" s="5">
        <v>881.8</v>
      </c>
      <c r="AG142">
        <v>68</v>
      </c>
      <c r="AH142" t="str">
        <f t="shared" si="2"/>
        <v>Old</v>
      </c>
    </row>
    <row r="143" spans="1:34" x14ac:dyDescent="0.25">
      <c r="A143">
        <v>3593</v>
      </c>
      <c r="B143" s="1">
        <v>43981</v>
      </c>
      <c r="C143">
        <v>5</v>
      </c>
      <c r="D143" t="s">
        <v>28</v>
      </c>
      <c r="E143" t="s">
        <v>74</v>
      </c>
      <c r="F143" t="s">
        <v>30</v>
      </c>
      <c r="G143" t="s">
        <v>31</v>
      </c>
      <c r="H143" t="s">
        <v>45</v>
      </c>
      <c r="I143" t="s">
        <v>55</v>
      </c>
      <c r="J143" t="s">
        <v>34</v>
      </c>
      <c r="K143" t="s">
        <v>188</v>
      </c>
      <c r="L143" t="s">
        <v>65</v>
      </c>
      <c r="M143" s="1">
        <v>18213</v>
      </c>
      <c r="N143" t="s">
        <v>36</v>
      </c>
      <c r="O143" t="s">
        <v>48</v>
      </c>
      <c r="P143" t="s">
        <v>84</v>
      </c>
      <c r="Q143" t="s">
        <v>67</v>
      </c>
      <c r="R143" t="s">
        <v>40</v>
      </c>
      <c r="S143" t="str">
        <f>IF(Table1[[#This Row],[Current Employee Rating]]&gt;=4,"High Performer",IF(Table1[[#This Row],[Current Employee Rating]]&gt;=3,"Average Performer","Low Performer"))</f>
        <v>Low Performer</v>
      </c>
      <c r="T143">
        <v>1</v>
      </c>
      <c r="U143" s="1">
        <v>44841</v>
      </c>
      <c r="V143">
        <v>4</v>
      </c>
      <c r="W143" t="str">
        <f>IF(Table1[[#This Row],[Engagement Score]]&lt;3,"Low",IF(Table1[[#This Row],[Engagement Score]]&lt;4,"Medium","High"))</f>
        <v>High</v>
      </c>
      <c r="X143">
        <v>4</v>
      </c>
      <c r="Y143" t="str">
        <f>IF(Table1[[#This Row],[Satisfaction Score]]&lt;3,"Unsatisfied",IF(Table1[[#This Row],[Satisfaction Score]]&lt;4,"Neutral","Satisfied"))</f>
        <v>Satisfied</v>
      </c>
      <c r="Z143">
        <v>3</v>
      </c>
      <c r="AA143" s="1">
        <v>45092</v>
      </c>
      <c r="AB143" t="s">
        <v>62</v>
      </c>
      <c r="AC143" t="s">
        <v>42</v>
      </c>
      <c r="AD143" t="s">
        <v>52</v>
      </c>
      <c r="AE143">
        <v>3</v>
      </c>
      <c r="AF143" s="5">
        <v>258.07</v>
      </c>
      <c r="AG143">
        <v>71</v>
      </c>
      <c r="AH143" t="str">
        <f t="shared" si="2"/>
        <v>Old</v>
      </c>
    </row>
    <row r="144" spans="1:34" x14ac:dyDescent="0.25">
      <c r="A144">
        <v>3594</v>
      </c>
      <c r="B144" s="1">
        <v>43445</v>
      </c>
      <c r="C144">
        <v>7</v>
      </c>
      <c r="D144" t="s">
        <v>28</v>
      </c>
      <c r="E144" t="s">
        <v>94</v>
      </c>
      <c r="F144" t="s">
        <v>30</v>
      </c>
      <c r="G144" t="s">
        <v>46</v>
      </c>
      <c r="H144" t="s">
        <v>56</v>
      </c>
      <c r="I144" t="s">
        <v>46</v>
      </c>
      <c r="J144" t="s">
        <v>34</v>
      </c>
      <c r="K144" t="s">
        <v>188</v>
      </c>
      <c r="L144" t="s">
        <v>70</v>
      </c>
      <c r="M144" s="1">
        <v>24911</v>
      </c>
      <c r="N144" t="s">
        <v>36</v>
      </c>
      <c r="O144" t="s">
        <v>48</v>
      </c>
      <c r="P144" t="s">
        <v>72</v>
      </c>
      <c r="Q144" t="s">
        <v>67</v>
      </c>
      <c r="R144" t="s">
        <v>98</v>
      </c>
      <c r="S144" t="str">
        <f>IF(Table1[[#This Row],[Current Employee Rating]]&gt;=4,"High Performer",IF(Table1[[#This Row],[Current Employee Rating]]&gt;=3,"Average Performer","Low Performer"))</f>
        <v>Low Performer</v>
      </c>
      <c r="T144">
        <v>1</v>
      </c>
      <c r="U144" s="1">
        <v>44949</v>
      </c>
      <c r="V144">
        <v>1</v>
      </c>
      <c r="W144" t="str">
        <f>IF(Table1[[#This Row],[Engagement Score]]&lt;3,"Low",IF(Table1[[#This Row],[Engagement Score]]&lt;4,"Medium","High"))</f>
        <v>Low</v>
      </c>
      <c r="X144">
        <v>5</v>
      </c>
      <c r="Y144" t="str">
        <f>IF(Table1[[#This Row],[Satisfaction Score]]&lt;3,"Unsatisfied",IF(Table1[[#This Row],[Satisfaction Score]]&lt;4,"Neutral","Satisfied"))</f>
        <v>Satisfied</v>
      </c>
      <c r="Z144">
        <v>1</v>
      </c>
      <c r="AA144" s="1">
        <v>45051</v>
      </c>
      <c r="AB144" t="s">
        <v>41</v>
      </c>
      <c r="AC144" t="s">
        <v>42</v>
      </c>
      <c r="AD144" t="s">
        <v>73</v>
      </c>
      <c r="AE144">
        <v>5</v>
      </c>
      <c r="AF144" s="5">
        <v>472.64</v>
      </c>
      <c r="AG144">
        <v>50</v>
      </c>
      <c r="AH144" t="str">
        <f t="shared" si="2"/>
        <v>Middle Aged</v>
      </c>
    </row>
    <row r="145" spans="1:34" x14ac:dyDescent="0.25">
      <c r="A145">
        <v>3595</v>
      </c>
      <c r="B145" s="1">
        <v>44096</v>
      </c>
      <c r="C145">
        <v>5</v>
      </c>
      <c r="D145" t="s">
        <v>28</v>
      </c>
      <c r="E145" t="s">
        <v>74</v>
      </c>
      <c r="F145" t="s">
        <v>30</v>
      </c>
      <c r="G145" t="s">
        <v>31</v>
      </c>
      <c r="H145" t="s">
        <v>45</v>
      </c>
      <c r="I145" t="s">
        <v>33</v>
      </c>
      <c r="J145" t="s">
        <v>34</v>
      </c>
      <c r="K145" t="s">
        <v>188</v>
      </c>
      <c r="L145" t="s">
        <v>79</v>
      </c>
      <c r="M145" s="1">
        <v>19055</v>
      </c>
      <c r="N145" t="s">
        <v>36</v>
      </c>
      <c r="O145" t="s">
        <v>48</v>
      </c>
      <c r="P145" t="s">
        <v>60</v>
      </c>
      <c r="Q145" t="s">
        <v>77</v>
      </c>
      <c r="R145" t="s">
        <v>40</v>
      </c>
      <c r="S145" t="str">
        <f>IF(Table1[[#This Row],[Current Employee Rating]]&gt;=4,"High Performer",IF(Table1[[#This Row],[Current Employee Rating]]&gt;=3,"Average Performer","Low Performer"))</f>
        <v>Low Performer</v>
      </c>
      <c r="T145">
        <v>1</v>
      </c>
      <c r="U145" s="1">
        <v>44945</v>
      </c>
      <c r="V145">
        <v>2</v>
      </c>
      <c r="W145" t="str">
        <f>IF(Table1[[#This Row],[Engagement Score]]&lt;3,"Low",IF(Table1[[#This Row],[Engagement Score]]&lt;4,"Medium","High"))</f>
        <v>Low</v>
      </c>
      <c r="X145">
        <v>3</v>
      </c>
      <c r="Y145" t="str">
        <f>IF(Table1[[#This Row],[Satisfaction Score]]&lt;3,"Unsatisfied",IF(Table1[[#This Row],[Satisfaction Score]]&lt;4,"Neutral","Satisfied"))</f>
        <v>Neutral</v>
      </c>
      <c r="Z145">
        <v>1</v>
      </c>
      <c r="AA145" s="1">
        <v>44978</v>
      </c>
      <c r="AB145" t="s">
        <v>68</v>
      </c>
      <c r="AC145" t="s">
        <v>51</v>
      </c>
      <c r="AD145" t="s">
        <v>73</v>
      </c>
      <c r="AE145">
        <v>2</v>
      </c>
      <c r="AF145" s="5">
        <v>252.88</v>
      </c>
      <c r="AG145">
        <v>68</v>
      </c>
      <c r="AH145" t="str">
        <f t="shared" si="2"/>
        <v>Old</v>
      </c>
    </row>
    <row r="146" spans="1:34" x14ac:dyDescent="0.25">
      <c r="A146">
        <v>3596</v>
      </c>
      <c r="B146" s="1">
        <v>43674</v>
      </c>
      <c r="C146">
        <v>6</v>
      </c>
      <c r="D146" t="s">
        <v>28</v>
      </c>
      <c r="E146" t="s">
        <v>81</v>
      </c>
      <c r="F146" t="s">
        <v>30</v>
      </c>
      <c r="G146" t="s">
        <v>46</v>
      </c>
      <c r="H146" t="s">
        <v>32</v>
      </c>
      <c r="I146" t="s">
        <v>55</v>
      </c>
      <c r="J146" t="s">
        <v>34</v>
      </c>
      <c r="K146" t="s">
        <v>188</v>
      </c>
      <c r="L146" t="s">
        <v>89</v>
      </c>
      <c r="M146" s="1">
        <v>30151</v>
      </c>
      <c r="N146" t="s">
        <v>36</v>
      </c>
      <c r="O146" t="s">
        <v>48</v>
      </c>
      <c r="P146" t="s">
        <v>60</v>
      </c>
      <c r="Q146" t="s">
        <v>61</v>
      </c>
      <c r="R146" t="s">
        <v>98</v>
      </c>
      <c r="S146" t="str">
        <f>IF(Table1[[#This Row],[Current Employee Rating]]&gt;=4,"High Performer",IF(Table1[[#This Row],[Current Employee Rating]]&gt;=3,"Average Performer","Low Performer"))</f>
        <v>Low Performer</v>
      </c>
      <c r="T146">
        <v>2</v>
      </c>
      <c r="U146" s="1">
        <v>44853</v>
      </c>
      <c r="V146">
        <v>4</v>
      </c>
      <c r="W146" t="str">
        <f>IF(Table1[[#This Row],[Engagement Score]]&lt;3,"Low",IF(Table1[[#This Row],[Engagement Score]]&lt;4,"Medium","High"))</f>
        <v>High</v>
      </c>
      <c r="X146">
        <v>3</v>
      </c>
      <c r="Y146" t="str">
        <f>IF(Table1[[#This Row],[Satisfaction Score]]&lt;3,"Unsatisfied",IF(Table1[[#This Row],[Satisfaction Score]]&lt;4,"Neutral","Satisfied"))</f>
        <v>Neutral</v>
      </c>
      <c r="Z146">
        <v>4</v>
      </c>
      <c r="AA146" s="1">
        <v>44909</v>
      </c>
      <c r="AB146" t="s">
        <v>68</v>
      </c>
      <c r="AC146" t="s">
        <v>42</v>
      </c>
      <c r="AD146" t="s">
        <v>52</v>
      </c>
      <c r="AE146">
        <v>2</v>
      </c>
      <c r="AF146" s="5">
        <v>289.68</v>
      </c>
      <c r="AG146">
        <v>37</v>
      </c>
      <c r="AH146" t="str">
        <f t="shared" si="2"/>
        <v>Adult</v>
      </c>
    </row>
    <row r="147" spans="1:34" x14ac:dyDescent="0.25">
      <c r="A147">
        <v>3598</v>
      </c>
      <c r="B147" s="1">
        <v>43371</v>
      </c>
      <c r="C147">
        <v>7</v>
      </c>
      <c r="D147" t="s">
        <v>106</v>
      </c>
      <c r="E147" t="s">
        <v>85</v>
      </c>
      <c r="F147" t="s">
        <v>108</v>
      </c>
      <c r="G147" t="s">
        <v>46</v>
      </c>
      <c r="H147" t="s">
        <v>45</v>
      </c>
      <c r="I147" t="s">
        <v>55</v>
      </c>
      <c r="J147" t="s">
        <v>34</v>
      </c>
      <c r="K147" t="s">
        <v>188</v>
      </c>
      <c r="L147" t="s">
        <v>99</v>
      </c>
      <c r="M147" s="1">
        <v>18542</v>
      </c>
      <c r="N147" t="s">
        <v>36</v>
      </c>
      <c r="O147" t="s">
        <v>37</v>
      </c>
      <c r="P147" t="s">
        <v>60</v>
      </c>
      <c r="Q147" t="s">
        <v>67</v>
      </c>
      <c r="R147" t="s">
        <v>98</v>
      </c>
      <c r="S147" t="str">
        <f>IF(Table1[[#This Row],[Current Employee Rating]]&gt;=4,"High Performer",IF(Table1[[#This Row],[Current Employee Rating]]&gt;=3,"Average Performer","Low Performer"))</f>
        <v>Low Performer</v>
      </c>
      <c r="T147">
        <v>1</v>
      </c>
      <c r="U147" s="1">
        <v>45108</v>
      </c>
      <c r="V147">
        <v>2</v>
      </c>
      <c r="W147" t="str">
        <f>IF(Table1[[#This Row],[Engagement Score]]&lt;3,"Low",IF(Table1[[#This Row],[Engagement Score]]&lt;4,"Medium","High"))</f>
        <v>Low</v>
      </c>
      <c r="X147">
        <v>5</v>
      </c>
      <c r="Y147" t="str">
        <f>IF(Table1[[#This Row],[Satisfaction Score]]&lt;3,"Unsatisfied",IF(Table1[[#This Row],[Satisfaction Score]]&lt;4,"Neutral","Satisfied"))</f>
        <v>Satisfied</v>
      </c>
      <c r="Z147">
        <v>4</v>
      </c>
      <c r="AA147" s="1">
        <v>44845</v>
      </c>
      <c r="AB147" t="s">
        <v>68</v>
      </c>
      <c r="AC147" t="s">
        <v>42</v>
      </c>
      <c r="AD147" t="s">
        <v>73</v>
      </c>
      <c r="AE147">
        <v>3</v>
      </c>
      <c r="AF147" s="5">
        <v>373.87</v>
      </c>
      <c r="AG147">
        <v>68</v>
      </c>
      <c r="AH147" t="str">
        <f t="shared" si="2"/>
        <v>Old</v>
      </c>
    </row>
    <row r="148" spans="1:34" x14ac:dyDescent="0.25">
      <c r="A148">
        <v>3599</v>
      </c>
      <c r="B148" s="1">
        <v>43933</v>
      </c>
      <c r="C148">
        <v>6</v>
      </c>
      <c r="D148" t="s">
        <v>106</v>
      </c>
      <c r="E148" t="s">
        <v>64</v>
      </c>
      <c r="F148" t="s">
        <v>30</v>
      </c>
      <c r="G148" t="s">
        <v>46</v>
      </c>
      <c r="H148" t="s">
        <v>45</v>
      </c>
      <c r="I148" t="s">
        <v>33</v>
      </c>
      <c r="J148" t="s">
        <v>34</v>
      </c>
      <c r="K148" t="s">
        <v>188</v>
      </c>
      <c r="L148" t="s">
        <v>65</v>
      </c>
      <c r="M148" s="1">
        <v>18353</v>
      </c>
      <c r="N148" t="s">
        <v>36</v>
      </c>
      <c r="O148" t="s">
        <v>37</v>
      </c>
      <c r="P148" t="s">
        <v>38</v>
      </c>
      <c r="Q148" t="s">
        <v>77</v>
      </c>
      <c r="R148" t="s">
        <v>40</v>
      </c>
      <c r="S148" t="str">
        <f>IF(Table1[[#This Row],[Current Employee Rating]]&gt;=4,"High Performer",IF(Table1[[#This Row],[Current Employee Rating]]&gt;=3,"Average Performer","Low Performer"))</f>
        <v>Low Performer</v>
      </c>
      <c r="T148">
        <v>2</v>
      </c>
      <c r="U148" s="1">
        <v>44987</v>
      </c>
      <c r="V148">
        <v>4</v>
      </c>
      <c r="W148" t="str">
        <f>IF(Table1[[#This Row],[Engagement Score]]&lt;3,"Low",IF(Table1[[#This Row],[Engagement Score]]&lt;4,"Medium","High"))</f>
        <v>High</v>
      </c>
      <c r="X148">
        <v>4</v>
      </c>
      <c r="Y148" t="str">
        <f>IF(Table1[[#This Row],[Satisfaction Score]]&lt;3,"Unsatisfied",IF(Table1[[#This Row],[Satisfaction Score]]&lt;4,"Neutral","Satisfied"))</f>
        <v>Satisfied</v>
      </c>
      <c r="Z148">
        <v>2</v>
      </c>
      <c r="AA148" s="1">
        <v>44987</v>
      </c>
      <c r="AB148" t="s">
        <v>41</v>
      </c>
      <c r="AC148" t="s">
        <v>42</v>
      </c>
      <c r="AD148" t="s">
        <v>63</v>
      </c>
      <c r="AE148">
        <v>5</v>
      </c>
      <c r="AF148" s="5">
        <v>918.86</v>
      </c>
      <c r="AG148">
        <v>70</v>
      </c>
      <c r="AH148" t="str">
        <f t="shared" si="2"/>
        <v>Old</v>
      </c>
    </row>
    <row r="149" spans="1:34" x14ac:dyDescent="0.25">
      <c r="A149">
        <v>3600</v>
      </c>
      <c r="B149" s="1">
        <v>44866</v>
      </c>
      <c r="C149">
        <v>3</v>
      </c>
      <c r="D149" t="s">
        <v>106</v>
      </c>
      <c r="E149" t="s">
        <v>74</v>
      </c>
      <c r="F149" t="s">
        <v>30</v>
      </c>
      <c r="G149" t="s">
        <v>31</v>
      </c>
      <c r="H149" t="s">
        <v>56</v>
      </c>
      <c r="I149" t="s">
        <v>33</v>
      </c>
      <c r="J149" t="s">
        <v>34</v>
      </c>
      <c r="K149" t="s">
        <v>188</v>
      </c>
      <c r="L149" t="s">
        <v>70</v>
      </c>
      <c r="M149" s="1">
        <v>18178</v>
      </c>
      <c r="N149" t="s">
        <v>36</v>
      </c>
      <c r="O149" t="s">
        <v>37</v>
      </c>
      <c r="P149" t="s">
        <v>38</v>
      </c>
      <c r="Q149" t="s">
        <v>61</v>
      </c>
      <c r="R149" t="s">
        <v>40</v>
      </c>
      <c r="S149" t="str">
        <f>IF(Table1[[#This Row],[Current Employee Rating]]&gt;=4,"High Performer",IF(Table1[[#This Row],[Current Employee Rating]]&gt;=3,"Average Performer","Low Performer"))</f>
        <v>Low Performer</v>
      </c>
      <c r="T149">
        <v>2</v>
      </c>
      <c r="U149" s="1">
        <v>45111</v>
      </c>
      <c r="V149">
        <v>2</v>
      </c>
      <c r="W149" t="str">
        <f>IF(Table1[[#This Row],[Engagement Score]]&lt;3,"Low",IF(Table1[[#This Row],[Engagement Score]]&lt;4,"Medium","High"))</f>
        <v>Low</v>
      </c>
      <c r="X149">
        <v>1</v>
      </c>
      <c r="Y149" t="str">
        <f>IF(Table1[[#This Row],[Satisfaction Score]]&lt;3,"Unsatisfied",IF(Table1[[#This Row],[Satisfaction Score]]&lt;4,"Neutral","Satisfied"))</f>
        <v>Unsatisfied</v>
      </c>
      <c r="Z149">
        <v>4</v>
      </c>
      <c r="AA149" s="1">
        <v>44866</v>
      </c>
      <c r="AB149" t="s">
        <v>41</v>
      </c>
      <c r="AC149" t="s">
        <v>42</v>
      </c>
      <c r="AD149" t="s">
        <v>73</v>
      </c>
      <c r="AE149">
        <v>4</v>
      </c>
      <c r="AF149" s="5">
        <v>299.7</v>
      </c>
      <c r="AG149">
        <v>73</v>
      </c>
      <c r="AH149" t="str">
        <f t="shared" si="2"/>
        <v>Old</v>
      </c>
    </row>
    <row r="150" spans="1:34" x14ac:dyDescent="0.25">
      <c r="A150">
        <v>3601</v>
      </c>
      <c r="B150" s="1">
        <v>44886</v>
      </c>
      <c r="C150">
        <v>3</v>
      </c>
      <c r="D150" t="s">
        <v>106</v>
      </c>
      <c r="E150" t="s">
        <v>69</v>
      </c>
      <c r="F150" t="s">
        <v>30</v>
      </c>
      <c r="G150" t="s">
        <v>46</v>
      </c>
      <c r="H150" t="s">
        <v>56</v>
      </c>
      <c r="I150" t="s">
        <v>55</v>
      </c>
      <c r="J150" t="s">
        <v>34</v>
      </c>
      <c r="K150" t="s">
        <v>188</v>
      </c>
      <c r="L150" t="s">
        <v>101</v>
      </c>
      <c r="M150" s="1">
        <v>24310</v>
      </c>
      <c r="N150" t="s">
        <v>36</v>
      </c>
      <c r="O150" t="s">
        <v>37</v>
      </c>
      <c r="P150" t="s">
        <v>38</v>
      </c>
      <c r="Q150" t="s">
        <v>67</v>
      </c>
      <c r="R150" t="s">
        <v>40</v>
      </c>
      <c r="S150" t="str">
        <f>IF(Table1[[#This Row],[Current Employee Rating]]&gt;=4,"High Performer",IF(Table1[[#This Row],[Current Employee Rating]]&gt;=3,"Average Performer","Low Performer"))</f>
        <v>High Performer</v>
      </c>
      <c r="T150">
        <v>5</v>
      </c>
      <c r="U150" s="1">
        <v>44805</v>
      </c>
      <c r="V150">
        <v>1</v>
      </c>
      <c r="W150" t="str">
        <f>IF(Table1[[#This Row],[Engagement Score]]&lt;3,"Low",IF(Table1[[#This Row],[Engagement Score]]&lt;4,"Medium","High"))</f>
        <v>Low</v>
      </c>
      <c r="X150">
        <v>1</v>
      </c>
      <c r="Y150" t="str">
        <f>IF(Table1[[#This Row],[Satisfaction Score]]&lt;3,"Unsatisfied",IF(Table1[[#This Row],[Satisfaction Score]]&lt;4,"Neutral","Satisfied"))</f>
        <v>Unsatisfied</v>
      </c>
      <c r="Z150">
        <v>2</v>
      </c>
      <c r="AA150" s="1">
        <v>44929</v>
      </c>
      <c r="AB150" t="s">
        <v>62</v>
      </c>
      <c r="AC150" t="s">
        <v>51</v>
      </c>
      <c r="AD150" t="s">
        <v>63</v>
      </c>
      <c r="AE150">
        <v>1</v>
      </c>
      <c r="AF150" s="5">
        <v>865.58</v>
      </c>
      <c r="AG150">
        <v>56</v>
      </c>
      <c r="AH150" t="str">
        <f t="shared" si="2"/>
        <v>Middle Aged</v>
      </c>
    </row>
    <row r="151" spans="1:34" x14ac:dyDescent="0.25">
      <c r="A151">
        <v>3602</v>
      </c>
      <c r="B151" s="1">
        <v>44297</v>
      </c>
      <c r="C151">
        <v>5</v>
      </c>
      <c r="D151" t="s">
        <v>106</v>
      </c>
      <c r="E151" t="s">
        <v>29</v>
      </c>
      <c r="F151" t="s">
        <v>108</v>
      </c>
      <c r="G151" t="s">
        <v>55</v>
      </c>
      <c r="H151" t="s">
        <v>56</v>
      </c>
      <c r="I151" t="s">
        <v>46</v>
      </c>
      <c r="J151" t="s">
        <v>34</v>
      </c>
      <c r="K151" t="s">
        <v>188</v>
      </c>
      <c r="L151" t="s">
        <v>79</v>
      </c>
      <c r="M151" s="1">
        <v>34619</v>
      </c>
      <c r="N151" t="s">
        <v>36</v>
      </c>
      <c r="O151" t="s">
        <v>37</v>
      </c>
      <c r="P151" t="s">
        <v>49</v>
      </c>
      <c r="Q151" t="s">
        <v>67</v>
      </c>
      <c r="R151" t="s">
        <v>40</v>
      </c>
      <c r="S151" t="str">
        <f>IF(Table1[[#This Row],[Current Employee Rating]]&gt;=4,"High Performer",IF(Table1[[#This Row],[Current Employee Rating]]&gt;=3,"Average Performer","Low Performer"))</f>
        <v>High Performer</v>
      </c>
      <c r="T151">
        <v>5</v>
      </c>
      <c r="U151" s="1">
        <v>45142</v>
      </c>
      <c r="V151">
        <v>3</v>
      </c>
      <c r="W151" t="str">
        <f>IF(Table1[[#This Row],[Engagement Score]]&lt;3,"Low",IF(Table1[[#This Row],[Engagement Score]]&lt;4,"Medium","High"))</f>
        <v>Medium</v>
      </c>
      <c r="X151">
        <v>3</v>
      </c>
      <c r="Y151" t="str">
        <f>IF(Table1[[#This Row],[Satisfaction Score]]&lt;3,"Unsatisfied",IF(Table1[[#This Row],[Satisfaction Score]]&lt;4,"Neutral","Satisfied"))</f>
        <v>Neutral</v>
      </c>
      <c r="Z151">
        <v>3</v>
      </c>
      <c r="AA151" s="1">
        <v>45025</v>
      </c>
      <c r="AB151" t="s">
        <v>68</v>
      </c>
      <c r="AC151" t="s">
        <v>51</v>
      </c>
      <c r="AD151" t="s">
        <v>52</v>
      </c>
      <c r="AE151">
        <v>1</v>
      </c>
      <c r="AF151" s="5">
        <v>632.59</v>
      </c>
      <c r="AG151">
        <v>27</v>
      </c>
      <c r="AH151" t="str">
        <f t="shared" si="2"/>
        <v>Adult</v>
      </c>
    </row>
    <row r="152" spans="1:34" x14ac:dyDescent="0.25">
      <c r="A152">
        <v>3603</v>
      </c>
      <c r="B152" s="1">
        <v>43433</v>
      </c>
      <c r="C152">
        <v>7</v>
      </c>
      <c r="D152" t="s">
        <v>106</v>
      </c>
      <c r="E152" t="s">
        <v>44</v>
      </c>
      <c r="F152" t="s">
        <v>108</v>
      </c>
      <c r="G152" t="s">
        <v>55</v>
      </c>
      <c r="H152" t="s">
        <v>45</v>
      </c>
      <c r="I152" t="s">
        <v>46</v>
      </c>
      <c r="J152" t="s">
        <v>34</v>
      </c>
      <c r="K152" t="s">
        <v>188</v>
      </c>
      <c r="L152" t="s">
        <v>70</v>
      </c>
      <c r="M152" s="1">
        <v>28171</v>
      </c>
      <c r="N152" t="s">
        <v>36</v>
      </c>
      <c r="O152" t="s">
        <v>37</v>
      </c>
      <c r="P152" t="s">
        <v>38</v>
      </c>
      <c r="Q152" t="s">
        <v>67</v>
      </c>
      <c r="R152" t="s">
        <v>40</v>
      </c>
      <c r="S152" t="str">
        <f>IF(Table1[[#This Row],[Current Employee Rating]]&gt;=4,"High Performer",IF(Table1[[#This Row],[Current Employee Rating]]&gt;=3,"Average Performer","Low Performer"))</f>
        <v>Low Performer</v>
      </c>
      <c r="T152">
        <v>2</v>
      </c>
      <c r="U152" s="1">
        <v>44842</v>
      </c>
      <c r="V152">
        <v>5</v>
      </c>
      <c r="W152" t="str">
        <f>IF(Table1[[#This Row],[Engagement Score]]&lt;3,"Low",IF(Table1[[#This Row],[Engagement Score]]&lt;4,"Medium","High"))</f>
        <v>High</v>
      </c>
      <c r="X152">
        <v>1</v>
      </c>
      <c r="Y152" t="str">
        <f>IF(Table1[[#This Row],[Satisfaction Score]]&lt;3,"Unsatisfied",IF(Table1[[#This Row],[Satisfaction Score]]&lt;4,"Neutral","Satisfied"))</f>
        <v>Unsatisfied</v>
      </c>
      <c r="Z152">
        <v>3</v>
      </c>
      <c r="AA152" s="1">
        <v>44836</v>
      </c>
      <c r="AB152" t="s">
        <v>68</v>
      </c>
      <c r="AC152" t="s">
        <v>51</v>
      </c>
      <c r="AD152" t="s">
        <v>52</v>
      </c>
      <c r="AE152">
        <v>3</v>
      </c>
      <c r="AF152" s="5">
        <v>680.48</v>
      </c>
      <c r="AG152">
        <v>41</v>
      </c>
      <c r="AH152" t="str">
        <f t="shared" si="2"/>
        <v>Middle Aged</v>
      </c>
    </row>
    <row r="153" spans="1:34" x14ac:dyDescent="0.25">
      <c r="A153">
        <v>3604</v>
      </c>
      <c r="B153" s="1">
        <v>43481</v>
      </c>
      <c r="C153">
        <v>7</v>
      </c>
      <c r="D153" t="s">
        <v>106</v>
      </c>
      <c r="E153" t="s">
        <v>87</v>
      </c>
      <c r="F153" t="s">
        <v>30</v>
      </c>
      <c r="G153" t="s">
        <v>46</v>
      </c>
      <c r="H153" t="s">
        <v>56</v>
      </c>
      <c r="I153" t="s">
        <v>55</v>
      </c>
      <c r="J153" t="s">
        <v>34</v>
      </c>
      <c r="K153" t="s">
        <v>188</v>
      </c>
      <c r="L153" t="s">
        <v>70</v>
      </c>
      <c r="M153" s="1">
        <v>17601</v>
      </c>
      <c r="N153" t="s">
        <v>36</v>
      </c>
      <c r="O153" t="s">
        <v>37</v>
      </c>
      <c r="P153" t="s">
        <v>49</v>
      </c>
      <c r="Q153" t="s">
        <v>77</v>
      </c>
      <c r="R153" t="s">
        <v>98</v>
      </c>
      <c r="S153" t="str">
        <f>IF(Table1[[#This Row],[Current Employee Rating]]&gt;=4,"High Performer",IF(Table1[[#This Row],[Current Employee Rating]]&gt;=3,"Average Performer","Low Performer"))</f>
        <v>High Performer</v>
      </c>
      <c r="T153">
        <v>4</v>
      </c>
      <c r="U153" s="1">
        <v>44910</v>
      </c>
      <c r="V153">
        <v>3</v>
      </c>
      <c r="W153" t="str">
        <f>IF(Table1[[#This Row],[Engagement Score]]&lt;3,"Low",IF(Table1[[#This Row],[Engagement Score]]&lt;4,"Medium","High"))</f>
        <v>Medium</v>
      </c>
      <c r="X153">
        <v>5</v>
      </c>
      <c r="Y153" t="str">
        <f>IF(Table1[[#This Row],[Satisfaction Score]]&lt;3,"Unsatisfied",IF(Table1[[#This Row],[Satisfaction Score]]&lt;4,"Neutral","Satisfied"))</f>
        <v>Satisfied</v>
      </c>
      <c r="Z153">
        <v>4</v>
      </c>
      <c r="AA153" s="1">
        <v>45008</v>
      </c>
      <c r="AB153" t="s">
        <v>62</v>
      </c>
      <c r="AC153" t="s">
        <v>51</v>
      </c>
      <c r="AD153" t="s">
        <v>43</v>
      </c>
      <c r="AE153">
        <v>3</v>
      </c>
      <c r="AF153" s="5">
        <v>287.70999999999998</v>
      </c>
      <c r="AG153">
        <v>71</v>
      </c>
      <c r="AH153" t="str">
        <f t="shared" si="2"/>
        <v>Old</v>
      </c>
    </row>
    <row r="154" spans="1:34" x14ac:dyDescent="0.25">
      <c r="A154">
        <v>3605</v>
      </c>
      <c r="B154" s="1">
        <v>43726</v>
      </c>
      <c r="C154">
        <v>6</v>
      </c>
      <c r="D154" t="s">
        <v>28</v>
      </c>
      <c r="E154" t="s">
        <v>29</v>
      </c>
      <c r="F154" t="s">
        <v>30</v>
      </c>
      <c r="G154" t="s">
        <v>31</v>
      </c>
      <c r="H154" t="s">
        <v>32</v>
      </c>
      <c r="I154" t="s">
        <v>33</v>
      </c>
      <c r="J154" t="s">
        <v>34</v>
      </c>
      <c r="K154" t="s">
        <v>188</v>
      </c>
      <c r="L154" t="s">
        <v>79</v>
      </c>
      <c r="M154" s="1">
        <v>15943</v>
      </c>
      <c r="N154" t="s">
        <v>36</v>
      </c>
      <c r="O154" t="s">
        <v>48</v>
      </c>
      <c r="P154" t="s">
        <v>60</v>
      </c>
      <c r="Q154" t="s">
        <v>77</v>
      </c>
      <c r="R154" t="s">
        <v>40</v>
      </c>
      <c r="S154" t="str">
        <f>IF(Table1[[#This Row],[Current Employee Rating]]&gt;=4,"High Performer",IF(Table1[[#This Row],[Current Employee Rating]]&gt;=3,"Average Performer","Low Performer"))</f>
        <v>High Performer</v>
      </c>
      <c r="T154">
        <v>4</v>
      </c>
      <c r="U154" s="1">
        <v>45116</v>
      </c>
      <c r="V154">
        <v>5</v>
      </c>
      <c r="W154" t="str">
        <f>IF(Table1[[#This Row],[Engagement Score]]&lt;3,"Low",IF(Table1[[#This Row],[Engagement Score]]&lt;4,"Medium","High"))</f>
        <v>High</v>
      </c>
      <c r="X154">
        <v>1</v>
      </c>
      <c r="Y154" t="str">
        <f>IF(Table1[[#This Row],[Satisfaction Score]]&lt;3,"Unsatisfied",IF(Table1[[#This Row],[Satisfaction Score]]&lt;4,"Neutral","Satisfied"))</f>
        <v>Unsatisfied</v>
      </c>
      <c r="Z154">
        <v>3</v>
      </c>
      <c r="AA154" s="1">
        <v>44882</v>
      </c>
      <c r="AB154" t="s">
        <v>92</v>
      </c>
      <c r="AC154" t="s">
        <v>51</v>
      </c>
      <c r="AD154" t="s">
        <v>73</v>
      </c>
      <c r="AE154">
        <v>2</v>
      </c>
      <c r="AF154" s="5">
        <v>102.92</v>
      </c>
      <c r="AG154">
        <v>76</v>
      </c>
      <c r="AH154" t="str">
        <f t="shared" si="2"/>
        <v>Old</v>
      </c>
    </row>
    <row r="155" spans="1:34" x14ac:dyDescent="0.25">
      <c r="A155">
        <v>3606</v>
      </c>
      <c r="B155" s="1">
        <v>43678</v>
      </c>
      <c r="C155">
        <v>6</v>
      </c>
      <c r="D155" t="s">
        <v>28</v>
      </c>
      <c r="E155" t="s">
        <v>85</v>
      </c>
      <c r="F155" t="s">
        <v>108</v>
      </c>
      <c r="G155" t="s">
        <v>46</v>
      </c>
      <c r="H155" t="s">
        <v>32</v>
      </c>
      <c r="I155" t="s">
        <v>55</v>
      </c>
      <c r="J155" t="s">
        <v>34</v>
      </c>
      <c r="K155" t="s">
        <v>188</v>
      </c>
      <c r="L155" t="s">
        <v>109</v>
      </c>
      <c r="M155" s="1">
        <v>23814</v>
      </c>
      <c r="N155" t="s">
        <v>36</v>
      </c>
      <c r="O155" t="s">
        <v>48</v>
      </c>
      <c r="P155" t="s">
        <v>60</v>
      </c>
      <c r="Q155" t="s">
        <v>77</v>
      </c>
      <c r="R155" t="s">
        <v>40</v>
      </c>
      <c r="S155" t="str">
        <f>IF(Table1[[#This Row],[Current Employee Rating]]&gt;=4,"High Performer",IF(Table1[[#This Row],[Current Employee Rating]]&gt;=3,"Average Performer","Low Performer"))</f>
        <v>Average Performer</v>
      </c>
      <c r="T155">
        <v>3</v>
      </c>
      <c r="U155" s="1">
        <v>45012</v>
      </c>
      <c r="V155">
        <v>3</v>
      </c>
      <c r="W155" t="str">
        <f>IF(Table1[[#This Row],[Engagement Score]]&lt;3,"Low",IF(Table1[[#This Row],[Engagement Score]]&lt;4,"Medium","High"))</f>
        <v>Medium</v>
      </c>
      <c r="X155">
        <v>5</v>
      </c>
      <c r="Y155" t="str">
        <f>IF(Table1[[#This Row],[Satisfaction Score]]&lt;3,"Unsatisfied",IF(Table1[[#This Row],[Satisfaction Score]]&lt;4,"Neutral","Satisfied"))</f>
        <v>Satisfied</v>
      </c>
      <c r="Z155">
        <v>1</v>
      </c>
      <c r="AA155" s="1">
        <v>44865</v>
      </c>
      <c r="AB155" t="s">
        <v>62</v>
      </c>
      <c r="AC155" t="s">
        <v>42</v>
      </c>
      <c r="AD155" t="s">
        <v>73</v>
      </c>
      <c r="AE155">
        <v>2</v>
      </c>
      <c r="AF155" s="5">
        <v>255.6</v>
      </c>
      <c r="AG155">
        <v>54</v>
      </c>
      <c r="AH155" t="str">
        <f t="shared" si="2"/>
        <v>Middle Aged</v>
      </c>
    </row>
    <row r="156" spans="1:34" x14ac:dyDescent="0.25">
      <c r="A156">
        <v>3607</v>
      </c>
      <c r="B156" s="1">
        <v>43634</v>
      </c>
      <c r="C156">
        <v>6</v>
      </c>
      <c r="D156" t="s">
        <v>28</v>
      </c>
      <c r="E156" t="s">
        <v>44</v>
      </c>
      <c r="F156" t="s">
        <v>30</v>
      </c>
      <c r="G156" t="s">
        <v>55</v>
      </c>
      <c r="H156" t="s">
        <v>45</v>
      </c>
      <c r="I156" t="s">
        <v>55</v>
      </c>
      <c r="J156" t="s">
        <v>34</v>
      </c>
      <c r="K156" t="s">
        <v>188</v>
      </c>
      <c r="L156" t="s">
        <v>96</v>
      </c>
      <c r="M156" s="1">
        <v>27975</v>
      </c>
      <c r="N156" t="s">
        <v>36</v>
      </c>
      <c r="O156" t="s">
        <v>48</v>
      </c>
      <c r="P156" t="s">
        <v>60</v>
      </c>
      <c r="Q156" t="s">
        <v>67</v>
      </c>
      <c r="R156" t="s">
        <v>40</v>
      </c>
      <c r="S156" t="str">
        <f>IF(Table1[[#This Row],[Current Employee Rating]]&gt;=4,"High Performer",IF(Table1[[#This Row],[Current Employee Rating]]&gt;=3,"Average Performer","Low Performer"))</f>
        <v>High Performer</v>
      </c>
      <c r="T156">
        <v>5</v>
      </c>
      <c r="U156" s="1">
        <v>45125</v>
      </c>
      <c r="V156">
        <v>2</v>
      </c>
      <c r="W156" t="str">
        <f>IF(Table1[[#This Row],[Engagement Score]]&lt;3,"Low",IF(Table1[[#This Row],[Engagement Score]]&lt;4,"Medium","High"))</f>
        <v>Low</v>
      </c>
      <c r="X156">
        <v>4</v>
      </c>
      <c r="Y156" t="str">
        <f>IF(Table1[[#This Row],[Satisfaction Score]]&lt;3,"Unsatisfied",IF(Table1[[#This Row],[Satisfaction Score]]&lt;4,"Neutral","Satisfied"))</f>
        <v>Satisfied</v>
      </c>
      <c r="Z156">
        <v>1</v>
      </c>
      <c r="AA156" s="1">
        <v>45050</v>
      </c>
      <c r="AB156" t="s">
        <v>50</v>
      </c>
      <c r="AC156" t="s">
        <v>51</v>
      </c>
      <c r="AD156" t="s">
        <v>73</v>
      </c>
      <c r="AE156">
        <v>4</v>
      </c>
      <c r="AF156" s="5">
        <v>321.91000000000003</v>
      </c>
      <c r="AG156">
        <v>43</v>
      </c>
      <c r="AH156" t="str">
        <f t="shared" si="2"/>
        <v>Middle Aged</v>
      </c>
    </row>
    <row r="157" spans="1:34" x14ac:dyDescent="0.25">
      <c r="A157">
        <v>3608</v>
      </c>
      <c r="B157" s="1">
        <v>43509</v>
      </c>
      <c r="C157">
        <v>7</v>
      </c>
      <c r="D157" t="s">
        <v>28</v>
      </c>
      <c r="E157" t="s">
        <v>87</v>
      </c>
      <c r="F157" t="s">
        <v>30</v>
      </c>
      <c r="G157" t="s">
        <v>55</v>
      </c>
      <c r="H157" t="s">
        <v>32</v>
      </c>
      <c r="I157" t="s">
        <v>46</v>
      </c>
      <c r="J157" t="s">
        <v>34</v>
      </c>
      <c r="K157" t="s">
        <v>188</v>
      </c>
      <c r="L157" t="s">
        <v>70</v>
      </c>
      <c r="M157" s="1">
        <v>29042</v>
      </c>
      <c r="N157" t="s">
        <v>36</v>
      </c>
      <c r="O157" t="s">
        <v>48</v>
      </c>
      <c r="P157" t="s">
        <v>60</v>
      </c>
      <c r="Q157" t="s">
        <v>67</v>
      </c>
      <c r="R157" t="s">
        <v>40</v>
      </c>
      <c r="S157" t="str">
        <f>IF(Table1[[#This Row],[Current Employee Rating]]&gt;=4,"High Performer",IF(Table1[[#This Row],[Current Employee Rating]]&gt;=3,"Average Performer","Low Performer"))</f>
        <v>Average Performer</v>
      </c>
      <c r="T157">
        <v>3</v>
      </c>
      <c r="U157" s="1">
        <v>44938</v>
      </c>
      <c r="V157">
        <v>1</v>
      </c>
      <c r="W157" t="str">
        <f>IF(Table1[[#This Row],[Engagement Score]]&lt;3,"Low",IF(Table1[[#This Row],[Engagement Score]]&lt;4,"Medium","High"))</f>
        <v>Low</v>
      </c>
      <c r="X157">
        <v>3</v>
      </c>
      <c r="Y157" t="str">
        <f>IF(Table1[[#This Row],[Satisfaction Score]]&lt;3,"Unsatisfied",IF(Table1[[#This Row],[Satisfaction Score]]&lt;4,"Neutral","Satisfied"))</f>
        <v>Neutral</v>
      </c>
      <c r="Z157">
        <v>1</v>
      </c>
      <c r="AA157" s="1">
        <v>44999</v>
      </c>
      <c r="AB157" t="s">
        <v>62</v>
      </c>
      <c r="AC157" t="s">
        <v>51</v>
      </c>
      <c r="AD157" t="s">
        <v>63</v>
      </c>
      <c r="AE157">
        <v>3</v>
      </c>
      <c r="AF157" s="5">
        <v>834.12</v>
      </c>
      <c r="AG157">
        <v>40</v>
      </c>
      <c r="AH157" t="str">
        <f t="shared" si="2"/>
        <v>Middle Aged</v>
      </c>
    </row>
    <row r="158" spans="1:34" x14ac:dyDescent="0.25">
      <c r="A158">
        <v>3609</v>
      </c>
      <c r="B158" s="1">
        <v>44349</v>
      </c>
      <c r="C158">
        <v>4</v>
      </c>
      <c r="D158" t="s">
        <v>28</v>
      </c>
      <c r="E158" t="s">
        <v>64</v>
      </c>
      <c r="F158" t="s">
        <v>30</v>
      </c>
      <c r="G158" t="s">
        <v>31</v>
      </c>
      <c r="H158" t="s">
        <v>56</v>
      </c>
      <c r="I158" t="s">
        <v>55</v>
      </c>
      <c r="J158" t="s">
        <v>34</v>
      </c>
      <c r="K158" t="s">
        <v>188</v>
      </c>
      <c r="L158" t="s">
        <v>100</v>
      </c>
      <c r="M158" s="1">
        <v>34129</v>
      </c>
      <c r="N158" t="s">
        <v>36</v>
      </c>
      <c r="O158" t="s">
        <v>37</v>
      </c>
      <c r="P158" t="s">
        <v>60</v>
      </c>
      <c r="Q158" t="s">
        <v>39</v>
      </c>
      <c r="R158" t="s">
        <v>40</v>
      </c>
      <c r="S158" t="str">
        <f>IF(Table1[[#This Row],[Current Employee Rating]]&gt;=4,"High Performer",IF(Table1[[#This Row],[Current Employee Rating]]&gt;=3,"Average Performer","Low Performer"))</f>
        <v>Average Performer</v>
      </c>
      <c r="T158">
        <v>3</v>
      </c>
      <c r="U158" s="1">
        <v>44870</v>
      </c>
      <c r="V158">
        <v>2</v>
      </c>
      <c r="W158" t="str">
        <f>IF(Table1[[#This Row],[Engagement Score]]&lt;3,"Low",IF(Table1[[#This Row],[Engagement Score]]&lt;4,"Medium","High"))</f>
        <v>Low</v>
      </c>
      <c r="X158">
        <v>2</v>
      </c>
      <c r="Y158" t="str">
        <f>IF(Table1[[#This Row],[Satisfaction Score]]&lt;3,"Unsatisfied",IF(Table1[[#This Row],[Satisfaction Score]]&lt;4,"Neutral","Satisfied"))</f>
        <v>Unsatisfied</v>
      </c>
      <c r="Z158">
        <v>4</v>
      </c>
      <c r="AA158" s="1">
        <v>44827</v>
      </c>
      <c r="AB158" t="s">
        <v>50</v>
      </c>
      <c r="AC158" t="s">
        <v>42</v>
      </c>
      <c r="AD158" t="s">
        <v>73</v>
      </c>
      <c r="AE158">
        <v>4</v>
      </c>
      <c r="AF158" s="5">
        <v>273.88</v>
      </c>
      <c r="AG158">
        <v>28</v>
      </c>
      <c r="AH158" t="str">
        <f t="shared" si="2"/>
        <v>Adult</v>
      </c>
    </row>
    <row r="159" spans="1:34" x14ac:dyDescent="0.25">
      <c r="A159">
        <v>3610</v>
      </c>
      <c r="B159" s="1">
        <v>43384</v>
      </c>
      <c r="C159">
        <v>7</v>
      </c>
      <c r="D159" t="s">
        <v>28</v>
      </c>
      <c r="E159" t="s">
        <v>94</v>
      </c>
      <c r="F159" t="s">
        <v>30</v>
      </c>
      <c r="G159" t="s">
        <v>46</v>
      </c>
      <c r="H159" t="s">
        <v>32</v>
      </c>
      <c r="I159" t="s">
        <v>55</v>
      </c>
      <c r="J159" t="s">
        <v>34</v>
      </c>
      <c r="K159" t="s">
        <v>188</v>
      </c>
      <c r="L159" t="s">
        <v>70</v>
      </c>
      <c r="M159" s="1">
        <v>26761</v>
      </c>
      <c r="N159" t="s">
        <v>36</v>
      </c>
      <c r="O159" t="s">
        <v>37</v>
      </c>
      <c r="P159" t="s">
        <v>60</v>
      </c>
      <c r="Q159" t="s">
        <v>61</v>
      </c>
      <c r="R159" t="s">
        <v>40</v>
      </c>
      <c r="S159" t="str">
        <f>IF(Table1[[#This Row],[Current Employee Rating]]&gt;=4,"High Performer",IF(Table1[[#This Row],[Current Employee Rating]]&gt;=3,"Average Performer","Low Performer"))</f>
        <v>Average Performer</v>
      </c>
      <c r="T159">
        <v>3</v>
      </c>
      <c r="U159" s="1">
        <v>44909</v>
      </c>
      <c r="V159">
        <v>4</v>
      </c>
      <c r="W159" t="str">
        <f>IF(Table1[[#This Row],[Engagement Score]]&lt;3,"Low",IF(Table1[[#This Row],[Engagement Score]]&lt;4,"Medium","High"))</f>
        <v>High</v>
      </c>
      <c r="X159">
        <v>5</v>
      </c>
      <c r="Y159" t="str">
        <f>IF(Table1[[#This Row],[Satisfaction Score]]&lt;3,"Unsatisfied",IF(Table1[[#This Row],[Satisfaction Score]]&lt;4,"Neutral","Satisfied"))</f>
        <v>Satisfied</v>
      </c>
      <c r="Z159">
        <v>5</v>
      </c>
      <c r="AA159" s="1">
        <v>44972</v>
      </c>
      <c r="AB159" t="s">
        <v>50</v>
      </c>
      <c r="AC159" t="s">
        <v>42</v>
      </c>
      <c r="AD159" t="s">
        <v>52</v>
      </c>
      <c r="AE159">
        <v>4</v>
      </c>
      <c r="AF159" s="5">
        <v>217.57</v>
      </c>
      <c r="AG159">
        <v>45</v>
      </c>
      <c r="AH159" t="str">
        <f t="shared" si="2"/>
        <v>Middle Aged</v>
      </c>
    </row>
    <row r="160" spans="1:34" x14ac:dyDescent="0.25">
      <c r="A160">
        <v>3611</v>
      </c>
      <c r="B160" s="1">
        <v>44264</v>
      </c>
      <c r="C160">
        <v>5</v>
      </c>
      <c r="D160" t="s">
        <v>28</v>
      </c>
      <c r="E160" t="s">
        <v>74</v>
      </c>
      <c r="F160" t="s">
        <v>30</v>
      </c>
      <c r="G160" t="s">
        <v>31</v>
      </c>
      <c r="H160" t="s">
        <v>32</v>
      </c>
      <c r="I160" t="s">
        <v>55</v>
      </c>
      <c r="J160" t="s">
        <v>34</v>
      </c>
      <c r="K160" t="s">
        <v>188</v>
      </c>
      <c r="L160" t="s">
        <v>96</v>
      </c>
      <c r="M160" s="1">
        <v>19013</v>
      </c>
      <c r="N160" t="s">
        <v>36</v>
      </c>
      <c r="O160" t="s">
        <v>37</v>
      </c>
      <c r="P160" t="s">
        <v>49</v>
      </c>
      <c r="Q160" t="s">
        <v>67</v>
      </c>
      <c r="R160" t="s">
        <v>40</v>
      </c>
      <c r="S160" t="str">
        <f>IF(Table1[[#This Row],[Current Employee Rating]]&gt;=4,"High Performer",IF(Table1[[#This Row],[Current Employee Rating]]&gt;=3,"Average Performer","Low Performer"))</f>
        <v>Low Performer</v>
      </c>
      <c r="T160">
        <v>2</v>
      </c>
      <c r="U160" s="1">
        <v>44820</v>
      </c>
      <c r="V160">
        <v>2</v>
      </c>
      <c r="W160" t="str">
        <f>IF(Table1[[#This Row],[Engagement Score]]&lt;3,"Low",IF(Table1[[#This Row],[Engagement Score]]&lt;4,"Medium","High"))</f>
        <v>Low</v>
      </c>
      <c r="X160">
        <v>3</v>
      </c>
      <c r="Y160" t="str">
        <f>IF(Table1[[#This Row],[Satisfaction Score]]&lt;3,"Unsatisfied",IF(Table1[[#This Row],[Satisfaction Score]]&lt;4,"Neutral","Satisfied"))</f>
        <v>Neutral</v>
      </c>
      <c r="Z160">
        <v>4</v>
      </c>
      <c r="AA160" s="1">
        <v>44933</v>
      </c>
      <c r="AB160" t="s">
        <v>50</v>
      </c>
      <c r="AC160" t="s">
        <v>42</v>
      </c>
      <c r="AD160" t="s">
        <v>63</v>
      </c>
      <c r="AE160">
        <v>1</v>
      </c>
      <c r="AF160" s="5">
        <v>482.09</v>
      </c>
      <c r="AG160">
        <v>69</v>
      </c>
      <c r="AH160" t="str">
        <f t="shared" si="2"/>
        <v>Old</v>
      </c>
    </row>
    <row r="161" spans="1:34" x14ac:dyDescent="0.25">
      <c r="A161">
        <v>3612</v>
      </c>
      <c r="B161" s="1">
        <v>44584</v>
      </c>
      <c r="C161">
        <v>4</v>
      </c>
      <c r="D161" t="s">
        <v>28</v>
      </c>
      <c r="E161" t="s">
        <v>81</v>
      </c>
      <c r="F161" t="s">
        <v>30</v>
      </c>
      <c r="G161" t="s">
        <v>31</v>
      </c>
      <c r="H161" t="s">
        <v>45</v>
      </c>
      <c r="I161" t="s">
        <v>46</v>
      </c>
      <c r="J161" t="s">
        <v>34</v>
      </c>
      <c r="K161" t="s">
        <v>188</v>
      </c>
      <c r="L161" t="s">
        <v>70</v>
      </c>
      <c r="M161" s="1">
        <v>31041</v>
      </c>
      <c r="N161" t="s">
        <v>36</v>
      </c>
      <c r="O161" t="s">
        <v>48</v>
      </c>
      <c r="P161" t="s">
        <v>72</v>
      </c>
      <c r="Q161" t="s">
        <v>61</v>
      </c>
      <c r="R161" t="s">
        <v>107</v>
      </c>
      <c r="S161" t="str">
        <f>IF(Table1[[#This Row],[Current Employee Rating]]&gt;=4,"High Performer",IF(Table1[[#This Row],[Current Employee Rating]]&gt;=3,"Average Performer","Low Performer"))</f>
        <v>High Performer</v>
      </c>
      <c r="T161">
        <v>4</v>
      </c>
      <c r="U161" s="1">
        <v>45114</v>
      </c>
      <c r="V161">
        <v>5</v>
      </c>
      <c r="W161" t="str">
        <f>IF(Table1[[#This Row],[Engagement Score]]&lt;3,"Low",IF(Table1[[#This Row],[Engagement Score]]&lt;4,"Medium","High"))</f>
        <v>High</v>
      </c>
      <c r="X161">
        <v>3</v>
      </c>
      <c r="Y161" t="str">
        <f>IF(Table1[[#This Row],[Satisfaction Score]]&lt;3,"Unsatisfied",IF(Table1[[#This Row],[Satisfaction Score]]&lt;4,"Neutral","Satisfied"))</f>
        <v>Neutral</v>
      </c>
      <c r="Z161">
        <v>3</v>
      </c>
      <c r="AA161" s="1">
        <v>45110</v>
      </c>
      <c r="AB161" t="s">
        <v>41</v>
      </c>
      <c r="AC161" t="s">
        <v>51</v>
      </c>
      <c r="AD161" t="s">
        <v>43</v>
      </c>
      <c r="AE161">
        <v>2</v>
      </c>
      <c r="AF161" s="5">
        <v>614.11</v>
      </c>
      <c r="AG161">
        <v>38</v>
      </c>
      <c r="AH161" t="str">
        <f t="shared" si="2"/>
        <v>Adult</v>
      </c>
    </row>
    <row r="162" spans="1:34" x14ac:dyDescent="0.25">
      <c r="A162">
        <v>3613</v>
      </c>
      <c r="B162" s="1">
        <v>43520</v>
      </c>
      <c r="C162">
        <v>7</v>
      </c>
      <c r="D162" t="s">
        <v>28</v>
      </c>
      <c r="E162" t="s">
        <v>54</v>
      </c>
      <c r="F162" t="s">
        <v>30</v>
      </c>
      <c r="G162" t="s">
        <v>31</v>
      </c>
      <c r="H162" t="s">
        <v>56</v>
      </c>
      <c r="I162" t="s">
        <v>46</v>
      </c>
      <c r="J162" t="s">
        <v>34</v>
      </c>
      <c r="K162" t="s">
        <v>188</v>
      </c>
      <c r="L162" t="s">
        <v>70</v>
      </c>
      <c r="M162" s="1">
        <v>26829</v>
      </c>
      <c r="N162" t="s">
        <v>36</v>
      </c>
      <c r="O162" t="s">
        <v>48</v>
      </c>
      <c r="P162" t="s">
        <v>84</v>
      </c>
      <c r="Q162" t="s">
        <v>67</v>
      </c>
      <c r="R162" t="s">
        <v>78</v>
      </c>
      <c r="S162" t="str">
        <f>IF(Table1[[#This Row],[Current Employee Rating]]&gt;=4,"High Performer",IF(Table1[[#This Row],[Current Employee Rating]]&gt;=3,"Average Performer","Low Performer"))</f>
        <v>Low Performer</v>
      </c>
      <c r="T162">
        <v>1</v>
      </c>
      <c r="U162" s="1">
        <v>44847</v>
      </c>
      <c r="V162">
        <v>1</v>
      </c>
      <c r="W162" t="str">
        <f>IF(Table1[[#This Row],[Engagement Score]]&lt;3,"Low",IF(Table1[[#This Row],[Engagement Score]]&lt;4,"Medium","High"))</f>
        <v>Low</v>
      </c>
      <c r="X162">
        <v>5</v>
      </c>
      <c r="Y162" t="str">
        <f>IF(Table1[[#This Row],[Satisfaction Score]]&lt;3,"Unsatisfied",IF(Table1[[#This Row],[Satisfaction Score]]&lt;4,"Neutral","Satisfied"))</f>
        <v>Satisfied</v>
      </c>
      <c r="Z162">
        <v>2</v>
      </c>
      <c r="AA162" s="1">
        <v>44842</v>
      </c>
      <c r="AB162" t="s">
        <v>50</v>
      </c>
      <c r="AC162" t="s">
        <v>42</v>
      </c>
      <c r="AD162" t="s">
        <v>52</v>
      </c>
      <c r="AE162">
        <v>1</v>
      </c>
      <c r="AF162" s="5">
        <v>354.22</v>
      </c>
      <c r="AG162">
        <v>46</v>
      </c>
      <c r="AH162" t="str">
        <f t="shared" si="2"/>
        <v>Middle Aged</v>
      </c>
    </row>
    <row r="163" spans="1:34" x14ac:dyDescent="0.25">
      <c r="A163">
        <v>3614</v>
      </c>
      <c r="B163" s="1">
        <v>43838</v>
      </c>
      <c r="C163">
        <v>6</v>
      </c>
      <c r="D163" t="s">
        <v>28</v>
      </c>
      <c r="E163" t="s">
        <v>69</v>
      </c>
      <c r="F163" t="s">
        <v>30</v>
      </c>
      <c r="G163" t="s">
        <v>31</v>
      </c>
      <c r="H163" t="s">
        <v>56</v>
      </c>
      <c r="I163" t="s">
        <v>33</v>
      </c>
      <c r="J163" t="s">
        <v>34</v>
      </c>
      <c r="K163" t="s">
        <v>188</v>
      </c>
      <c r="L163" t="s">
        <v>96</v>
      </c>
      <c r="M163" s="1">
        <v>26907</v>
      </c>
      <c r="N163" t="s">
        <v>36</v>
      </c>
      <c r="O163" t="s">
        <v>48</v>
      </c>
      <c r="P163" t="s">
        <v>38</v>
      </c>
      <c r="Q163" t="s">
        <v>67</v>
      </c>
      <c r="R163" t="s">
        <v>40</v>
      </c>
      <c r="S163" t="str">
        <f>IF(Table1[[#This Row],[Current Employee Rating]]&gt;=4,"High Performer",IF(Table1[[#This Row],[Current Employee Rating]]&gt;=3,"Average Performer","Low Performer"))</f>
        <v>Low Performer</v>
      </c>
      <c r="T163">
        <v>2</v>
      </c>
      <c r="U163" s="1">
        <v>45111</v>
      </c>
      <c r="V163">
        <v>4</v>
      </c>
      <c r="W163" t="str">
        <f>IF(Table1[[#This Row],[Engagement Score]]&lt;3,"Low",IF(Table1[[#This Row],[Engagement Score]]&lt;4,"Medium","High"))</f>
        <v>High</v>
      </c>
      <c r="X163">
        <v>5</v>
      </c>
      <c r="Y163" t="str">
        <f>IF(Table1[[#This Row],[Satisfaction Score]]&lt;3,"Unsatisfied",IF(Table1[[#This Row],[Satisfaction Score]]&lt;4,"Neutral","Satisfied"))</f>
        <v>Satisfied</v>
      </c>
      <c r="Z163">
        <v>1</v>
      </c>
      <c r="AA163" s="1">
        <v>45081</v>
      </c>
      <c r="AB163" t="s">
        <v>41</v>
      </c>
      <c r="AC163" t="s">
        <v>51</v>
      </c>
      <c r="AD163" t="s">
        <v>73</v>
      </c>
      <c r="AE163">
        <v>3</v>
      </c>
      <c r="AF163" s="5">
        <v>868.85</v>
      </c>
      <c r="AG163">
        <v>47</v>
      </c>
      <c r="AH163" t="str">
        <f t="shared" si="2"/>
        <v>Middle Aged</v>
      </c>
    </row>
    <row r="164" spans="1:34" x14ac:dyDescent="0.25">
      <c r="A164">
        <v>3616</v>
      </c>
      <c r="B164" s="1">
        <v>44604</v>
      </c>
      <c r="C164">
        <v>4</v>
      </c>
      <c r="D164" t="s">
        <v>28</v>
      </c>
      <c r="E164" t="s">
        <v>85</v>
      </c>
      <c r="F164" t="s">
        <v>30</v>
      </c>
      <c r="G164" t="s">
        <v>31</v>
      </c>
      <c r="H164" t="s">
        <v>32</v>
      </c>
      <c r="I164" t="s">
        <v>55</v>
      </c>
      <c r="J164" t="s">
        <v>34</v>
      </c>
      <c r="K164" t="s">
        <v>188</v>
      </c>
      <c r="L164" t="s">
        <v>65</v>
      </c>
      <c r="M164" s="1">
        <v>29669</v>
      </c>
      <c r="N164" t="s">
        <v>36</v>
      </c>
      <c r="O164" t="s">
        <v>37</v>
      </c>
      <c r="P164" t="s">
        <v>49</v>
      </c>
      <c r="Q164" t="s">
        <v>67</v>
      </c>
      <c r="R164" t="s">
        <v>40</v>
      </c>
      <c r="S164" t="str">
        <f>IF(Table1[[#This Row],[Current Employee Rating]]&gt;=4,"High Performer",IF(Table1[[#This Row],[Current Employee Rating]]&gt;=3,"Average Performer","Low Performer"))</f>
        <v>High Performer</v>
      </c>
      <c r="T164">
        <v>4</v>
      </c>
      <c r="U164" s="1">
        <v>45142</v>
      </c>
      <c r="V164">
        <v>1</v>
      </c>
      <c r="W164" t="str">
        <f>IF(Table1[[#This Row],[Engagement Score]]&lt;3,"Low",IF(Table1[[#This Row],[Engagement Score]]&lt;4,"Medium","High"))</f>
        <v>Low</v>
      </c>
      <c r="X164">
        <v>1</v>
      </c>
      <c r="Y164" t="str">
        <f>IF(Table1[[#This Row],[Satisfaction Score]]&lt;3,"Unsatisfied",IF(Table1[[#This Row],[Satisfaction Score]]&lt;4,"Neutral","Satisfied"))</f>
        <v>Unsatisfied</v>
      </c>
      <c r="Z164">
        <v>1</v>
      </c>
      <c r="AA164" s="1">
        <v>44956</v>
      </c>
      <c r="AB164" t="s">
        <v>50</v>
      </c>
      <c r="AC164" t="s">
        <v>42</v>
      </c>
      <c r="AD164" t="s">
        <v>52</v>
      </c>
      <c r="AE164">
        <v>4</v>
      </c>
      <c r="AF164" s="5">
        <v>134.93</v>
      </c>
      <c r="AG164">
        <v>41</v>
      </c>
      <c r="AH164" t="str">
        <f t="shared" si="2"/>
        <v>Middle Aged</v>
      </c>
    </row>
    <row r="165" spans="1:34" x14ac:dyDescent="0.25">
      <c r="A165">
        <v>3617</v>
      </c>
      <c r="B165" s="1">
        <v>44958</v>
      </c>
      <c r="C165">
        <v>3</v>
      </c>
      <c r="D165" t="s">
        <v>28</v>
      </c>
      <c r="E165" t="s">
        <v>44</v>
      </c>
      <c r="F165" t="s">
        <v>30</v>
      </c>
      <c r="G165" t="s">
        <v>55</v>
      </c>
      <c r="H165" t="s">
        <v>32</v>
      </c>
      <c r="I165" t="s">
        <v>55</v>
      </c>
      <c r="J165" t="s">
        <v>34</v>
      </c>
      <c r="K165" t="s">
        <v>188</v>
      </c>
      <c r="L165" t="s">
        <v>101</v>
      </c>
      <c r="M165" s="1">
        <v>22330</v>
      </c>
      <c r="N165" t="s">
        <v>36</v>
      </c>
      <c r="O165" t="s">
        <v>37</v>
      </c>
      <c r="P165" t="s">
        <v>49</v>
      </c>
      <c r="Q165" t="s">
        <v>67</v>
      </c>
      <c r="R165" t="s">
        <v>40</v>
      </c>
      <c r="S165" t="str">
        <f>IF(Table1[[#This Row],[Current Employee Rating]]&gt;=4,"High Performer",IF(Table1[[#This Row],[Current Employee Rating]]&gt;=3,"Average Performer","Low Performer"))</f>
        <v>Low Performer</v>
      </c>
      <c r="T165">
        <v>1</v>
      </c>
      <c r="U165" s="1">
        <v>44983</v>
      </c>
      <c r="V165">
        <v>2</v>
      </c>
      <c r="W165" t="str">
        <f>IF(Table1[[#This Row],[Engagement Score]]&lt;3,"Low",IF(Table1[[#This Row],[Engagement Score]]&lt;4,"Medium","High"))</f>
        <v>Low</v>
      </c>
      <c r="X165">
        <v>3</v>
      </c>
      <c r="Y165" t="str">
        <f>IF(Table1[[#This Row],[Satisfaction Score]]&lt;3,"Unsatisfied",IF(Table1[[#This Row],[Satisfaction Score]]&lt;4,"Neutral","Satisfied"))</f>
        <v>Neutral</v>
      </c>
      <c r="Z165">
        <v>3</v>
      </c>
      <c r="AA165" s="1">
        <v>45025</v>
      </c>
      <c r="AB165" t="s">
        <v>50</v>
      </c>
      <c r="AC165" t="s">
        <v>42</v>
      </c>
      <c r="AD165" t="s">
        <v>63</v>
      </c>
      <c r="AE165">
        <v>5</v>
      </c>
      <c r="AF165" s="5">
        <v>531.1</v>
      </c>
      <c r="AG165">
        <v>62</v>
      </c>
      <c r="AH165" t="str">
        <f t="shared" si="2"/>
        <v>Old</v>
      </c>
    </row>
    <row r="166" spans="1:34" x14ac:dyDescent="0.25">
      <c r="A166">
        <v>3618</v>
      </c>
      <c r="B166" s="1">
        <v>44961</v>
      </c>
      <c r="C166">
        <v>3</v>
      </c>
      <c r="D166" t="s">
        <v>28</v>
      </c>
      <c r="E166" t="s">
        <v>87</v>
      </c>
      <c r="F166" t="s">
        <v>30</v>
      </c>
      <c r="G166" t="s">
        <v>46</v>
      </c>
      <c r="H166" t="s">
        <v>56</v>
      </c>
      <c r="I166" t="s">
        <v>33</v>
      </c>
      <c r="J166" t="s">
        <v>34</v>
      </c>
      <c r="K166" t="s">
        <v>188</v>
      </c>
      <c r="L166" t="s">
        <v>89</v>
      </c>
      <c r="M166" s="1">
        <v>16197</v>
      </c>
      <c r="N166" t="s">
        <v>36</v>
      </c>
      <c r="O166" t="s">
        <v>48</v>
      </c>
      <c r="P166" t="s">
        <v>72</v>
      </c>
      <c r="Q166" t="s">
        <v>67</v>
      </c>
      <c r="R166" t="s">
        <v>40</v>
      </c>
      <c r="S166" t="str">
        <f>IF(Table1[[#This Row],[Current Employee Rating]]&gt;=4,"High Performer",IF(Table1[[#This Row],[Current Employee Rating]]&gt;=3,"Average Performer","Low Performer"))</f>
        <v>Average Performer</v>
      </c>
      <c r="T166">
        <v>3</v>
      </c>
      <c r="U166" s="1">
        <v>44901</v>
      </c>
      <c r="V166">
        <v>3</v>
      </c>
      <c r="W166" t="str">
        <f>IF(Table1[[#This Row],[Engagement Score]]&lt;3,"Low",IF(Table1[[#This Row],[Engagement Score]]&lt;4,"Medium","High"))</f>
        <v>Medium</v>
      </c>
      <c r="X166">
        <v>4</v>
      </c>
      <c r="Y166" t="str">
        <f>IF(Table1[[#This Row],[Satisfaction Score]]&lt;3,"Unsatisfied",IF(Table1[[#This Row],[Satisfaction Score]]&lt;4,"Neutral","Satisfied"))</f>
        <v>Satisfied</v>
      </c>
      <c r="Z166">
        <v>5</v>
      </c>
      <c r="AA166" s="1">
        <v>44921</v>
      </c>
      <c r="AB166" t="s">
        <v>41</v>
      </c>
      <c r="AC166" t="s">
        <v>51</v>
      </c>
      <c r="AD166" t="s">
        <v>73</v>
      </c>
      <c r="AE166">
        <v>3</v>
      </c>
      <c r="AF166" s="5">
        <v>609.29999999999995</v>
      </c>
      <c r="AG166">
        <v>79</v>
      </c>
      <c r="AH166" t="str">
        <f t="shared" si="2"/>
        <v>Old</v>
      </c>
    </row>
    <row r="167" spans="1:34" x14ac:dyDescent="0.25">
      <c r="A167">
        <v>3619</v>
      </c>
      <c r="B167" s="1">
        <v>45008</v>
      </c>
      <c r="C167">
        <v>3</v>
      </c>
      <c r="D167" t="s">
        <v>28</v>
      </c>
      <c r="E167" t="s">
        <v>64</v>
      </c>
      <c r="F167" t="s">
        <v>30</v>
      </c>
      <c r="G167" t="s">
        <v>55</v>
      </c>
      <c r="H167" t="s">
        <v>45</v>
      </c>
      <c r="I167" t="s">
        <v>55</v>
      </c>
      <c r="J167" t="s">
        <v>34</v>
      </c>
      <c r="K167" t="s">
        <v>188</v>
      </c>
      <c r="L167" t="s">
        <v>65</v>
      </c>
      <c r="M167" s="1">
        <v>30758</v>
      </c>
      <c r="N167" t="s">
        <v>36</v>
      </c>
      <c r="O167" t="s">
        <v>48</v>
      </c>
      <c r="P167" t="s">
        <v>84</v>
      </c>
      <c r="Q167" t="s">
        <v>67</v>
      </c>
      <c r="R167" t="s">
        <v>40</v>
      </c>
      <c r="S167" t="str">
        <f>IF(Table1[[#This Row],[Current Employee Rating]]&gt;=4,"High Performer",IF(Table1[[#This Row],[Current Employee Rating]]&gt;=3,"Average Performer","Low Performer"))</f>
        <v>Average Performer</v>
      </c>
      <c r="T167">
        <v>3</v>
      </c>
      <c r="U167" s="1">
        <v>45046</v>
      </c>
      <c r="V167">
        <v>1</v>
      </c>
      <c r="W167" t="str">
        <f>IF(Table1[[#This Row],[Engagement Score]]&lt;3,"Low",IF(Table1[[#This Row],[Engagement Score]]&lt;4,"Medium","High"))</f>
        <v>Low</v>
      </c>
      <c r="X167">
        <v>5</v>
      </c>
      <c r="Y167" t="str">
        <f>IF(Table1[[#This Row],[Satisfaction Score]]&lt;3,"Unsatisfied",IF(Table1[[#This Row],[Satisfaction Score]]&lt;4,"Neutral","Satisfied"))</f>
        <v>Satisfied</v>
      </c>
      <c r="Z167">
        <v>2</v>
      </c>
      <c r="AA167" s="1">
        <v>44875</v>
      </c>
      <c r="AB167" t="s">
        <v>62</v>
      </c>
      <c r="AC167" t="s">
        <v>42</v>
      </c>
      <c r="AD167" t="s">
        <v>73</v>
      </c>
      <c r="AE167">
        <v>2</v>
      </c>
      <c r="AF167" s="5">
        <v>656.68</v>
      </c>
      <c r="AG167">
        <v>39</v>
      </c>
      <c r="AH167" t="str">
        <f t="shared" si="2"/>
        <v>Adult</v>
      </c>
    </row>
    <row r="168" spans="1:34" x14ac:dyDescent="0.25">
      <c r="A168">
        <v>3620</v>
      </c>
      <c r="B168" s="1">
        <v>45007</v>
      </c>
      <c r="C168">
        <v>3</v>
      </c>
      <c r="D168" t="s">
        <v>28</v>
      </c>
      <c r="E168" t="s">
        <v>94</v>
      </c>
      <c r="F168" t="s">
        <v>30</v>
      </c>
      <c r="G168" t="s">
        <v>46</v>
      </c>
      <c r="H168" t="s">
        <v>45</v>
      </c>
      <c r="I168" t="s">
        <v>33</v>
      </c>
      <c r="J168" t="s">
        <v>34</v>
      </c>
      <c r="K168" t="s">
        <v>188</v>
      </c>
      <c r="L168" t="s">
        <v>75</v>
      </c>
      <c r="M168" s="1">
        <v>34619</v>
      </c>
      <c r="N168" t="s">
        <v>36</v>
      </c>
      <c r="O168" t="s">
        <v>48</v>
      </c>
      <c r="P168" t="s">
        <v>49</v>
      </c>
      <c r="Q168" t="s">
        <v>67</v>
      </c>
      <c r="R168" t="s">
        <v>40</v>
      </c>
      <c r="S168" t="str">
        <f>IF(Table1[[#This Row],[Current Employee Rating]]&gt;=4,"High Performer",IF(Table1[[#This Row],[Current Employee Rating]]&gt;=3,"Average Performer","Low Performer"))</f>
        <v>Low Performer</v>
      </c>
      <c r="T168">
        <v>2</v>
      </c>
      <c r="U168" s="1">
        <v>44802</v>
      </c>
      <c r="V168">
        <v>1</v>
      </c>
      <c r="W168" t="str">
        <f>IF(Table1[[#This Row],[Engagement Score]]&lt;3,"Low",IF(Table1[[#This Row],[Engagement Score]]&lt;4,"Medium","High"))</f>
        <v>Low</v>
      </c>
      <c r="X168">
        <v>2</v>
      </c>
      <c r="Y168" t="str">
        <f>IF(Table1[[#This Row],[Satisfaction Score]]&lt;3,"Unsatisfied",IF(Table1[[#This Row],[Satisfaction Score]]&lt;4,"Neutral","Satisfied"))</f>
        <v>Unsatisfied</v>
      </c>
      <c r="Z168">
        <v>2</v>
      </c>
      <c r="AA168" s="1">
        <v>44915</v>
      </c>
      <c r="AB168" t="s">
        <v>68</v>
      </c>
      <c r="AC168" t="s">
        <v>42</v>
      </c>
      <c r="AD168" t="s">
        <v>63</v>
      </c>
      <c r="AE168">
        <v>3</v>
      </c>
      <c r="AF168" s="5">
        <v>654.22</v>
      </c>
      <c r="AG168">
        <v>29</v>
      </c>
      <c r="AH168" t="str">
        <f t="shared" si="2"/>
        <v>Adult</v>
      </c>
    </row>
    <row r="169" spans="1:34" x14ac:dyDescent="0.25">
      <c r="A169">
        <v>3621</v>
      </c>
      <c r="B169" s="1">
        <v>43432</v>
      </c>
      <c r="C169">
        <v>7</v>
      </c>
      <c r="D169" t="s">
        <v>28</v>
      </c>
      <c r="E169" t="s">
        <v>74</v>
      </c>
      <c r="F169" t="s">
        <v>30</v>
      </c>
      <c r="G169" t="s">
        <v>31</v>
      </c>
      <c r="H169" t="s">
        <v>45</v>
      </c>
      <c r="I169" t="s">
        <v>55</v>
      </c>
      <c r="J169" t="s">
        <v>34</v>
      </c>
      <c r="K169" t="s">
        <v>188</v>
      </c>
      <c r="L169" t="s">
        <v>103</v>
      </c>
      <c r="M169" s="1">
        <v>35682</v>
      </c>
      <c r="N169" t="s">
        <v>36</v>
      </c>
      <c r="O169" t="s">
        <v>48</v>
      </c>
      <c r="P169" t="s">
        <v>38</v>
      </c>
      <c r="Q169" t="s">
        <v>67</v>
      </c>
      <c r="R169" t="s">
        <v>40</v>
      </c>
      <c r="S169" t="str">
        <f>IF(Table1[[#This Row],[Current Employee Rating]]&gt;=4,"High Performer",IF(Table1[[#This Row],[Current Employee Rating]]&gt;=3,"Average Performer","Low Performer"))</f>
        <v>Low Performer</v>
      </c>
      <c r="T169">
        <v>2</v>
      </c>
      <c r="U169" s="1">
        <v>45100</v>
      </c>
      <c r="V169">
        <v>2</v>
      </c>
      <c r="W169" t="str">
        <f>IF(Table1[[#This Row],[Engagement Score]]&lt;3,"Low",IF(Table1[[#This Row],[Engagement Score]]&lt;4,"Medium","High"))</f>
        <v>Low</v>
      </c>
      <c r="X169">
        <v>3</v>
      </c>
      <c r="Y169" t="str">
        <f>IF(Table1[[#This Row],[Satisfaction Score]]&lt;3,"Unsatisfied",IF(Table1[[#This Row],[Satisfaction Score]]&lt;4,"Neutral","Satisfied"))</f>
        <v>Neutral</v>
      </c>
      <c r="Z169">
        <v>2</v>
      </c>
      <c r="AA169" s="1">
        <v>45122</v>
      </c>
      <c r="AB169" t="s">
        <v>41</v>
      </c>
      <c r="AC169" t="s">
        <v>51</v>
      </c>
      <c r="AD169" t="s">
        <v>73</v>
      </c>
      <c r="AE169">
        <v>3</v>
      </c>
      <c r="AF169" s="5">
        <v>879.89</v>
      </c>
      <c r="AG169">
        <v>21</v>
      </c>
      <c r="AH169" t="str">
        <f t="shared" si="2"/>
        <v>Young Adult</v>
      </c>
    </row>
    <row r="170" spans="1:34" x14ac:dyDescent="0.25">
      <c r="A170">
        <v>3622</v>
      </c>
      <c r="B170" s="1">
        <v>44021</v>
      </c>
      <c r="C170">
        <v>5</v>
      </c>
      <c r="D170" t="s">
        <v>106</v>
      </c>
      <c r="E170" t="s">
        <v>85</v>
      </c>
      <c r="F170" t="s">
        <v>30</v>
      </c>
      <c r="G170" t="s">
        <v>46</v>
      </c>
      <c r="H170" t="s">
        <v>45</v>
      </c>
      <c r="I170" t="s">
        <v>33</v>
      </c>
      <c r="J170" t="s">
        <v>34</v>
      </c>
      <c r="K170" t="s">
        <v>188</v>
      </c>
      <c r="L170" t="s">
        <v>70</v>
      </c>
      <c r="M170" s="1">
        <v>34988</v>
      </c>
      <c r="N170" t="s">
        <v>36</v>
      </c>
      <c r="O170" t="s">
        <v>37</v>
      </c>
      <c r="P170" t="s">
        <v>49</v>
      </c>
      <c r="Q170" t="s">
        <v>77</v>
      </c>
      <c r="R170" t="s">
        <v>40</v>
      </c>
      <c r="S170" t="str">
        <f>IF(Table1[[#This Row],[Current Employee Rating]]&gt;=4,"High Performer",IF(Table1[[#This Row],[Current Employee Rating]]&gt;=3,"Average Performer","Low Performer"))</f>
        <v>Average Performer</v>
      </c>
      <c r="T170">
        <v>3</v>
      </c>
      <c r="U170" s="1">
        <v>45133</v>
      </c>
      <c r="V170">
        <v>3</v>
      </c>
      <c r="W170" t="str">
        <f>IF(Table1[[#This Row],[Engagement Score]]&lt;3,"Low",IF(Table1[[#This Row],[Engagement Score]]&lt;4,"Medium","High"))</f>
        <v>Medium</v>
      </c>
      <c r="X170">
        <v>1</v>
      </c>
      <c r="Y170" t="str">
        <f>IF(Table1[[#This Row],[Satisfaction Score]]&lt;3,"Unsatisfied",IF(Table1[[#This Row],[Satisfaction Score]]&lt;4,"Neutral","Satisfied"))</f>
        <v>Unsatisfied</v>
      </c>
      <c r="Z170">
        <v>5</v>
      </c>
      <c r="AA170" s="1">
        <v>45057</v>
      </c>
      <c r="AB170" t="s">
        <v>62</v>
      </c>
      <c r="AC170" t="s">
        <v>51</v>
      </c>
      <c r="AD170" t="s">
        <v>63</v>
      </c>
      <c r="AE170">
        <v>1</v>
      </c>
      <c r="AF170" s="5">
        <v>977.23</v>
      </c>
      <c r="AG170">
        <v>25</v>
      </c>
      <c r="AH170" t="str">
        <f t="shared" si="2"/>
        <v>Adult</v>
      </c>
    </row>
    <row r="171" spans="1:34" x14ac:dyDescent="0.25">
      <c r="A171">
        <v>3623</v>
      </c>
      <c r="B171" s="1">
        <v>43507</v>
      </c>
      <c r="C171">
        <v>7</v>
      </c>
      <c r="D171" t="s">
        <v>106</v>
      </c>
      <c r="E171" t="s">
        <v>44</v>
      </c>
      <c r="F171" t="s">
        <v>30</v>
      </c>
      <c r="G171" t="s">
        <v>46</v>
      </c>
      <c r="H171" t="s">
        <v>45</v>
      </c>
      <c r="I171" t="s">
        <v>55</v>
      </c>
      <c r="J171" t="s">
        <v>34</v>
      </c>
      <c r="K171" t="s">
        <v>188</v>
      </c>
      <c r="L171" t="s">
        <v>79</v>
      </c>
      <c r="M171" s="1">
        <v>21300</v>
      </c>
      <c r="N171" t="s">
        <v>36</v>
      </c>
      <c r="O171" t="s">
        <v>37</v>
      </c>
      <c r="P171" t="s">
        <v>84</v>
      </c>
      <c r="Q171" t="s">
        <v>77</v>
      </c>
      <c r="R171" t="s">
        <v>40</v>
      </c>
      <c r="S171" t="str">
        <f>IF(Table1[[#This Row],[Current Employee Rating]]&gt;=4,"High Performer",IF(Table1[[#This Row],[Current Employee Rating]]&gt;=3,"Average Performer","Low Performer"))</f>
        <v>Average Performer</v>
      </c>
      <c r="T171">
        <v>3</v>
      </c>
      <c r="U171" s="1">
        <v>44899</v>
      </c>
      <c r="V171">
        <v>2</v>
      </c>
      <c r="W171" t="str">
        <f>IF(Table1[[#This Row],[Engagement Score]]&lt;3,"Low",IF(Table1[[#This Row],[Engagement Score]]&lt;4,"Medium","High"))</f>
        <v>Low</v>
      </c>
      <c r="X171">
        <v>2</v>
      </c>
      <c r="Y171" t="str">
        <f>IF(Table1[[#This Row],[Satisfaction Score]]&lt;3,"Unsatisfied",IF(Table1[[#This Row],[Satisfaction Score]]&lt;4,"Neutral","Satisfied"))</f>
        <v>Unsatisfied</v>
      </c>
      <c r="Z171">
        <v>5</v>
      </c>
      <c r="AA171" s="1">
        <v>45141</v>
      </c>
      <c r="AB171" t="s">
        <v>62</v>
      </c>
      <c r="AC171" t="s">
        <v>51</v>
      </c>
      <c r="AD171" t="s">
        <v>63</v>
      </c>
      <c r="AE171">
        <v>2</v>
      </c>
      <c r="AF171" s="5">
        <v>763.37</v>
      </c>
      <c r="AG171">
        <v>61</v>
      </c>
      <c r="AH171" t="str">
        <f t="shared" si="2"/>
        <v>Old</v>
      </c>
    </row>
    <row r="172" spans="1:34" x14ac:dyDescent="0.25">
      <c r="A172">
        <v>3624</v>
      </c>
      <c r="B172" s="1">
        <v>43839</v>
      </c>
      <c r="C172">
        <v>6</v>
      </c>
      <c r="D172" t="s">
        <v>106</v>
      </c>
      <c r="E172" t="s">
        <v>87</v>
      </c>
      <c r="F172" t="s">
        <v>30</v>
      </c>
      <c r="G172" t="s">
        <v>46</v>
      </c>
      <c r="H172" t="s">
        <v>56</v>
      </c>
      <c r="I172" t="s">
        <v>46</v>
      </c>
      <c r="J172" t="s">
        <v>34</v>
      </c>
      <c r="K172" t="s">
        <v>188</v>
      </c>
      <c r="L172" t="s">
        <v>110</v>
      </c>
      <c r="M172" s="1">
        <v>35099</v>
      </c>
      <c r="N172" t="s">
        <v>36</v>
      </c>
      <c r="O172" t="s">
        <v>37</v>
      </c>
      <c r="P172" t="s">
        <v>84</v>
      </c>
      <c r="Q172" t="s">
        <v>67</v>
      </c>
      <c r="R172" t="s">
        <v>40</v>
      </c>
      <c r="S172" t="str">
        <f>IF(Table1[[#This Row],[Current Employee Rating]]&gt;=4,"High Performer",IF(Table1[[#This Row],[Current Employee Rating]]&gt;=3,"Average Performer","Low Performer"))</f>
        <v>High Performer</v>
      </c>
      <c r="T172">
        <v>4</v>
      </c>
      <c r="U172" s="1">
        <v>44935</v>
      </c>
      <c r="V172">
        <v>2</v>
      </c>
      <c r="W172" t="str">
        <f>IF(Table1[[#This Row],[Engagement Score]]&lt;3,"Low",IF(Table1[[#This Row],[Engagement Score]]&lt;4,"Medium","High"))</f>
        <v>Low</v>
      </c>
      <c r="X172">
        <v>2</v>
      </c>
      <c r="Y172" t="str">
        <f>IF(Table1[[#This Row],[Satisfaction Score]]&lt;3,"Unsatisfied",IF(Table1[[#This Row],[Satisfaction Score]]&lt;4,"Neutral","Satisfied"))</f>
        <v>Unsatisfied</v>
      </c>
      <c r="Z172">
        <v>2</v>
      </c>
      <c r="AA172" s="1">
        <v>45021</v>
      </c>
      <c r="AB172" t="s">
        <v>92</v>
      </c>
      <c r="AC172" t="s">
        <v>51</v>
      </c>
      <c r="AD172" t="s">
        <v>73</v>
      </c>
      <c r="AE172">
        <v>5</v>
      </c>
      <c r="AF172" s="5">
        <v>962.13</v>
      </c>
      <c r="AG172">
        <v>24</v>
      </c>
      <c r="AH172" t="str">
        <f t="shared" si="2"/>
        <v>Young Adult</v>
      </c>
    </row>
    <row r="173" spans="1:34" x14ac:dyDescent="0.25">
      <c r="A173">
        <v>3625</v>
      </c>
      <c r="B173" s="1">
        <v>44511</v>
      </c>
      <c r="C173">
        <v>4</v>
      </c>
      <c r="D173" t="s">
        <v>106</v>
      </c>
      <c r="E173" t="s">
        <v>64</v>
      </c>
      <c r="F173" t="s">
        <v>108</v>
      </c>
      <c r="G173" t="s">
        <v>31</v>
      </c>
      <c r="H173" t="s">
        <v>56</v>
      </c>
      <c r="I173" t="s">
        <v>46</v>
      </c>
      <c r="J173" t="s">
        <v>34</v>
      </c>
      <c r="K173" t="s">
        <v>188</v>
      </c>
      <c r="L173" t="s">
        <v>79</v>
      </c>
      <c r="M173" s="1">
        <v>27742</v>
      </c>
      <c r="N173" t="s">
        <v>36</v>
      </c>
      <c r="O173" t="s">
        <v>37</v>
      </c>
      <c r="P173" t="s">
        <v>84</v>
      </c>
      <c r="Q173" t="s">
        <v>61</v>
      </c>
      <c r="R173" t="s">
        <v>40</v>
      </c>
      <c r="S173" t="str">
        <f>IF(Table1[[#This Row],[Current Employee Rating]]&gt;=4,"High Performer",IF(Table1[[#This Row],[Current Employee Rating]]&gt;=3,"Average Performer","Low Performer"))</f>
        <v>High Performer</v>
      </c>
      <c r="T173">
        <v>5</v>
      </c>
      <c r="U173" s="1">
        <v>44801</v>
      </c>
      <c r="V173">
        <v>5</v>
      </c>
      <c r="W173" t="str">
        <f>IF(Table1[[#This Row],[Engagement Score]]&lt;3,"Low",IF(Table1[[#This Row],[Engagement Score]]&lt;4,"Medium","High"))</f>
        <v>High</v>
      </c>
      <c r="X173">
        <v>2</v>
      </c>
      <c r="Y173" t="str">
        <f>IF(Table1[[#This Row],[Satisfaction Score]]&lt;3,"Unsatisfied",IF(Table1[[#This Row],[Satisfaction Score]]&lt;4,"Neutral","Satisfied"))</f>
        <v>Unsatisfied</v>
      </c>
      <c r="Z173">
        <v>4</v>
      </c>
      <c r="AA173" s="1">
        <v>45011</v>
      </c>
      <c r="AB173" t="s">
        <v>68</v>
      </c>
      <c r="AC173" t="s">
        <v>51</v>
      </c>
      <c r="AD173" t="s">
        <v>52</v>
      </c>
      <c r="AE173">
        <v>2</v>
      </c>
      <c r="AF173" s="5">
        <v>617.27</v>
      </c>
      <c r="AG173">
        <v>46</v>
      </c>
      <c r="AH173" t="str">
        <f t="shared" si="2"/>
        <v>Middle Aged</v>
      </c>
    </row>
    <row r="174" spans="1:34" x14ac:dyDescent="0.25">
      <c r="A174">
        <v>3626</v>
      </c>
      <c r="B174" s="1">
        <v>44331</v>
      </c>
      <c r="C174">
        <v>4</v>
      </c>
      <c r="D174" t="s">
        <v>106</v>
      </c>
      <c r="E174" t="s">
        <v>94</v>
      </c>
      <c r="F174" t="s">
        <v>30</v>
      </c>
      <c r="G174" t="s">
        <v>55</v>
      </c>
      <c r="H174" t="s">
        <v>56</v>
      </c>
      <c r="I174" t="s">
        <v>33</v>
      </c>
      <c r="J174" t="s">
        <v>34</v>
      </c>
      <c r="K174" t="s">
        <v>188</v>
      </c>
      <c r="L174" t="s">
        <v>70</v>
      </c>
      <c r="M174" s="1">
        <v>34270</v>
      </c>
      <c r="N174" t="s">
        <v>36</v>
      </c>
      <c r="O174" t="s">
        <v>37</v>
      </c>
      <c r="P174" t="s">
        <v>84</v>
      </c>
      <c r="Q174" t="s">
        <v>61</v>
      </c>
      <c r="R174" t="s">
        <v>40</v>
      </c>
      <c r="S174" t="str">
        <f>IF(Table1[[#This Row],[Current Employee Rating]]&gt;=4,"High Performer",IF(Table1[[#This Row],[Current Employee Rating]]&gt;=3,"Average Performer","Low Performer"))</f>
        <v>Low Performer</v>
      </c>
      <c r="T174">
        <v>2</v>
      </c>
      <c r="U174" s="1">
        <v>44981</v>
      </c>
      <c r="V174">
        <v>2</v>
      </c>
      <c r="W174" t="str">
        <f>IF(Table1[[#This Row],[Engagement Score]]&lt;3,"Low",IF(Table1[[#This Row],[Engagement Score]]&lt;4,"Medium","High"))</f>
        <v>Low</v>
      </c>
      <c r="X174">
        <v>5</v>
      </c>
      <c r="Y174" t="str">
        <f>IF(Table1[[#This Row],[Satisfaction Score]]&lt;3,"Unsatisfied",IF(Table1[[#This Row],[Satisfaction Score]]&lt;4,"Neutral","Satisfied"))</f>
        <v>Satisfied</v>
      </c>
      <c r="Z174">
        <v>1</v>
      </c>
      <c r="AA174" s="1">
        <v>44829</v>
      </c>
      <c r="AB174" t="s">
        <v>92</v>
      </c>
      <c r="AC174" t="s">
        <v>42</v>
      </c>
      <c r="AD174" t="s">
        <v>43</v>
      </c>
      <c r="AE174">
        <v>2</v>
      </c>
      <c r="AF174" s="5">
        <v>559.78</v>
      </c>
      <c r="AG174">
        <v>28</v>
      </c>
      <c r="AH174" t="str">
        <f t="shared" si="2"/>
        <v>Adult</v>
      </c>
    </row>
    <row r="175" spans="1:34" x14ac:dyDescent="0.25">
      <c r="A175">
        <v>3627</v>
      </c>
      <c r="B175" s="1">
        <v>43698</v>
      </c>
      <c r="C175">
        <v>6</v>
      </c>
      <c r="D175" t="s">
        <v>106</v>
      </c>
      <c r="E175" t="s">
        <v>74</v>
      </c>
      <c r="F175" t="s">
        <v>108</v>
      </c>
      <c r="G175" t="s">
        <v>31</v>
      </c>
      <c r="H175" t="s">
        <v>32</v>
      </c>
      <c r="I175" t="s">
        <v>55</v>
      </c>
      <c r="J175" t="s">
        <v>34</v>
      </c>
      <c r="K175" t="s">
        <v>188</v>
      </c>
      <c r="L175" t="s">
        <v>70</v>
      </c>
      <c r="M175" s="1">
        <v>24526</v>
      </c>
      <c r="N175" t="s">
        <v>36</v>
      </c>
      <c r="O175" t="s">
        <v>37</v>
      </c>
      <c r="P175" t="s">
        <v>72</v>
      </c>
      <c r="Q175" t="s">
        <v>67</v>
      </c>
      <c r="R175" t="s">
        <v>40</v>
      </c>
      <c r="S175" t="str">
        <f>IF(Table1[[#This Row],[Current Employee Rating]]&gt;=4,"High Performer",IF(Table1[[#This Row],[Current Employee Rating]]&gt;=3,"Average Performer","Low Performer"))</f>
        <v>Average Performer</v>
      </c>
      <c r="T175">
        <v>3</v>
      </c>
      <c r="U175" s="1">
        <v>44955</v>
      </c>
      <c r="V175">
        <v>1</v>
      </c>
      <c r="W175" t="str">
        <f>IF(Table1[[#This Row],[Engagement Score]]&lt;3,"Low",IF(Table1[[#This Row],[Engagement Score]]&lt;4,"Medium","High"))</f>
        <v>Low</v>
      </c>
      <c r="X175">
        <v>1</v>
      </c>
      <c r="Y175" t="str">
        <f>IF(Table1[[#This Row],[Satisfaction Score]]&lt;3,"Unsatisfied",IF(Table1[[#This Row],[Satisfaction Score]]&lt;4,"Neutral","Satisfied"))</f>
        <v>Unsatisfied</v>
      </c>
      <c r="Z175">
        <v>4</v>
      </c>
      <c r="AA175" s="1">
        <v>44803</v>
      </c>
      <c r="AB175" t="s">
        <v>41</v>
      </c>
      <c r="AC175" t="s">
        <v>42</v>
      </c>
      <c r="AD175" t="s">
        <v>52</v>
      </c>
      <c r="AE175">
        <v>5</v>
      </c>
      <c r="AF175" s="5">
        <v>113.89</v>
      </c>
      <c r="AG175">
        <v>52</v>
      </c>
      <c r="AH175" t="str">
        <f t="shared" si="2"/>
        <v>Middle Aged</v>
      </c>
    </row>
    <row r="176" spans="1:34" x14ac:dyDescent="0.25">
      <c r="A176">
        <v>3628</v>
      </c>
      <c r="B176" s="1">
        <v>44092</v>
      </c>
      <c r="C176">
        <v>5</v>
      </c>
      <c r="D176" t="s">
        <v>106</v>
      </c>
      <c r="E176" t="s">
        <v>81</v>
      </c>
      <c r="F176" t="s">
        <v>30</v>
      </c>
      <c r="G176" t="s">
        <v>31</v>
      </c>
      <c r="H176" t="s">
        <v>56</v>
      </c>
      <c r="I176" t="s">
        <v>46</v>
      </c>
      <c r="J176" t="s">
        <v>34</v>
      </c>
      <c r="K176" t="s">
        <v>188</v>
      </c>
      <c r="L176" t="s">
        <v>79</v>
      </c>
      <c r="M176" s="1">
        <v>16829</v>
      </c>
      <c r="N176" t="s">
        <v>36</v>
      </c>
      <c r="O176" t="s">
        <v>37</v>
      </c>
      <c r="P176" t="s">
        <v>49</v>
      </c>
      <c r="Q176" t="s">
        <v>67</v>
      </c>
      <c r="R176" t="s">
        <v>40</v>
      </c>
      <c r="S176" t="str">
        <f>IF(Table1[[#This Row],[Current Employee Rating]]&gt;=4,"High Performer",IF(Table1[[#This Row],[Current Employee Rating]]&gt;=3,"Average Performer","Low Performer"))</f>
        <v>Average Performer</v>
      </c>
      <c r="T176">
        <v>3</v>
      </c>
      <c r="U176" s="1">
        <v>45073</v>
      </c>
      <c r="V176">
        <v>4</v>
      </c>
      <c r="W176" t="str">
        <f>IF(Table1[[#This Row],[Engagement Score]]&lt;3,"Low",IF(Table1[[#This Row],[Engagement Score]]&lt;4,"Medium","High"))</f>
        <v>High</v>
      </c>
      <c r="X176">
        <v>3</v>
      </c>
      <c r="Y176" t="str">
        <f>IF(Table1[[#This Row],[Satisfaction Score]]&lt;3,"Unsatisfied",IF(Table1[[#This Row],[Satisfaction Score]]&lt;4,"Neutral","Satisfied"))</f>
        <v>Neutral</v>
      </c>
      <c r="Z176">
        <v>1</v>
      </c>
      <c r="AA176" s="1">
        <v>44829</v>
      </c>
      <c r="AB176" t="s">
        <v>41</v>
      </c>
      <c r="AC176" t="s">
        <v>42</v>
      </c>
      <c r="AD176" t="s">
        <v>52</v>
      </c>
      <c r="AE176">
        <v>4</v>
      </c>
      <c r="AF176" s="5">
        <v>858.62</v>
      </c>
      <c r="AG176">
        <v>74</v>
      </c>
      <c r="AH176" t="str">
        <f t="shared" si="2"/>
        <v>Old</v>
      </c>
    </row>
    <row r="177" spans="1:34" x14ac:dyDescent="0.25">
      <c r="A177">
        <v>3629</v>
      </c>
      <c r="B177" s="1">
        <v>44800</v>
      </c>
      <c r="C177">
        <v>3</v>
      </c>
      <c r="D177" t="s">
        <v>28</v>
      </c>
      <c r="E177" t="s">
        <v>81</v>
      </c>
      <c r="F177" t="s">
        <v>108</v>
      </c>
      <c r="G177" t="s">
        <v>31</v>
      </c>
      <c r="H177" t="s">
        <v>56</v>
      </c>
      <c r="I177" t="s">
        <v>55</v>
      </c>
      <c r="J177" t="s">
        <v>34</v>
      </c>
      <c r="K177" t="s">
        <v>188</v>
      </c>
      <c r="L177" t="s">
        <v>70</v>
      </c>
      <c r="M177" s="1">
        <v>30646</v>
      </c>
      <c r="N177" t="s">
        <v>36</v>
      </c>
      <c r="O177" t="s">
        <v>48</v>
      </c>
      <c r="P177" t="s">
        <v>72</v>
      </c>
      <c r="Q177" t="s">
        <v>77</v>
      </c>
      <c r="R177" t="s">
        <v>40</v>
      </c>
      <c r="S177" t="str">
        <f>IF(Table1[[#This Row],[Current Employee Rating]]&gt;=4,"High Performer",IF(Table1[[#This Row],[Current Employee Rating]]&gt;=3,"Average Performer","Low Performer"))</f>
        <v>High Performer</v>
      </c>
      <c r="T177">
        <v>5</v>
      </c>
      <c r="U177" s="1">
        <v>44883</v>
      </c>
      <c r="V177">
        <v>2</v>
      </c>
      <c r="W177" t="str">
        <f>IF(Table1[[#This Row],[Engagement Score]]&lt;3,"Low",IF(Table1[[#This Row],[Engagement Score]]&lt;4,"Medium","High"))</f>
        <v>Low</v>
      </c>
      <c r="X177">
        <v>4</v>
      </c>
      <c r="Y177" t="str">
        <f>IF(Table1[[#This Row],[Satisfaction Score]]&lt;3,"Unsatisfied",IF(Table1[[#This Row],[Satisfaction Score]]&lt;4,"Neutral","Satisfied"))</f>
        <v>Satisfied</v>
      </c>
      <c r="Z177">
        <v>4</v>
      </c>
      <c r="AA177" s="1">
        <v>45137</v>
      </c>
      <c r="AB177" t="s">
        <v>68</v>
      </c>
      <c r="AC177" t="s">
        <v>42</v>
      </c>
      <c r="AD177" t="s">
        <v>52</v>
      </c>
      <c r="AE177">
        <v>1</v>
      </c>
      <c r="AF177" s="5">
        <v>343.76</v>
      </c>
      <c r="AG177">
        <v>39</v>
      </c>
      <c r="AH177" t="str">
        <f t="shared" si="2"/>
        <v>Adult</v>
      </c>
    </row>
    <row r="178" spans="1:34" x14ac:dyDescent="0.25">
      <c r="A178">
        <v>3630</v>
      </c>
      <c r="B178" s="1">
        <v>43519</v>
      </c>
      <c r="C178">
        <v>7</v>
      </c>
      <c r="D178" t="s">
        <v>28</v>
      </c>
      <c r="E178" t="s">
        <v>87</v>
      </c>
      <c r="F178" t="s">
        <v>30</v>
      </c>
      <c r="G178" t="s">
        <v>31</v>
      </c>
      <c r="H178" t="s">
        <v>56</v>
      </c>
      <c r="I178" t="s">
        <v>55</v>
      </c>
      <c r="J178" t="s">
        <v>34</v>
      </c>
      <c r="K178" t="s">
        <v>188</v>
      </c>
      <c r="L178" t="s">
        <v>70</v>
      </c>
      <c r="M178" s="1">
        <v>23869</v>
      </c>
      <c r="N178" t="s">
        <v>36</v>
      </c>
      <c r="O178" t="s">
        <v>48</v>
      </c>
      <c r="P178" t="s">
        <v>60</v>
      </c>
      <c r="Q178" t="s">
        <v>39</v>
      </c>
      <c r="R178" t="s">
        <v>40</v>
      </c>
      <c r="S178" t="str">
        <f>IF(Table1[[#This Row],[Current Employee Rating]]&gt;=4,"High Performer",IF(Table1[[#This Row],[Current Employee Rating]]&gt;=3,"Average Performer","Low Performer"))</f>
        <v>High Performer</v>
      </c>
      <c r="T178">
        <v>5</v>
      </c>
      <c r="U178" s="1">
        <v>44853</v>
      </c>
      <c r="V178">
        <v>5</v>
      </c>
      <c r="W178" t="str">
        <f>IF(Table1[[#This Row],[Engagement Score]]&lt;3,"Low",IF(Table1[[#This Row],[Engagement Score]]&lt;4,"Medium","High"))</f>
        <v>High</v>
      </c>
      <c r="X178">
        <v>3</v>
      </c>
      <c r="Y178" t="str">
        <f>IF(Table1[[#This Row],[Satisfaction Score]]&lt;3,"Unsatisfied",IF(Table1[[#This Row],[Satisfaction Score]]&lt;4,"Neutral","Satisfied"))</f>
        <v>Neutral</v>
      </c>
      <c r="Z178">
        <v>2</v>
      </c>
      <c r="AA178" s="1">
        <v>44828</v>
      </c>
      <c r="AB178" t="s">
        <v>68</v>
      </c>
      <c r="AC178" t="s">
        <v>42</v>
      </c>
      <c r="AD178" t="s">
        <v>43</v>
      </c>
      <c r="AE178">
        <v>5</v>
      </c>
      <c r="AF178" s="5">
        <v>507.58</v>
      </c>
      <c r="AG178">
        <v>54</v>
      </c>
      <c r="AH178" t="str">
        <f t="shared" si="2"/>
        <v>Middle Aged</v>
      </c>
    </row>
    <row r="179" spans="1:34" x14ac:dyDescent="0.25">
      <c r="A179">
        <v>3631</v>
      </c>
      <c r="B179" s="1">
        <v>44781</v>
      </c>
      <c r="C179">
        <v>3</v>
      </c>
      <c r="D179" t="s">
        <v>28</v>
      </c>
      <c r="E179" t="s">
        <v>44</v>
      </c>
      <c r="F179" t="s">
        <v>30</v>
      </c>
      <c r="G179" t="s">
        <v>31</v>
      </c>
      <c r="H179" t="s">
        <v>32</v>
      </c>
      <c r="I179" t="s">
        <v>55</v>
      </c>
      <c r="J179" t="s">
        <v>34</v>
      </c>
      <c r="K179" t="s">
        <v>188</v>
      </c>
      <c r="L179" t="s">
        <v>101</v>
      </c>
      <c r="M179" s="1">
        <v>17285</v>
      </c>
      <c r="N179" t="s">
        <v>36</v>
      </c>
      <c r="O179" t="s">
        <v>48</v>
      </c>
      <c r="P179" t="s">
        <v>60</v>
      </c>
      <c r="Q179" t="s">
        <v>77</v>
      </c>
      <c r="R179" t="s">
        <v>40</v>
      </c>
      <c r="S179" t="str">
        <f>IF(Table1[[#This Row],[Current Employee Rating]]&gt;=4,"High Performer",IF(Table1[[#This Row],[Current Employee Rating]]&gt;=3,"Average Performer","Low Performer"))</f>
        <v>Average Performer</v>
      </c>
      <c r="T179">
        <v>3</v>
      </c>
      <c r="U179" s="1">
        <v>44967</v>
      </c>
      <c r="V179">
        <v>4</v>
      </c>
      <c r="W179" t="str">
        <f>IF(Table1[[#This Row],[Engagement Score]]&lt;3,"Low",IF(Table1[[#This Row],[Engagement Score]]&lt;4,"Medium","High"))</f>
        <v>High</v>
      </c>
      <c r="X179">
        <v>1</v>
      </c>
      <c r="Y179" t="str">
        <f>IF(Table1[[#This Row],[Satisfaction Score]]&lt;3,"Unsatisfied",IF(Table1[[#This Row],[Satisfaction Score]]&lt;4,"Neutral","Satisfied"))</f>
        <v>Unsatisfied</v>
      </c>
      <c r="Z179">
        <v>5</v>
      </c>
      <c r="AA179" s="1">
        <v>45026</v>
      </c>
      <c r="AB179" t="s">
        <v>50</v>
      </c>
      <c r="AC179" t="s">
        <v>42</v>
      </c>
      <c r="AD179" t="s">
        <v>63</v>
      </c>
      <c r="AE179">
        <v>1</v>
      </c>
      <c r="AF179" s="5">
        <v>691.12</v>
      </c>
      <c r="AG179">
        <v>75</v>
      </c>
      <c r="AH179" t="str">
        <f t="shared" si="2"/>
        <v>Old</v>
      </c>
    </row>
    <row r="180" spans="1:34" x14ac:dyDescent="0.25">
      <c r="A180">
        <v>3632</v>
      </c>
      <c r="B180" s="1">
        <v>44828</v>
      </c>
      <c r="C180">
        <v>3</v>
      </c>
      <c r="D180" t="s">
        <v>28</v>
      </c>
      <c r="E180" t="s">
        <v>29</v>
      </c>
      <c r="F180" t="s">
        <v>30</v>
      </c>
      <c r="G180" t="s">
        <v>31</v>
      </c>
      <c r="H180" t="s">
        <v>32</v>
      </c>
      <c r="I180" t="s">
        <v>55</v>
      </c>
      <c r="J180" t="s">
        <v>34</v>
      </c>
      <c r="K180" t="s">
        <v>188</v>
      </c>
      <c r="L180" t="s">
        <v>70</v>
      </c>
      <c r="M180" s="1">
        <v>16713</v>
      </c>
      <c r="N180" t="s">
        <v>36</v>
      </c>
      <c r="O180" t="s">
        <v>48</v>
      </c>
      <c r="P180" t="s">
        <v>84</v>
      </c>
      <c r="Q180" t="s">
        <v>67</v>
      </c>
      <c r="R180" t="s">
        <v>40</v>
      </c>
      <c r="S180" t="str">
        <f>IF(Table1[[#This Row],[Current Employee Rating]]&gt;=4,"High Performer",IF(Table1[[#This Row],[Current Employee Rating]]&gt;=3,"Average Performer","Low Performer"))</f>
        <v>Average Performer</v>
      </c>
      <c r="T180">
        <v>3</v>
      </c>
      <c r="U180" s="1">
        <v>44984</v>
      </c>
      <c r="V180">
        <v>3</v>
      </c>
      <c r="W180" t="str">
        <f>IF(Table1[[#This Row],[Engagement Score]]&lt;3,"Low",IF(Table1[[#This Row],[Engagement Score]]&lt;4,"Medium","High"))</f>
        <v>Medium</v>
      </c>
      <c r="X180">
        <v>4</v>
      </c>
      <c r="Y180" t="str">
        <f>IF(Table1[[#This Row],[Satisfaction Score]]&lt;3,"Unsatisfied",IF(Table1[[#This Row],[Satisfaction Score]]&lt;4,"Neutral","Satisfied"))</f>
        <v>Satisfied</v>
      </c>
      <c r="Z180">
        <v>5</v>
      </c>
      <c r="AA180" s="1">
        <v>45100</v>
      </c>
      <c r="AB180" t="s">
        <v>68</v>
      </c>
      <c r="AC180" t="s">
        <v>42</v>
      </c>
      <c r="AD180" t="s">
        <v>63</v>
      </c>
      <c r="AE180">
        <v>2</v>
      </c>
      <c r="AF180" s="5">
        <v>174.85</v>
      </c>
      <c r="AG180">
        <v>77</v>
      </c>
      <c r="AH180" t="str">
        <f t="shared" si="2"/>
        <v>Old</v>
      </c>
    </row>
    <row r="181" spans="1:34" x14ac:dyDescent="0.25">
      <c r="A181">
        <v>3633</v>
      </c>
      <c r="B181" s="1">
        <v>44641</v>
      </c>
      <c r="C181">
        <v>4</v>
      </c>
      <c r="D181" t="s">
        <v>28</v>
      </c>
      <c r="E181" t="s">
        <v>69</v>
      </c>
      <c r="F181" t="s">
        <v>30</v>
      </c>
      <c r="G181" t="s">
        <v>31</v>
      </c>
      <c r="H181" t="s">
        <v>56</v>
      </c>
      <c r="I181" t="s">
        <v>33</v>
      </c>
      <c r="J181" t="s">
        <v>34</v>
      </c>
      <c r="K181" t="s">
        <v>188</v>
      </c>
      <c r="L181" t="s">
        <v>47</v>
      </c>
      <c r="M181" s="1">
        <v>31860</v>
      </c>
      <c r="N181" t="s">
        <v>36</v>
      </c>
      <c r="O181" t="s">
        <v>37</v>
      </c>
      <c r="P181" t="s">
        <v>49</v>
      </c>
      <c r="Q181" t="s">
        <v>61</v>
      </c>
      <c r="R181" t="s">
        <v>40</v>
      </c>
      <c r="S181" t="str">
        <f>IF(Table1[[#This Row],[Current Employee Rating]]&gt;=4,"High Performer",IF(Table1[[#This Row],[Current Employee Rating]]&gt;=3,"Average Performer","Low Performer"))</f>
        <v>High Performer</v>
      </c>
      <c r="T181">
        <v>5</v>
      </c>
      <c r="U181" s="1">
        <v>44869</v>
      </c>
      <c r="V181">
        <v>4</v>
      </c>
      <c r="W181" t="str">
        <f>IF(Table1[[#This Row],[Engagement Score]]&lt;3,"Low",IF(Table1[[#This Row],[Engagement Score]]&lt;4,"Medium","High"))</f>
        <v>High</v>
      </c>
      <c r="X181">
        <v>4</v>
      </c>
      <c r="Y181" t="str">
        <f>IF(Table1[[#This Row],[Satisfaction Score]]&lt;3,"Unsatisfied",IF(Table1[[#This Row],[Satisfaction Score]]&lt;4,"Neutral","Satisfied"))</f>
        <v>Satisfied</v>
      </c>
      <c r="Z181">
        <v>4</v>
      </c>
      <c r="AA181" s="1">
        <v>44896</v>
      </c>
      <c r="AB181" t="s">
        <v>92</v>
      </c>
      <c r="AC181" t="s">
        <v>42</v>
      </c>
      <c r="AD181" t="s">
        <v>52</v>
      </c>
      <c r="AE181">
        <v>3</v>
      </c>
      <c r="AF181" s="5">
        <v>699.39</v>
      </c>
      <c r="AG181">
        <v>35</v>
      </c>
      <c r="AH181" t="str">
        <f t="shared" si="2"/>
        <v>Adult</v>
      </c>
    </row>
    <row r="182" spans="1:34" x14ac:dyDescent="0.25">
      <c r="A182">
        <v>3634</v>
      </c>
      <c r="B182" s="1">
        <v>45100</v>
      </c>
      <c r="C182">
        <v>2</v>
      </c>
      <c r="D182" t="s">
        <v>28</v>
      </c>
      <c r="E182" t="s">
        <v>94</v>
      </c>
      <c r="F182" t="s">
        <v>30</v>
      </c>
      <c r="G182" t="s">
        <v>46</v>
      </c>
      <c r="H182" t="s">
        <v>56</v>
      </c>
      <c r="I182" t="s">
        <v>55</v>
      </c>
      <c r="J182" t="s">
        <v>34</v>
      </c>
      <c r="K182" t="s">
        <v>188</v>
      </c>
      <c r="L182" t="s">
        <v>58</v>
      </c>
      <c r="M182" s="1">
        <v>22762</v>
      </c>
      <c r="N182" t="s">
        <v>36</v>
      </c>
      <c r="O182" t="s">
        <v>37</v>
      </c>
      <c r="P182" t="s">
        <v>60</v>
      </c>
      <c r="Q182" t="s">
        <v>67</v>
      </c>
      <c r="R182" t="s">
        <v>40</v>
      </c>
      <c r="S182" t="str">
        <f>IF(Table1[[#This Row],[Current Employee Rating]]&gt;=4,"High Performer",IF(Table1[[#This Row],[Current Employee Rating]]&gt;=3,"Average Performer","Low Performer"))</f>
        <v>High Performer</v>
      </c>
      <c r="T182">
        <v>5</v>
      </c>
      <c r="U182" s="1">
        <v>45102</v>
      </c>
      <c r="V182">
        <v>2</v>
      </c>
      <c r="W182" t="str">
        <f>IF(Table1[[#This Row],[Engagement Score]]&lt;3,"Low",IF(Table1[[#This Row],[Engagement Score]]&lt;4,"Medium","High"))</f>
        <v>Low</v>
      </c>
      <c r="X182">
        <v>5</v>
      </c>
      <c r="Y182" t="str">
        <f>IF(Table1[[#This Row],[Satisfaction Score]]&lt;3,"Unsatisfied",IF(Table1[[#This Row],[Satisfaction Score]]&lt;4,"Neutral","Satisfied"))</f>
        <v>Satisfied</v>
      </c>
      <c r="Z182">
        <v>2</v>
      </c>
      <c r="AA182" s="1">
        <v>44819</v>
      </c>
      <c r="AB182" t="s">
        <v>68</v>
      </c>
      <c r="AC182" t="s">
        <v>51</v>
      </c>
      <c r="AD182" t="s">
        <v>52</v>
      </c>
      <c r="AE182">
        <v>3</v>
      </c>
      <c r="AF182" s="5">
        <v>254.68</v>
      </c>
      <c r="AG182">
        <v>61</v>
      </c>
      <c r="AH182" t="str">
        <f t="shared" si="2"/>
        <v>Old</v>
      </c>
    </row>
    <row r="183" spans="1:34" x14ac:dyDescent="0.25">
      <c r="A183">
        <v>3635</v>
      </c>
      <c r="B183" s="1">
        <v>44130</v>
      </c>
      <c r="C183">
        <v>5</v>
      </c>
      <c r="D183" t="s">
        <v>28</v>
      </c>
      <c r="E183" t="s">
        <v>74</v>
      </c>
      <c r="F183" t="s">
        <v>30</v>
      </c>
      <c r="G183" t="s">
        <v>46</v>
      </c>
      <c r="H183" t="s">
        <v>32</v>
      </c>
      <c r="I183" t="s">
        <v>46</v>
      </c>
      <c r="J183" t="s">
        <v>34</v>
      </c>
      <c r="K183" t="s">
        <v>188</v>
      </c>
      <c r="L183" t="s">
        <v>105</v>
      </c>
      <c r="M183" s="1">
        <v>28561</v>
      </c>
      <c r="N183" t="s">
        <v>36</v>
      </c>
      <c r="O183" t="s">
        <v>37</v>
      </c>
      <c r="P183" t="s">
        <v>49</v>
      </c>
      <c r="Q183" t="s">
        <v>61</v>
      </c>
      <c r="R183" t="s">
        <v>40</v>
      </c>
      <c r="S183" t="str">
        <f>IF(Table1[[#This Row],[Current Employee Rating]]&gt;=4,"High Performer",IF(Table1[[#This Row],[Current Employee Rating]]&gt;=3,"Average Performer","Low Performer"))</f>
        <v>High Performer</v>
      </c>
      <c r="T183">
        <v>4</v>
      </c>
      <c r="U183" s="1">
        <v>44841</v>
      </c>
      <c r="V183">
        <v>1</v>
      </c>
      <c r="W183" t="str">
        <f>IF(Table1[[#This Row],[Engagement Score]]&lt;3,"Low",IF(Table1[[#This Row],[Engagement Score]]&lt;4,"Medium","High"))</f>
        <v>Low</v>
      </c>
      <c r="X183">
        <v>5</v>
      </c>
      <c r="Y183" t="str">
        <f>IF(Table1[[#This Row],[Satisfaction Score]]&lt;3,"Unsatisfied",IF(Table1[[#This Row],[Satisfaction Score]]&lt;4,"Neutral","Satisfied"))</f>
        <v>Satisfied</v>
      </c>
      <c r="Z183">
        <v>4</v>
      </c>
      <c r="AA183" s="1">
        <v>45090</v>
      </c>
      <c r="AB183" t="s">
        <v>68</v>
      </c>
      <c r="AC183" t="s">
        <v>51</v>
      </c>
      <c r="AD183" t="s">
        <v>43</v>
      </c>
      <c r="AE183">
        <v>2</v>
      </c>
      <c r="AF183" s="5">
        <v>534.54999999999995</v>
      </c>
      <c r="AG183">
        <v>42</v>
      </c>
      <c r="AH183" t="str">
        <f t="shared" si="2"/>
        <v>Middle Aged</v>
      </c>
    </row>
    <row r="184" spans="1:34" x14ac:dyDescent="0.25">
      <c r="A184">
        <v>3636</v>
      </c>
      <c r="B184" s="1">
        <v>43859</v>
      </c>
      <c r="C184">
        <v>6</v>
      </c>
      <c r="D184" t="s">
        <v>28</v>
      </c>
      <c r="E184" t="s">
        <v>81</v>
      </c>
      <c r="F184" t="s">
        <v>30</v>
      </c>
      <c r="G184" t="s">
        <v>31</v>
      </c>
      <c r="H184" t="s">
        <v>56</v>
      </c>
      <c r="I184" t="s">
        <v>33</v>
      </c>
      <c r="J184" t="s">
        <v>34</v>
      </c>
      <c r="K184" t="s">
        <v>188</v>
      </c>
      <c r="L184" t="s">
        <v>102</v>
      </c>
      <c r="M184" s="1">
        <v>30023</v>
      </c>
      <c r="N184" t="s">
        <v>36</v>
      </c>
      <c r="O184" t="s">
        <v>48</v>
      </c>
      <c r="P184" t="s">
        <v>84</v>
      </c>
      <c r="Q184" t="s">
        <v>77</v>
      </c>
      <c r="R184" t="s">
        <v>40</v>
      </c>
      <c r="S184" t="str">
        <f>IF(Table1[[#This Row],[Current Employee Rating]]&gt;=4,"High Performer",IF(Table1[[#This Row],[Current Employee Rating]]&gt;=3,"Average Performer","Low Performer"))</f>
        <v>Average Performer</v>
      </c>
      <c r="T184">
        <v>3</v>
      </c>
      <c r="U184" s="1">
        <v>44903</v>
      </c>
      <c r="V184">
        <v>3</v>
      </c>
      <c r="W184" t="str">
        <f>IF(Table1[[#This Row],[Engagement Score]]&lt;3,"Low",IF(Table1[[#This Row],[Engagement Score]]&lt;4,"Medium","High"))</f>
        <v>Medium</v>
      </c>
      <c r="X184">
        <v>5</v>
      </c>
      <c r="Y184" t="str">
        <f>IF(Table1[[#This Row],[Satisfaction Score]]&lt;3,"Unsatisfied",IF(Table1[[#This Row],[Satisfaction Score]]&lt;4,"Neutral","Satisfied"))</f>
        <v>Satisfied</v>
      </c>
      <c r="Z184">
        <v>3</v>
      </c>
      <c r="AA184" s="1">
        <v>44799</v>
      </c>
      <c r="AB184" t="s">
        <v>92</v>
      </c>
      <c r="AC184" t="s">
        <v>51</v>
      </c>
      <c r="AD184" t="s">
        <v>73</v>
      </c>
      <c r="AE184">
        <v>3</v>
      </c>
      <c r="AF184" s="5">
        <v>795.72</v>
      </c>
      <c r="AG184">
        <v>38</v>
      </c>
      <c r="AH184" t="str">
        <f t="shared" si="2"/>
        <v>Adult</v>
      </c>
    </row>
    <row r="185" spans="1:34" x14ac:dyDescent="0.25">
      <c r="A185">
        <v>3637</v>
      </c>
      <c r="B185" s="1">
        <v>44674</v>
      </c>
      <c r="C185">
        <v>4</v>
      </c>
      <c r="D185" t="s">
        <v>28</v>
      </c>
      <c r="E185" t="s">
        <v>54</v>
      </c>
      <c r="F185" t="s">
        <v>30</v>
      </c>
      <c r="G185" t="s">
        <v>55</v>
      </c>
      <c r="H185" t="s">
        <v>32</v>
      </c>
      <c r="I185" t="s">
        <v>55</v>
      </c>
      <c r="J185" t="s">
        <v>34</v>
      </c>
      <c r="K185" t="s">
        <v>188</v>
      </c>
      <c r="L185" t="s">
        <v>47</v>
      </c>
      <c r="M185" s="1">
        <v>34806</v>
      </c>
      <c r="N185" t="s">
        <v>36</v>
      </c>
      <c r="O185" t="s">
        <v>48</v>
      </c>
      <c r="P185" t="s">
        <v>84</v>
      </c>
      <c r="Q185" t="s">
        <v>77</v>
      </c>
      <c r="R185" t="s">
        <v>40</v>
      </c>
      <c r="S185" t="str">
        <f>IF(Table1[[#This Row],[Current Employee Rating]]&gt;=4,"High Performer",IF(Table1[[#This Row],[Current Employee Rating]]&gt;=3,"Average Performer","Low Performer"))</f>
        <v>Average Performer</v>
      </c>
      <c r="T185">
        <v>3</v>
      </c>
      <c r="U185" s="1">
        <v>45053</v>
      </c>
      <c r="V185">
        <v>2</v>
      </c>
      <c r="W185" t="str">
        <f>IF(Table1[[#This Row],[Engagement Score]]&lt;3,"Low",IF(Table1[[#This Row],[Engagement Score]]&lt;4,"Medium","High"))</f>
        <v>Low</v>
      </c>
      <c r="X185">
        <v>1</v>
      </c>
      <c r="Y185" t="str">
        <f>IF(Table1[[#This Row],[Satisfaction Score]]&lt;3,"Unsatisfied",IF(Table1[[#This Row],[Satisfaction Score]]&lt;4,"Neutral","Satisfied"))</f>
        <v>Unsatisfied</v>
      </c>
      <c r="Z185">
        <v>3</v>
      </c>
      <c r="AA185" s="1">
        <v>45006</v>
      </c>
      <c r="AB185" t="s">
        <v>62</v>
      </c>
      <c r="AC185" t="s">
        <v>51</v>
      </c>
      <c r="AD185" t="s">
        <v>63</v>
      </c>
      <c r="AE185">
        <v>4</v>
      </c>
      <c r="AF185" s="5">
        <v>977.23</v>
      </c>
      <c r="AG185">
        <v>27</v>
      </c>
      <c r="AH185" t="str">
        <f t="shared" si="2"/>
        <v>Adult</v>
      </c>
    </row>
    <row r="186" spans="1:34" x14ac:dyDescent="0.25">
      <c r="A186">
        <v>3638</v>
      </c>
      <c r="B186" s="1">
        <v>45092</v>
      </c>
      <c r="C186">
        <v>2</v>
      </c>
      <c r="D186" t="s">
        <v>28</v>
      </c>
      <c r="E186" t="s">
        <v>69</v>
      </c>
      <c r="F186" t="s">
        <v>30</v>
      </c>
      <c r="G186" t="s">
        <v>55</v>
      </c>
      <c r="H186" t="s">
        <v>32</v>
      </c>
      <c r="I186" t="s">
        <v>46</v>
      </c>
      <c r="J186" t="s">
        <v>34</v>
      </c>
      <c r="K186" t="s">
        <v>188</v>
      </c>
      <c r="L186" t="s">
        <v>70</v>
      </c>
      <c r="M186" s="1">
        <v>28834</v>
      </c>
      <c r="N186" t="s">
        <v>36</v>
      </c>
      <c r="O186" t="s">
        <v>48</v>
      </c>
      <c r="P186" t="s">
        <v>49</v>
      </c>
      <c r="Q186" t="s">
        <v>61</v>
      </c>
      <c r="R186" t="s">
        <v>40</v>
      </c>
      <c r="S186" t="str">
        <f>IF(Table1[[#This Row],[Current Employee Rating]]&gt;=4,"High Performer",IF(Table1[[#This Row],[Current Employee Rating]]&gt;=3,"Average Performer","Low Performer"))</f>
        <v>Average Performer</v>
      </c>
      <c r="T186">
        <v>3</v>
      </c>
      <c r="U186" s="1">
        <v>45061</v>
      </c>
      <c r="V186">
        <v>4</v>
      </c>
      <c r="W186" t="str">
        <f>IF(Table1[[#This Row],[Engagement Score]]&lt;3,"Low",IF(Table1[[#This Row],[Engagement Score]]&lt;4,"Medium","High"))</f>
        <v>High</v>
      </c>
      <c r="X186">
        <v>5</v>
      </c>
      <c r="Y186" t="str">
        <f>IF(Table1[[#This Row],[Satisfaction Score]]&lt;3,"Unsatisfied",IF(Table1[[#This Row],[Satisfaction Score]]&lt;4,"Neutral","Satisfied"))</f>
        <v>Satisfied</v>
      </c>
      <c r="Z186">
        <v>1</v>
      </c>
      <c r="AA186" s="1">
        <v>44927</v>
      </c>
      <c r="AB186" t="s">
        <v>50</v>
      </c>
      <c r="AC186" t="s">
        <v>42</v>
      </c>
      <c r="AD186" t="s">
        <v>63</v>
      </c>
      <c r="AE186">
        <v>3</v>
      </c>
      <c r="AF186" s="5">
        <v>370.79</v>
      </c>
      <c r="AG186">
        <v>45</v>
      </c>
      <c r="AH186" t="str">
        <f t="shared" si="2"/>
        <v>Middle Aged</v>
      </c>
    </row>
    <row r="187" spans="1:34" x14ac:dyDescent="0.25">
      <c r="A187">
        <v>3640</v>
      </c>
      <c r="B187" s="1">
        <v>44933</v>
      </c>
      <c r="C187">
        <v>3</v>
      </c>
      <c r="D187" t="s">
        <v>28</v>
      </c>
      <c r="E187" t="s">
        <v>85</v>
      </c>
      <c r="F187" t="s">
        <v>30</v>
      </c>
      <c r="G187" t="s">
        <v>31</v>
      </c>
      <c r="H187" t="s">
        <v>45</v>
      </c>
      <c r="I187" t="s">
        <v>33</v>
      </c>
      <c r="J187" t="s">
        <v>34</v>
      </c>
      <c r="K187" t="s">
        <v>188</v>
      </c>
      <c r="L187" t="s">
        <v>70</v>
      </c>
      <c r="M187" s="1">
        <v>36790</v>
      </c>
      <c r="N187" t="s">
        <v>36</v>
      </c>
      <c r="O187" t="s">
        <v>37</v>
      </c>
      <c r="P187" t="s">
        <v>84</v>
      </c>
      <c r="Q187" t="s">
        <v>77</v>
      </c>
      <c r="R187" t="s">
        <v>40</v>
      </c>
      <c r="S187" t="str">
        <f>IF(Table1[[#This Row],[Current Employee Rating]]&gt;=4,"High Performer",IF(Table1[[#This Row],[Current Employee Rating]]&gt;=3,"Average Performer","Low Performer"))</f>
        <v>Average Performer</v>
      </c>
      <c r="T187">
        <v>3</v>
      </c>
      <c r="U187" s="1">
        <v>45132</v>
      </c>
      <c r="V187">
        <v>2</v>
      </c>
      <c r="W187" t="str">
        <f>IF(Table1[[#This Row],[Engagement Score]]&lt;3,"Low",IF(Table1[[#This Row],[Engagement Score]]&lt;4,"Medium","High"))</f>
        <v>Low</v>
      </c>
      <c r="X187">
        <v>1</v>
      </c>
      <c r="Y187" t="str">
        <f>IF(Table1[[#This Row],[Satisfaction Score]]&lt;3,"Unsatisfied",IF(Table1[[#This Row],[Satisfaction Score]]&lt;4,"Neutral","Satisfied"))</f>
        <v>Unsatisfied</v>
      </c>
      <c r="Z187">
        <v>2</v>
      </c>
      <c r="AA187" s="1">
        <v>44957</v>
      </c>
      <c r="AB187" t="s">
        <v>92</v>
      </c>
      <c r="AC187" t="s">
        <v>51</v>
      </c>
      <c r="AD187" t="s">
        <v>73</v>
      </c>
      <c r="AE187">
        <v>1</v>
      </c>
      <c r="AF187" s="5">
        <v>699.48</v>
      </c>
      <c r="AG187">
        <v>23</v>
      </c>
      <c r="AH187" t="str">
        <f t="shared" si="2"/>
        <v>Young Adult</v>
      </c>
    </row>
    <row r="188" spans="1:34" x14ac:dyDescent="0.25">
      <c r="A188">
        <v>3643</v>
      </c>
      <c r="B188" s="1">
        <v>43937</v>
      </c>
      <c r="C188">
        <v>6</v>
      </c>
      <c r="D188" t="s">
        <v>28</v>
      </c>
      <c r="E188" t="s">
        <v>64</v>
      </c>
      <c r="F188" t="s">
        <v>30</v>
      </c>
      <c r="G188" t="s">
        <v>55</v>
      </c>
      <c r="H188" t="s">
        <v>45</v>
      </c>
      <c r="I188" t="s">
        <v>55</v>
      </c>
      <c r="J188" t="s">
        <v>34</v>
      </c>
      <c r="K188" t="s">
        <v>188</v>
      </c>
      <c r="L188" t="s">
        <v>102</v>
      </c>
      <c r="M188" s="1">
        <v>22362</v>
      </c>
      <c r="N188" t="s">
        <v>36</v>
      </c>
      <c r="O188" t="s">
        <v>48</v>
      </c>
      <c r="P188" t="s">
        <v>84</v>
      </c>
      <c r="Q188" t="s">
        <v>61</v>
      </c>
      <c r="R188" t="s">
        <v>40</v>
      </c>
      <c r="S188" t="str">
        <f>IF(Table1[[#This Row],[Current Employee Rating]]&gt;=4,"High Performer",IF(Table1[[#This Row],[Current Employee Rating]]&gt;=3,"Average Performer","Low Performer"))</f>
        <v>Average Performer</v>
      </c>
      <c r="T188">
        <v>3</v>
      </c>
      <c r="U188" s="1">
        <v>45095</v>
      </c>
      <c r="V188">
        <v>1</v>
      </c>
      <c r="W188" t="str">
        <f>IF(Table1[[#This Row],[Engagement Score]]&lt;3,"Low",IF(Table1[[#This Row],[Engagement Score]]&lt;4,"Medium","High"))</f>
        <v>Low</v>
      </c>
      <c r="X188">
        <v>5</v>
      </c>
      <c r="Y188" t="str">
        <f>IF(Table1[[#This Row],[Satisfaction Score]]&lt;3,"Unsatisfied",IF(Table1[[#This Row],[Satisfaction Score]]&lt;4,"Neutral","Satisfied"))</f>
        <v>Satisfied</v>
      </c>
      <c r="Z188">
        <v>3</v>
      </c>
      <c r="AA188" s="1">
        <v>45012</v>
      </c>
      <c r="AB188" t="s">
        <v>41</v>
      </c>
      <c r="AC188" t="s">
        <v>42</v>
      </c>
      <c r="AD188" t="s">
        <v>63</v>
      </c>
      <c r="AE188">
        <v>4</v>
      </c>
      <c r="AF188" s="5">
        <v>712.43</v>
      </c>
      <c r="AG188">
        <v>59</v>
      </c>
      <c r="AH188" t="str">
        <f t="shared" si="2"/>
        <v>Middle Aged</v>
      </c>
    </row>
    <row r="189" spans="1:34" x14ac:dyDescent="0.25">
      <c r="A189">
        <v>3644</v>
      </c>
      <c r="B189" s="1">
        <v>44728</v>
      </c>
      <c r="C189">
        <v>3</v>
      </c>
      <c r="D189" t="s">
        <v>28</v>
      </c>
      <c r="E189" t="s">
        <v>94</v>
      </c>
      <c r="F189" t="s">
        <v>30</v>
      </c>
      <c r="G189" t="s">
        <v>46</v>
      </c>
      <c r="H189" t="s">
        <v>56</v>
      </c>
      <c r="I189" t="s">
        <v>55</v>
      </c>
      <c r="J189" t="s">
        <v>34</v>
      </c>
      <c r="K189" t="s">
        <v>188</v>
      </c>
      <c r="L189" t="s">
        <v>70</v>
      </c>
      <c r="M189" s="1">
        <v>31587</v>
      </c>
      <c r="N189" t="s">
        <v>36</v>
      </c>
      <c r="O189" t="s">
        <v>48</v>
      </c>
      <c r="P189" t="s">
        <v>72</v>
      </c>
      <c r="Q189" t="s">
        <v>67</v>
      </c>
      <c r="R189" t="s">
        <v>40</v>
      </c>
      <c r="S189" t="str">
        <f>IF(Table1[[#This Row],[Current Employee Rating]]&gt;=4,"High Performer",IF(Table1[[#This Row],[Current Employee Rating]]&gt;=3,"Average Performer","Low Performer"))</f>
        <v>Average Performer</v>
      </c>
      <c r="T189">
        <v>3</v>
      </c>
      <c r="U189" s="1">
        <v>44876</v>
      </c>
      <c r="V189">
        <v>4</v>
      </c>
      <c r="W189" t="str">
        <f>IF(Table1[[#This Row],[Engagement Score]]&lt;3,"Low",IF(Table1[[#This Row],[Engagement Score]]&lt;4,"Medium","High"))</f>
        <v>High</v>
      </c>
      <c r="X189">
        <v>4</v>
      </c>
      <c r="Y189" t="str">
        <f>IF(Table1[[#This Row],[Satisfaction Score]]&lt;3,"Unsatisfied",IF(Table1[[#This Row],[Satisfaction Score]]&lt;4,"Neutral","Satisfied"))</f>
        <v>Satisfied</v>
      </c>
      <c r="Z189">
        <v>4</v>
      </c>
      <c r="AA189" s="1">
        <v>44963</v>
      </c>
      <c r="AB189" t="s">
        <v>68</v>
      </c>
      <c r="AC189" t="s">
        <v>42</v>
      </c>
      <c r="AD189" t="s">
        <v>52</v>
      </c>
      <c r="AE189">
        <v>1</v>
      </c>
      <c r="AF189" s="5">
        <v>504.66</v>
      </c>
      <c r="AG189">
        <v>36</v>
      </c>
      <c r="AH189" t="str">
        <f t="shared" si="2"/>
        <v>Adult</v>
      </c>
    </row>
    <row r="190" spans="1:34" x14ac:dyDescent="0.25">
      <c r="A190">
        <v>3645</v>
      </c>
      <c r="B190" s="1">
        <v>43668</v>
      </c>
      <c r="C190">
        <v>6</v>
      </c>
      <c r="D190" t="s">
        <v>28</v>
      </c>
      <c r="E190" t="s">
        <v>74</v>
      </c>
      <c r="F190" t="s">
        <v>30</v>
      </c>
      <c r="G190" t="s">
        <v>46</v>
      </c>
      <c r="H190" t="s">
        <v>32</v>
      </c>
      <c r="I190" t="s">
        <v>55</v>
      </c>
      <c r="J190" t="s">
        <v>34</v>
      </c>
      <c r="K190" t="s">
        <v>188</v>
      </c>
      <c r="L190" t="s">
        <v>65</v>
      </c>
      <c r="M190" s="1">
        <v>28384</v>
      </c>
      <c r="N190" t="s">
        <v>36</v>
      </c>
      <c r="O190" t="s">
        <v>48</v>
      </c>
      <c r="P190" t="s">
        <v>84</v>
      </c>
      <c r="Q190" t="s">
        <v>61</v>
      </c>
      <c r="R190" t="s">
        <v>40</v>
      </c>
      <c r="S190" t="str">
        <f>IF(Table1[[#This Row],[Current Employee Rating]]&gt;=4,"High Performer",IF(Table1[[#This Row],[Current Employee Rating]]&gt;=3,"Average Performer","Low Performer"))</f>
        <v>Average Performer</v>
      </c>
      <c r="T190">
        <v>3</v>
      </c>
      <c r="U190" s="1">
        <v>45085</v>
      </c>
      <c r="V190">
        <v>1</v>
      </c>
      <c r="W190" t="str">
        <f>IF(Table1[[#This Row],[Engagement Score]]&lt;3,"Low",IF(Table1[[#This Row],[Engagement Score]]&lt;4,"Medium","High"))</f>
        <v>Low</v>
      </c>
      <c r="X190">
        <v>3</v>
      </c>
      <c r="Y190" t="str">
        <f>IF(Table1[[#This Row],[Satisfaction Score]]&lt;3,"Unsatisfied",IF(Table1[[#This Row],[Satisfaction Score]]&lt;4,"Neutral","Satisfied"))</f>
        <v>Neutral</v>
      </c>
      <c r="Z190">
        <v>3</v>
      </c>
      <c r="AA190" s="1">
        <v>45052</v>
      </c>
      <c r="AB190" t="s">
        <v>41</v>
      </c>
      <c r="AC190" t="s">
        <v>51</v>
      </c>
      <c r="AD190" t="s">
        <v>52</v>
      </c>
      <c r="AE190">
        <v>5</v>
      </c>
      <c r="AF190" s="5">
        <v>398.36</v>
      </c>
      <c r="AG190">
        <v>42</v>
      </c>
      <c r="AH190" t="str">
        <f t="shared" si="2"/>
        <v>Middle Aged</v>
      </c>
    </row>
    <row r="191" spans="1:34" x14ac:dyDescent="0.25">
      <c r="A191">
        <v>3646</v>
      </c>
      <c r="B191" s="1">
        <v>45038</v>
      </c>
      <c r="C191">
        <v>3</v>
      </c>
      <c r="D191" t="s">
        <v>106</v>
      </c>
      <c r="E191" t="s">
        <v>85</v>
      </c>
      <c r="F191" t="s">
        <v>30</v>
      </c>
      <c r="G191" t="s">
        <v>46</v>
      </c>
      <c r="H191" t="s">
        <v>45</v>
      </c>
      <c r="I191" t="s">
        <v>55</v>
      </c>
      <c r="J191" t="s">
        <v>34</v>
      </c>
      <c r="K191" t="s">
        <v>188</v>
      </c>
      <c r="L191" t="s">
        <v>89</v>
      </c>
      <c r="M191" s="1">
        <v>24838</v>
      </c>
      <c r="N191" t="s">
        <v>36</v>
      </c>
      <c r="O191" t="s">
        <v>37</v>
      </c>
      <c r="P191" t="s">
        <v>49</v>
      </c>
      <c r="Q191" t="s">
        <v>39</v>
      </c>
      <c r="R191" t="s">
        <v>40</v>
      </c>
      <c r="S191" t="str">
        <f>IF(Table1[[#This Row],[Current Employee Rating]]&gt;=4,"High Performer",IF(Table1[[#This Row],[Current Employee Rating]]&gt;=3,"Average Performer","Low Performer"))</f>
        <v>Average Performer</v>
      </c>
      <c r="T191">
        <v>3</v>
      </c>
      <c r="U191" s="1">
        <v>45137</v>
      </c>
      <c r="V191">
        <v>5</v>
      </c>
      <c r="W191" t="str">
        <f>IF(Table1[[#This Row],[Engagement Score]]&lt;3,"Low",IF(Table1[[#This Row],[Engagement Score]]&lt;4,"Medium","High"))</f>
        <v>High</v>
      </c>
      <c r="X191">
        <v>4</v>
      </c>
      <c r="Y191" t="str">
        <f>IF(Table1[[#This Row],[Satisfaction Score]]&lt;3,"Unsatisfied",IF(Table1[[#This Row],[Satisfaction Score]]&lt;4,"Neutral","Satisfied"))</f>
        <v>Satisfied</v>
      </c>
      <c r="Z191">
        <v>4</v>
      </c>
      <c r="AA191" s="1">
        <v>45129</v>
      </c>
      <c r="AB191" t="s">
        <v>92</v>
      </c>
      <c r="AC191" t="s">
        <v>51</v>
      </c>
      <c r="AD191" t="s">
        <v>43</v>
      </c>
      <c r="AE191">
        <v>4</v>
      </c>
      <c r="AF191" s="5">
        <v>533.61</v>
      </c>
      <c r="AG191">
        <v>55</v>
      </c>
      <c r="AH191" t="str">
        <f t="shared" si="2"/>
        <v>Middle Aged</v>
      </c>
    </row>
    <row r="192" spans="1:34" x14ac:dyDescent="0.25">
      <c r="A192">
        <v>3647</v>
      </c>
      <c r="B192" s="1">
        <v>44193</v>
      </c>
      <c r="C192">
        <v>5</v>
      </c>
      <c r="D192" t="s">
        <v>106</v>
      </c>
      <c r="E192" t="s">
        <v>44</v>
      </c>
      <c r="F192" t="s">
        <v>108</v>
      </c>
      <c r="G192" t="s">
        <v>46</v>
      </c>
      <c r="H192" t="s">
        <v>45</v>
      </c>
      <c r="I192" t="s">
        <v>46</v>
      </c>
      <c r="J192" t="s">
        <v>34</v>
      </c>
      <c r="K192" t="s">
        <v>188</v>
      </c>
      <c r="L192" t="s">
        <v>79</v>
      </c>
      <c r="M192" s="1">
        <v>24312</v>
      </c>
      <c r="N192" t="s">
        <v>36</v>
      </c>
      <c r="O192" t="s">
        <v>37</v>
      </c>
      <c r="P192" t="s">
        <v>72</v>
      </c>
      <c r="Q192" t="s">
        <v>61</v>
      </c>
      <c r="R192" t="s">
        <v>40</v>
      </c>
      <c r="S192" t="str">
        <f>IF(Table1[[#This Row],[Current Employee Rating]]&gt;=4,"High Performer",IF(Table1[[#This Row],[Current Employee Rating]]&gt;=3,"Average Performer","Low Performer"))</f>
        <v>Average Performer</v>
      </c>
      <c r="T192">
        <v>3</v>
      </c>
      <c r="U192" s="1">
        <v>44923</v>
      </c>
      <c r="V192">
        <v>2</v>
      </c>
      <c r="W192" t="str">
        <f>IF(Table1[[#This Row],[Engagement Score]]&lt;3,"Low",IF(Table1[[#This Row],[Engagement Score]]&lt;4,"Medium","High"))</f>
        <v>Low</v>
      </c>
      <c r="X192">
        <v>4</v>
      </c>
      <c r="Y192" t="str">
        <f>IF(Table1[[#This Row],[Satisfaction Score]]&lt;3,"Unsatisfied",IF(Table1[[#This Row],[Satisfaction Score]]&lt;4,"Neutral","Satisfied"))</f>
        <v>Satisfied</v>
      </c>
      <c r="Z192">
        <v>4</v>
      </c>
      <c r="AA192" s="1">
        <v>44783</v>
      </c>
      <c r="AB192" t="s">
        <v>68</v>
      </c>
      <c r="AC192" t="s">
        <v>42</v>
      </c>
      <c r="AD192" t="s">
        <v>63</v>
      </c>
      <c r="AE192">
        <v>4</v>
      </c>
      <c r="AF192" s="5">
        <v>199.55</v>
      </c>
      <c r="AG192">
        <v>54</v>
      </c>
      <c r="AH192" t="str">
        <f t="shared" si="2"/>
        <v>Middle Aged</v>
      </c>
    </row>
    <row r="193" spans="1:34" x14ac:dyDescent="0.25">
      <c r="A193">
        <v>3648</v>
      </c>
      <c r="B193" s="1">
        <v>44615</v>
      </c>
      <c r="C193">
        <v>4</v>
      </c>
      <c r="D193" t="s">
        <v>106</v>
      </c>
      <c r="E193" t="s">
        <v>87</v>
      </c>
      <c r="F193" t="s">
        <v>30</v>
      </c>
      <c r="G193" t="s">
        <v>31</v>
      </c>
      <c r="H193" t="s">
        <v>45</v>
      </c>
      <c r="I193" t="s">
        <v>55</v>
      </c>
      <c r="J193" t="s">
        <v>34</v>
      </c>
      <c r="K193" t="s">
        <v>188</v>
      </c>
      <c r="L193" t="s">
        <v>47</v>
      </c>
      <c r="M193" s="1">
        <v>17711</v>
      </c>
      <c r="N193" t="s">
        <v>36</v>
      </c>
      <c r="O193" t="s">
        <v>37</v>
      </c>
      <c r="P193" t="s">
        <v>60</v>
      </c>
      <c r="Q193" t="s">
        <v>77</v>
      </c>
      <c r="R193" t="s">
        <v>78</v>
      </c>
      <c r="S193" t="str">
        <f>IF(Table1[[#This Row],[Current Employee Rating]]&gt;=4,"High Performer",IF(Table1[[#This Row],[Current Employee Rating]]&gt;=3,"Average Performer","Low Performer"))</f>
        <v>High Performer</v>
      </c>
      <c r="T193">
        <v>4</v>
      </c>
      <c r="U193" s="1">
        <v>44832</v>
      </c>
      <c r="V193">
        <v>3</v>
      </c>
      <c r="W193" t="str">
        <f>IF(Table1[[#This Row],[Engagement Score]]&lt;3,"Low",IF(Table1[[#This Row],[Engagement Score]]&lt;4,"Medium","High"))</f>
        <v>Medium</v>
      </c>
      <c r="X193">
        <v>3</v>
      </c>
      <c r="Y193" t="str">
        <f>IF(Table1[[#This Row],[Satisfaction Score]]&lt;3,"Unsatisfied",IF(Table1[[#This Row],[Satisfaction Score]]&lt;4,"Neutral","Satisfied"))</f>
        <v>Neutral</v>
      </c>
      <c r="Z193">
        <v>5</v>
      </c>
      <c r="AA193" s="1">
        <v>44983</v>
      </c>
      <c r="AB193" t="s">
        <v>41</v>
      </c>
      <c r="AC193" t="s">
        <v>42</v>
      </c>
      <c r="AD193" t="s">
        <v>63</v>
      </c>
      <c r="AE193">
        <v>2</v>
      </c>
      <c r="AF193" s="5">
        <v>325.77999999999997</v>
      </c>
      <c r="AG193">
        <v>74</v>
      </c>
      <c r="AH193" t="str">
        <f t="shared" si="2"/>
        <v>Old</v>
      </c>
    </row>
    <row r="194" spans="1:34" x14ac:dyDescent="0.25">
      <c r="A194">
        <v>3649</v>
      </c>
      <c r="B194" s="1">
        <v>44786</v>
      </c>
      <c r="C194">
        <v>3</v>
      </c>
      <c r="D194" t="s">
        <v>106</v>
      </c>
      <c r="E194" t="s">
        <v>64</v>
      </c>
      <c r="F194" t="s">
        <v>30</v>
      </c>
      <c r="G194" t="s">
        <v>31</v>
      </c>
      <c r="H194" t="s">
        <v>45</v>
      </c>
      <c r="I194" t="s">
        <v>46</v>
      </c>
      <c r="J194" t="s">
        <v>34</v>
      </c>
      <c r="K194" t="s">
        <v>188</v>
      </c>
      <c r="L194" t="s">
        <v>70</v>
      </c>
      <c r="M194" s="1">
        <v>24995</v>
      </c>
      <c r="N194" t="s">
        <v>36</v>
      </c>
      <c r="O194" t="s">
        <v>37</v>
      </c>
      <c r="P194" t="s">
        <v>38</v>
      </c>
      <c r="Q194" t="s">
        <v>67</v>
      </c>
      <c r="R194" t="s">
        <v>78</v>
      </c>
      <c r="S194" t="str">
        <f>IF(Table1[[#This Row],[Current Employee Rating]]&gt;=4,"High Performer",IF(Table1[[#This Row],[Current Employee Rating]]&gt;=3,"Average Performer","Low Performer"))</f>
        <v>High Performer</v>
      </c>
      <c r="T194">
        <v>4</v>
      </c>
      <c r="U194" s="1">
        <v>44812</v>
      </c>
      <c r="V194">
        <v>1</v>
      </c>
      <c r="W194" t="str">
        <f>IF(Table1[[#This Row],[Engagement Score]]&lt;3,"Low",IF(Table1[[#This Row],[Engagement Score]]&lt;4,"Medium","High"))</f>
        <v>Low</v>
      </c>
      <c r="X194">
        <v>2</v>
      </c>
      <c r="Y194" t="str">
        <f>IF(Table1[[#This Row],[Satisfaction Score]]&lt;3,"Unsatisfied",IF(Table1[[#This Row],[Satisfaction Score]]&lt;4,"Neutral","Satisfied"))</f>
        <v>Unsatisfied</v>
      </c>
      <c r="Z194">
        <v>2</v>
      </c>
      <c r="AA194" s="1">
        <v>44913</v>
      </c>
      <c r="AB194" t="s">
        <v>41</v>
      </c>
      <c r="AC194" t="s">
        <v>51</v>
      </c>
      <c r="AD194" t="s">
        <v>63</v>
      </c>
      <c r="AE194">
        <v>4</v>
      </c>
      <c r="AF194" s="5">
        <v>336.33</v>
      </c>
      <c r="AG194">
        <v>54</v>
      </c>
      <c r="AH194" t="str">
        <f t="shared" si="2"/>
        <v>Middle Aged</v>
      </c>
    </row>
    <row r="195" spans="1:34" x14ac:dyDescent="0.25">
      <c r="A195">
        <v>3650</v>
      </c>
      <c r="B195" s="1">
        <v>43741</v>
      </c>
      <c r="C195">
        <v>6</v>
      </c>
      <c r="D195" t="s">
        <v>106</v>
      </c>
      <c r="E195" t="s">
        <v>94</v>
      </c>
      <c r="F195" t="s">
        <v>108</v>
      </c>
      <c r="G195" t="s">
        <v>55</v>
      </c>
      <c r="H195" t="s">
        <v>56</v>
      </c>
      <c r="I195" t="s">
        <v>46</v>
      </c>
      <c r="J195" t="s">
        <v>34</v>
      </c>
      <c r="K195" t="s">
        <v>188</v>
      </c>
      <c r="L195" t="s">
        <v>70</v>
      </c>
      <c r="M195" s="1">
        <v>33597</v>
      </c>
      <c r="N195" t="s">
        <v>36</v>
      </c>
      <c r="O195" t="s">
        <v>37</v>
      </c>
      <c r="P195" t="s">
        <v>38</v>
      </c>
      <c r="Q195" t="s">
        <v>77</v>
      </c>
      <c r="R195" t="s">
        <v>40</v>
      </c>
      <c r="S195" t="str">
        <f>IF(Table1[[#This Row],[Current Employee Rating]]&gt;=4,"High Performer",IF(Table1[[#This Row],[Current Employee Rating]]&gt;=3,"Average Performer","Low Performer"))</f>
        <v>Average Performer</v>
      </c>
      <c r="T195">
        <v>3</v>
      </c>
      <c r="U195" s="1">
        <v>45107</v>
      </c>
      <c r="V195">
        <v>3</v>
      </c>
      <c r="W195" t="str">
        <f>IF(Table1[[#This Row],[Engagement Score]]&lt;3,"Low",IF(Table1[[#This Row],[Engagement Score]]&lt;4,"Medium","High"))</f>
        <v>Medium</v>
      </c>
      <c r="X195">
        <v>2</v>
      </c>
      <c r="Y195" t="str">
        <f>IF(Table1[[#This Row],[Satisfaction Score]]&lt;3,"Unsatisfied",IF(Table1[[#This Row],[Satisfaction Score]]&lt;4,"Neutral","Satisfied"))</f>
        <v>Unsatisfied</v>
      </c>
      <c r="Z195">
        <v>4</v>
      </c>
      <c r="AA195" s="1">
        <v>44935</v>
      </c>
      <c r="AB195" t="s">
        <v>92</v>
      </c>
      <c r="AC195" t="s">
        <v>51</v>
      </c>
      <c r="AD195" t="s">
        <v>73</v>
      </c>
      <c r="AE195">
        <v>4</v>
      </c>
      <c r="AF195" s="5">
        <v>242.71</v>
      </c>
      <c r="AG195">
        <v>28</v>
      </c>
      <c r="AH195" t="str">
        <f t="shared" ref="AH195:AH258" si="3">IF(AG195&lt;25,"Young Adult", IF(AG195&lt;40, "Adult", IF(AG195&lt;60, "Middle Aged", "Old")))</f>
        <v>Adult</v>
      </c>
    </row>
    <row r="196" spans="1:34" x14ac:dyDescent="0.25">
      <c r="A196">
        <v>3651</v>
      </c>
      <c r="B196" s="1">
        <v>43752</v>
      </c>
      <c r="C196">
        <v>6</v>
      </c>
      <c r="D196" t="s">
        <v>106</v>
      </c>
      <c r="E196" t="s">
        <v>74</v>
      </c>
      <c r="F196" t="s">
        <v>30</v>
      </c>
      <c r="G196" t="s">
        <v>55</v>
      </c>
      <c r="H196" t="s">
        <v>32</v>
      </c>
      <c r="I196" t="s">
        <v>55</v>
      </c>
      <c r="J196" t="s">
        <v>34</v>
      </c>
      <c r="K196" t="s">
        <v>188</v>
      </c>
      <c r="L196" t="s">
        <v>65</v>
      </c>
      <c r="M196" s="1">
        <v>33257</v>
      </c>
      <c r="N196" t="s">
        <v>36</v>
      </c>
      <c r="O196" t="s">
        <v>37</v>
      </c>
      <c r="P196" t="s">
        <v>38</v>
      </c>
      <c r="Q196" t="s">
        <v>61</v>
      </c>
      <c r="R196" t="s">
        <v>40</v>
      </c>
      <c r="S196" t="str">
        <f>IF(Table1[[#This Row],[Current Employee Rating]]&gt;=4,"High Performer",IF(Table1[[#This Row],[Current Employee Rating]]&gt;=3,"Average Performer","Low Performer"))</f>
        <v>Average Performer</v>
      </c>
      <c r="T196">
        <v>3</v>
      </c>
      <c r="U196" s="1">
        <v>44859</v>
      </c>
      <c r="V196">
        <v>1</v>
      </c>
      <c r="W196" t="str">
        <f>IF(Table1[[#This Row],[Engagement Score]]&lt;3,"Low",IF(Table1[[#This Row],[Engagement Score]]&lt;4,"Medium","High"))</f>
        <v>Low</v>
      </c>
      <c r="X196">
        <v>4</v>
      </c>
      <c r="Y196" t="str">
        <f>IF(Table1[[#This Row],[Satisfaction Score]]&lt;3,"Unsatisfied",IF(Table1[[#This Row],[Satisfaction Score]]&lt;4,"Neutral","Satisfied"))</f>
        <v>Satisfied</v>
      </c>
      <c r="Z196">
        <v>1</v>
      </c>
      <c r="AA196" s="1">
        <v>45060</v>
      </c>
      <c r="AB196" t="s">
        <v>41</v>
      </c>
      <c r="AC196" t="s">
        <v>42</v>
      </c>
      <c r="AD196" t="s">
        <v>43</v>
      </c>
      <c r="AE196">
        <v>4</v>
      </c>
      <c r="AF196" s="5">
        <v>651.28</v>
      </c>
      <c r="AG196">
        <v>28</v>
      </c>
      <c r="AH196" t="str">
        <f t="shared" si="3"/>
        <v>Adult</v>
      </c>
    </row>
    <row r="197" spans="1:34" x14ac:dyDescent="0.25">
      <c r="A197">
        <v>3652</v>
      </c>
      <c r="B197" s="1">
        <v>43707</v>
      </c>
      <c r="C197">
        <v>6</v>
      </c>
      <c r="D197" t="s">
        <v>28</v>
      </c>
      <c r="E197" t="s">
        <v>81</v>
      </c>
      <c r="F197" t="s">
        <v>108</v>
      </c>
      <c r="G197" t="s">
        <v>46</v>
      </c>
      <c r="H197" t="s">
        <v>32</v>
      </c>
      <c r="I197" t="s">
        <v>46</v>
      </c>
      <c r="J197" t="s">
        <v>34</v>
      </c>
      <c r="K197" t="s">
        <v>188</v>
      </c>
      <c r="L197" t="s">
        <v>70</v>
      </c>
      <c r="M197" s="1">
        <v>17030</v>
      </c>
      <c r="N197" t="s">
        <v>36</v>
      </c>
      <c r="O197" t="s">
        <v>48</v>
      </c>
      <c r="P197" t="s">
        <v>60</v>
      </c>
      <c r="Q197" t="s">
        <v>67</v>
      </c>
      <c r="R197" t="s">
        <v>40</v>
      </c>
      <c r="S197" t="str">
        <f>IF(Table1[[#This Row],[Current Employee Rating]]&gt;=4,"High Performer",IF(Table1[[#This Row],[Current Employee Rating]]&gt;=3,"Average Performer","Low Performer"))</f>
        <v>Average Performer</v>
      </c>
      <c r="T197">
        <v>3</v>
      </c>
      <c r="U197" s="1">
        <v>44805</v>
      </c>
      <c r="V197">
        <v>1</v>
      </c>
      <c r="W197" t="str">
        <f>IF(Table1[[#This Row],[Engagement Score]]&lt;3,"Low",IF(Table1[[#This Row],[Engagement Score]]&lt;4,"Medium","High"))</f>
        <v>Low</v>
      </c>
      <c r="X197">
        <v>5</v>
      </c>
      <c r="Y197" t="str">
        <f>IF(Table1[[#This Row],[Satisfaction Score]]&lt;3,"Unsatisfied",IF(Table1[[#This Row],[Satisfaction Score]]&lt;4,"Neutral","Satisfied"))</f>
        <v>Satisfied</v>
      </c>
      <c r="Z197">
        <v>2</v>
      </c>
      <c r="AA197" s="1">
        <v>44957</v>
      </c>
      <c r="AB197" t="s">
        <v>92</v>
      </c>
      <c r="AC197" t="s">
        <v>51</v>
      </c>
      <c r="AD197" t="s">
        <v>52</v>
      </c>
      <c r="AE197">
        <v>3</v>
      </c>
      <c r="AF197" s="5">
        <v>962.45</v>
      </c>
      <c r="AG197">
        <v>73</v>
      </c>
      <c r="AH197" t="str">
        <f t="shared" si="3"/>
        <v>Old</v>
      </c>
    </row>
    <row r="198" spans="1:34" x14ac:dyDescent="0.25">
      <c r="A198">
        <v>3653</v>
      </c>
      <c r="B198" s="1">
        <v>44231</v>
      </c>
      <c r="C198">
        <v>5</v>
      </c>
      <c r="D198" t="s">
        <v>28</v>
      </c>
      <c r="E198" t="s">
        <v>54</v>
      </c>
      <c r="F198" t="s">
        <v>108</v>
      </c>
      <c r="G198" t="s">
        <v>31</v>
      </c>
      <c r="H198" t="s">
        <v>56</v>
      </c>
      <c r="I198" t="s">
        <v>46</v>
      </c>
      <c r="J198" t="s">
        <v>34</v>
      </c>
      <c r="K198" t="s">
        <v>188</v>
      </c>
      <c r="L198" t="s">
        <v>65</v>
      </c>
      <c r="M198" s="1">
        <v>34879</v>
      </c>
      <c r="N198" t="s">
        <v>36</v>
      </c>
      <c r="O198" t="s">
        <v>48</v>
      </c>
      <c r="P198" t="s">
        <v>84</v>
      </c>
      <c r="Q198" t="s">
        <v>39</v>
      </c>
      <c r="R198" t="s">
        <v>78</v>
      </c>
      <c r="S198" t="str">
        <f>IF(Table1[[#This Row],[Current Employee Rating]]&gt;=4,"High Performer",IF(Table1[[#This Row],[Current Employee Rating]]&gt;=3,"Average Performer","Low Performer"))</f>
        <v>Average Performer</v>
      </c>
      <c r="T198">
        <v>3</v>
      </c>
      <c r="U198" s="1">
        <v>45077</v>
      </c>
      <c r="V198">
        <v>4</v>
      </c>
      <c r="W198" t="str">
        <f>IF(Table1[[#This Row],[Engagement Score]]&lt;3,"Low",IF(Table1[[#This Row],[Engagement Score]]&lt;4,"Medium","High"))</f>
        <v>High</v>
      </c>
      <c r="X198">
        <v>4</v>
      </c>
      <c r="Y198" t="str">
        <f>IF(Table1[[#This Row],[Satisfaction Score]]&lt;3,"Unsatisfied",IF(Table1[[#This Row],[Satisfaction Score]]&lt;4,"Neutral","Satisfied"))</f>
        <v>Satisfied</v>
      </c>
      <c r="Z198">
        <v>3</v>
      </c>
      <c r="AA198" s="1">
        <v>44946</v>
      </c>
      <c r="AB198" t="s">
        <v>50</v>
      </c>
      <c r="AC198" t="s">
        <v>51</v>
      </c>
      <c r="AD198" t="s">
        <v>43</v>
      </c>
      <c r="AE198">
        <v>1</v>
      </c>
      <c r="AF198" s="5">
        <v>791.72</v>
      </c>
      <c r="AG198">
        <v>26</v>
      </c>
      <c r="AH198" t="str">
        <f t="shared" si="3"/>
        <v>Adult</v>
      </c>
    </row>
    <row r="199" spans="1:34" x14ac:dyDescent="0.25">
      <c r="A199">
        <v>3654</v>
      </c>
      <c r="B199" s="1">
        <v>44888</v>
      </c>
      <c r="C199">
        <v>3</v>
      </c>
      <c r="D199" t="s">
        <v>28</v>
      </c>
      <c r="E199" t="s">
        <v>94</v>
      </c>
      <c r="F199" t="s">
        <v>30</v>
      </c>
      <c r="G199" t="s">
        <v>46</v>
      </c>
      <c r="H199" t="s">
        <v>45</v>
      </c>
      <c r="I199" t="s">
        <v>46</v>
      </c>
      <c r="J199" t="s">
        <v>34</v>
      </c>
      <c r="K199" t="s">
        <v>188</v>
      </c>
      <c r="L199" t="s">
        <v>47</v>
      </c>
      <c r="M199" s="1">
        <v>34788</v>
      </c>
      <c r="N199" t="s">
        <v>36</v>
      </c>
      <c r="O199" t="s">
        <v>48</v>
      </c>
      <c r="P199" t="s">
        <v>84</v>
      </c>
      <c r="Q199" t="s">
        <v>77</v>
      </c>
      <c r="R199" t="s">
        <v>78</v>
      </c>
      <c r="S199" t="str">
        <f>IF(Table1[[#This Row],[Current Employee Rating]]&gt;=4,"High Performer",IF(Table1[[#This Row],[Current Employee Rating]]&gt;=3,"Average Performer","Low Performer"))</f>
        <v>High Performer</v>
      </c>
      <c r="T199">
        <v>4</v>
      </c>
      <c r="U199" s="1">
        <v>44928</v>
      </c>
      <c r="V199">
        <v>2</v>
      </c>
      <c r="W199" t="str">
        <f>IF(Table1[[#This Row],[Engagement Score]]&lt;3,"Low",IF(Table1[[#This Row],[Engagement Score]]&lt;4,"Medium","High"))</f>
        <v>Low</v>
      </c>
      <c r="X199">
        <v>4</v>
      </c>
      <c r="Y199" t="str">
        <f>IF(Table1[[#This Row],[Satisfaction Score]]&lt;3,"Unsatisfied",IF(Table1[[#This Row],[Satisfaction Score]]&lt;4,"Neutral","Satisfied"))</f>
        <v>Satisfied</v>
      </c>
      <c r="Z199">
        <v>1</v>
      </c>
      <c r="AA199" s="1">
        <v>45027</v>
      </c>
      <c r="AB199" t="s">
        <v>62</v>
      </c>
      <c r="AC199" t="s">
        <v>42</v>
      </c>
      <c r="AD199" t="s">
        <v>52</v>
      </c>
      <c r="AE199">
        <v>4</v>
      </c>
      <c r="AF199" s="5">
        <v>553.86</v>
      </c>
      <c r="AG199">
        <v>27</v>
      </c>
      <c r="AH199" t="str">
        <f t="shared" si="3"/>
        <v>Adult</v>
      </c>
    </row>
    <row r="200" spans="1:34" x14ac:dyDescent="0.25">
      <c r="A200">
        <v>3655</v>
      </c>
      <c r="B200" s="1">
        <v>44982</v>
      </c>
      <c r="C200">
        <v>3</v>
      </c>
      <c r="D200" t="s">
        <v>28</v>
      </c>
      <c r="E200" t="s">
        <v>85</v>
      </c>
      <c r="F200" t="s">
        <v>30</v>
      </c>
      <c r="G200" t="s">
        <v>46</v>
      </c>
      <c r="H200" t="s">
        <v>32</v>
      </c>
      <c r="I200" t="s">
        <v>55</v>
      </c>
      <c r="J200" t="s">
        <v>34</v>
      </c>
      <c r="K200" t="s">
        <v>188</v>
      </c>
      <c r="L200" t="s">
        <v>79</v>
      </c>
      <c r="M200" s="1">
        <v>36088</v>
      </c>
      <c r="N200" t="s">
        <v>36</v>
      </c>
      <c r="O200" t="s">
        <v>48</v>
      </c>
      <c r="P200" t="s">
        <v>84</v>
      </c>
      <c r="Q200" t="s">
        <v>67</v>
      </c>
      <c r="R200" t="s">
        <v>40</v>
      </c>
      <c r="S200" t="str">
        <f>IF(Table1[[#This Row],[Current Employee Rating]]&gt;=4,"High Performer",IF(Table1[[#This Row],[Current Employee Rating]]&gt;=3,"Average Performer","Low Performer"))</f>
        <v>Average Performer</v>
      </c>
      <c r="T200">
        <v>3</v>
      </c>
      <c r="U200" s="1">
        <v>45021</v>
      </c>
      <c r="V200">
        <v>1</v>
      </c>
      <c r="W200" t="str">
        <f>IF(Table1[[#This Row],[Engagement Score]]&lt;3,"Low",IF(Table1[[#This Row],[Engagement Score]]&lt;4,"Medium","High"))</f>
        <v>Low</v>
      </c>
      <c r="X200">
        <v>5</v>
      </c>
      <c r="Y200" t="str">
        <f>IF(Table1[[#This Row],[Satisfaction Score]]&lt;3,"Unsatisfied",IF(Table1[[#This Row],[Satisfaction Score]]&lt;4,"Neutral","Satisfied"))</f>
        <v>Satisfied</v>
      </c>
      <c r="Z200">
        <v>1</v>
      </c>
      <c r="AA200" s="1">
        <v>44930</v>
      </c>
      <c r="AB200" t="s">
        <v>68</v>
      </c>
      <c r="AC200" t="s">
        <v>51</v>
      </c>
      <c r="AD200" t="s">
        <v>73</v>
      </c>
      <c r="AE200">
        <v>1</v>
      </c>
      <c r="AF200" s="5">
        <v>735.72</v>
      </c>
      <c r="AG200">
        <v>25</v>
      </c>
      <c r="AH200" t="str">
        <f t="shared" si="3"/>
        <v>Adult</v>
      </c>
    </row>
    <row r="201" spans="1:34" x14ac:dyDescent="0.25">
      <c r="A201">
        <v>3656</v>
      </c>
      <c r="B201" s="1">
        <v>43814</v>
      </c>
      <c r="C201">
        <v>6</v>
      </c>
      <c r="D201" t="s">
        <v>28</v>
      </c>
      <c r="E201" t="s">
        <v>64</v>
      </c>
      <c r="F201" t="s">
        <v>30</v>
      </c>
      <c r="G201" t="s">
        <v>46</v>
      </c>
      <c r="H201" t="s">
        <v>56</v>
      </c>
      <c r="I201" t="s">
        <v>46</v>
      </c>
      <c r="J201" t="s">
        <v>34</v>
      </c>
      <c r="K201" t="s">
        <v>188</v>
      </c>
      <c r="L201" t="s">
        <v>111</v>
      </c>
      <c r="M201" s="1">
        <v>36995</v>
      </c>
      <c r="N201" t="s">
        <v>36</v>
      </c>
      <c r="O201" t="s">
        <v>48</v>
      </c>
      <c r="P201" t="s">
        <v>49</v>
      </c>
      <c r="Q201" t="s">
        <v>77</v>
      </c>
      <c r="R201" t="s">
        <v>78</v>
      </c>
      <c r="S201" t="str">
        <f>IF(Table1[[#This Row],[Current Employee Rating]]&gt;=4,"High Performer",IF(Table1[[#This Row],[Current Employee Rating]]&gt;=3,"Average Performer","Low Performer"))</f>
        <v>High Performer</v>
      </c>
      <c r="T201">
        <v>5</v>
      </c>
      <c r="U201" s="1">
        <v>44879</v>
      </c>
      <c r="V201">
        <v>5</v>
      </c>
      <c r="W201" t="str">
        <f>IF(Table1[[#This Row],[Engagement Score]]&lt;3,"Low",IF(Table1[[#This Row],[Engagement Score]]&lt;4,"Medium","High"))</f>
        <v>High</v>
      </c>
      <c r="X201">
        <v>3</v>
      </c>
      <c r="Y201" t="str">
        <f>IF(Table1[[#This Row],[Satisfaction Score]]&lt;3,"Unsatisfied",IF(Table1[[#This Row],[Satisfaction Score]]&lt;4,"Neutral","Satisfied"))</f>
        <v>Neutral</v>
      </c>
      <c r="Z201">
        <v>2</v>
      </c>
      <c r="AA201" s="1">
        <v>45091</v>
      </c>
      <c r="AB201" t="s">
        <v>62</v>
      </c>
      <c r="AC201" t="s">
        <v>42</v>
      </c>
      <c r="AD201" t="s">
        <v>43</v>
      </c>
      <c r="AE201">
        <v>4</v>
      </c>
      <c r="AF201" s="5">
        <v>867.03</v>
      </c>
      <c r="AG201">
        <v>18</v>
      </c>
      <c r="AH201" t="str">
        <f t="shared" si="3"/>
        <v>Young Adult</v>
      </c>
    </row>
    <row r="202" spans="1:34" x14ac:dyDescent="0.25">
      <c r="A202">
        <v>3657</v>
      </c>
      <c r="B202" s="1">
        <v>44437</v>
      </c>
      <c r="C202">
        <v>4</v>
      </c>
      <c r="D202" t="s">
        <v>28</v>
      </c>
      <c r="E202" t="s">
        <v>74</v>
      </c>
      <c r="F202" t="s">
        <v>30</v>
      </c>
      <c r="G202" t="s">
        <v>46</v>
      </c>
      <c r="H202" t="s">
        <v>32</v>
      </c>
      <c r="I202" t="s">
        <v>55</v>
      </c>
      <c r="J202" t="s">
        <v>34</v>
      </c>
      <c r="K202" t="s">
        <v>188</v>
      </c>
      <c r="L202" t="s">
        <v>65</v>
      </c>
      <c r="M202" s="1">
        <v>33667</v>
      </c>
      <c r="N202" t="s">
        <v>36</v>
      </c>
      <c r="O202" t="s">
        <v>37</v>
      </c>
      <c r="P202" t="s">
        <v>72</v>
      </c>
      <c r="Q202" t="s">
        <v>61</v>
      </c>
      <c r="R202" t="s">
        <v>40</v>
      </c>
      <c r="S202" t="str">
        <f>IF(Table1[[#This Row],[Current Employee Rating]]&gt;=4,"High Performer",IF(Table1[[#This Row],[Current Employee Rating]]&gt;=3,"Average Performer","Low Performer"))</f>
        <v>High Performer</v>
      </c>
      <c r="T202">
        <v>4</v>
      </c>
      <c r="U202" s="1">
        <v>45011</v>
      </c>
      <c r="V202">
        <v>4</v>
      </c>
      <c r="W202" t="str">
        <f>IF(Table1[[#This Row],[Engagement Score]]&lt;3,"Low",IF(Table1[[#This Row],[Engagement Score]]&lt;4,"Medium","High"))</f>
        <v>High</v>
      </c>
      <c r="X202">
        <v>2</v>
      </c>
      <c r="Y202" t="str">
        <f>IF(Table1[[#This Row],[Satisfaction Score]]&lt;3,"Unsatisfied",IF(Table1[[#This Row],[Satisfaction Score]]&lt;4,"Neutral","Satisfied"))</f>
        <v>Unsatisfied</v>
      </c>
      <c r="Z202">
        <v>4</v>
      </c>
      <c r="AA202" s="1">
        <v>45072</v>
      </c>
      <c r="AB202" t="s">
        <v>62</v>
      </c>
      <c r="AC202" t="s">
        <v>51</v>
      </c>
      <c r="AD202" t="s">
        <v>52</v>
      </c>
      <c r="AE202">
        <v>1</v>
      </c>
      <c r="AF202" s="5">
        <v>710.14</v>
      </c>
      <c r="AG202">
        <v>29</v>
      </c>
      <c r="AH202" t="str">
        <f t="shared" si="3"/>
        <v>Adult</v>
      </c>
    </row>
    <row r="203" spans="1:34" x14ac:dyDescent="0.25">
      <c r="A203">
        <v>3658</v>
      </c>
      <c r="B203" s="1">
        <v>44869</v>
      </c>
      <c r="C203">
        <v>3</v>
      </c>
      <c r="D203" t="s">
        <v>28</v>
      </c>
      <c r="E203" t="s">
        <v>69</v>
      </c>
      <c r="F203" t="s">
        <v>30</v>
      </c>
      <c r="G203" t="s">
        <v>46</v>
      </c>
      <c r="H203" t="s">
        <v>32</v>
      </c>
      <c r="I203" t="s">
        <v>33</v>
      </c>
      <c r="J203" t="s">
        <v>34</v>
      </c>
      <c r="K203" t="s">
        <v>188</v>
      </c>
      <c r="L203" t="s">
        <v>96</v>
      </c>
      <c r="M203" s="1">
        <v>24436</v>
      </c>
      <c r="N203" t="s">
        <v>36</v>
      </c>
      <c r="O203" t="s">
        <v>37</v>
      </c>
      <c r="P203" t="s">
        <v>72</v>
      </c>
      <c r="Q203" t="s">
        <v>77</v>
      </c>
      <c r="R203" t="s">
        <v>40</v>
      </c>
      <c r="S203" t="str">
        <f>IF(Table1[[#This Row],[Current Employee Rating]]&gt;=4,"High Performer",IF(Table1[[#This Row],[Current Employee Rating]]&gt;=3,"Average Performer","Low Performer"))</f>
        <v>Average Performer</v>
      </c>
      <c r="T203">
        <v>3</v>
      </c>
      <c r="U203" s="1">
        <v>45140</v>
      </c>
      <c r="V203">
        <v>5</v>
      </c>
      <c r="W203" t="str">
        <f>IF(Table1[[#This Row],[Engagement Score]]&lt;3,"Low",IF(Table1[[#This Row],[Engagement Score]]&lt;4,"Medium","High"))</f>
        <v>High</v>
      </c>
      <c r="X203">
        <v>4</v>
      </c>
      <c r="Y203" t="str">
        <f>IF(Table1[[#This Row],[Satisfaction Score]]&lt;3,"Unsatisfied",IF(Table1[[#This Row],[Satisfaction Score]]&lt;4,"Neutral","Satisfied"))</f>
        <v>Satisfied</v>
      </c>
      <c r="Z203">
        <v>2</v>
      </c>
      <c r="AA203" s="1">
        <v>44791</v>
      </c>
      <c r="AB203" t="s">
        <v>41</v>
      </c>
      <c r="AC203" t="s">
        <v>51</v>
      </c>
      <c r="AD203" t="s">
        <v>52</v>
      </c>
      <c r="AE203">
        <v>2</v>
      </c>
      <c r="AF203" s="5">
        <v>799.88</v>
      </c>
      <c r="AG203">
        <v>56</v>
      </c>
      <c r="AH203" t="str">
        <f t="shared" si="3"/>
        <v>Middle Aged</v>
      </c>
    </row>
    <row r="204" spans="1:34" x14ac:dyDescent="0.25">
      <c r="A204">
        <v>3659</v>
      </c>
      <c r="B204" s="1">
        <v>43740</v>
      </c>
      <c r="C204">
        <v>6</v>
      </c>
      <c r="D204" t="s">
        <v>28</v>
      </c>
      <c r="E204" t="s">
        <v>29</v>
      </c>
      <c r="F204" t="s">
        <v>30</v>
      </c>
      <c r="G204" t="s">
        <v>55</v>
      </c>
      <c r="H204" t="s">
        <v>45</v>
      </c>
      <c r="I204" t="s">
        <v>46</v>
      </c>
      <c r="J204" t="s">
        <v>34</v>
      </c>
      <c r="K204" t="s">
        <v>188</v>
      </c>
      <c r="L204" t="s">
        <v>70</v>
      </c>
      <c r="M204" s="1">
        <v>32811</v>
      </c>
      <c r="N204" t="s">
        <v>36</v>
      </c>
      <c r="O204" t="s">
        <v>48</v>
      </c>
      <c r="P204" t="s">
        <v>60</v>
      </c>
      <c r="Q204" t="s">
        <v>77</v>
      </c>
      <c r="R204" t="s">
        <v>78</v>
      </c>
      <c r="S204" t="str">
        <f>IF(Table1[[#This Row],[Current Employee Rating]]&gt;=4,"High Performer",IF(Table1[[#This Row],[Current Employee Rating]]&gt;=3,"Average Performer","Low Performer"))</f>
        <v>Low Performer</v>
      </c>
      <c r="T204">
        <v>1</v>
      </c>
      <c r="U204" s="1">
        <v>44799</v>
      </c>
      <c r="V204">
        <v>3</v>
      </c>
      <c r="W204" t="str">
        <f>IF(Table1[[#This Row],[Engagement Score]]&lt;3,"Low",IF(Table1[[#This Row],[Engagement Score]]&lt;4,"Medium","High"))</f>
        <v>Medium</v>
      </c>
      <c r="X204">
        <v>1</v>
      </c>
      <c r="Y204" t="str">
        <f>IF(Table1[[#This Row],[Satisfaction Score]]&lt;3,"Unsatisfied",IF(Table1[[#This Row],[Satisfaction Score]]&lt;4,"Neutral","Satisfied"))</f>
        <v>Unsatisfied</v>
      </c>
      <c r="Z204">
        <v>5</v>
      </c>
      <c r="AA204" s="1">
        <v>44953</v>
      </c>
      <c r="AB204" t="s">
        <v>41</v>
      </c>
      <c r="AC204" t="s">
        <v>51</v>
      </c>
      <c r="AD204" t="s">
        <v>73</v>
      </c>
      <c r="AE204">
        <v>5</v>
      </c>
      <c r="AF204" s="5">
        <v>242.87</v>
      </c>
      <c r="AG204">
        <v>30</v>
      </c>
      <c r="AH204" t="str">
        <f t="shared" si="3"/>
        <v>Adult</v>
      </c>
    </row>
    <row r="205" spans="1:34" x14ac:dyDescent="0.25">
      <c r="A205">
        <v>3660</v>
      </c>
      <c r="B205" s="1">
        <v>43609</v>
      </c>
      <c r="C205">
        <v>6</v>
      </c>
      <c r="D205" t="s">
        <v>28</v>
      </c>
      <c r="E205" t="s">
        <v>44</v>
      </c>
      <c r="F205" t="s">
        <v>30</v>
      </c>
      <c r="G205" t="s">
        <v>55</v>
      </c>
      <c r="H205" t="s">
        <v>45</v>
      </c>
      <c r="I205" t="s">
        <v>55</v>
      </c>
      <c r="J205" t="s">
        <v>34</v>
      </c>
      <c r="K205" t="s">
        <v>188</v>
      </c>
      <c r="L205" t="s">
        <v>70</v>
      </c>
      <c r="M205" s="1">
        <v>27201</v>
      </c>
      <c r="N205" t="s">
        <v>36</v>
      </c>
      <c r="O205" t="s">
        <v>48</v>
      </c>
      <c r="P205" t="s">
        <v>49</v>
      </c>
      <c r="Q205" t="s">
        <v>61</v>
      </c>
      <c r="R205" t="s">
        <v>78</v>
      </c>
      <c r="S205" t="str">
        <f>IF(Table1[[#This Row],[Current Employee Rating]]&gt;=4,"High Performer",IF(Table1[[#This Row],[Current Employee Rating]]&gt;=3,"Average Performer","Low Performer"))</f>
        <v>Average Performer</v>
      </c>
      <c r="T205">
        <v>3</v>
      </c>
      <c r="U205" s="1">
        <v>44803</v>
      </c>
      <c r="V205">
        <v>3</v>
      </c>
      <c r="W205" t="str">
        <f>IF(Table1[[#This Row],[Engagement Score]]&lt;3,"Low",IF(Table1[[#This Row],[Engagement Score]]&lt;4,"Medium","High"))</f>
        <v>Medium</v>
      </c>
      <c r="X205">
        <v>2</v>
      </c>
      <c r="Y205" t="str">
        <f>IF(Table1[[#This Row],[Satisfaction Score]]&lt;3,"Unsatisfied",IF(Table1[[#This Row],[Satisfaction Score]]&lt;4,"Neutral","Satisfied"))</f>
        <v>Unsatisfied</v>
      </c>
      <c r="Z205">
        <v>4</v>
      </c>
      <c r="AA205" s="1">
        <v>45065</v>
      </c>
      <c r="AB205" t="s">
        <v>41</v>
      </c>
      <c r="AC205" t="s">
        <v>42</v>
      </c>
      <c r="AD205" t="s">
        <v>73</v>
      </c>
      <c r="AE205">
        <v>4</v>
      </c>
      <c r="AF205" s="5">
        <v>849.77</v>
      </c>
      <c r="AG205">
        <v>45</v>
      </c>
      <c r="AH205" t="str">
        <f t="shared" si="3"/>
        <v>Middle Aged</v>
      </c>
    </row>
    <row r="206" spans="1:34" x14ac:dyDescent="0.25">
      <c r="A206">
        <v>3661</v>
      </c>
      <c r="B206" s="1">
        <v>44620</v>
      </c>
      <c r="C206">
        <v>4</v>
      </c>
      <c r="D206" t="s">
        <v>28</v>
      </c>
      <c r="E206" t="s">
        <v>87</v>
      </c>
      <c r="F206" t="s">
        <v>30</v>
      </c>
      <c r="G206" t="s">
        <v>31</v>
      </c>
      <c r="H206" t="s">
        <v>32</v>
      </c>
      <c r="I206" t="s">
        <v>33</v>
      </c>
      <c r="J206" t="s">
        <v>34</v>
      </c>
      <c r="K206" t="s">
        <v>188</v>
      </c>
      <c r="L206" t="s">
        <v>82</v>
      </c>
      <c r="M206" s="1">
        <v>19136</v>
      </c>
      <c r="N206" t="s">
        <v>36</v>
      </c>
      <c r="O206" t="s">
        <v>48</v>
      </c>
      <c r="P206" t="s">
        <v>84</v>
      </c>
      <c r="Q206" t="s">
        <v>67</v>
      </c>
      <c r="R206" t="s">
        <v>40</v>
      </c>
      <c r="S206" t="str">
        <f>IF(Table1[[#This Row],[Current Employee Rating]]&gt;=4,"High Performer",IF(Table1[[#This Row],[Current Employee Rating]]&gt;=3,"Average Performer","Low Performer"))</f>
        <v>Average Performer</v>
      </c>
      <c r="T206">
        <v>3</v>
      </c>
      <c r="U206" s="1">
        <v>45113</v>
      </c>
      <c r="V206">
        <v>3</v>
      </c>
      <c r="W206" t="str">
        <f>IF(Table1[[#This Row],[Engagement Score]]&lt;3,"Low",IF(Table1[[#This Row],[Engagement Score]]&lt;4,"Medium","High"))</f>
        <v>Medium</v>
      </c>
      <c r="X206">
        <v>2</v>
      </c>
      <c r="Y206" t="str">
        <f>IF(Table1[[#This Row],[Satisfaction Score]]&lt;3,"Unsatisfied",IF(Table1[[#This Row],[Satisfaction Score]]&lt;4,"Neutral","Satisfied"))</f>
        <v>Unsatisfied</v>
      </c>
      <c r="Z206">
        <v>5</v>
      </c>
      <c r="AA206" s="1">
        <v>45052</v>
      </c>
      <c r="AB206" t="s">
        <v>50</v>
      </c>
      <c r="AC206" t="s">
        <v>51</v>
      </c>
      <c r="AD206" t="s">
        <v>73</v>
      </c>
      <c r="AE206">
        <v>2</v>
      </c>
      <c r="AF206" s="5">
        <v>471.5</v>
      </c>
      <c r="AG206">
        <v>70</v>
      </c>
      <c r="AH206" t="str">
        <f t="shared" si="3"/>
        <v>Old</v>
      </c>
    </row>
    <row r="207" spans="1:34" x14ac:dyDescent="0.25">
      <c r="A207">
        <v>3662</v>
      </c>
      <c r="B207" s="1">
        <v>45090</v>
      </c>
      <c r="C207">
        <v>2</v>
      </c>
      <c r="D207" t="s">
        <v>28</v>
      </c>
      <c r="E207" t="s">
        <v>81</v>
      </c>
      <c r="F207" t="s">
        <v>30</v>
      </c>
      <c r="G207" t="s">
        <v>55</v>
      </c>
      <c r="H207" t="s">
        <v>56</v>
      </c>
      <c r="I207" t="s">
        <v>33</v>
      </c>
      <c r="J207" t="s">
        <v>34</v>
      </c>
      <c r="K207" t="s">
        <v>188</v>
      </c>
      <c r="L207" t="s">
        <v>101</v>
      </c>
      <c r="M207" s="1">
        <v>26772</v>
      </c>
      <c r="N207" t="s">
        <v>36</v>
      </c>
      <c r="O207" t="s">
        <v>48</v>
      </c>
      <c r="P207" t="s">
        <v>60</v>
      </c>
      <c r="Q207" t="s">
        <v>67</v>
      </c>
      <c r="R207" t="s">
        <v>78</v>
      </c>
      <c r="S207" t="str">
        <f>IF(Table1[[#This Row],[Current Employee Rating]]&gt;=4,"High Performer",IF(Table1[[#This Row],[Current Employee Rating]]&gt;=3,"Average Performer","Low Performer"))</f>
        <v>Low Performer</v>
      </c>
      <c r="T207">
        <v>2</v>
      </c>
      <c r="U207" s="1">
        <v>45121</v>
      </c>
      <c r="V207">
        <v>3</v>
      </c>
      <c r="W207" t="str">
        <f>IF(Table1[[#This Row],[Engagement Score]]&lt;3,"Low",IF(Table1[[#This Row],[Engagement Score]]&lt;4,"Medium","High"))</f>
        <v>Medium</v>
      </c>
      <c r="X207">
        <v>5</v>
      </c>
      <c r="Y207" t="str">
        <f>IF(Table1[[#This Row],[Satisfaction Score]]&lt;3,"Unsatisfied",IF(Table1[[#This Row],[Satisfaction Score]]&lt;4,"Neutral","Satisfied"))</f>
        <v>Satisfied</v>
      </c>
      <c r="Z207">
        <v>3</v>
      </c>
      <c r="AA207" s="1">
        <v>45066</v>
      </c>
      <c r="AB207" t="s">
        <v>50</v>
      </c>
      <c r="AC207" t="s">
        <v>42</v>
      </c>
      <c r="AD207" t="s">
        <v>73</v>
      </c>
      <c r="AE207">
        <v>1</v>
      </c>
      <c r="AF207" s="5">
        <v>535.92999999999995</v>
      </c>
      <c r="AG207">
        <v>50</v>
      </c>
      <c r="AH207" t="str">
        <f t="shared" si="3"/>
        <v>Middle Aged</v>
      </c>
    </row>
    <row r="208" spans="1:34" x14ac:dyDescent="0.25">
      <c r="A208">
        <v>3665</v>
      </c>
      <c r="B208" s="1">
        <v>43791</v>
      </c>
      <c r="C208">
        <v>6</v>
      </c>
      <c r="D208" t="s">
        <v>28</v>
      </c>
      <c r="E208" t="s">
        <v>85</v>
      </c>
      <c r="F208" t="s">
        <v>30</v>
      </c>
      <c r="G208" t="s">
        <v>55</v>
      </c>
      <c r="H208" t="s">
        <v>56</v>
      </c>
      <c r="I208" t="s">
        <v>33</v>
      </c>
      <c r="J208" t="s">
        <v>34</v>
      </c>
      <c r="K208" t="s">
        <v>188</v>
      </c>
      <c r="L208" t="s">
        <v>70</v>
      </c>
      <c r="M208" s="1">
        <v>31136</v>
      </c>
      <c r="N208" t="s">
        <v>36</v>
      </c>
      <c r="O208" t="s">
        <v>48</v>
      </c>
      <c r="P208" t="s">
        <v>84</v>
      </c>
      <c r="Q208" t="s">
        <v>67</v>
      </c>
      <c r="R208" t="s">
        <v>40</v>
      </c>
      <c r="S208" t="str">
        <f>IF(Table1[[#This Row],[Current Employee Rating]]&gt;=4,"High Performer",IF(Table1[[#This Row],[Current Employee Rating]]&gt;=3,"Average Performer","Low Performer"))</f>
        <v>Average Performer</v>
      </c>
      <c r="T208">
        <v>3</v>
      </c>
      <c r="U208" s="1">
        <v>44987</v>
      </c>
      <c r="V208">
        <v>5</v>
      </c>
      <c r="W208" t="str">
        <f>IF(Table1[[#This Row],[Engagement Score]]&lt;3,"Low",IF(Table1[[#This Row],[Engagement Score]]&lt;4,"Medium","High"))</f>
        <v>High</v>
      </c>
      <c r="X208">
        <v>2</v>
      </c>
      <c r="Y208" t="str">
        <f>IF(Table1[[#This Row],[Satisfaction Score]]&lt;3,"Unsatisfied",IF(Table1[[#This Row],[Satisfaction Score]]&lt;4,"Neutral","Satisfied"))</f>
        <v>Unsatisfied</v>
      </c>
      <c r="Z208">
        <v>1</v>
      </c>
      <c r="AA208" s="1">
        <v>44935</v>
      </c>
      <c r="AB208" t="s">
        <v>62</v>
      </c>
      <c r="AC208" t="s">
        <v>42</v>
      </c>
      <c r="AD208" t="s">
        <v>73</v>
      </c>
      <c r="AE208">
        <v>3</v>
      </c>
      <c r="AF208" s="5">
        <v>752.33</v>
      </c>
      <c r="AG208">
        <v>34</v>
      </c>
      <c r="AH208" t="str">
        <f t="shared" si="3"/>
        <v>Adult</v>
      </c>
    </row>
    <row r="209" spans="1:34" x14ac:dyDescent="0.25">
      <c r="A209">
        <v>3666</v>
      </c>
      <c r="B209" s="1">
        <v>44680</v>
      </c>
      <c r="C209">
        <v>4</v>
      </c>
      <c r="D209" t="s">
        <v>28</v>
      </c>
      <c r="E209" t="s">
        <v>64</v>
      </c>
      <c r="F209" t="s">
        <v>30</v>
      </c>
      <c r="G209" t="s">
        <v>55</v>
      </c>
      <c r="H209" t="s">
        <v>45</v>
      </c>
      <c r="I209" t="s">
        <v>55</v>
      </c>
      <c r="J209" t="s">
        <v>34</v>
      </c>
      <c r="K209" t="s">
        <v>188</v>
      </c>
      <c r="L209" t="s">
        <v>70</v>
      </c>
      <c r="M209" s="1">
        <v>20594</v>
      </c>
      <c r="N209" t="s">
        <v>36</v>
      </c>
      <c r="O209" t="s">
        <v>48</v>
      </c>
      <c r="P209" t="s">
        <v>49</v>
      </c>
      <c r="Q209" t="s">
        <v>61</v>
      </c>
      <c r="R209" t="s">
        <v>40</v>
      </c>
      <c r="S209" t="str">
        <f>IF(Table1[[#This Row],[Current Employee Rating]]&gt;=4,"High Performer",IF(Table1[[#This Row],[Current Employee Rating]]&gt;=3,"Average Performer","Low Performer"))</f>
        <v>Average Performer</v>
      </c>
      <c r="T209">
        <v>3</v>
      </c>
      <c r="U209" s="1">
        <v>45042</v>
      </c>
      <c r="V209">
        <v>5</v>
      </c>
      <c r="W209" t="str">
        <f>IF(Table1[[#This Row],[Engagement Score]]&lt;3,"Low",IF(Table1[[#This Row],[Engagement Score]]&lt;4,"Medium","High"))</f>
        <v>High</v>
      </c>
      <c r="X209">
        <v>2</v>
      </c>
      <c r="Y209" t="str">
        <f>IF(Table1[[#This Row],[Satisfaction Score]]&lt;3,"Unsatisfied",IF(Table1[[#This Row],[Satisfaction Score]]&lt;4,"Neutral","Satisfied"))</f>
        <v>Unsatisfied</v>
      </c>
      <c r="Z209">
        <v>1</v>
      </c>
      <c r="AA209" s="1">
        <v>45140</v>
      </c>
      <c r="AB209" t="s">
        <v>62</v>
      </c>
      <c r="AC209" t="s">
        <v>42</v>
      </c>
      <c r="AD209" t="s">
        <v>63</v>
      </c>
      <c r="AE209">
        <v>3</v>
      </c>
      <c r="AF209" s="5">
        <v>343.52</v>
      </c>
      <c r="AG209">
        <v>66</v>
      </c>
      <c r="AH209" t="str">
        <f t="shared" si="3"/>
        <v>Old</v>
      </c>
    </row>
    <row r="210" spans="1:34" x14ac:dyDescent="0.25">
      <c r="A210">
        <v>3667</v>
      </c>
      <c r="B210" s="1">
        <v>44906</v>
      </c>
      <c r="C210">
        <v>3</v>
      </c>
      <c r="D210" t="s">
        <v>28</v>
      </c>
      <c r="E210" t="s">
        <v>74</v>
      </c>
      <c r="F210" t="s">
        <v>30</v>
      </c>
      <c r="G210" t="s">
        <v>46</v>
      </c>
      <c r="H210" t="s">
        <v>56</v>
      </c>
      <c r="I210" t="s">
        <v>33</v>
      </c>
      <c r="J210" t="s">
        <v>34</v>
      </c>
      <c r="K210" t="s">
        <v>188</v>
      </c>
      <c r="L210" t="s">
        <v>109</v>
      </c>
      <c r="M210" s="1">
        <v>36030</v>
      </c>
      <c r="N210" t="s">
        <v>36</v>
      </c>
      <c r="O210" t="s">
        <v>48</v>
      </c>
      <c r="P210" t="s">
        <v>72</v>
      </c>
      <c r="Q210" t="s">
        <v>61</v>
      </c>
      <c r="R210" t="s">
        <v>40</v>
      </c>
      <c r="S210" t="str">
        <f>IF(Table1[[#This Row],[Current Employee Rating]]&gt;=4,"High Performer",IF(Table1[[#This Row],[Current Employee Rating]]&gt;=3,"Average Performer","Low Performer"))</f>
        <v>Average Performer</v>
      </c>
      <c r="T210">
        <v>3</v>
      </c>
      <c r="U210" s="1">
        <v>44883</v>
      </c>
      <c r="V210">
        <v>1</v>
      </c>
      <c r="W210" t="str">
        <f>IF(Table1[[#This Row],[Engagement Score]]&lt;3,"Low",IF(Table1[[#This Row],[Engagement Score]]&lt;4,"Medium","High"))</f>
        <v>Low</v>
      </c>
      <c r="X210">
        <v>1</v>
      </c>
      <c r="Y210" t="str">
        <f>IF(Table1[[#This Row],[Satisfaction Score]]&lt;3,"Unsatisfied",IF(Table1[[#This Row],[Satisfaction Score]]&lt;4,"Neutral","Satisfied"))</f>
        <v>Unsatisfied</v>
      </c>
      <c r="Z210">
        <v>2</v>
      </c>
      <c r="AA210" s="1">
        <v>44960</v>
      </c>
      <c r="AB210" t="s">
        <v>41</v>
      </c>
      <c r="AC210" t="s">
        <v>42</v>
      </c>
      <c r="AD210" t="s">
        <v>63</v>
      </c>
      <c r="AE210">
        <v>3</v>
      </c>
      <c r="AF210" s="5">
        <v>860.31</v>
      </c>
      <c r="AG210">
        <v>24</v>
      </c>
      <c r="AH210" t="str">
        <f t="shared" si="3"/>
        <v>Young Adult</v>
      </c>
    </row>
    <row r="211" spans="1:34" x14ac:dyDescent="0.25">
      <c r="A211">
        <v>3668</v>
      </c>
      <c r="B211" s="1">
        <v>45144</v>
      </c>
      <c r="C211">
        <v>2</v>
      </c>
      <c r="D211" t="s">
        <v>28</v>
      </c>
      <c r="E211" t="s">
        <v>69</v>
      </c>
      <c r="F211" t="s">
        <v>30</v>
      </c>
      <c r="G211" t="s">
        <v>55</v>
      </c>
      <c r="H211" t="s">
        <v>32</v>
      </c>
      <c r="I211" t="s">
        <v>55</v>
      </c>
      <c r="J211" t="s">
        <v>34</v>
      </c>
      <c r="K211" t="s">
        <v>188</v>
      </c>
      <c r="L211" t="s">
        <v>111</v>
      </c>
      <c r="M211" s="1">
        <v>35209</v>
      </c>
      <c r="N211" t="s">
        <v>36</v>
      </c>
      <c r="O211" t="s">
        <v>48</v>
      </c>
      <c r="P211" t="s">
        <v>84</v>
      </c>
      <c r="Q211" t="s">
        <v>39</v>
      </c>
      <c r="R211" t="s">
        <v>98</v>
      </c>
      <c r="S211" t="str">
        <f>IF(Table1[[#This Row],[Current Employee Rating]]&gt;=4,"High Performer",IF(Table1[[#This Row],[Current Employee Rating]]&gt;=3,"Average Performer","Low Performer"))</f>
        <v>Average Performer</v>
      </c>
      <c r="T211">
        <v>3</v>
      </c>
      <c r="U211" s="1">
        <v>45106</v>
      </c>
      <c r="V211">
        <v>1</v>
      </c>
      <c r="W211" t="str">
        <f>IF(Table1[[#This Row],[Engagement Score]]&lt;3,"Low",IF(Table1[[#This Row],[Engagement Score]]&lt;4,"Medium","High"))</f>
        <v>Low</v>
      </c>
      <c r="X211">
        <v>5</v>
      </c>
      <c r="Y211" t="str">
        <f>IF(Table1[[#This Row],[Satisfaction Score]]&lt;3,"Unsatisfied",IF(Table1[[#This Row],[Satisfaction Score]]&lt;4,"Neutral","Satisfied"))</f>
        <v>Satisfied</v>
      </c>
      <c r="Z211">
        <v>1</v>
      </c>
      <c r="AA211" s="1">
        <v>44893</v>
      </c>
      <c r="AB211" t="s">
        <v>50</v>
      </c>
      <c r="AC211" t="s">
        <v>51</v>
      </c>
      <c r="AD211" t="s">
        <v>63</v>
      </c>
      <c r="AE211">
        <v>4</v>
      </c>
      <c r="AF211" s="5">
        <v>265.55</v>
      </c>
      <c r="AG211">
        <v>27</v>
      </c>
      <c r="AH211" t="str">
        <f t="shared" si="3"/>
        <v>Adult</v>
      </c>
    </row>
    <row r="212" spans="1:34" x14ac:dyDescent="0.25">
      <c r="A212">
        <v>3669</v>
      </c>
      <c r="B212" s="1">
        <v>43918</v>
      </c>
      <c r="C212">
        <v>6</v>
      </c>
      <c r="D212" t="s">
        <v>28</v>
      </c>
      <c r="E212" t="s">
        <v>29</v>
      </c>
      <c r="F212" t="s">
        <v>108</v>
      </c>
      <c r="G212" t="s">
        <v>31</v>
      </c>
      <c r="H212" t="s">
        <v>45</v>
      </c>
      <c r="I212" t="s">
        <v>33</v>
      </c>
      <c r="J212" t="s">
        <v>34</v>
      </c>
      <c r="K212" t="s">
        <v>188</v>
      </c>
      <c r="L212" t="s">
        <v>35</v>
      </c>
      <c r="M212" s="1">
        <v>24488</v>
      </c>
      <c r="N212" t="s">
        <v>36</v>
      </c>
      <c r="O212" t="s">
        <v>48</v>
      </c>
      <c r="P212" t="s">
        <v>72</v>
      </c>
      <c r="Q212" t="s">
        <v>39</v>
      </c>
      <c r="R212" t="s">
        <v>40</v>
      </c>
      <c r="S212" t="str">
        <f>IF(Table1[[#This Row],[Current Employee Rating]]&gt;=4,"High Performer",IF(Table1[[#This Row],[Current Employee Rating]]&gt;=3,"Average Performer","Low Performer"))</f>
        <v>Average Performer</v>
      </c>
      <c r="T212">
        <v>3</v>
      </c>
      <c r="U212" s="1">
        <v>45027</v>
      </c>
      <c r="V212">
        <v>4</v>
      </c>
      <c r="W212" t="str">
        <f>IF(Table1[[#This Row],[Engagement Score]]&lt;3,"Low",IF(Table1[[#This Row],[Engagement Score]]&lt;4,"Medium","High"))</f>
        <v>High</v>
      </c>
      <c r="X212">
        <v>2</v>
      </c>
      <c r="Y212" t="str">
        <f>IF(Table1[[#This Row],[Satisfaction Score]]&lt;3,"Unsatisfied",IF(Table1[[#This Row],[Satisfaction Score]]&lt;4,"Neutral","Satisfied"))</f>
        <v>Unsatisfied</v>
      </c>
      <c r="Z212">
        <v>4</v>
      </c>
      <c r="AA212" s="1">
        <v>45141</v>
      </c>
      <c r="AB212" t="s">
        <v>62</v>
      </c>
      <c r="AC212" t="s">
        <v>42</v>
      </c>
      <c r="AD212" t="s">
        <v>63</v>
      </c>
      <c r="AE212">
        <v>1</v>
      </c>
      <c r="AF212" s="5">
        <v>183.85</v>
      </c>
      <c r="AG212">
        <v>53</v>
      </c>
      <c r="AH212" t="str">
        <f t="shared" si="3"/>
        <v>Middle Aged</v>
      </c>
    </row>
    <row r="213" spans="1:34" x14ac:dyDescent="0.25">
      <c r="A213">
        <v>3670</v>
      </c>
      <c r="B213" s="1">
        <v>44784</v>
      </c>
      <c r="C213">
        <v>3</v>
      </c>
      <c r="D213" t="s">
        <v>106</v>
      </c>
      <c r="E213" t="s">
        <v>85</v>
      </c>
      <c r="F213" t="s">
        <v>30</v>
      </c>
      <c r="G213" t="s">
        <v>55</v>
      </c>
      <c r="H213" t="s">
        <v>45</v>
      </c>
      <c r="I213" t="s">
        <v>55</v>
      </c>
      <c r="J213" t="s">
        <v>34</v>
      </c>
      <c r="K213" t="s">
        <v>188</v>
      </c>
      <c r="L213" t="s">
        <v>109</v>
      </c>
      <c r="M213" s="1">
        <v>25220</v>
      </c>
      <c r="N213" t="s">
        <v>36</v>
      </c>
      <c r="O213" t="s">
        <v>37</v>
      </c>
      <c r="P213" t="s">
        <v>49</v>
      </c>
      <c r="Q213" t="s">
        <v>39</v>
      </c>
      <c r="R213" t="s">
        <v>98</v>
      </c>
      <c r="S213" t="str">
        <f>IF(Table1[[#This Row],[Current Employee Rating]]&gt;=4,"High Performer",IF(Table1[[#This Row],[Current Employee Rating]]&gt;=3,"Average Performer","Low Performer"))</f>
        <v>Average Performer</v>
      </c>
      <c r="T213">
        <v>3</v>
      </c>
      <c r="U213" s="1">
        <v>44789</v>
      </c>
      <c r="V213">
        <v>2</v>
      </c>
      <c r="W213" t="str">
        <f>IF(Table1[[#This Row],[Engagement Score]]&lt;3,"Low",IF(Table1[[#This Row],[Engagement Score]]&lt;4,"Medium","High"))</f>
        <v>Low</v>
      </c>
      <c r="X213">
        <v>2</v>
      </c>
      <c r="Y213" t="str">
        <f>IF(Table1[[#This Row],[Satisfaction Score]]&lt;3,"Unsatisfied",IF(Table1[[#This Row],[Satisfaction Score]]&lt;4,"Neutral","Satisfied"))</f>
        <v>Unsatisfied</v>
      </c>
      <c r="Z213">
        <v>3</v>
      </c>
      <c r="AA213" s="1">
        <v>44829</v>
      </c>
      <c r="AB213" t="s">
        <v>62</v>
      </c>
      <c r="AC213" t="s">
        <v>51</v>
      </c>
      <c r="AD213" t="s">
        <v>63</v>
      </c>
      <c r="AE213">
        <v>5</v>
      </c>
      <c r="AF213" s="5">
        <v>942.09</v>
      </c>
      <c r="AG213">
        <v>53</v>
      </c>
      <c r="AH213" t="str">
        <f t="shared" si="3"/>
        <v>Middle Aged</v>
      </c>
    </row>
    <row r="214" spans="1:34" x14ac:dyDescent="0.25">
      <c r="A214">
        <v>3671</v>
      </c>
      <c r="B214" s="1">
        <v>44952</v>
      </c>
      <c r="C214">
        <v>3</v>
      </c>
      <c r="D214" t="s">
        <v>106</v>
      </c>
      <c r="E214" t="s">
        <v>44</v>
      </c>
      <c r="F214" t="s">
        <v>108</v>
      </c>
      <c r="G214" t="s">
        <v>46</v>
      </c>
      <c r="H214" t="s">
        <v>45</v>
      </c>
      <c r="I214" t="s">
        <v>33</v>
      </c>
      <c r="J214" t="s">
        <v>34</v>
      </c>
      <c r="K214" t="s">
        <v>188</v>
      </c>
      <c r="L214" t="s">
        <v>89</v>
      </c>
      <c r="M214" s="1">
        <v>32871</v>
      </c>
      <c r="N214" t="s">
        <v>36</v>
      </c>
      <c r="O214" t="s">
        <v>37</v>
      </c>
      <c r="P214" t="s">
        <v>84</v>
      </c>
      <c r="Q214" t="s">
        <v>77</v>
      </c>
      <c r="R214" t="s">
        <v>98</v>
      </c>
      <c r="S214" t="str">
        <f>IF(Table1[[#This Row],[Current Employee Rating]]&gt;=4,"High Performer",IF(Table1[[#This Row],[Current Employee Rating]]&gt;=3,"Average Performer","Low Performer"))</f>
        <v>Average Performer</v>
      </c>
      <c r="T214">
        <v>3</v>
      </c>
      <c r="U214" s="1">
        <v>44936</v>
      </c>
      <c r="V214">
        <v>3</v>
      </c>
      <c r="W214" t="str">
        <f>IF(Table1[[#This Row],[Engagement Score]]&lt;3,"Low",IF(Table1[[#This Row],[Engagement Score]]&lt;4,"Medium","High"))</f>
        <v>Medium</v>
      </c>
      <c r="X214">
        <v>4</v>
      </c>
      <c r="Y214" t="str">
        <f>IF(Table1[[#This Row],[Satisfaction Score]]&lt;3,"Unsatisfied",IF(Table1[[#This Row],[Satisfaction Score]]&lt;4,"Neutral","Satisfied"))</f>
        <v>Satisfied</v>
      </c>
      <c r="Z214">
        <v>5</v>
      </c>
      <c r="AA214" s="1">
        <v>44946</v>
      </c>
      <c r="AB214" t="s">
        <v>92</v>
      </c>
      <c r="AC214" t="s">
        <v>51</v>
      </c>
      <c r="AD214" t="s">
        <v>73</v>
      </c>
      <c r="AE214">
        <v>4</v>
      </c>
      <c r="AF214" s="5">
        <v>381.94</v>
      </c>
      <c r="AG214">
        <v>34</v>
      </c>
      <c r="AH214" t="str">
        <f t="shared" si="3"/>
        <v>Adult</v>
      </c>
    </row>
    <row r="215" spans="1:34" x14ac:dyDescent="0.25">
      <c r="A215">
        <v>3672</v>
      </c>
      <c r="B215" s="1">
        <v>43479</v>
      </c>
      <c r="C215">
        <v>7</v>
      </c>
      <c r="D215" t="s">
        <v>106</v>
      </c>
      <c r="E215" t="s">
        <v>87</v>
      </c>
      <c r="F215" t="s">
        <v>30</v>
      </c>
      <c r="G215" t="s">
        <v>46</v>
      </c>
      <c r="H215" t="s">
        <v>45</v>
      </c>
      <c r="I215" t="s">
        <v>55</v>
      </c>
      <c r="J215" t="s">
        <v>34</v>
      </c>
      <c r="K215" t="s">
        <v>188</v>
      </c>
      <c r="L215" t="s">
        <v>65</v>
      </c>
      <c r="M215" s="1">
        <v>33293</v>
      </c>
      <c r="N215" t="s">
        <v>36</v>
      </c>
      <c r="O215" t="s">
        <v>37</v>
      </c>
      <c r="P215" t="s">
        <v>84</v>
      </c>
      <c r="Q215" t="s">
        <v>77</v>
      </c>
      <c r="R215" t="s">
        <v>40</v>
      </c>
      <c r="S215" t="str">
        <f>IF(Table1[[#This Row],[Current Employee Rating]]&gt;=4,"High Performer",IF(Table1[[#This Row],[Current Employee Rating]]&gt;=3,"Average Performer","Low Performer"))</f>
        <v>Average Performer</v>
      </c>
      <c r="T215">
        <v>3</v>
      </c>
      <c r="U215" s="1">
        <v>44895</v>
      </c>
      <c r="V215">
        <v>3</v>
      </c>
      <c r="W215" t="str">
        <f>IF(Table1[[#This Row],[Engagement Score]]&lt;3,"Low",IF(Table1[[#This Row],[Engagement Score]]&lt;4,"Medium","High"))</f>
        <v>Medium</v>
      </c>
      <c r="X215">
        <v>2</v>
      </c>
      <c r="Y215" t="str">
        <f>IF(Table1[[#This Row],[Satisfaction Score]]&lt;3,"Unsatisfied",IF(Table1[[#This Row],[Satisfaction Score]]&lt;4,"Neutral","Satisfied"))</f>
        <v>Unsatisfied</v>
      </c>
      <c r="Z215">
        <v>4</v>
      </c>
      <c r="AA215" s="1">
        <v>44802</v>
      </c>
      <c r="AB215" t="s">
        <v>62</v>
      </c>
      <c r="AC215" t="s">
        <v>51</v>
      </c>
      <c r="AD215" t="s">
        <v>43</v>
      </c>
      <c r="AE215">
        <v>1</v>
      </c>
      <c r="AF215" s="5">
        <v>358.73</v>
      </c>
      <c r="AG215">
        <v>28</v>
      </c>
      <c r="AH215" t="str">
        <f t="shared" si="3"/>
        <v>Adult</v>
      </c>
    </row>
    <row r="216" spans="1:34" x14ac:dyDescent="0.25">
      <c r="A216">
        <v>3673</v>
      </c>
      <c r="B216" s="1">
        <v>44723</v>
      </c>
      <c r="C216">
        <v>3</v>
      </c>
      <c r="D216" t="s">
        <v>106</v>
      </c>
      <c r="E216" t="s">
        <v>64</v>
      </c>
      <c r="F216" t="s">
        <v>108</v>
      </c>
      <c r="G216" t="s">
        <v>55</v>
      </c>
      <c r="H216" t="s">
        <v>56</v>
      </c>
      <c r="I216" t="s">
        <v>33</v>
      </c>
      <c r="J216" t="s">
        <v>34</v>
      </c>
      <c r="K216" t="s">
        <v>188</v>
      </c>
      <c r="L216" t="s">
        <v>104</v>
      </c>
      <c r="M216" s="1">
        <v>26714</v>
      </c>
      <c r="N216" t="s">
        <v>36</v>
      </c>
      <c r="O216" t="s">
        <v>37</v>
      </c>
      <c r="P216" t="s">
        <v>60</v>
      </c>
      <c r="Q216" t="s">
        <v>39</v>
      </c>
      <c r="R216" t="s">
        <v>40</v>
      </c>
      <c r="S216" t="str">
        <f>IF(Table1[[#This Row],[Current Employee Rating]]&gt;=4,"High Performer",IF(Table1[[#This Row],[Current Employee Rating]]&gt;=3,"Average Performer","Low Performer"))</f>
        <v>Average Performer</v>
      </c>
      <c r="T216">
        <v>3</v>
      </c>
      <c r="U216" s="1">
        <v>45085</v>
      </c>
      <c r="V216">
        <v>3</v>
      </c>
      <c r="W216" t="str">
        <f>IF(Table1[[#This Row],[Engagement Score]]&lt;3,"Low",IF(Table1[[#This Row],[Engagement Score]]&lt;4,"Medium","High"))</f>
        <v>Medium</v>
      </c>
      <c r="X216">
        <v>3</v>
      </c>
      <c r="Y216" t="str">
        <f>IF(Table1[[#This Row],[Satisfaction Score]]&lt;3,"Unsatisfied",IF(Table1[[#This Row],[Satisfaction Score]]&lt;4,"Neutral","Satisfied"))</f>
        <v>Neutral</v>
      </c>
      <c r="Z216">
        <v>1</v>
      </c>
      <c r="AA216" s="1">
        <v>45006</v>
      </c>
      <c r="AB216" t="s">
        <v>50</v>
      </c>
      <c r="AC216" t="s">
        <v>51</v>
      </c>
      <c r="AD216" t="s">
        <v>73</v>
      </c>
      <c r="AE216">
        <v>3</v>
      </c>
      <c r="AF216" s="5">
        <v>578.02</v>
      </c>
      <c r="AG216">
        <v>49</v>
      </c>
      <c r="AH216" t="str">
        <f t="shared" si="3"/>
        <v>Middle Aged</v>
      </c>
    </row>
    <row r="217" spans="1:34" x14ac:dyDescent="0.25">
      <c r="A217">
        <v>3674</v>
      </c>
      <c r="B217" s="1">
        <v>44007</v>
      </c>
      <c r="C217">
        <v>5</v>
      </c>
      <c r="D217" t="s">
        <v>106</v>
      </c>
      <c r="E217" t="s">
        <v>69</v>
      </c>
      <c r="F217" t="s">
        <v>108</v>
      </c>
      <c r="G217" t="s">
        <v>46</v>
      </c>
      <c r="H217" t="s">
        <v>32</v>
      </c>
      <c r="I217" t="s">
        <v>46</v>
      </c>
      <c r="J217" t="s">
        <v>34</v>
      </c>
      <c r="K217" t="s">
        <v>188</v>
      </c>
      <c r="L217" t="s">
        <v>79</v>
      </c>
      <c r="M217" s="1">
        <v>35186</v>
      </c>
      <c r="N217" t="s">
        <v>36</v>
      </c>
      <c r="O217" t="s">
        <v>37</v>
      </c>
      <c r="P217" t="s">
        <v>60</v>
      </c>
      <c r="Q217" t="s">
        <v>61</v>
      </c>
      <c r="R217" t="s">
        <v>40</v>
      </c>
      <c r="S217" t="str">
        <f>IF(Table1[[#This Row],[Current Employee Rating]]&gt;=4,"High Performer",IF(Table1[[#This Row],[Current Employee Rating]]&gt;=3,"Average Performer","Low Performer"))</f>
        <v>Average Performer</v>
      </c>
      <c r="T217">
        <v>3</v>
      </c>
      <c r="U217" s="1">
        <v>45018</v>
      </c>
      <c r="V217">
        <v>4</v>
      </c>
      <c r="W217" t="str">
        <f>IF(Table1[[#This Row],[Engagement Score]]&lt;3,"Low",IF(Table1[[#This Row],[Engagement Score]]&lt;4,"Medium","High"))</f>
        <v>High</v>
      </c>
      <c r="X217">
        <v>4</v>
      </c>
      <c r="Y217" t="str">
        <f>IF(Table1[[#This Row],[Satisfaction Score]]&lt;3,"Unsatisfied",IF(Table1[[#This Row],[Satisfaction Score]]&lt;4,"Neutral","Satisfied"))</f>
        <v>Satisfied</v>
      </c>
      <c r="Z217">
        <v>3</v>
      </c>
      <c r="AA217" s="1">
        <v>44873</v>
      </c>
      <c r="AB217" t="s">
        <v>62</v>
      </c>
      <c r="AC217" t="s">
        <v>42</v>
      </c>
      <c r="AD217" t="s">
        <v>63</v>
      </c>
      <c r="AE217">
        <v>2</v>
      </c>
      <c r="AF217" s="5">
        <v>223.29</v>
      </c>
      <c r="AG217">
        <v>24</v>
      </c>
      <c r="AH217" t="str">
        <f t="shared" si="3"/>
        <v>Young Adult</v>
      </c>
    </row>
    <row r="218" spans="1:34" x14ac:dyDescent="0.25">
      <c r="A218">
        <v>3675</v>
      </c>
      <c r="B218" s="1">
        <v>43990</v>
      </c>
      <c r="C218">
        <v>5</v>
      </c>
      <c r="D218" t="s">
        <v>106</v>
      </c>
      <c r="E218" t="s">
        <v>29</v>
      </c>
      <c r="F218" t="s">
        <v>30</v>
      </c>
      <c r="G218" t="s">
        <v>55</v>
      </c>
      <c r="H218" t="s">
        <v>32</v>
      </c>
      <c r="I218" t="s">
        <v>55</v>
      </c>
      <c r="J218" t="s">
        <v>34</v>
      </c>
      <c r="K218" t="s">
        <v>188</v>
      </c>
      <c r="L218" t="s">
        <v>79</v>
      </c>
      <c r="M218" s="1">
        <v>19234</v>
      </c>
      <c r="N218" t="s">
        <v>36</v>
      </c>
      <c r="O218" t="s">
        <v>37</v>
      </c>
      <c r="P218" t="s">
        <v>49</v>
      </c>
      <c r="Q218" t="s">
        <v>77</v>
      </c>
      <c r="R218" t="s">
        <v>40</v>
      </c>
      <c r="S218" t="str">
        <f>IF(Table1[[#This Row],[Current Employee Rating]]&gt;=4,"High Performer",IF(Table1[[#This Row],[Current Employee Rating]]&gt;=3,"Average Performer","Low Performer"))</f>
        <v>Average Performer</v>
      </c>
      <c r="T218">
        <v>3</v>
      </c>
      <c r="U218" s="1">
        <v>45051</v>
      </c>
      <c r="V218">
        <v>5</v>
      </c>
      <c r="W218" t="str">
        <f>IF(Table1[[#This Row],[Engagement Score]]&lt;3,"Low",IF(Table1[[#This Row],[Engagement Score]]&lt;4,"Medium","High"))</f>
        <v>High</v>
      </c>
      <c r="X218">
        <v>3</v>
      </c>
      <c r="Y218" t="str">
        <f>IF(Table1[[#This Row],[Satisfaction Score]]&lt;3,"Unsatisfied",IF(Table1[[#This Row],[Satisfaction Score]]&lt;4,"Neutral","Satisfied"))</f>
        <v>Neutral</v>
      </c>
      <c r="Z218">
        <v>2</v>
      </c>
      <c r="AA218" s="1">
        <v>44811</v>
      </c>
      <c r="AB218" t="s">
        <v>50</v>
      </c>
      <c r="AC218" t="s">
        <v>42</v>
      </c>
      <c r="AD218" t="s">
        <v>73</v>
      </c>
      <c r="AE218">
        <v>5</v>
      </c>
      <c r="AF218" s="5">
        <v>992.37</v>
      </c>
      <c r="AG218">
        <v>68</v>
      </c>
      <c r="AH218" t="str">
        <f t="shared" si="3"/>
        <v>Old</v>
      </c>
    </row>
    <row r="219" spans="1:34" x14ac:dyDescent="0.25">
      <c r="A219">
        <v>3676</v>
      </c>
      <c r="B219" s="1">
        <v>43341</v>
      </c>
      <c r="C219">
        <v>7</v>
      </c>
      <c r="D219" t="s">
        <v>28</v>
      </c>
      <c r="E219" t="s">
        <v>69</v>
      </c>
      <c r="F219" t="s">
        <v>30</v>
      </c>
      <c r="G219" t="s">
        <v>31</v>
      </c>
      <c r="H219" t="s">
        <v>56</v>
      </c>
      <c r="I219" t="s">
        <v>46</v>
      </c>
      <c r="J219" t="s">
        <v>34</v>
      </c>
      <c r="K219" t="s">
        <v>188</v>
      </c>
      <c r="L219" t="s">
        <v>105</v>
      </c>
      <c r="M219" s="1">
        <v>34302</v>
      </c>
      <c r="N219" t="s">
        <v>36</v>
      </c>
      <c r="O219" t="s">
        <v>48</v>
      </c>
      <c r="P219" t="s">
        <v>72</v>
      </c>
      <c r="Q219" t="s">
        <v>77</v>
      </c>
      <c r="R219" t="s">
        <v>40</v>
      </c>
      <c r="S219" t="str">
        <f>IF(Table1[[#This Row],[Current Employee Rating]]&gt;=4,"High Performer",IF(Table1[[#This Row],[Current Employee Rating]]&gt;=3,"Average Performer","Low Performer"))</f>
        <v>Average Performer</v>
      </c>
      <c r="T219">
        <v>3</v>
      </c>
      <c r="U219" s="1">
        <v>44811</v>
      </c>
      <c r="V219">
        <v>3</v>
      </c>
      <c r="W219" t="str">
        <f>IF(Table1[[#This Row],[Engagement Score]]&lt;3,"Low",IF(Table1[[#This Row],[Engagement Score]]&lt;4,"Medium","High"))</f>
        <v>Medium</v>
      </c>
      <c r="X219">
        <v>4</v>
      </c>
      <c r="Y219" t="str">
        <f>IF(Table1[[#This Row],[Satisfaction Score]]&lt;3,"Unsatisfied",IF(Table1[[#This Row],[Satisfaction Score]]&lt;4,"Neutral","Satisfied"))</f>
        <v>Satisfied</v>
      </c>
      <c r="Z219">
        <v>1</v>
      </c>
      <c r="AA219" s="1">
        <v>44967</v>
      </c>
      <c r="AB219" t="s">
        <v>50</v>
      </c>
      <c r="AC219" t="s">
        <v>42</v>
      </c>
      <c r="AD219" t="s">
        <v>43</v>
      </c>
      <c r="AE219">
        <v>5</v>
      </c>
      <c r="AF219" s="5">
        <v>113.48</v>
      </c>
      <c r="AG219">
        <v>25</v>
      </c>
      <c r="AH219" t="str">
        <f t="shared" si="3"/>
        <v>Adult</v>
      </c>
    </row>
    <row r="220" spans="1:34" x14ac:dyDescent="0.25">
      <c r="A220">
        <v>3677</v>
      </c>
      <c r="B220" s="1">
        <v>44835</v>
      </c>
      <c r="C220">
        <v>3</v>
      </c>
      <c r="D220" t="s">
        <v>28</v>
      </c>
      <c r="E220" t="s">
        <v>29</v>
      </c>
      <c r="F220" t="s">
        <v>30</v>
      </c>
      <c r="G220" t="s">
        <v>55</v>
      </c>
      <c r="H220" t="s">
        <v>45</v>
      </c>
      <c r="I220" t="s">
        <v>55</v>
      </c>
      <c r="J220" t="s">
        <v>34</v>
      </c>
      <c r="K220" t="s">
        <v>188</v>
      </c>
      <c r="L220" t="s">
        <v>70</v>
      </c>
      <c r="M220" s="1">
        <v>21950</v>
      </c>
      <c r="N220" t="s">
        <v>36</v>
      </c>
      <c r="O220" t="s">
        <v>48</v>
      </c>
      <c r="P220" t="s">
        <v>49</v>
      </c>
      <c r="Q220" t="s">
        <v>61</v>
      </c>
      <c r="R220" t="s">
        <v>40</v>
      </c>
      <c r="S220" t="str">
        <f>IF(Table1[[#This Row],[Current Employee Rating]]&gt;=4,"High Performer",IF(Table1[[#This Row],[Current Employee Rating]]&gt;=3,"Average Performer","Low Performer"))</f>
        <v>Average Performer</v>
      </c>
      <c r="T220">
        <v>3</v>
      </c>
      <c r="U220" s="1">
        <v>45132</v>
      </c>
      <c r="V220">
        <v>3</v>
      </c>
      <c r="W220" t="str">
        <f>IF(Table1[[#This Row],[Engagement Score]]&lt;3,"Low",IF(Table1[[#This Row],[Engagement Score]]&lt;4,"Medium","High"))</f>
        <v>Medium</v>
      </c>
      <c r="X220">
        <v>5</v>
      </c>
      <c r="Y220" t="str">
        <f>IF(Table1[[#This Row],[Satisfaction Score]]&lt;3,"Unsatisfied",IF(Table1[[#This Row],[Satisfaction Score]]&lt;4,"Neutral","Satisfied"))</f>
        <v>Satisfied</v>
      </c>
      <c r="Z220">
        <v>5</v>
      </c>
      <c r="AA220" s="1">
        <v>44839</v>
      </c>
      <c r="AB220" t="s">
        <v>41</v>
      </c>
      <c r="AC220" t="s">
        <v>51</v>
      </c>
      <c r="AD220" t="s">
        <v>52</v>
      </c>
      <c r="AE220">
        <v>4</v>
      </c>
      <c r="AF220" s="5">
        <v>882.2</v>
      </c>
      <c r="AG220">
        <v>62</v>
      </c>
      <c r="AH220" t="str">
        <f t="shared" si="3"/>
        <v>Old</v>
      </c>
    </row>
    <row r="221" spans="1:34" x14ac:dyDescent="0.25">
      <c r="A221">
        <v>3678</v>
      </c>
      <c r="B221" s="1">
        <v>44399</v>
      </c>
      <c r="C221">
        <v>4</v>
      </c>
      <c r="D221" t="s">
        <v>28</v>
      </c>
      <c r="E221" t="s">
        <v>85</v>
      </c>
      <c r="F221" t="s">
        <v>30</v>
      </c>
      <c r="G221" t="s">
        <v>55</v>
      </c>
      <c r="H221" t="s">
        <v>45</v>
      </c>
      <c r="I221" t="s">
        <v>55</v>
      </c>
      <c r="J221" t="s">
        <v>34</v>
      </c>
      <c r="K221" t="s">
        <v>188</v>
      </c>
      <c r="L221" t="s">
        <v>75</v>
      </c>
      <c r="M221" s="1">
        <v>36304</v>
      </c>
      <c r="N221" t="s">
        <v>36</v>
      </c>
      <c r="O221" t="s">
        <v>48</v>
      </c>
      <c r="P221" t="s">
        <v>84</v>
      </c>
      <c r="Q221" t="s">
        <v>61</v>
      </c>
      <c r="R221" t="s">
        <v>40</v>
      </c>
      <c r="S221" t="str">
        <f>IF(Table1[[#This Row],[Current Employee Rating]]&gt;=4,"High Performer",IF(Table1[[#This Row],[Current Employee Rating]]&gt;=3,"Average Performer","Low Performer"))</f>
        <v>Average Performer</v>
      </c>
      <c r="T221">
        <v>3</v>
      </c>
      <c r="U221" s="1">
        <v>44885</v>
      </c>
      <c r="V221">
        <v>3</v>
      </c>
      <c r="W221" t="str">
        <f>IF(Table1[[#This Row],[Engagement Score]]&lt;3,"Low",IF(Table1[[#This Row],[Engagement Score]]&lt;4,"Medium","High"))</f>
        <v>Medium</v>
      </c>
      <c r="X221">
        <v>4</v>
      </c>
      <c r="Y221" t="str">
        <f>IF(Table1[[#This Row],[Satisfaction Score]]&lt;3,"Unsatisfied",IF(Table1[[#This Row],[Satisfaction Score]]&lt;4,"Neutral","Satisfied"))</f>
        <v>Satisfied</v>
      </c>
      <c r="Z221">
        <v>4</v>
      </c>
      <c r="AA221" s="1">
        <v>44810</v>
      </c>
      <c r="AB221" t="s">
        <v>50</v>
      </c>
      <c r="AC221" t="s">
        <v>42</v>
      </c>
      <c r="AD221" t="s">
        <v>52</v>
      </c>
      <c r="AE221">
        <v>2</v>
      </c>
      <c r="AF221" s="5">
        <v>288.16000000000003</v>
      </c>
      <c r="AG221">
        <v>22</v>
      </c>
      <c r="AH221" t="str">
        <f t="shared" si="3"/>
        <v>Young Adult</v>
      </c>
    </row>
    <row r="222" spans="1:34" x14ac:dyDescent="0.25">
      <c r="A222">
        <v>3679</v>
      </c>
      <c r="B222" s="1">
        <v>43813</v>
      </c>
      <c r="C222">
        <v>6</v>
      </c>
      <c r="D222" t="s">
        <v>28</v>
      </c>
      <c r="E222" t="s">
        <v>44</v>
      </c>
      <c r="F222" t="s">
        <v>30</v>
      </c>
      <c r="G222" t="s">
        <v>55</v>
      </c>
      <c r="H222" t="s">
        <v>45</v>
      </c>
      <c r="I222" t="s">
        <v>55</v>
      </c>
      <c r="J222" t="s">
        <v>34</v>
      </c>
      <c r="K222" t="s">
        <v>188</v>
      </c>
      <c r="L222" t="s">
        <v>79</v>
      </c>
      <c r="M222" s="1">
        <v>32705</v>
      </c>
      <c r="N222" t="s">
        <v>36</v>
      </c>
      <c r="O222" t="s">
        <v>48</v>
      </c>
      <c r="P222" t="s">
        <v>84</v>
      </c>
      <c r="Q222" t="s">
        <v>77</v>
      </c>
      <c r="R222" t="s">
        <v>40</v>
      </c>
      <c r="S222" t="str">
        <f>IF(Table1[[#This Row],[Current Employee Rating]]&gt;=4,"High Performer",IF(Table1[[#This Row],[Current Employee Rating]]&gt;=3,"Average Performer","Low Performer"))</f>
        <v>Average Performer</v>
      </c>
      <c r="T222">
        <v>3</v>
      </c>
      <c r="U222" s="1">
        <v>44860</v>
      </c>
      <c r="V222">
        <v>4</v>
      </c>
      <c r="W222" t="str">
        <f>IF(Table1[[#This Row],[Engagement Score]]&lt;3,"Low",IF(Table1[[#This Row],[Engagement Score]]&lt;4,"Medium","High"))</f>
        <v>High</v>
      </c>
      <c r="X222">
        <v>2</v>
      </c>
      <c r="Y222" t="str">
        <f>IF(Table1[[#This Row],[Satisfaction Score]]&lt;3,"Unsatisfied",IF(Table1[[#This Row],[Satisfaction Score]]&lt;4,"Neutral","Satisfied"))</f>
        <v>Unsatisfied</v>
      </c>
      <c r="Z222">
        <v>5</v>
      </c>
      <c r="AA222" s="1">
        <v>44942</v>
      </c>
      <c r="AB222" t="s">
        <v>41</v>
      </c>
      <c r="AC222" t="s">
        <v>51</v>
      </c>
      <c r="AD222" t="s">
        <v>63</v>
      </c>
      <c r="AE222">
        <v>1</v>
      </c>
      <c r="AF222" s="5">
        <v>815.52</v>
      </c>
      <c r="AG222">
        <v>30</v>
      </c>
      <c r="AH222" t="str">
        <f t="shared" si="3"/>
        <v>Adult</v>
      </c>
    </row>
    <row r="223" spans="1:34" x14ac:dyDescent="0.25">
      <c r="A223">
        <v>3680</v>
      </c>
      <c r="B223" s="1">
        <v>43917</v>
      </c>
      <c r="C223">
        <v>6</v>
      </c>
      <c r="D223" t="s">
        <v>28</v>
      </c>
      <c r="E223" t="s">
        <v>87</v>
      </c>
      <c r="F223" t="s">
        <v>30</v>
      </c>
      <c r="G223" t="s">
        <v>46</v>
      </c>
      <c r="H223" t="s">
        <v>56</v>
      </c>
      <c r="I223" t="s">
        <v>55</v>
      </c>
      <c r="J223" t="s">
        <v>34</v>
      </c>
      <c r="K223" t="s">
        <v>188</v>
      </c>
      <c r="L223" t="s">
        <v>111</v>
      </c>
      <c r="M223" s="1">
        <v>31304</v>
      </c>
      <c r="N223" t="s">
        <v>36</v>
      </c>
      <c r="O223" t="s">
        <v>37</v>
      </c>
      <c r="P223" t="s">
        <v>60</v>
      </c>
      <c r="Q223" t="s">
        <v>77</v>
      </c>
      <c r="R223" t="s">
        <v>40</v>
      </c>
      <c r="S223" t="str">
        <f>IF(Table1[[#This Row],[Current Employee Rating]]&gt;=4,"High Performer",IF(Table1[[#This Row],[Current Employee Rating]]&gt;=3,"Average Performer","Low Performer"))</f>
        <v>Average Performer</v>
      </c>
      <c r="T223">
        <v>3</v>
      </c>
      <c r="U223" s="1">
        <v>45039</v>
      </c>
      <c r="V223">
        <v>3</v>
      </c>
      <c r="W223" t="str">
        <f>IF(Table1[[#This Row],[Engagement Score]]&lt;3,"Low",IF(Table1[[#This Row],[Engagement Score]]&lt;4,"Medium","High"))</f>
        <v>Medium</v>
      </c>
      <c r="X223">
        <v>2</v>
      </c>
      <c r="Y223" t="str">
        <f>IF(Table1[[#This Row],[Satisfaction Score]]&lt;3,"Unsatisfied",IF(Table1[[#This Row],[Satisfaction Score]]&lt;4,"Neutral","Satisfied"))</f>
        <v>Unsatisfied</v>
      </c>
      <c r="Z223">
        <v>3</v>
      </c>
      <c r="AA223" s="1">
        <v>45061</v>
      </c>
      <c r="AB223" t="s">
        <v>41</v>
      </c>
      <c r="AC223" t="s">
        <v>42</v>
      </c>
      <c r="AD223" t="s">
        <v>63</v>
      </c>
      <c r="AE223">
        <v>4</v>
      </c>
      <c r="AF223" s="5">
        <v>461.06</v>
      </c>
      <c r="AG223">
        <v>35</v>
      </c>
      <c r="AH223" t="str">
        <f t="shared" si="3"/>
        <v>Adult</v>
      </c>
    </row>
    <row r="224" spans="1:34" x14ac:dyDescent="0.25">
      <c r="A224">
        <v>3681</v>
      </c>
      <c r="B224" s="1">
        <v>44525</v>
      </c>
      <c r="C224">
        <v>4</v>
      </c>
      <c r="D224" t="s">
        <v>28</v>
      </c>
      <c r="E224" t="s">
        <v>64</v>
      </c>
      <c r="F224" t="s">
        <v>30</v>
      </c>
      <c r="G224" t="s">
        <v>46</v>
      </c>
      <c r="H224" t="s">
        <v>56</v>
      </c>
      <c r="I224" t="s">
        <v>33</v>
      </c>
      <c r="J224" t="s">
        <v>34</v>
      </c>
      <c r="K224" t="s">
        <v>188</v>
      </c>
      <c r="L224" t="s">
        <v>79</v>
      </c>
      <c r="M224" s="1">
        <v>27836</v>
      </c>
      <c r="N224" t="s">
        <v>36</v>
      </c>
      <c r="O224" t="s">
        <v>37</v>
      </c>
      <c r="P224" t="s">
        <v>72</v>
      </c>
      <c r="Q224" t="s">
        <v>39</v>
      </c>
      <c r="R224" t="s">
        <v>40</v>
      </c>
      <c r="S224" t="str">
        <f>IF(Table1[[#This Row],[Current Employee Rating]]&gt;=4,"High Performer",IF(Table1[[#This Row],[Current Employee Rating]]&gt;=3,"Average Performer","Low Performer"))</f>
        <v>Average Performer</v>
      </c>
      <c r="T224">
        <v>3</v>
      </c>
      <c r="U224" s="1">
        <v>44786</v>
      </c>
      <c r="V224">
        <v>5</v>
      </c>
      <c r="W224" t="str">
        <f>IF(Table1[[#This Row],[Engagement Score]]&lt;3,"Low",IF(Table1[[#This Row],[Engagement Score]]&lt;4,"Medium","High"))</f>
        <v>High</v>
      </c>
      <c r="X224">
        <v>2</v>
      </c>
      <c r="Y224" t="str">
        <f>IF(Table1[[#This Row],[Satisfaction Score]]&lt;3,"Unsatisfied",IF(Table1[[#This Row],[Satisfaction Score]]&lt;4,"Neutral","Satisfied"))</f>
        <v>Unsatisfied</v>
      </c>
      <c r="Z224">
        <v>5</v>
      </c>
      <c r="AA224" s="1">
        <v>45007</v>
      </c>
      <c r="AB224" t="s">
        <v>50</v>
      </c>
      <c r="AC224" t="s">
        <v>51</v>
      </c>
      <c r="AD224" t="s">
        <v>52</v>
      </c>
      <c r="AE224">
        <v>2</v>
      </c>
      <c r="AF224" s="5">
        <v>580.16</v>
      </c>
      <c r="AG224">
        <v>45</v>
      </c>
      <c r="AH224" t="str">
        <f t="shared" si="3"/>
        <v>Middle Aged</v>
      </c>
    </row>
    <row r="225" spans="1:34" x14ac:dyDescent="0.25">
      <c r="A225">
        <v>3682</v>
      </c>
      <c r="B225" s="1">
        <v>45115</v>
      </c>
      <c r="C225">
        <v>2</v>
      </c>
      <c r="D225" t="s">
        <v>28</v>
      </c>
      <c r="E225" t="s">
        <v>94</v>
      </c>
      <c r="F225" t="s">
        <v>30</v>
      </c>
      <c r="G225" t="s">
        <v>55</v>
      </c>
      <c r="H225" t="s">
        <v>32</v>
      </c>
      <c r="I225" t="s">
        <v>33</v>
      </c>
      <c r="J225" t="s">
        <v>34</v>
      </c>
      <c r="K225" t="s">
        <v>188</v>
      </c>
      <c r="L225" t="s">
        <v>70</v>
      </c>
      <c r="M225" s="1">
        <v>15824</v>
      </c>
      <c r="N225" t="s">
        <v>36</v>
      </c>
      <c r="O225" t="s">
        <v>37</v>
      </c>
      <c r="P225" t="s">
        <v>72</v>
      </c>
      <c r="Q225" t="s">
        <v>61</v>
      </c>
      <c r="R225" t="s">
        <v>40</v>
      </c>
      <c r="S225" t="str">
        <f>IF(Table1[[#This Row],[Current Employee Rating]]&gt;=4,"High Performer",IF(Table1[[#This Row],[Current Employee Rating]]&gt;=3,"Average Performer","Low Performer"))</f>
        <v>High Performer</v>
      </c>
      <c r="T225">
        <v>4</v>
      </c>
      <c r="U225" s="1">
        <v>45137</v>
      </c>
      <c r="V225">
        <v>3</v>
      </c>
      <c r="W225" t="str">
        <f>IF(Table1[[#This Row],[Engagement Score]]&lt;3,"Low",IF(Table1[[#This Row],[Engagement Score]]&lt;4,"Medium","High"))</f>
        <v>Medium</v>
      </c>
      <c r="X225">
        <v>3</v>
      </c>
      <c r="Y225" t="str">
        <f>IF(Table1[[#This Row],[Satisfaction Score]]&lt;3,"Unsatisfied",IF(Table1[[#This Row],[Satisfaction Score]]&lt;4,"Neutral","Satisfied"))</f>
        <v>Neutral</v>
      </c>
      <c r="Z225">
        <v>3</v>
      </c>
      <c r="AA225" s="1">
        <v>44851</v>
      </c>
      <c r="AB225" t="s">
        <v>92</v>
      </c>
      <c r="AC225" t="s">
        <v>51</v>
      </c>
      <c r="AD225" t="s">
        <v>52</v>
      </c>
      <c r="AE225">
        <v>3</v>
      </c>
      <c r="AF225" s="5">
        <v>336.69</v>
      </c>
      <c r="AG225">
        <v>80</v>
      </c>
      <c r="AH225" t="str">
        <f t="shared" si="3"/>
        <v>Old</v>
      </c>
    </row>
    <row r="226" spans="1:34" x14ac:dyDescent="0.25">
      <c r="A226">
        <v>3683</v>
      </c>
      <c r="B226" s="1">
        <v>44502</v>
      </c>
      <c r="C226">
        <v>4</v>
      </c>
      <c r="D226" t="s">
        <v>28</v>
      </c>
      <c r="E226" t="s">
        <v>74</v>
      </c>
      <c r="F226" t="s">
        <v>30</v>
      </c>
      <c r="G226" t="s">
        <v>46</v>
      </c>
      <c r="H226" t="s">
        <v>32</v>
      </c>
      <c r="I226" t="s">
        <v>33</v>
      </c>
      <c r="J226" t="s">
        <v>34</v>
      </c>
      <c r="K226" t="s">
        <v>188</v>
      </c>
      <c r="L226" t="s">
        <v>35</v>
      </c>
      <c r="M226" s="1">
        <v>20460</v>
      </c>
      <c r="N226" t="s">
        <v>36</v>
      </c>
      <c r="O226" t="s">
        <v>48</v>
      </c>
      <c r="P226" t="s">
        <v>60</v>
      </c>
      <c r="Q226" t="s">
        <v>77</v>
      </c>
      <c r="R226" t="s">
        <v>40</v>
      </c>
      <c r="S226" t="str">
        <f>IF(Table1[[#This Row],[Current Employee Rating]]&gt;=4,"High Performer",IF(Table1[[#This Row],[Current Employee Rating]]&gt;=3,"Average Performer","Low Performer"))</f>
        <v>Average Performer</v>
      </c>
      <c r="T226">
        <v>3</v>
      </c>
      <c r="U226" s="1">
        <v>44859</v>
      </c>
      <c r="V226">
        <v>2</v>
      </c>
      <c r="W226" t="str">
        <f>IF(Table1[[#This Row],[Engagement Score]]&lt;3,"Low",IF(Table1[[#This Row],[Engagement Score]]&lt;4,"Medium","High"))</f>
        <v>Low</v>
      </c>
      <c r="X226">
        <v>1</v>
      </c>
      <c r="Y226" t="str">
        <f>IF(Table1[[#This Row],[Satisfaction Score]]&lt;3,"Unsatisfied",IF(Table1[[#This Row],[Satisfaction Score]]&lt;4,"Neutral","Satisfied"))</f>
        <v>Unsatisfied</v>
      </c>
      <c r="Z226">
        <v>5</v>
      </c>
      <c r="AA226" s="1">
        <v>44923</v>
      </c>
      <c r="AB226" t="s">
        <v>62</v>
      </c>
      <c r="AC226" t="s">
        <v>42</v>
      </c>
      <c r="AD226" t="s">
        <v>63</v>
      </c>
      <c r="AE226">
        <v>1</v>
      </c>
      <c r="AF226" s="5">
        <v>990.69</v>
      </c>
      <c r="AG226">
        <v>65</v>
      </c>
      <c r="AH226" t="str">
        <f t="shared" si="3"/>
        <v>Old</v>
      </c>
    </row>
    <row r="227" spans="1:34" x14ac:dyDescent="0.25">
      <c r="A227">
        <v>3684</v>
      </c>
      <c r="B227" s="1">
        <v>43800</v>
      </c>
      <c r="C227">
        <v>6</v>
      </c>
      <c r="D227" t="s">
        <v>28</v>
      </c>
      <c r="E227" t="s">
        <v>81</v>
      </c>
      <c r="F227" t="s">
        <v>30</v>
      </c>
      <c r="G227" t="s">
        <v>31</v>
      </c>
      <c r="H227" t="s">
        <v>32</v>
      </c>
      <c r="I227" t="s">
        <v>46</v>
      </c>
      <c r="J227" t="s">
        <v>34</v>
      </c>
      <c r="K227" t="s">
        <v>188</v>
      </c>
      <c r="L227" t="s">
        <v>70</v>
      </c>
      <c r="M227" s="1">
        <v>19939</v>
      </c>
      <c r="N227" t="s">
        <v>36</v>
      </c>
      <c r="O227" t="s">
        <v>48</v>
      </c>
      <c r="P227" t="s">
        <v>49</v>
      </c>
      <c r="Q227" t="s">
        <v>39</v>
      </c>
      <c r="R227" t="s">
        <v>40</v>
      </c>
      <c r="S227" t="str">
        <f>IF(Table1[[#This Row],[Current Employee Rating]]&gt;=4,"High Performer",IF(Table1[[#This Row],[Current Employee Rating]]&gt;=3,"Average Performer","Low Performer"))</f>
        <v>Average Performer</v>
      </c>
      <c r="T227">
        <v>3</v>
      </c>
      <c r="U227" s="1">
        <v>45032</v>
      </c>
      <c r="V227">
        <v>5</v>
      </c>
      <c r="W227" t="str">
        <f>IF(Table1[[#This Row],[Engagement Score]]&lt;3,"Low",IF(Table1[[#This Row],[Engagement Score]]&lt;4,"Medium","High"))</f>
        <v>High</v>
      </c>
      <c r="X227">
        <v>5</v>
      </c>
      <c r="Y227" t="str">
        <f>IF(Table1[[#This Row],[Satisfaction Score]]&lt;3,"Unsatisfied",IF(Table1[[#This Row],[Satisfaction Score]]&lt;4,"Neutral","Satisfied"))</f>
        <v>Satisfied</v>
      </c>
      <c r="Z227">
        <v>3</v>
      </c>
      <c r="AA227" s="1">
        <v>44863</v>
      </c>
      <c r="AB227" t="s">
        <v>92</v>
      </c>
      <c r="AC227" t="s">
        <v>42</v>
      </c>
      <c r="AD227" t="s">
        <v>63</v>
      </c>
      <c r="AE227">
        <v>2</v>
      </c>
      <c r="AF227" s="5">
        <v>939.39</v>
      </c>
      <c r="AG227">
        <v>65</v>
      </c>
      <c r="AH227" t="str">
        <f t="shared" si="3"/>
        <v>Old</v>
      </c>
    </row>
    <row r="228" spans="1:34" x14ac:dyDescent="0.25">
      <c r="A228">
        <v>3685</v>
      </c>
      <c r="B228" s="1">
        <v>44789</v>
      </c>
      <c r="C228">
        <v>3</v>
      </c>
      <c r="D228" t="s">
        <v>28</v>
      </c>
      <c r="E228" t="s">
        <v>54</v>
      </c>
      <c r="F228" t="s">
        <v>30</v>
      </c>
      <c r="G228" t="s">
        <v>55</v>
      </c>
      <c r="H228" t="s">
        <v>32</v>
      </c>
      <c r="I228" t="s">
        <v>55</v>
      </c>
      <c r="J228" t="s">
        <v>34</v>
      </c>
      <c r="K228" t="s">
        <v>188</v>
      </c>
      <c r="L228" t="s">
        <v>96</v>
      </c>
      <c r="M228" s="1">
        <v>31585</v>
      </c>
      <c r="N228" t="s">
        <v>36</v>
      </c>
      <c r="O228" t="s">
        <v>48</v>
      </c>
      <c r="P228" t="s">
        <v>84</v>
      </c>
      <c r="Q228" t="s">
        <v>39</v>
      </c>
      <c r="R228" t="s">
        <v>40</v>
      </c>
      <c r="S228" t="str">
        <f>IF(Table1[[#This Row],[Current Employee Rating]]&gt;=4,"High Performer",IF(Table1[[#This Row],[Current Employee Rating]]&gt;=3,"Average Performer","Low Performer"))</f>
        <v>Average Performer</v>
      </c>
      <c r="T228">
        <v>3</v>
      </c>
      <c r="U228" s="1">
        <v>44929</v>
      </c>
      <c r="V228">
        <v>4</v>
      </c>
      <c r="W228" t="str">
        <f>IF(Table1[[#This Row],[Engagement Score]]&lt;3,"Low",IF(Table1[[#This Row],[Engagement Score]]&lt;4,"Medium","High"))</f>
        <v>High</v>
      </c>
      <c r="X228">
        <v>3</v>
      </c>
      <c r="Y228" t="str">
        <f>IF(Table1[[#This Row],[Satisfaction Score]]&lt;3,"Unsatisfied",IF(Table1[[#This Row],[Satisfaction Score]]&lt;4,"Neutral","Satisfied"))</f>
        <v>Neutral</v>
      </c>
      <c r="Z228">
        <v>4</v>
      </c>
      <c r="AA228" s="1">
        <v>44932</v>
      </c>
      <c r="AB228" t="s">
        <v>41</v>
      </c>
      <c r="AC228" t="s">
        <v>51</v>
      </c>
      <c r="AD228" t="s">
        <v>73</v>
      </c>
      <c r="AE228">
        <v>1</v>
      </c>
      <c r="AF228" s="5">
        <v>941.12</v>
      </c>
      <c r="AG228">
        <v>36</v>
      </c>
      <c r="AH228" t="str">
        <f t="shared" si="3"/>
        <v>Adult</v>
      </c>
    </row>
    <row r="229" spans="1:34" x14ac:dyDescent="0.25">
      <c r="A229">
        <v>3687</v>
      </c>
      <c r="B229" s="1">
        <v>43602</v>
      </c>
      <c r="C229">
        <v>6</v>
      </c>
      <c r="D229" t="s">
        <v>28</v>
      </c>
      <c r="E229" t="s">
        <v>29</v>
      </c>
      <c r="F229" t="s">
        <v>30</v>
      </c>
      <c r="G229" t="s">
        <v>46</v>
      </c>
      <c r="H229" t="s">
        <v>56</v>
      </c>
      <c r="I229" t="s">
        <v>33</v>
      </c>
      <c r="J229" t="s">
        <v>34</v>
      </c>
      <c r="K229" t="s">
        <v>188</v>
      </c>
      <c r="L229" t="s">
        <v>70</v>
      </c>
      <c r="M229" s="1">
        <v>16304</v>
      </c>
      <c r="N229" t="s">
        <v>36</v>
      </c>
      <c r="O229" t="s">
        <v>37</v>
      </c>
      <c r="P229" t="s">
        <v>38</v>
      </c>
      <c r="Q229" t="s">
        <v>77</v>
      </c>
      <c r="R229" t="s">
        <v>78</v>
      </c>
      <c r="S229" t="str">
        <f>IF(Table1[[#This Row],[Current Employee Rating]]&gt;=4,"High Performer",IF(Table1[[#This Row],[Current Employee Rating]]&gt;=3,"Average Performer","Low Performer"))</f>
        <v>Low Performer</v>
      </c>
      <c r="T229">
        <v>1</v>
      </c>
      <c r="U229" s="1">
        <v>44806</v>
      </c>
      <c r="V229">
        <v>2</v>
      </c>
      <c r="W229" t="str">
        <f>IF(Table1[[#This Row],[Engagement Score]]&lt;3,"Low",IF(Table1[[#This Row],[Engagement Score]]&lt;4,"Medium","High"))</f>
        <v>Low</v>
      </c>
      <c r="X229">
        <v>4</v>
      </c>
      <c r="Y229" t="str">
        <f>IF(Table1[[#This Row],[Satisfaction Score]]&lt;3,"Unsatisfied",IF(Table1[[#This Row],[Satisfaction Score]]&lt;4,"Neutral","Satisfied"))</f>
        <v>Satisfied</v>
      </c>
      <c r="Z229">
        <v>5</v>
      </c>
      <c r="AA229" s="1">
        <v>44921</v>
      </c>
      <c r="AB229" t="s">
        <v>50</v>
      </c>
      <c r="AC229" t="s">
        <v>51</v>
      </c>
      <c r="AD229" t="s">
        <v>52</v>
      </c>
      <c r="AE229">
        <v>3</v>
      </c>
      <c r="AF229" s="5">
        <v>614.53</v>
      </c>
      <c r="AG229">
        <v>75</v>
      </c>
      <c r="AH229" t="str">
        <f t="shared" si="3"/>
        <v>Old</v>
      </c>
    </row>
    <row r="230" spans="1:34" x14ac:dyDescent="0.25">
      <c r="A230">
        <v>3689</v>
      </c>
      <c r="B230" s="1">
        <v>44393</v>
      </c>
      <c r="C230">
        <v>4</v>
      </c>
      <c r="D230" t="s">
        <v>28</v>
      </c>
      <c r="E230" t="s">
        <v>44</v>
      </c>
      <c r="F230" t="s">
        <v>30</v>
      </c>
      <c r="G230" t="s">
        <v>31</v>
      </c>
      <c r="H230" t="s">
        <v>45</v>
      </c>
      <c r="I230" t="s">
        <v>33</v>
      </c>
      <c r="J230" t="s">
        <v>34</v>
      </c>
      <c r="K230" t="s">
        <v>188</v>
      </c>
      <c r="L230" t="s">
        <v>70</v>
      </c>
      <c r="M230" s="1">
        <v>22279</v>
      </c>
      <c r="N230" t="s">
        <v>36</v>
      </c>
      <c r="O230" t="s">
        <v>48</v>
      </c>
      <c r="P230" t="s">
        <v>84</v>
      </c>
      <c r="Q230" t="s">
        <v>67</v>
      </c>
      <c r="R230" t="s">
        <v>78</v>
      </c>
      <c r="S230" t="str">
        <f>IF(Table1[[#This Row],[Current Employee Rating]]&gt;=4,"High Performer",IF(Table1[[#This Row],[Current Employee Rating]]&gt;=3,"Average Performer","Low Performer"))</f>
        <v>Average Performer</v>
      </c>
      <c r="T230">
        <v>3</v>
      </c>
      <c r="U230" s="1">
        <v>44790</v>
      </c>
      <c r="V230">
        <v>4</v>
      </c>
      <c r="W230" t="str">
        <f>IF(Table1[[#This Row],[Engagement Score]]&lt;3,"Low",IF(Table1[[#This Row],[Engagement Score]]&lt;4,"Medium","High"))</f>
        <v>High</v>
      </c>
      <c r="X230">
        <v>4</v>
      </c>
      <c r="Y230" t="str">
        <f>IF(Table1[[#This Row],[Satisfaction Score]]&lt;3,"Unsatisfied",IF(Table1[[#This Row],[Satisfaction Score]]&lt;4,"Neutral","Satisfied"))</f>
        <v>Satisfied</v>
      </c>
      <c r="Z230">
        <v>3</v>
      </c>
      <c r="AA230" s="1">
        <v>44982</v>
      </c>
      <c r="AB230" t="s">
        <v>92</v>
      </c>
      <c r="AC230" t="s">
        <v>51</v>
      </c>
      <c r="AD230" t="s">
        <v>73</v>
      </c>
      <c r="AE230">
        <v>1</v>
      </c>
      <c r="AF230" s="5">
        <v>734.94</v>
      </c>
      <c r="AG230">
        <v>61</v>
      </c>
      <c r="AH230" t="str">
        <f t="shared" si="3"/>
        <v>Old</v>
      </c>
    </row>
    <row r="231" spans="1:34" x14ac:dyDescent="0.25">
      <c r="A231">
        <v>3690</v>
      </c>
      <c r="B231" s="1">
        <v>44047</v>
      </c>
      <c r="C231">
        <v>5</v>
      </c>
      <c r="D231" t="s">
        <v>28</v>
      </c>
      <c r="E231" t="s">
        <v>87</v>
      </c>
      <c r="F231" t="s">
        <v>30</v>
      </c>
      <c r="G231" t="s">
        <v>46</v>
      </c>
      <c r="H231" t="s">
        <v>45</v>
      </c>
      <c r="I231" t="s">
        <v>33</v>
      </c>
      <c r="J231" t="s">
        <v>34</v>
      </c>
      <c r="K231" t="s">
        <v>188</v>
      </c>
      <c r="L231" t="s">
        <v>105</v>
      </c>
      <c r="M231" s="1">
        <v>18581</v>
      </c>
      <c r="N231" t="s">
        <v>36</v>
      </c>
      <c r="O231" t="s">
        <v>48</v>
      </c>
      <c r="P231" t="s">
        <v>38</v>
      </c>
      <c r="Q231" t="s">
        <v>61</v>
      </c>
      <c r="R231" t="s">
        <v>98</v>
      </c>
      <c r="S231" t="str">
        <f>IF(Table1[[#This Row],[Current Employee Rating]]&gt;=4,"High Performer",IF(Table1[[#This Row],[Current Employee Rating]]&gt;=3,"Average Performer","Low Performer"))</f>
        <v>Average Performer</v>
      </c>
      <c r="T231">
        <v>3</v>
      </c>
      <c r="U231" s="1">
        <v>45077</v>
      </c>
      <c r="V231">
        <v>4</v>
      </c>
      <c r="W231" t="str">
        <f>IF(Table1[[#This Row],[Engagement Score]]&lt;3,"Low",IF(Table1[[#This Row],[Engagement Score]]&lt;4,"Medium","High"))</f>
        <v>High</v>
      </c>
      <c r="X231">
        <v>3</v>
      </c>
      <c r="Y231" t="str">
        <f>IF(Table1[[#This Row],[Satisfaction Score]]&lt;3,"Unsatisfied",IF(Table1[[#This Row],[Satisfaction Score]]&lt;4,"Neutral","Satisfied"))</f>
        <v>Neutral</v>
      </c>
      <c r="Z231">
        <v>5</v>
      </c>
      <c r="AA231" s="1">
        <v>45019</v>
      </c>
      <c r="AB231" t="s">
        <v>68</v>
      </c>
      <c r="AC231" t="s">
        <v>42</v>
      </c>
      <c r="AD231" t="s">
        <v>63</v>
      </c>
      <c r="AE231">
        <v>5</v>
      </c>
      <c r="AF231" s="5">
        <v>589.5</v>
      </c>
      <c r="AG231">
        <v>70</v>
      </c>
      <c r="AH231" t="str">
        <f t="shared" si="3"/>
        <v>Old</v>
      </c>
    </row>
    <row r="232" spans="1:34" x14ac:dyDescent="0.25">
      <c r="A232">
        <v>3691</v>
      </c>
      <c r="B232" s="1">
        <v>44158</v>
      </c>
      <c r="C232">
        <v>5</v>
      </c>
      <c r="D232" t="s">
        <v>28</v>
      </c>
      <c r="E232" t="s">
        <v>64</v>
      </c>
      <c r="F232" t="s">
        <v>30</v>
      </c>
      <c r="G232" t="s">
        <v>46</v>
      </c>
      <c r="H232" t="s">
        <v>32</v>
      </c>
      <c r="I232" t="s">
        <v>55</v>
      </c>
      <c r="J232" t="s">
        <v>34</v>
      </c>
      <c r="K232" t="s">
        <v>188</v>
      </c>
      <c r="L232" t="s">
        <v>35</v>
      </c>
      <c r="M232" s="1">
        <v>33972</v>
      </c>
      <c r="N232" t="s">
        <v>36</v>
      </c>
      <c r="O232" t="s">
        <v>48</v>
      </c>
      <c r="P232" t="s">
        <v>84</v>
      </c>
      <c r="Q232" t="s">
        <v>61</v>
      </c>
      <c r="R232" t="s">
        <v>98</v>
      </c>
      <c r="S232" t="str">
        <f>IF(Table1[[#This Row],[Current Employee Rating]]&gt;=4,"High Performer",IF(Table1[[#This Row],[Current Employee Rating]]&gt;=3,"Average Performer","Low Performer"))</f>
        <v>Low Performer</v>
      </c>
      <c r="T232">
        <v>1</v>
      </c>
      <c r="U232" s="1">
        <v>44902</v>
      </c>
      <c r="V232">
        <v>1</v>
      </c>
      <c r="W232" t="str">
        <f>IF(Table1[[#This Row],[Engagement Score]]&lt;3,"Low",IF(Table1[[#This Row],[Engagement Score]]&lt;4,"Medium","High"))</f>
        <v>Low</v>
      </c>
      <c r="X232">
        <v>1</v>
      </c>
      <c r="Y232" t="str">
        <f>IF(Table1[[#This Row],[Satisfaction Score]]&lt;3,"Unsatisfied",IF(Table1[[#This Row],[Satisfaction Score]]&lt;4,"Neutral","Satisfied"))</f>
        <v>Unsatisfied</v>
      </c>
      <c r="Z232">
        <v>5</v>
      </c>
      <c r="AA232" s="1">
        <v>44991</v>
      </c>
      <c r="AB232" t="s">
        <v>41</v>
      </c>
      <c r="AC232" t="s">
        <v>42</v>
      </c>
      <c r="AD232" t="s">
        <v>63</v>
      </c>
      <c r="AE232">
        <v>3</v>
      </c>
      <c r="AF232" s="5">
        <v>311.27999999999997</v>
      </c>
      <c r="AG232">
        <v>27</v>
      </c>
      <c r="AH232" t="str">
        <f t="shared" si="3"/>
        <v>Adult</v>
      </c>
    </row>
    <row r="233" spans="1:34" x14ac:dyDescent="0.25">
      <c r="A233">
        <v>3692</v>
      </c>
      <c r="B233" s="1">
        <v>43780</v>
      </c>
      <c r="C233">
        <v>6</v>
      </c>
      <c r="D233" t="s">
        <v>28</v>
      </c>
      <c r="E233" t="s">
        <v>94</v>
      </c>
      <c r="F233" t="s">
        <v>30</v>
      </c>
      <c r="G233" t="s">
        <v>55</v>
      </c>
      <c r="H233" t="s">
        <v>56</v>
      </c>
      <c r="I233" t="s">
        <v>46</v>
      </c>
      <c r="J233" t="s">
        <v>34</v>
      </c>
      <c r="K233" t="s">
        <v>188</v>
      </c>
      <c r="L233" t="s">
        <v>47</v>
      </c>
      <c r="M233" s="1">
        <v>29204</v>
      </c>
      <c r="N233" t="s">
        <v>36</v>
      </c>
      <c r="O233" t="s">
        <v>48</v>
      </c>
      <c r="P233" t="s">
        <v>72</v>
      </c>
      <c r="Q233" t="s">
        <v>39</v>
      </c>
      <c r="R233" t="s">
        <v>98</v>
      </c>
      <c r="S233" t="str">
        <f>IF(Table1[[#This Row],[Current Employee Rating]]&gt;=4,"High Performer",IF(Table1[[#This Row],[Current Employee Rating]]&gt;=3,"Average Performer","Low Performer"))</f>
        <v>Average Performer</v>
      </c>
      <c r="T233">
        <v>3</v>
      </c>
      <c r="U233" s="1">
        <v>44974</v>
      </c>
      <c r="V233">
        <v>4</v>
      </c>
      <c r="W233" t="str">
        <f>IF(Table1[[#This Row],[Engagement Score]]&lt;3,"Low",IF(Table1[[#This Row],[Engagement Score]]&lt;4,"Medium","High"))</f>
        <v>High</v>
      </c>
      <c r="X233">
        <v>5</v>
      </c>
      <c r="Y233" t="str">
        <f>IF(Table1[[#This Row],[Satisfaction Score]]&lt;3,"Unsatisfied",IF(Table1[[#This Row],[Satisfaction Score]]&lt;4,"Neutral","Satisfied"))</f>
        <v>Satisfied</v>
      </c>
      <c r="Z233">
        <v>3</v>
      </c>
      <c r="AA233" s="1">
        <v>45014</v>
      </c>
      <c r="AB233" t="s">
        <v>68</v>
      </c>
      <c r="AC233" t="s">
        <v>42</v>
      </c>
      <c r="AD233" t="s">
        <v>73</v>
      </c>
      <c r="AE233">
        <v>5</v>
      </c>
      <c r="AF233" s="5">
        <v>671.88</v>
      </c>
      <c r="AG233">
        <v>40</v>
      </c>
      <c r="AH233" t="str">
        <f t="shared" si="3"/>
        <v>Middle Aged</v>
      </c>
    </row>
    <row r="234" spans="1:34" x14ac:dyDescent="0.25">
      <c r="A234">
        <v>3693</v>
      </c>
      <c r="B234" s="1">
        <v>43605</v>
      </c>
      <c r="C234">
        <v>6</v>
      </c>
      <c r="D234" t="s">
        <v>106</v>
      </c>
      <c r="E234" t="s">
        <v>85</v>
      </c>
      <c r="F234" t="s">
        <v>30</v>
      </c>
      <c r="G234" t="s">
        <v>46</v>
      </c>
      <c r="H234" t="s">
        <v>56</v>
      </c>
      <c r="I234" t="s">
        <v>33</v>
      </c>
      <c r="J234" t="s">
        <v>34</v>
      </c>
      <c r="K234" t="s">
        <v>188</v>
      </c>
      <c r="L234" t="s">
        <v>96</v>
      </c>
      <c r="M234" s="1">
        <v>28338</v>
      </c>
      <c r="N234" t="s">
        <v>36</v>
      </c>
      <c r="O234" t="s">
        <v>37</v>
      </c>
      <c r="P234" t="s">
        <v>38</v>
      </c>
      <c r="Q234" t="s">
        <v>67</v>
      </c>
      <c r="R234" t="s">
        <v>78</v>
      </c>
      <c r="S234" t="str">
        <f>IF(Table1[[#This Row],[Current Employee Rating]]&gt;=4,"High Performer",IF(Table1[[#This Row],[Current Employee Rating]]&gt;=3,"Average Performer","Low Performer"))</f>
        <v>Low Performer</v>
      </c>
      <c r="T234">
        <v>2</v>
      </c>
      <c r="U234" s="1">
        <v>45025</v>
      </c>
      <c r="V234">
        <v>3</v>
      </c>
      <c r="W234" t="str">
        <f>IF(Table1[[#This Row],[Engagement Score]]&lt;3,"Low",IF(Table1[[#This Row],[Engagement Score]]&lt;4,"Medium","High"))</f>
        <v>Medium</v>
      </c>
      <c r="X234">
        <v>1</v>
      </c>
      <c r="Y234" t="str">
        <f>IF(Table1[[#This Row],[Satisfaction Score]]&lt;3,"Unsatisfied",IF(Table1[[#This Row],[Satisfaction Score]]&lt;4,"Neutral","Satisfied"))</f>
        <v>Unsatisfied</v>
      </c>
      <c r="Z234">
        <v>1</v>
      </c>
      <c r="AA234" s="1">
        <v>44950</v>
      </c>
      <c r="AB234" t="s">
        <v>62</v>
      </c>
      <c r="AC234" t="s">
        <v>51</v>
      </c>
      <c r="AD234" t="s">
        <v>63</v>
      </c>
      <c r="AE234">
        <v>1</v>
      </c>
      <c r="AF234" s="5">
        <v>861.5</v>
      </c>
      <c r="AG234">
        <v>42</v>
      </c>
      <c r="AH234" t="str">
        <f t="shared" si="3"/>
        <v>Middle Aged</v>
      </c>
    </row>
    <row r="235" spans="1:34" x14ac:dyDescent="0.25">
      <c r="A235">
        <v>3694</v>
      </c>
      <c r="B235" s="1">
        <v>43774</v>
      </c>
      <c r="C235">
        <v>6</v>
      </c>
      <c r="D235" t="s">
        <v>106</v>
      </c>
      <c r="E235" t="s">
        <v>44</v>
      </c>
      <c r="F235" t="s">
        <v>108</v>
      </c>
      <c r="G235" t="s">
        <v>55</v>
      </c>
      <c r="H235" t="s">
        <v>45</v>
      </c>
      <c r="I235" t="s">
        <v>46</v>
      </c>
      <c r="J235" t="s">
        <v>34</v>
      </c>
      <c r="K235" t="s">
        <v>188</v>
      </c>
      <c r="L235" t="s">
        <v>70</v>
      </c>
      <c r="M235" s="1">
        <v>22351</v>
      </c>
      <c r="N235" t="s">
        <v>36</v>
      </c>
      <c r="O235" t="s">
        <v>37</v>
      </c>
      <c r="P235" t="s">
        <v>49</v>
      </c>
      <c r="Q235" t="s">
        <v>67</v>
      </c>
      <c r="R235" t="s">
        <v>107</v>
      </c>
      <c r="S235" t="str">
        <f>IF(Table1[[#This Row],[Current Employee Rating]]&gt;=4,"High Performer",IF(Table1[[#This Row],[Current Employee Rating]]&gt;=3,"Average Performer","Low Performer"))</f>
        <v>High Performer</v>
      </c>
      <c r="T235">
        <v>4</v>
      </c>
      <c r="U235" s="1">
        <v>45005</v>
      </c>
      <c r="V235">
        <v>3</v>
      </c>
      <c r="W235" t="str">
        <f>IF(Table1[[#This Row],[Engagement Score]]&lt;3,"Low",IF(Table1[[#This Row],[Engagement Score]]&lt;4,"Medium","High"))</f>
        <v>Medium</v>
      </c>
      <c r="X235">
        <v>3</v>
      </c>
      <c r="Y235" t="str">
        <f>IF(Table1[[#This Row],[Satisfaction Score]]&lt;3,"Unsatisfied",IF(Table1[[#This Row],[Satisfaction Score]]&lt;4,"Neutral","Satisfied"))</f>
        <v>Neutral</v>
      </c>
      <c r="Z235">
        <v>5</v>
      </c>
      <c r="AA235" s="1">
        <v>45065</v>
      </c>
      <c r="AB235" t="s">
        <v>41</v>
      </c>
      <c r="AC235" t="s">
        <v>51</v>
      </c>
      <c r="AD235" t="s">
        <v>63</v>
      </c>
      <c r="AE235">
        <v>2</v>
      </c>
      <c r="AF235" s="5">
        <v>649.17999999999995</v>
      </c>
      <c r="AG235">
        <v>58</v>
      </c>
      <c r="AH235" t="str">
        <f t="shared" si="3"/>
        <v>Middle Aged</v>
      </c>
    </row>
    <row r="236" spans="1:34" x14ac:dyDescent="0.25">
      <c r="A236">
        <v>3695</v>
      </c>
      <c r="B236" s="1">
        <v>43363</v>
      </c>
      <c r="C236">
        <v>7</v>
      </c>
      <c r="D236" t="s">
        <v>106</v>
      </c>
      <c r="E236" t="s">
        <v>87</v>
      </c>
      <c r="F236" t="s">
        <v>108</v>
      </c>
      <c r="G236" t="s">
        <v>31</v>
      </c>
      <c r="H236" t="s">
        <v>32</v>
      </c>
      <c r="I236" t="s">
        <v>33</v>
      </c>
      <c r="J236" t="s">
        <v>34</v>
      </c>
      <c r="K236" t="s">
        <v>188</v>
      </c>
      <c r="L236" t="s">
        <v>102</v>
      </c>
      <c r="M236" s="1">
        <v>32840</v>
      </c>
      <c r="N236" t="s">
        <v>36</v>
      </c>
      <c r="O236" t="s">
        <v>37</v>
      </c>
      <c r="P236" t="s">
        <v>49</v>
      </c>
      <c r="Q236" t="s">
        <v>77</v>
      </c>
      <c r="R236" t="s">
        <v>107</v>
      </c>
      <c r="S236" t="str">
        <f>IF(Table1[[#This Row],[Current Employee Rating]]&gt;=4,"High Performer",IF(Table1[[#This Row],[Current Employee Rating]]&gt;=3,"Average Performer","Low Performer"))</f>
        <v>High Performer</v>
      </c>
      <c r="T236">
        <v>4</v>
      </c>
      <c r="U236" s="1">
        <v>44801</v>
      </c>
      <c r="V236">
        <v>1</v>
      </c>
      <c r="W236" t="str">
        <f>IF(Table1[[#This Row],[Engagement Score]]&lt;3,"Low",IF(Table1[[#This Row],[Engagement Score]]&lt;4,"Medium","High"))</f>
        <v>Low</v>
      </c>
      <c r="X236">
        <v>1</v>
      </c>
      <c r="Y236" t="str">
        <f>IF(Table1[[#This Row],[Satisfaction Score]]&lt;3,"Unsatisfied",IF(Table1[[#This Row],[Satisfaction Score]]&lt;4,"Neutral","Satisfied"))</f>
        <v>Unsatisfied</v>
      </c>
      <c r="Z236">
        <v>4</v>
      </c>
      <c r="AA236" s="1">
        <v>44934</v>
      </c>
      <c r="AB236" t="s">
        <v>62</v>
      </c>
      <c r="AC236" t="s">
        <v>51</v>
      </c>
      <c r="AD236" t="s">
        <v>43</v>
      </c>
      <c r="AE236">
        <v>4</v>
      </c>
      <c r="AF236" s="5">
        <v>492.2</v>
      </c>
      <c r="AG236">
        <v>29</v>
      </c>
      <c r="AH236" t="str">
        <f t="shared" si="3"/>
        <v>Adult</v>
      </c>
    </row>
    <row r="237" spans="1:34" x14ac:dyDescent="0.25">
      <c r="A237">
        <v>3696</v>
      </c>
      <c r="B237" s="1">
        <v>44076</v>
      </c>
      <c r="C237">
        <v>5</v>
      </c>
      <c r="D237" t="s">
        <v>106</v>
      </c>
      <c r="E237" t="s">
        <v>64</v>
      </c>
      <c r="F237" t="s">
        <v>108</v>
      </c>
      <c r="G237" t="s">
        <v>31</v>
      </c>
      <c r="H237" t="s">
        <v>56</v>
      </c>
      <c r="I237" t="s">
        <v>46</v>
      </c>
      <c r="J237" t="s">
        <v>34</v>
      </c>
      <c r="K237" t="s">
        <v>188</v>
      </c>
      <c r="L237" t="s">
        <v>103</v>
      </c>
      <c r="M237" s="1">
        <v>32788</v>
      </c>
      <c r="N237" t="s">
        <v>36</v>
      </c>
      <c r="O237" t="s">
        <v>37</v>
      </c>
      <c r="P237" t="s">
        <v>49</v>
      </c>
      <c r="Q237" t="s">
        <v>39</v>
      </c>
      <c r="R237" t="s">
        <v>107</v>
      </c>
      <c r="S237" t="str">
        <f>IF(Table1[[#This Row],[Current Employee Rating]]&gt;=4,"High Performer",IF(Table1[[#This Row],[Current Employee Rating]]&gt;=3,"Average Performer","Low Performer"))</f>
        <v>Average Performer</v>
      </c>
      <c r="T237">
        <v>3</v>
      </c>
      <c r="U237" s="1">
        <v>44896</v>
      </c>
      <c r="V237">
        <v>2</v>
      </c>
      <c r="W237" t="str">
        <f>IF(Table1[[#This Row],[Engagement Score]]&lt;3,"Low",IF(Table1[[#This Row],[Engagement Score]]&lt;4,"Medium","High"))</f>
        <v>Low</v>
      </c>
      <c r="X237">
        <v>1</v>
      </c>
      <c r="Y237" t="str">
        <f>IF(Table1[[#This Row],[Satisfaction Score]]&lt;3,"Unsatisfied",IF(Table1[[#This Row],[Satisfaction Score]]&lt;4,"Neutral","Satisfied"))</f>
        <v>Unsatisfied</v>
      </c>
      <c r="Z237">
        <v>2</v>
      </c>
      <c r="AA237" s="1">
        <v>44939</v>
      </c>
      <c r="AB237" t="s">
        <v>68</v>
      </c>
      <c r="AC237" t="s">
        <v>42</v>
      </c>
      <c r="AD237" t="s">
        <v>73</v>
      </c>
      <c r="AE237">
        <v>2</v>
      </c>
      <c r="AF237" s="5">
        <v>299.58999999999997</v>
      </c>
      <c r="AG237">
        <v>31</v>
      </c>
      <c r="AH237" t="str">
        <f t="shared" si="3"/>
        <v>Adult</v>
      </c>
    </row>
    <row r="238" spans="1:34" x14ac:dyDescent="0.25">
      <c r="A238">
        <v>3697</v>
      </c>
      <c r="B238" s="1">
        <v>44010</v>
      </c>
      <c r="C238">
        <v>5</v>
      </c>
      <c r="D238" t="s">
        <v>106</v>
      </c>
      <c r="E238" t="s">
        <v>94</v>
      </c>
      <c r="F238" t="s">
        <v>30</v>
      </c>
      <c r="G238" t="s">
        <v>55</v>
      </c>
      <c r="H238" t="s">
        <v>45</v>
      </c>
      <c r="I238" t="s">
        <v>46</v>
      </c>
      <c r="J238" t="s">
        <v>34</v>
      </c>
      <c r="K238" t="s">
        <v>188</v>
      </c>
      <c r="L238" t="s">
        <v>70</v>
      </c>
      <c r="M238" s="1">
        <v>33964</v>
      </c>
      <c r="N238" t="s">
        <v>36</v>
      </c>
      <c r="O238" t="s">
        <v>37</v>
      </c>
      <c r="P238" t="s">
        <v>60</v>
      </c>
      <c r="Q238" t="s">
        <v>61</v>
      </c>
      <c r="R238" t="s">
        <v>107</v>
      </c>
      <c r="S238" t="str">
        <f>IF(Table1[[#This Row],[Current Employee Rating]]&gt;=4,"High Performer",IF(Table1[[#This Row],[Current Employee Rating]]&gt;=3,"Average Performer","Low Performer"))</f>
        <v>High Performer</v>
      </c>
      <c r="T238">
        <v>4</v>
      </c>
      <c r="U238" s="1">
        <v>45127</v>
      </c>
      <c r="V238">
        <v>3</v>
      </c>
      <c r="W238" t="str">
        <f>IF(Table1[[#This Row],[Engagement Score]]&lt;3,"Low",IF(Table1[[#This Row],[Engagement Score]]&lt;4,"Medium","High"))</f>
        <v>Medium</v>
      </c>
      <c r="X238">
        <v>4</v>
      </c>
      <c r="Y238" t="str">
        <f>IF(Table1[[#This Row],[Satisfaction Score]]&lt;3,"Unsatisfied",IF(Table1[[#This Row],[Satisfaction Score]]&lt;4,"Neutral","Satisfied"))</f>
        <v>Satisfied</v>
      </c>
      <c r="Z238">
        <v>1</v>
      </c>
      <c r="AA238" s="1">
        <v>45040</v>
      </c>
      <c r="AB238" t="s">
        <v>68</v>
      </c>
      <c r="AC238" t="s">
        <v>42</v>
      </c>
      <c r="AD238" t="s">
        <v>43</v>
      </c>
      <c r="AE238">
        <v>2</v>
      </c>
      <c r="AF238" s="5">
        <v>982.33</v>
      </c>
      <c r="AG238">
        <v>28</v>
      </c>
      <c r="AH238" t="str">
        <f t="shared" si="3"/>
        <v>Adult</v>
      </c>
    </row>
    <row r="239" spans="1:34" x14ac:dyDescent="0.25">
      <c r="A239">
        <v>3698</v>
      </c>
      <c r="B239" s="1">
        <v>45007</v>
      </c>
      <c r="C239">
        <v>3</v>
      </c>
      <c r="D239" t="s">
        <v>106</v>
      </c>
      <c r="E239" t="s">
        <v>74</v>
      </c>
      <c r="F239" t="s">
        <v>30</v>
      </c>
      <c r="G239" t="s">
        <v>55</v>
      </c>
      <c r="H239" t="s">
        <v>45</v>
      </c>
      <c r="I239" t="s">
        <v>55</v>
      </c>
      <c r="J239" t="s">
        <v>34</v>
      </c>
      <c r="K239" t="s">
        <v>188</v>
      </c>
      <c r="L239" t="s">
        <v>102</v>
      </c>
      <c r="M239" s="1">
        <v>30845</v>
      </c>
      <c r="N239" t="s">
        <v>36</v>
      </c>
      <c r="O239" t="s">
        <v>37</v>
      </c>
      <c r="P239" t="s">
        <v>49</v>
      </c>
      <c r="Q239" t="s">
        <v>67</v>
      </c>
      <c r="R239" t="s">
        <v>107</v>
      </c>
      <c r="S239" t="str">
        <f>IF(Table1[[#This Row],[Current Employee Rating]]&gt;=4,"High Performer",IF(Table1[[#This Row],[Current Employee Rating]]&gt;=3,"Average Performer","Low Performer"))</f>
        <v>Average Performer</v>
      </c>
      <c r="T239">
        <v>3</v>
      </c>
      <c r="U239" s="1">
        <v>44945</v>
      </c>
      <c r="V239">
        <v>2</v>
      </c>
      <c r="W239" t="str">
        <f>IF(Table1[[#This Row],[Engagement Score]]&lt;3,"Low",IF(Table1[[#This Row],[Engagement Score]]&lt;4,"Medium","High"))</f>
        <v>Low</v>
      </c>
      <c r="X239">
        <v>5</v>
      </c>
      <c r="Y239" t="str">
        <f>IF(Table1[[#This Row],[Satisfaction Score]]&lt;3,"Unsatisfied",IF(Table1[[#This Row],[Satisfaction Score]]&lt;4,"Neutral","Satisfied"))</f>
        <v>Satisfied</v>
      </c>
      <c r="Z239">
        <v>4</v>
      </c>
      <c r="AA239" s="1">
        <v>44919</v>
      </c>
      <c r="AB239" t="s">
        <v>41</v>
      </c>
      <c r="AC239" t="s">
        <v>51</v>
      </c>
      <c r="AD239" t="s">
        <v>73</v>
      </c>
      <c r="AE239">
        <v>2</v>
      </c>
      <c r="AF239" s="5">
        <v>830.36</v>
      </c>
      <c r="AG239">
        <v>39</v>
      </c>
      <c r="AH239" t="str">
        <f t="shared" si="3"/>
        <v>Adult</v>
      </c>
    </row>
    <row r="240" spans="1:34" x14ac:dyDescent="0.25">
      <c r="A240">
        <v>3699</v>
      </c>
      <c r="B240" s="1">
        <v>44803</v>
      </c>
      <c r="C240">
        <v>3</v>
      </c>
      <c r="D240" t="s">
        <v>28</v>
      </c>
      <c r="E240" t="s">
        <v>94</v>
      </c>
      <c r="F240" t="s">
        <v>108</v>
      </c>
      <c r="G240" t="s">
        <v>46</v>
      </c>
      <c r="H240" t="s">
        <v>56</v>
      </c>
      <c r="I240" t="s">
        <v>33</v>
      </c>
      <c r="J240" t="s">
        <v>34</v>
      </c>
      <c r="K240" t="s">
        <v>188</v>
      </c>
      <c r="L240" t="s">
        <v>79</v>
      </c>
      <c r="M240" s="1">
        <v>28156</v>
      </c>
      <c r="N240" t="s">
        <v>36</v>
      </c>
      <c r="O240" t="s">
        <v>48</v>
      </c>
      <c r="P240" t="s">
        <v>84</v>
      </c>
      <c r="Q240" t="s">
        <v>77</v>
      </c>
      <c r="R240" t="s">
        <v>107</v>
      </c>
      <c r="S240" t="str">
        <f>IF(Table1[[#This Row],[Current Employee Rating]]&gt;=4,"High Performer",IF(Table1[[#This Row],[Current Employee Rating]]&gt;=3,"Average Performer","Low Performer"))</f>
        <v>Low Performer</v>
      </c>
      <c r="T240">
        <v>2</v>
      </c>
      <c r="U240" s="1">
        <v>45098</v>
      </c>
      <c r="V240">
        <v>2</v>
      </c>
      <c r="W240" t="str">
        <f>IF(Table1[[#This Row],[Engagement Score]]&lt;3,"Low",IF(Table1[[#This Row],[Engagement Score]]&lt;4,"Medium","High"))</f>
        <v>Low</v>
      </c>
      <c r="X240">
        <v>4</v>
      </c>
      <c r="Y240" t="str">
        <f>IF(Table1[[#This Row],[Satisfaction Score]]&lt;3,"Unsatisfied",IF(Table1[[#This Row],[Satisfaction Score]]&lt;4,"Neutral","Satisfied"))</f>
        <v>Satisfied</v>
      </c>
      <c r="Z240">
        <v>3</v>
      </c>
      <c r="AA240" s="1">
        <v>44792</v>
      </c>
      <c r="AB240" t="s">
        <v>50</v>
      </c>
      <c r="AC240" t="s">
        <v>51</v>
      </c>
      <c r="AD240" t="s">
        <v>73</v>
      </c>
      <c r="AE240">
        <v>1</v>
      </c>
      <c r="AF240" s="5">
        <v>973.34</v>
      </c>
      <c r="AG240">
        <v>45</v>
      </c>
      <c r="AH240" t="str">
        <f t="shared" si="3"/>
        <v>Middle Aged</v>
      </c>
    </row>
    <row r="241" spans="1:34" x14ac:dyDescent="0.25">
      <c r="A241">
        <v>3700</v>
      </c>
      <c r="B241" s="1">
        <v>43762</v>
      </c>
      <c r="C241">
        <v>6</v>
      </c>
      <c r="D241" t="s">
        <v>28</v>
      </c>
      <c r="E241" t="s">
        <v>54</v>
      </c>
      <c r="F241" t="s">
        <v>30</v>
      </c>
      <c r="G241" t="s">
        <v>46</v>
      </c>
      <c r="H241" t="s">
        <v>45</v>
      </c>
      <c r="I241" t="s">
        <v>33</v>
      </c>
      <c r="J241" t="s">
        <v>34</v>
      </c>
      <c r="K241" t="s">
        <v>188</v>
      </c>
      <c r="L241" t="s">
        <v>101</v>
      </c>
      <c r="M241" s="1">
        <v>32245</v>
      </c>
      <c r="N241" t="s">
        <v>36</v>
      </c>
      <c r="O241" t="s">
        <v>48</v>
      </c>
      <c r="P241" t="s">
        <v>49</v>
      </c>
      <c r="Q241" t="s">
        <v>77</v>
      </c>
      <c r="R241" t="s">
        <v>107</v>
      </c>
      <c r="S241" t="str">
        <f>IF(Table1[[#This Row],[Current Employee Rating]]&gt;=4,"High Performer",IF(Table1[[#This Row],[Current Employee Rating]]&gt;=3,"Average Performer","Low Performer"))</f>
        <v>Low Performer</v>
      </c>
      <c r="T241">
        <v>1</v>
      </c>
      <c r="U241" s="1">
        <v>44944</v>
      </c>
      <c r="V241">
        <v>4</v>
      </c>
      <c r="W241" t="str">
        <f>IF(Table1[[#This Row],[Engagement Score]]&lt;3,"Low",IF(Table1[[#This Row],[Engagement Score]]&lt;4,"Medium","High"))</f>
        <v>High</v>
      </c>
      <c r="X241">
        <v>1</v>
      </c>
      <c r="Y241" t="str">
        <f>IF(Table1[[#This Row],[Satisfaction Score]]&lt;3,"Unsatisfied",IF(Table1[[#This Row],[Satisfaction Score]]&lt;4,"Neutral","Satisfied"))</f>
        <v>Unsatisfied</v>
      </c>
      <c r="Z241">
        <v>1</v>
      </c>
      <c r="AA241" s="1">
        <v>44982</v>
      </c>
      <c r="AB241" t="s">
        <v>62</v>
      </c>
      <c r="AC241" t="s">
        <v>42</v>
      </c>
      <c r="AD241" t="s">
        <v>43</v>
      </c>
      <c r="AE241">
        <v>4</v>
      </c>
      <c r="AF241" s="5">
        <v>667.34</v>
      </c>
      <c r="AG241">
        <v>31</v>
      </c>
      <c r="AH241" t="str">
        <f t="shared" si="3"/>
        <v>Adult</v>
      </c>
    </row>
    <row r="242" spans="1:34" x14ac:dyDescent="0.25">
      <c r="A242">
        <v>3701</v>
      </c>
      <c r="B242" s="1">
        <v>43778</v>
      </c>
      <c r="C242">
        <v>6</v>
      </c>
      <c r="D242" t="s">
        <v>28</v>
      </c>
      <c r="E242" t="s">
        <v>81</v>
      </c>
      <c r="F242" t="s">
        <v>30</v>
      </c>
      <c r="G242" t="s">
        <v>46</v>
      </c>
      <c r="H242" t="s">
        <v>56</v>
      </c>
      <c r="I242" t="s">
        <v>33</v>
      </c>
      <c r="J242" t="s">
        <v>34</v>
      </c>
      <c r="K242" t="s">
        <v>188</v>
      </c>
      <c r="L242" t="s">
        <v>100</v>
      </c>
      <c r="M242" s="1">
        <v>17704</v>
      </c>
      <c r="N242" t="s">
        <v>36</v>
      </c>
      <c r="O242" t="s">
        <v>48</v>
      </c>
      <c r="P242" t="s">
        <v>60</v>
      </c>
      <c r="Q242" t="s">
        <v>61</v>
      </c>
      <c r="R242" t="s">
        <v>107</v>
      </c>
      <c r="S242" t="str">
        <f>IF(Table1[[#This Row],[Current Employee Rating]]&gt;=4,"High Performer",IF(Table1[[#This Row],[Current Employee Rating]]&gt;=3,"Average Performer","Low Performer"))</f>
        <v>Low Performer</v>
      </c>
      <c r="T242">
        <v>2</v>
      </c>
      <c r="U242" s="1">
        <v>45087</v>
      </c>
      <c r="V242">
        <v>4</v>
      </c>
      <c r="W242" t="str">
        <f>IF(Table1[[#This Row],[Engagement Score]]&lt;3,"Low",IF(Table1[[#This Row],[Engagement Score]]&lt;4,"Medium","High"))</f>
        <v>High</v>
      </c>
      <c r="X242">
        <v>1</v>
      </c>
      <c r="Y242" t="str">
        <f>IF(Table1[[#This Row],[Satisfaction Score]]&lt;3,"Unsatisfied",IF(Table1[[#This Row],[Satisfaction Score]]&lt;4,"Neutral","Satisfied"))</f>
        <v>Unsatisfied</v>
      </c>
      <c r="Z242">
        <v>4</v>
      </c>
      <c r="AA242" s="1">
        <v>44794</v>
      </c>
      <c r="AB242" t="s">
        <v>92</v>
      </c>
      <c r="AC242" t="s">
        <v>42</v>
      </c>
      <c r="AD242" t="s">
        <v>43</v>
      </c>
      <c r="AE242">
        <v>4</v>
      </c>
      <c r="AF242" s="5">
        <v>480.17</v>
      </c>
      <c r="AG242">
        <v>71</v>
      </c>
      <c r="AH242" t="str">
        <f t="shared" si="3"/>
        <v>Old</v>
      </c>
    </row>
    <row r="243" spans="1:34" x14ac:dyDescent="0.25">
      <c r="A243">
        <v>3702</v>
      </c>
      <c r="B243" s="1">
        <v>43659</v>
      </c>
      <c r="C243">
        <v>6</v>
      </c>
      <c r="D243" t="s">
        <v>28</v>
      </c>
      <c r="E243" t="s">
        <v>87</v>
      </c>
      <c r="F243" t="s">
        <v>30</v>
      </c>
      <c r="G243" t="s">
        <v>46</v>
      </c>
      <c r="H243" t="s">
        <v>32</v>
      </c>
      <c r="I243" t="s">
        <v>46</v>
      </c>
      <c r="J243" t="s">
        <v>34</v>
      </c>
      <c r="K243" t="s">
        <v>188</v>
      </c>
      <c r="L243" t="s">
        <v>47</v>
      </c>
      <c r="M243" s="1">
        <v>27872</v>
      </c>
      <c r="N243" t="s">
        <v>36</v>
      </c>
      <c r="O243" t="s">
        <v>48</v>
      </c>
      <c r="P243" t="s">
        <v>84</v>
      </c>
      <c r="Q243" t="s">
        <v>61</v>
      </c>
      <c r="R243" t="s">
        <v>78</v>
      </c>
      <c r="S243" t="str">
        <f>IF(Table1[[#This Row],[Current Employee Rating]]&gt;=4,"High Performer",IF(Table1[[#This Row],[Current Employee Rating]]&gt;=3,"Average Performer","Low Performer"))</f>
        <v>Average Performer</v>
      </c>
      <c r="T243">
        <v>3</v>
      </c>
      <c r="U243" s="1">
        <v>44981</v>
      </c>
      <c r="V243">
        <v>2</v>
      </c>
      <c r="W243" t="str">
        <f>IF(Table1[[#This Row],[Engagement Score]]&lt;3,"Low",IF(Table1[[#This Row],[Engagement Score]]&lt;4,"Medium","High"))</f>
        <v>Low</v>
      </c>
      <c r="X243">
        <v>4</v>
      </c>
      <c r="Y243" t="str">
        <f>IF(Table1[[#This Row],[Satisfaction Score]]&lt;3,"Unsatisfied",IF(Table1[[#This Row],[Satisfaction Score]]&lt;4,"Neutral","Satisfied"))</f>
        <v>Satisfied</v>
      </c>
      <c r="Z243">
        <v>1</v>
      </c>
      <c r="AA243" s="1">
        <v>44972</v>
      </c>
      <c r="AB243" t="s">
        <v>41</v>
      </c>
      <c r="AC243" t="s">
        <v>51</v>
      </c>
      <c r="AD243" t="s">
        <v>43</v>
      </c>
      <c r="AE243">
        <v>3</v>
      </c>
      <c r="AF243" s="5">
        <v>346.28</v>
      </c>
      <c r="AG243">
        <v>43</v>
      </c>
      <c r="AH243" t="str">
        <f t="shared" si="3"/>
        <v>Middle Aged</v>
      </c>
    </row>
    <row r="244" spans="1:34" x14ac:dyDescent="0.25">
      <c r="A244">
        <v>3703</v>
      </c>
      <c r="B244" s="1">
        <v>44074</v>
      </c>
      <c r="C244">
        <v>5</v>
      </c>
      <c r="D244" t="s">
        <v>28</v>
      </c>
      <c r="E244" t="s">
        <v>44</v>
      </c>
      <c r="F244" t="s">
        <v>30</v>
      </c>
      <c r="G244" t="s">
        <v>46</v>
      </c>
      <c r="H244" t="s">
        <v>45</v>
      </c>
      <c r="I244" t="s">
        <v>46</v>
      </c>
      <c r="J244" t="s">
        <v>34</v>
      </c>
      <c r="K244" t="s">
        <v>188</v>
      </c>
      <c r="L244" t="s">
        <v>79</v>
      </c>
      <c r="M244" s="1">
        <v>18674</v>
      </c>
      <c r="N244" t="s">
        <v>36</v>
      </c>
      <c r="O244" t="s">
        <v>37</v>
      </c>
      <c r="P244" t="s">
        <v>38</v>
      </c>
      <c r="Q244" t="s">
        <v>39</v>
      </c>
      <c r="R244" t="s">
        <v>78</v>
      </c>
      <c r="S244" t="str">
        <f>IF(Table1[[#This Row],[Current Employee Rating]]&gt;=4,"High Performer",IF(Table1[[#This Row],[Current Employee Rating]]&gt;=3,"Average Performer","Low Performer"))</f>
        <v>High Performer</v>
      </c>
      <c r="T244">
        <v>4</v>
      </c>
      <c r="U244" s="1">
        <v>45079</v>
      </c>
      <c r="V244">
        <v>5</v>
      </c>
      <c r="W244" t="str">
        <f>IF(Table1[[#This Row],[Engagement Score]]&lt;3,"Low",IF(Table1[[#This Row],[Engagement Score]]&lt;4,"Medium","High"))</f>
        <v>High</v>
      </c>
      <c r="X244">
        <v>5</v>
      </c>
      <c r="Y244" t="str">
        <f>IF(Table1[[#This Row],[Satisfaction Score]]&lt;3,"Unsatisfied",IF(Table1[[#This Row],[Satisfaction Score]]&lt;4,"Neutral","Satisfied"))</f>
        <v>Satisfied</v>
      </c>
      <c r="Z244">
        <v>5</v>
      </c>
      <c r="AA244" s="1">
        <v>44922</v>
      </c>
      <c r="AB244" t="s">
        <v>92</v>
      </c>
      <c r="AC244" t="s">
        <v>51</v>
      </c>
      <c r="AD244" t="s">
        <v>63</v>
      </c>
      <c r="AE244">
        <v>3</v>
      </c>
      <c r="AF244" s="5">
        <v>121.45</v>
      </c>
      <c r="AG244">
        <v>69</v>
      </c>
      <c r="AH244" t="str">
        <f t="shared" si="3"/>
        <v>Old</v>
      </c>
    </row>
    <row r="245" spans="1:34" x14ac:dyDescent="0.25">
      <c r="A245">
        <v>3704</v>
      </c>
      <c r="B245" s="1">
        <v>43490</v>
      </c>
      <c r="C245">
        <v>7</v>
      </c>
      <c r="D245" t="s">
        <v>28</v>
      </c>
      <c r="E245" t="s">
        <v>29</v>
      </c>
      <c r="F245" t="s">
        <v>30</v>
      </c>
      <c r="G245" t="s">
        <v>55</v>
      </c>
      <c r="H245" t="s">
        <v>32</v>
      </c>
      <c r="I245" t="s">
        <v>46</v>
      </c>
      <c r="J245" t="s">
        <v>34</v>
      </c>
      <c r="K245" t="s">
        <v>188</v>
      </c>
      <c r="L245" t="s">
        <v>70</v>
      </c>
      <c r="M245" s="1">
        <v>27795</v>
      </c>
      <c r="N245" t="s">
        <v>36</v>
      </c>
      <c r="O245" t="s">
        <v>37</v>
      </c>
      <c r="P245" t="s">
        <v>84</v>
      </c>
      <c r="Q245" t="s">
        <v>67</v>
      </c>
      <c r="R245" t="s">
        <v>78</v>
      </c>
      <c r="S245" t="str">
        <f>IF(Table1[[#This Row],[Current Employee Rating]]&gt;=4,"High Performer",IF(Table1[[#This Row],[Current Employee Rating]]&gt;=3,"Average Performer","Low Performer"))</f>
        <v>High Performer</v>
      </c>
      <c r="T245">
        <v>5</v>
      </c>
      <c r="U245" s="1">
        <v>45114</v>
      </c>
      <c r="V245">
        <v>2</v>
      </c>
      <c r="W245" t="str">
        <f>IF(Table1[[#This Row],[Engagement Score]]&lt;3,"Low",IF(Table1[[#This Row],[Engagement Score]]&lt;4,"Medium","High"))</f>
        <v>Low</v>
      </c>
      <c r="X245">
        <v>4</v>
      </c>
      <c r="Y245" t="str">
        <f>IF(Table1[[#This Row],[Satisfaction Score]]&lt;3,"Unsatisfied",IF(Table1[[#This Row],[Satisfaction Score]]&lt;4,"Neutral","Satisfied"))</f>
        <v>Satisfied</v>
      </c>
      <c r="Z245">
        <v>5</v>
      </c>
      <c r="AA245" s="1">
        <v>44841</v>
      </c>
      <c r="AB245" t="s">
        <v>68</v>
      </c>
      <c r="AC245" t="s">
        <v>51</v>
      </c>
      <c r="AD245" t="s">
        <v>52</v>
      </c>
      <c r="AE245">
        <v>2</v>
      </c>
      <c r="AF245" s="5">
        <v>669.3</v>
      </c>
      <c r="AG245">
        <v>43</v>
      </c>
      <c r="AH245" t="str">
        <f t="shared" si="3"/>
        <v>Middle Aged</v>
      </c>
    </row>
    <row r="246" spans="1:34" x14ac:dyDescent="0.25">
      <c r="A246">
        <v>3705</v>
      </c>
      <c r="B246" s="1">
        <v>44156</v>
      </c>
      <c r="C246">
        <v>5</v>
      </c>
      <c r="D246" t="s">
        <v>28</v>
      </c>
      <c r="E246" t="s">
        <v>69</v>
      </c>
      <c r="F246" t="s">
        <v>30</v>
      </c>
      <c r="G246" t="s">
        <v>55</v>
      </c>
      <c r="H246" t="s">
        <v>45</v>
      </c>
      <c r="I246" t="s">
        <v>46</v>
      </c>
      <c r="J246" t="s">
        <v>34</v>
      </c>
      <c r="K246" t="s">
        <v>188</v>
      </c>
      <c r="L246" t="s">
        <v>58</v>
      </c>
      <c r="M246" s="1">
        <v>24619</v>
      </c>
      <c r="N246" t="s">
        <v>36</v>
      </c>
      <c r="O246" t="s">
        <v>37</v>
      </c>
      <c r="P246" t="s">
        <v>38</v>
      </c>
      <c r="Q246" t="s">
        <v>61</v>
      </c>
      <c r="R246" t="s">
        <v>78</v>
      </c>
      <c r="S246" t="str">
        <f>IF(Table1[[#This Row],[Current Employee Rating]]&gt;=4,"High Performer",IF(Table1[[#This Row],[Current Employee Rating]]&gt;=3,"Average Performer","Low Performer"))</f>
        <v>Average Performer</v>
      </c>
      <c r="T246">
        <v>3</v>
      </c>
      <c r="U246" s="1">
        <v>45071</v>
      </c>
      <c r="V246">
        <v>3</v>
      </c>
      <c r="W246" t="str">
        <f>IF(Table1[[#This Row],[Engagement Score]]&lt;3,"Low",IF(Table1[[#This Row],[Engagement Score]]&lt;4,"Medium","High"))</f>
        <v>Medium</v>
      </c>
      <c r="X246">
        <v>1</v>
      </c>
      <c r="Y246" t="str">
        <f>IF(Table1[[#This Row],[Satisfaction Score]]&lt;3,"Unsatisfied",IF(Table1[[#This Row],[Satisfaction Score]]&lt;4,"Neutral","Satisfied"))</f>
        <v>Unsatisfied</v>
      </c>
      <c r="Z246">
        <v>4</v>
      </c>
      <c r="AA246" s="1">
        <v>45033</v>
      </c>
      <c r="AB246" t="s">
        <v>68</v>
      </c>
      <c r="AC246" t="s">
        <v>42</v>
      </c>
      <c r="AD246" t="s">
        <v>63</v>
      </c>
      <c r="AE246">
        <v>5</v>
      </c>
      <c r="AF246" s="5">
        <v>983.59</v>
      </c>
      <c r="AG246">
        <v>53</v>
      </c>
      <c r="AH246" t="str">
        <f t="shared" si="3"/>
        <v>Middle Aged</v>
      </c>
    </row>
    <row r="247" spans="1:34" x14ac:dyDescent="0.25">
      <c r="A247">
        <v>3706</v>
      </c>
      <c r="B247" s="1">
        <v>43731</v>
      </c>
      <c r="C247">
        <v>6</v>
      </c>
      <c r="D247" t="s">
        <v>28</v>
      </c>
      <c r="E247" t="s">
        <v>74</v>
      </c>
      <c r="F247" t="s">
        <v>30</v>
      </c>
      <c r="G247" t="s">
        <v>55</v>
      </c>
      <c r="H247" t="s">
        <v>56</v>
      </c>
      <c r="I247" t="s">
        <v>46</v>
      </c>
      <c r="J247" t="s">
        <v>34</v>
      </c>
      <c r="K247" t="s">
        <v>188</v>
      </c>
      <c r="L247" t="s">
        <v>70</v>
      </c>
      <c r="M247" s="1">
        <v>27341</v>
      </c>
      <c r="N247" t="s">
        <v>36</v>
      </c>
      <c r="O247" t="s">
        <v>48</v>
      </c>
      <c r="P247" t="s">
        <v>38</v>
      </c>
      <c r="Q247" t="s">
        <v>77</v>
      </c>
      <c r="R247" t="s">
        <v>78</v>
      </c>
      <c r="S247" t="str">
        <f>IF(Table1[[#This Row],[Current Employee Rating]]&gt;=4,"High Performer",IF(Table1[[#This Row],[Current Employee Rating]]&gt;=3,"Average Performer","Low Performer"))</f>
        <v>Average Performer</v>
      </c>
      <c r="T247">
        <v>3</v>
      </c>
      <c r="U247" s="1">
        <v>45124</v>
      </c>
      <c r="V247">
        <v>2</v>
      </c>
      <c r="W247" t="str">
        <f>IF(Table1[[#This Row],[Engagement Score]]&lt;3,"Low",IF(Table1[[#This Row],[Engagement Score]]&lt;4,"Medium","High"))</f>
        <v>Low</v>
      </c>
      <c r="X247">
        <v>1</v>
      </c>
      <c r="Y247" t="str">
        <f>IF(Table1[[#This Row],[Satisfaction Score]]&lt;3,"Unsatisfied",IF(Table1[[#This Row],[Satisfaction Score]]&lt;4,"Neutral","Satisfied"))</f>
        <v>Unsatisfied</v>
      </c>
      <c r="Z247">
        <v>4</v>
      </c>
      <c r="AA247" s="1">
        <v>45084</v>
      </c>
      <c r="AB247" t="s">
        <v>50</v>
      </c>
      <c r="AC247" t="s">
        <v>42</v>
      </c>
      <c r="AD247" t="s">
        <v>63</v>
      </c>
      <c r="AE247">
        <v>1</v>
      </c>
      <c r="AF247" s="5">
        <v>304.89999999999998</v>
      </c>
      <c r="AG247">
        <v>45</v>
      </c>
      <c r="AH247" t="str">
        <f t="shared" si="3"/>
        <v>Middle Aged</v>
      </c>
    </row>
    <row r="248" spans="1:34" x14ac:dyDescent="0.25">
      <c r="A248">
        <v>3707</v>
      </c>
      <c r="B248" s="1">
        <v>44906</v>
      </c>
      <c r="C248">
        <v>3</v>
      </c>
      <c r="D248" t="s">
        <v>28</v>
      </c>
      <c r="E248" t="s">
        <v>64</v>
      </c>
      <c r="F248" t="s">
        <v>30</v>
      </c>
      <c r="G248" t="s">
        <v>31</v>
      </c>
      <c r="H248" t="s">
        <v>56</v>
      </c>
      <c r="I248" t="s">
        <v>33</v>
      </c>
      <c r="J248" t="s">
        <v>34</v>
      </c>
      <c r="K248" t="s">
        <v>188</v>
      </c>
      <c r="L248" t="s">
        <v>79</v>
      </c>
      <c r="M248" s="1">
        <v>35034</v>
      </c>
      <c r="N248" t="s">
        <v>36</v>
      </c>
      <c r="O248" t="s">
        <v>48</v>
      </c>
      <c r="P248" t="s">
        <v>84</v>
      </c>
      <c r="Q248" t="s">
        <v>77</v>
      </c>
      <c r="R248" t="s">
        <v>78</v>
      </c>
      <c r="S248" t="str">
        <f>IF(Table1[[#This Row],[Current Employee Rating]]&gt;=4,"High Performer",IF(Table1[[#This Row],[Current Employee Rating]]&gt;=3,"Average Performer","Low Performer"))</f>
        <v>Average Performer</v>
      </c>
      <c r="T248">
        <v>3</v>
      </c>
      <c r="U248" s="1">
        <v>45009</v>
      </c>
      <c r="V248">
        <v>3</v>
      </c>
      <c r="W248" t="str">
        <f>IF(Table1[[#This Row],[Engagement Score]]&lt;3,"Low",IF(Table1[[#This Row],[Engagement Score]]&lt;4,"Medium","High"))</f>
        <v>Medium</v>
      </c>
      <c r="X248">
        <v>2</v>
      </c>
      <c r="Y248" t="str">
        <f>IF(Table1[[#This Row],[Satisfaction Score]]&lt;3,"Unsatisfied",IF(Table1[[#This Row],[Satisfaction Score]]&lt;4,"Neutral","Satisfied"))</f>
        <v>Unsatisfied</v>
      </c>
      <c r="Z248">
        <v>4</v>
      </c>
      <c r="AA248" s="1">
        <v>44919</v>
      </c>
      <c r="AB248" t="s">
        <v>41</v>
      </c>
      <c r="AC248" t="s">
        <v>51</v>
      </c>
      <c r="AD248" t="s">
        <v>73</v>
      </c>
      <c r="AE248">
        <v>3</v>
      </c>
      <c r="AF248" s="5">
        <v>778.72</v>
      </c>
      <c r="AG248">
        <v>27</v>
      </c>
      <c r="AH248" t="str">
        <f t="shared" si="3"/>
        <v>Adult</v>
      </c>
    </row>
    <row r="249" spans="1:34" x14ac:dyDescent="0.25">
      <c r="A249">
        <v>3708</v>
      </c>
      <c r="B249" s="1">
        <v>44064</v>
      </c>
      <c r="C249">
        <v>5</v>
      </c>
      <c r="D249" t="s">
        <v>28</v>
      </c>
      <c r="E249" t="s">
        <v>85</v>
      </c>
      <c r="F249" t="s">
        <v>30</v>
      </c>
      <c r="G249" t="s">
        <v>55</v>
      </c>
      <c r="H249" t="s">
        <v>32</v>
      </c>
      <c r="I249" t="s">
        <v>46</v>
      </c>
      <c r="J249" t="s">
        <v>34</v>
      </c>
      <c r="K249" t="s">
        <v>188</v>
      </c>
      <c r="L249" t="s">
        <v>97</v>
      </c>
      <c r="M249" s="1">
        <v>27079</v>
      </c>
      <c r="N249" t="s">
        <v>36</v>
      </c>
      <c r="O249" t="s">
        <v>48</v>
      </c>
      <c r="P249" t="s">
        <v>72</v>
      </c>
      <c r="Q249" t="s">
        <v>67</v>
      </c>
      <c r="R249" t="s">
        <v>78</v>
      </c>
      <c r="S249" t="str">
        <f>IF(Table1[[#This Row],[Current Employee Rating]]&gt;=4,"High Performer",IF(Table1[[#This Row],[Current Employee Rating]]&gt;=3,"Average Performer","Low Performer"))</f>
        <v>High Performer</v>
      </c>
      <c r="T249">
        <v>4</v>
      </c>
      <c r="U249" s="1">
        <v>44794</v>
      </c>
      <c r="V249">
        <v>5</v>
      </c>
      <c r="W249" t="str">
        <f>IF(Table1[[#This Row],[Engagement Score]]&lt;3,"Low",IF(Table1[[#This Row],[Engagement Score]]&lt;4,"Medium","High"))</f>
        <v>High</v>
      </c>
      <c r="X249">
        <v>5</v>
      </c>
      <c r="Y249" t="str">
        <f>IF(Table1[[#This Row],[Satisfaction Score]]&lt;3,"Unsatisfied",IF(Table1[[#This Row],[Satisfaction Score]]&lt;4,"Neutral","Satisfied"))</f>
        <v>Satisfied</v>
      </c>
      <c r="Z249">
        <v>2</v>
      </c>
      <c r="AA249" s="1">
        <v>44929</v>
      </c>
      <c r="AB249" t="s">
        <v>50</v>
      </c>
      <c r="AC249" t="s">
        <v>51</v>
      </c>
      <c r="AD249" t="s">
        <v>73</v>
      </c>
      <c r="AE249">
        <v>4</v>
      </c>
      <c r="AF249" s="5">
        <v>136.15</v>
      </c>
      <c r="AG249">
        <v>46</v>
      </c>
      <c r="AH249" t="str">
        <f t="shared" si="3"/>
        <v>Middle Aged</v>
      </c>
    </row>
    <row r="250" spans="1:34" x14ac:dyDescent="0.25">
      <c r="A250">
        <v>3709</v>
      </c>
      <c r="B250" s="1">
        <v>43500</v>
      </c>
      <c r="C250">
        <v>7</v>
      </c>
      <c r="D250" t="s">
        <v>28</v>
      </c>
      <c r="E250" t="s">
        <v>94</v>
      </c>
      <c r="F250" t="s">
        <v>30</v>
      </c>
      <c r="G250" t="s">
        <v>55</v>
      </c>
      <c r="H250" t="s">
        <v>32</v>
      </c>
      <c r="I250" t="s">
        <v>46</v>
      </c>
      <c r="J250" t="s">
        <v>34</v>
      </c>
      <c r="K250" t="s">
        <v>188</v>
      </c>
      <c r="L250" t="s">
        <v>89</v>
      </c>
      <c r="M250" s="1">
        <v>25464</v>
      </c>
      <c r="N250" t="s">
        <v>36</v>
      </c>
      <c r="O250" t="s">
        <v>48</v>
      </c>
      <c r="P250" t="s">
        <v>72</v>
      </c>
      <c r="Q250" t="s">
        <v>77</v>
      </c>
      <c r="R250" t="s">
        <v>78</v>
      </c>
      <c r="S250" t="str">
        <f>IF(Table1[[#This Row],[Current Employee Rating]]&gt;=4,"High Performer",IF(Table1[[#This Row],[Current Employee Rating]]&gt;=3,"Average Performer","Low Performer"))</f>
        <v>High Performer</v>
      </c>
      <c r="T250">
        <v>5</v>
      </c>
      <c r="U250" s="1">
        <v>45054</v>
      </c>
      <c r="V250">
        <v>3</v>
      </c>
      <c r="W250" t="str">
        <f>IF(Table1[[#This Row],[Engagement Score]]&lt;3,"Low",IF(Table1[[#This Row],[Engagement Score]]&lt;4,"Medium","High"))</f>
        <v>Medium</v>
      </c>
      <c r="X250">
        <v>5</v>
      </c>
      <c r="Y250" t="str">
        <f>IF(Table1[[#This Row],[Satisfaction Score]]&lt;3,"Unsatisfied",IF(Table1[[#This Row],[Satisfaction Score]]&lt;4,"Neutral","Satisfied"))</f>
        <v>Satisfied</v>
      </c>
      <c r="Z250">
        <v>3</v>
      </c>
      <c r="AA250" s="1">
        <v>45023</v>
      </c>
      <c r="AB250" t="s">
        <v>41</v>
      </c>
      <c r="AC250" t="s">
        <v>42</v>
      </c>
      <c r="AD250" t="s">
        <v>52</v>
      </c>
      <c r="AE250">
        <v>4</v>
      </c>
      <c r="AF250" s="5">
        <v>339.84</v>
      </c>
      <c r="AG250">
        <v>50</v>
      </c>
      <c r="AH250" t="str">
        <f t="shared" si="3"/>
        <v>Middle Aged</v>
      </c>
    </row>
    <row r="251" spans="1:34" x14ac:dyDescent="0.25">
      <c r="A251">
        <v>3710</v>
      </c>
      <c r="B251" s="1">
        <v>44498</v>
      </c>
      <c r="C251">
        <v>4</v>
      </c>
      <c r="D251" t="s">
        <v>28</v>
      </c>
      <c r="E251" t="s">
        <v>54</v>
      </c>
      <c r="F251" t="s">
        <v>30</v>
      </c>
      <c r="G251" t="s">
        <v>55</v>
      </c>
      <c r="H251" t="s">
        <v>32</v>
      </c>
      <c r="I251" t="s">
        <v>46</v>
      </c>
      <c r="J251" t="s">
        <v>34</v>
      </c>
      <c r="K251" t="s">
        <v>188</v>
      </c>
      <c r="L251" t="s">
        <v>47</v>
      </c>
      <c r="M251" s="1">
        <v>22205</v>
      </c>
      <c r="N251" t="s">
        <v>36</v>
      </c>
      <c r="O251" t="s">
        <v>37</v>
      </c>
      <c r="P251" t="s">
        <v>49</v>
      </c>
      <c r="Q251" t="s">
        <v>61</v>
      </c>
      <c r="R251" t="s">
        <v>78</v>
      </c>
      <c r="S251" t="str">
        <f>IF(Table1[[#This Row],[Current Employee Rating]]&gt;=4,"High Performer",IF(Table1[[#This Row],[Current Employee Rating]]&gt;=3,"Average Performer","Low Performer"))</f>
        <v>Low Performer</v>
      </c>
      <c r="T251">
        <v>1</v>
      </c>
      <c r="U251" s="1">
        <v>44985</v>
      </c>
      <c r="V251">
        <v>5</v>
      </c>
      <c r="W251" t="str">
        <f>IF(Table1[[#This Row],[Engagement Score]]&lt;3,"Low",IF(Table1[[#This Row],[Engagement Score]]&lt;4,"Medium","High"))</f>
        <v>High</v>
      </c>
      <c r="X251">
        <v>5</v>
      </c>
      <c r="Y251" t="str">
        <f>IF(Table1[[#This Row],[Satisfaction Score]]&lt;3,"Unsatisfied",IF(Table1[[#This Row],[Satisfaction Score]]&lt;4,"Neutral","Satisfied"))</f>
        <v>Satisfied</v>
      </c>
      <c r="Z251">
        <v>3</v>
      </c>
      <c r="AA251" s="1">
        <v>45079</v>
      </c>
      <c r="AB251" t="s">
        <v>41</v>
      </c>
      <c r="AC251" t="s">
        <v>51</v>
      </c>
      <c r="AD251" t="s">
        <v>63</v>
      </c>
      <c r="AE251">
        <v>1</v>
      </c>
      <c r="AF251" s="5">
        <v>791.78</v>
      </c>
      <c r="AG251">
        <v>61</v>
      </c>
      <c r="AH251" t="str">
        <f t="shared" si="3"/>
        <v>Old</v>
      </c>
    </row>
    <row r="252" spans="1:34" x14ac:dyDescent="0.25">
      <c r="A252">
        <v>3711</v>
      </c>
      <c r="B252" s="1">
        <v>44394</v>
      </c>
      <c r="C252">
        <v>4</v>
      </c>
      <c r="D252" t="s">
        <v>28</v>
      </c>
      <c r="E252" t="s">
        <v>81</v>
      </c>
      <c r="F252" t="s">
        <v>30</v>
      </c>
      <c r="G252" t="s">
        <v>46</v>
      </c>
      <c r="H252" t="s">
        <v>45</v>
      </c>
      <c r="I252" t="s">
        <v>33</v>
      </c>
      <c r="J252" t="s">
        <v>34</v>
      </c>
      <c r="K252" t="s">
        <v>188</v>
      </c>
      <c r="L252" t="s">
        <v>35</v>
      </c>
      <c r="M252" s="1">
        <v>29589</v>
      </c>
      <c r="N252" t="s">
        <v>36</v>
      </c>
      <c r="O252" t="s">
        <v>37</v>
      </c>
      <c r="P252" t="s">
        <v>72</v>
      </c>
      <c r="Q252" t="s">
        <v>61</v>
      </c>
      <c r="R252" t="s">
        <v>98</v>
      </c>
      <c r="S252" t="str">
        <f>IF(Table1[[#This Row],[Current Employee Rating]]&gt;=4,"High Performer",IF(Table1[[#This Row],[Current Employee Rating]]&gt;=3,"Average Performer","Low Performer"))</f>
        <v>Low Performer</v>
      </c>
      <c r="T252">
        <v>1</v>
      </c>
      <c r="U252" s="1">
        <v>44909</v>
      </c>
      <c r="V252">
        <v>4</v>
      </c>
      <c r="W252" t="str">
        <f>IF(Table1[[#This Row],[Engagement Score]]&lt;3,"Low",IF(Table1[[#This Row],[Engagement Score]]&lt;4,"Medium","High"))</f>
        <v>High</v>
      </c>
      <c r="X252">
        <v>3</v>
      </c>
      <c r="Y252" t="str">
        <f>IF(Table1[[#This Row],[Satisfaction Score]]&lt;3,"Unsatisfied",IF(Table1[[#This Row],[Satisfaction Score]]&lt;4,"Neutral","Satisfied"))</f>
        <v>Neutral</v>
      </c>
      <c r="Z252">
        <v>3</v>
      </c>
      <c r="AA252" s="1">
        <v>44853</v>
      </c>
      <c r="AB252" t="s">
        <v>41</v>
      </c>
      <c r="AC252" t="s">
        <v>51</v>
      </c>
      <c r="AD252" t="s">
        <v>52</v>
      </c>
      <c r="AE252">
        <v>5</v>
      </c>
      <c r="AF252" s="5">
        <v>853.26</v>
      </c>
      <c r="AG252">
        <v>40</v>
      </c>
      <c r="AH252" t="str">
        <f t="shared" si="3"/>
        <v>Middle Aged</v>
      </c>
    </row>
    <row r="253" spans="1:34" x14ac:dyDescent="0.25">
      <c r="A253">
        <v>3713</v>
      </c>
      <c r="B253" s="1">
        <v>44033</v>
      </c>
      <c r="C253">
        <v>5</v>
      </c>
      <c r="D253" t="s">
        <v>28</v>
      </c>
      <c r="E253" t="s">
        <v>44</v>
      </c>
      <c r="F253" t="s">
        <v>30</v>
      </c>
      <c r="G253" t="s">
        <v>55</v>
      </c>
      <c r="H253" t="s">
        <v>56</v>
      </c>
      <c r="I253" t="s">
        <v>33</v>
      </c>
      <c r="J253" t="s">
        <v>34</v>
      </c>
      <c r="K253" t="s">
        <v>188</v>
      </c>
      <c r="L253" t="s">
        <v>58</v>
      </c>
      <c r="M253" s="1">
        <v>31147</v>
      </c>
      <c r="N253" t="s">
        <v>36</v>
      </c>
      <c r="O253" t="s">
        <v>48</v>
      </c>
      <c r="P253" t="s">
        <v>49</v>
      </c>
      <c r="Q253" t="s">
        <v>39</v>
      </c>
      <c r="R253" t="s">
        <v>40</v>
      </c>
      <c r="S253" t="str">
        <f>IF(Table1[[#This Row],[Current Employee Rating]]&gt;=4,"High Performer",IF(Table1[[#This Row],[Current Employee Rating]]&gt;=3,"Average Performer","Low Performer"))</f>
        <v>Average Performer</v>
      </c>
      <c r="T253">
        <v>3</v>
      </c>
      <c r="U253" s="1">
        <v>44864</v>
      </c>
      <c r="V253">
        <v>3</v>
      </c>
      <c r="W253" t="str">
        <f>IF(Table1[[#This Row],[Engagement Score]]&lt;3,"Low",IF(Table1[[#This Row],[Engagement Score]]&lt;4,"Medium","High"))</f>
        <v>Medium</v>
      </c>
      <c r="X253">
        <v>4</v>
      </c>
      <c r="Y253" t="str">
        <f>IF(Table1[[#This Row],[Satisfaction Score]]&lt;3,"Unsatisfied",IF(Table1[[#This Row],[Satisfaction Score]]&lt;4,"Neutral","Satisfied"))</f>
        <v>Satisfied</v>
      </c>
      <c r="Z253">
        <v>1</v>
      </c>
      <c r="AA253" s="1">
        <v>45063</v>
      </c>
      <c r="AB253" t="s">
        <v>50</v>
      </c>
      <c r="AC253" t="s">
        <v>51</v>
      </c>
      <c r="AD253" t="s">
        <v>52</v>
      </c>
      <c r="AE253">
        <v>5</v>
      </c>
      <c r="AF253" s="5">
        <v>235.82</v>
      </c>
      <c r="AG253">
        <v>35</v>
      </c>
      <c r="AH253" t="str">
        <f t="shared" si="3"/>
        <v>Adult</v>
      </c>
    </row>
    <row r="254" spans="1:34" x14ac:dyDescent="0.25">
      <c r="A254">
        <v>3714</v>
      </c>
      <c r="B254" s="1">
        <v>43849</v>
      </c>
      <c r="C254">
        <v>6</v>
      </c>
      <c r="D254" t="s">
        <v>28</v>
      </c>
      <c r="E254" t="s">
        <v>29</v>
      </c>
      <c r="F254" t="s">
        <v>30</v>
      </c>
      <c r="G254" t="s">
        <v>55</v>
      </c>
      <c r="H254" t="s">
        <v>56</v>
      </c>
      <c r="I254" t="s">
        <v>46</v>
      </c>
      <c r="J254" t="s">
        <v>34</v>
      </c>
      <c r="K254" t="s">
        <v>188</v>
      </c>
      <c r="L254" t="s">
        <v>70</v>
      </c>
      <c r="M254" s="1">
        <v>23851</v>
      </c>
      <c r="N254" t="s">
        <v>36</v>
      </c>
      <c r="O254" t="s">
        <v>48</v>
      </c>
      <c r="P254" t="s">
        <v>38</v>
      </c>
      <c r="Q254" t="s">
        <v>67</v>
      </c>
      <c r="R254" t="s">
        <v>40</v>
      </c>
      <c r="S254" t="str">
        <f>IF(Table1[[#This Row],[Current Employee Rating]]&gt;=4,"High Performer",IF(Table1[[#This Row],[Current Employee Rating]]&gt;=3,"Average Performer","Low Performer"))</f>
        <v>High Performer</v>
      </c>
      <c r="T254">
        <v>4</v>
      </c>
      <c r="U254" s="1">
        <v>45128</v>
      </c>
      <c r="V254">
        <v>3</v>
      </c>
      <c r="W254" t="str">
        <f>IF(Table1[[#This Row],[Engagement Score]]&lt;3,"Low",IF(Table1[[#This Row],[Engagement Score]]&lt;4,"Medium","High"))</f>
        <v>Medium</v>
      </c>
      <c r="X254">
        <v>5</v>
      </c>
      <c r="Y254" t="str">
        <f>IF(Table1[[#This Row],[Satisfaction Score]]&lt;3,"Unsatisfied",IF(Table1[[#This Row],[Satisfaction Score]]&lt;4,"Neutral","Satisfied"))</f>
        <v>Satisfied</v>
      </c>
      <c r="Z254">
        <v>2</v>
      </c>
      <c r="AA254" s="1">
        <v>45064</v>
      </c>
      <c r="AB254" t="s">
        <v>41</v>
      </c>
      <c r="AC254" t="s">
        <v>42</v>
      </c>
      <c r="AD254" t="s">
        <v>73</v>
      </c>
      <c r="AE254">
        <v>5</v>
      </c>
      <c r="AF254" s="5">
        <v>448.57</v>
      </c>
      <c r="AG254">
        <v>55</v>
      </c>
      <c r="AH254" t="str">
        <f t="shared" si="3"/>
        <v>Middle Aged</v>
      </c>
    </row>
    <row r="255" spans="1:34" x14ac:dyDescent="0.25">
      <c r="A255">
        <v>3715</v>
      </c>
      <c r="B255" s="1">
        <v>44451</v>
      </c>
      <c r="C255">
        <v>4</v>
      </c>
      <c r="D255" t="s">
        <v>28</v>
      </c>
      <c r="E255" t="s">
        <v>69</v>
      </c>
      <c r="F255" t="s">
        <v>30</v>
      </c>
      <c r="G255" t="s">
        <v>31</v>
      </c>
      <c r="H255" t="s">
        <v>45</v>
      </c>
      <c r="I255" t="s">
        <v>55</v>
      </c>
      <c r="J255" t="s">
        <v>34</v>
      </c>
      <c r="K255" t="s">
        <v>188</v>
      </c>
      <c r="L255" t="s">
        <v>96</v>
      </c>
      <c r="M255" s="1">
        <v>27824</v>
      </c>
      <c r="N255" t="s">
        <v>36</v>
      </c>
      <c r="O255" t="s">
        <v>48</v>
      </c>
      <c r="P255" t="s">
        <v>72</v>
      </c>
      <c r="Q255" t="s">
        <v>39</v>
      </c>
      <c r="R255" t="s">
        <v>40</v>
      </c>
      <c r="S255" t="str">
        <f>IF(Table1[[#This Row],[Current Employee Rating]]&gt;=4,"High Performer",IF(Table1[[#This Row],[Current Employee Rating]]&gt;=3,"Average Performer","Low Performer"))</f>
        <v>High Performer</v>
      </c>
      <c r="T255">
        <v>4</v>
      </c>
      <c r="U255" s="1">
        <v>45066</v>
      </c>
      <c r="V255">
        <v>1</v>
      </c>
      <c r="W255" t="str">
        <f>IF(Table1[[#This Row],[Engagement Score]]&lt;3,"Low",IF(Table1[[#This Row],[Engagement Score]]&lt;4,"Medium","High"))</f>
        <v>Low</v>
      </c>
      <c r="X255">
        <v>1</v>
      </c>
      <c r="Y255" t="str">
        <f>IF(Table1[[#This Row],[Satisfaction Score]]&lt;3,"Unsatisfied",IF(Table1[[#This Row],[Satisfaction Score]]&lt;4,"Neutral","Satisfied"))</f>
        <v>Unsatisfied</v>
      </c>
      <c r="Z255">
        <v>4</v>
      </c>
      <c r="AA255" s="1">
        <v>44937</v>
      </c>
      <c r="AB255" t="s">
        <v>41</v>
      </c>
      <c r="AC255" t="s">
        <v>51</v>
      </c>
      <c r="AD255" t="s">
        <v>52</v>
      </c>
      <c r="AE255">
        <v>3</v>
      </c>
      <c r="AF255" s="5">
        <v>572.55999999999995</v>
      </c>
      <c r="AG255">
        <v>45</v>
      </c>
      <c r="AH255" t="str">
        <f t="shared" si="3"/>
        <v>Middle Aged</v>
      </c>
    </row>
    <row r="256" spans="1:34" x14ac:dyDescent="0.25">
      <c r="A256">
        <v>3716</v>
      </c>
      <c r="B256" s="1">
        <v>44773</v>
      </c>
      <c r="C256">
        <v>3</v>
      </c>
      <c r="D256" t="s">
        <v>106</v>
      </c>
      <c r="E256" t="s">
        <v>85</v>
      </c>
      <c r="F256" t="s">
        <v>108</v>
      </c>
      <c r="G256" t="s">
        <v>55</v>
      </c>
      <c r="H256" t="s">
        <v>45</v>
      </c>
      <c r="I256" t="s">
        <v>55</v>
      </c>
      <c r="J256" t="s">
        <v>34</v>
      </c>
      <c r="K256" t="s">
        <v>188</v>
      </c>
      <c r="L256" t="s">
        <v>65</v>
      </c>
      <c r="M256" s="1">
        <v>34147</v>
      </c>
      <c r="N256" t="s">
        <v>36</v>
      </c>
      <c r="O256" t="s">
        <v>37</v>
      </c>
      <c r="P256" t="s">
        <v>72</v>
      </c>
      <c r="Q256" t="s">
        <v>67</v>
      </c>
      <c r="R256" t="s">
        <v>40</v>
      </c>
      <c r="S256" t="str">
        <f>IF(Table1[[#This Row],[Current Employee Rating]]&gt;=4,"High Performer",IF(Table1[[#This Row],[Current Employee Rating]]&gt;=3,"Average Performer","Low Performer"))</f>
        <v>Low Performer</v>
      </c>
      <c r="T256">
        <v>1</v>
      </c>
      <c r="U256" s="1">
        <v>44884</v>
      </c>
      <c r="V256">
        <v>5</v>
      </c>
      <c r="W256" t="str">
        <f>IF(Table1[[#This Row],[Engagement Score]]&lt;3,"Low",IF(Table1[[#This Row],[Engagement Score]]&lt;4,"Medium","High"))</f>
        <v>High</v>
      </c>
      <c r="X256">
        <v>3</v>
      </c>
      <c r="Y256" t="str">
        <f>IF(Table1[[#This Row],[Satisfaction Score]]&lt;3,"Unsatisfied",IF(Table1[[#This Row],[Satisfaction Score]]&lt;4,"Neutral","Satisfied"))</f>
        <v>Neutral</v>
      </c>
      <c r="Z256">
        <v>3</v>
      </c>
      <c r="AA256" s="1">
        <v>44992</v>
      </c>
      <c r="AB256" t="s">
        <v>62</v>
      </c>
      <c r="AC256" t="s">
        <v>42</v>
      </c>
      <c r="AD256" t="s">
        <v>52</v>
      </c>
      <c r="AE256">
        <v>4</v>
      </c>
      <c r="AF256" s="5">
        <v>959.78</v>
      </c>
      <c r="AG256">
        <v>29</v>
      </c>
      <c r="AH256" t="str">
        <f t="shared" si="3"/>
        <v>Adult</v>
      </c>
    </row>
    <row r="257" spans="1:34" x14ac:dyDescent="0.25">
      <c r="A257">
        <v>3717</v>
      </c>
      <c r="B257" s="1">
        <v>45064</v>
      </c>
      <c r="C257">
        <v>2</v>
      </c>
      <c r="D257" t="s">
        <v>106</v>
      </c>
      <c r="E257" t="s">
        <v>44</v>
      </c>
      <c r="F257" t="s">
        <v>30</v>
      </c>
      <c r="G257" t="s">
        <v>31</v>
      </c>
      <c r="H257" t="s">
        <v>56</v>
      </c>
      <c r="I257" t="s">
        <v>55</v>
      </c>
      <c r="J257" t="s">
        <v>34</v>
      </c>
      <c r="K257" t="s">
        <v>188</v>
      </c>
      <c r="L257" t="s">
        <v>70</v>
      </c>
      <c r="M257" s="1">
        <v>33915</v>
      </c>
      <c r="N257" t="s">
        <v>36</v>
      </c>
      <c r="O257" t="s">
        <v>37</v>
      </c>
      <c r="P257" t="s">
        <v>84</v>
      </c>
      <c r="Q257" t="s">
        <v>67</v>
      </c>
      <c r="R257" t="s">
        <v>40</v>
      </c>
      <c r="S257" t="str">
        <f>IF(Table1[[#This Row],[Current Employee Rating]]&gt;=4,"High Performer",IF(Table1[[#This Row],[Current Employee Rating]]&gt;=3,"Average Performer","Low Performer"))</f>
        <v>Low Performer</v>
      </c>
      <c r="T257">
        <v>2</v>
      </c>
      <c r="U257" s="1">
        <v>44927</v>
      </c>
      <c r="V257">
        <v>4</v>
      </c>
      <c r="W257" t="str">
        <f>IF(Table1[[#This Row],[Engagement Score]]&lt;3,"Low",IF(Table1[[#This Row],[Engagement Score]]&lt;4,"Medium","High"))</f>
        <v>High</v>
      </c>
      <c r="X257">
        <v>1</v>
      </c>
      <c r="Y257" t="str">
        <f>IF(Table1[[#This Row],[Satisfaction Score]]&lt;3,"Unsatisfied",IF(Table1[[#This Row],[Satisfaction Score]]&lt;4,"Neutral","Satisfied"))</f>
        <v>Unsatisfied</v>
      </c>
      <c r="Z257">
        <v>3</v>
      </c>
      <c r="AA257" s="1">
        <v>44795</v>
      </c>
      <c r="AB257" t="s">
        <v>92</v>
      </c>
      <c r="AC257" t="s">
        <v>51</v>
      </c>
      <c r="AD257" t="s">
        <v>73</v>
      </c>
      <c r="AE257">
        <v>3</v>
      </c>
      <c r="AF257" s="5">
        <v>363.02</v>
      </c>
      <c r="AG257">
        <v>31</v>
      </c>
      <c r="AH257" t="str">
        <f t="shared" si="3"/>
        <v>Adult</v>
      </c>
    </row>
    <row r="258" spans="1:34" x14ac:dyDescent="0.25">
      <c r="A258">
        <v>3718</v>
      </c>
      <c r="B258" s="1">
        <v>44341</v>
      </c>
      <c r="C258">
        <v>4</v>
      </c>
      <c r="D258" t="s">
        <v>106</v>
      </c>
      <c r="E258" t="s">
        <v>87</v>
      </c>
      <c r="F258" t="s">
        <v>108</v>
      </c>
      <c r="G258" t="s">
        <v>31</v>
      </c>
      <c r="H258" t="s">
        <v>32</v>
      </c>
      <c r="I258" t="s">
        <v>33</v>
      </c>
      <c r="J258" t="s">
        <v>34</v>
      </c>
      <c r="K258" t="s">
        <v>188</v>
      </c>
      <c r="L258" t="s">
        <v>70</v>
      </c>
      <c r="M258" s="1">
        <v>17060</v>
      </c>
      <c r="N258" t="s">
        <v>36</v>
      </c>
      <c r="O258" t="s">
        <v>37</v>
      </c>
      <c r="P258" t="s">
        <v>60</v>
      </c>
      <c r="Q258" t="s">
        <v>67</v>
      </c>
      <c r="R258" t="s">
        <v>40</v>
      </c>
      <c r="S258" t="str">
        <f>IF(Table1[[#This Row],[Current Employee Rating]]&gt;=4,"High Performer",IF(Table1[[#This Row],[Current Employee Rating]]&gt;=3,"Average Performer","Low Performer"))</f>
        <v>High Performer</v>
      </c>
      <c r="T258">
        <v>4</v>
      </c>
      <c r="U258" s="1">
        <v>44839</v>
      </c>
      <c r="V258">
        <v>1</v>
      </c>
      <c r="W258" t="str">
        <f>IF(Table1[[#This Row],[Engagement Score]]&lt;3,"Low",IF(Table1[[#This Row],[Engagement Score]]&lt;4,"Medium","High"))</f>
        <v>Low</v>
      </c>
      <c r="X258">
        <v>1</v>
      </c>
      <c r="Y258" t="str">
        <f>IF(Table1[[#This Row],[Satisfaction Score]]&lt;3,"Unsatisfied",IF(Table1[[#This Row],[Satisfaction Score]]&lt;4,"Neutral","Satisfied"))</f>
        <v>Unsatisfied</v>
      </c>
      <c r="Z258">
        <v>3</v>
      </c>
      <c r="AA258" s="1">
        <v>45048</v>
      </c>
      <c r="AB258" t="s">
        <v>92</v>
      </c>
      <c r="AC258" t="s">
        <v>42</v>
      </c>
      <c r="AD258" t="s">
        <v>63</v>
      </c>
      <c r="AE258">
        <v>2</v>
      </c>
      <c r="AF258" s="5">
        <v>325.7</v>
      </c>
      <c r="AG258">
        <v>75</v>
      </c>
      <c r="AH258" t="str">
        <f t="shared" si="3"/>
        <v>Old</v>
      </c>
    </row>
    <row r="259" spans="1:34" x14ac:dyDescent="0.25">
      <c r="A259">
        <v>3719</v>
      </c>
      <c r="B259" s="1">
        <v>44764</v>
      </c>
      <c r="C259">
        <v>3</v>
      </c>
      <c r="D259" t="s">
        <v>106</v>
      </c>
      <c r="E259" t="s">
        <v>64</v>
      </c>
      <c r="F259" t="s">
        <v>30</v>
      </c>
      <c r="G259" t="s">
        <v>31</v>
      </c>
      <c r="H259" t="s">
        <v>56</v>
      </c>
      <c r="I259" t="s">
        <v>55</v>
      </c>
      <c r="J259" t="s">
        <v>34</v>
      </c>
      <c r="K259" t="s">
        <v>188</v>
      </c>
      <c r="L259" t="s">
        <v>111</v>
      </c>
      <c r="M259" s="1">
        <v>17356</v>
      </c>
      <c r="N259" t="s">
        <v>36</v>
      </c>
      <c r="O259" t="s">
        <v>37</v>
      </c>
      <c r="P259" t="s">
        <v>49</v>
      </c>
      <c r="Q259" t="s">
        <v>77</v>
      </c>
      <c r="R259" t="s">
        <v>40</v>
      </c>
      <c r="S259" t="str">
        <f>IF(Table1[[#This Row],[Current Employee Rating]]&gt;=4,"High Performer",IF(Table1[[#This Row],[Current Employee Rating]]&gt;=3,"Average Performer","Low Performer"))</f>
        <v>Average Performer</v>
      </c>
      <c r="T259">
        <v>3</v>
      </c>
      <c r="U259" s="1">
        <v>44892</v>
      </c>
      <c r="V259">
        <v>1</v>
      </c>
      <c r="W259" t="str">
        <f>IF(Table1[[#This Row],[Engagement Score]]&lt;3,"Low",IF(Table1[[#This Row],[Engagement Score]]&lt;4,"Medium","High"))</f>
        <v>Low</v>
      </c>
      <c r="X259">
        <v>2</v>
      </c>
      <c r="Y259" t="str">
        <f>IF(Table1[[#This Row],[Satisfaction Score]]&lt;3,"Unsatisfied",IF(Table1[[#This Row],[Satisfaction Score]]&lt;4,"Neutral","Satisfied"))</f>
        <v>Unsatisfied</v>
      </c>
      <c r="Z259">
        <v>1</v>
      </c>
      <c r="AA259" s="1">
        <v>44842</v>
      </c>
      <c r="AB259" t="s">
        <v>62</v>
      </c>
      <c r="AC259" t="s">
        <v>42</v>
      </c>
      <c r="AD259" t="s">
        <v>52</v>
      </c>
      <c r="AE259">
        <v>3</v>
      </c>
      <c r="AF259" s="5">
        <v>727.75</v>
      </c>
      <c r="AG259">
        <v>75</v>
      </c>
      <c r="AH259" t="str">
        <f t="shared" ref="AH259:AH322" si="4">IF(AG259&lt;25,"Young Adult", IF(AG259&lt;40, "Adult", IF(AG259&lt;60, "Middle Aged", "Old")))</f>
        <v>Old</v>
      </c>
    </row>
    <row r="260" spans="1:34" x14ac:dyDescent="0.25">
      <c r="A260">
        <v>3720</v>
      </c>
      <c r="B260" s="1">
        <v>43608</v>
      </c>
      <c r="C260">
        <v>6</v>
      </c>
      <c r="D260" t="s">
        <v>106</v>
      </c>
      <c r="E260" t="s">
        <v>94</v>
      </c>
      <c r="F260" t="s">
        <v>30</v>
      </c>
      <c r="G260" t="s">
        <v>46</v>
      </c>
      <c r="H260" t="s">
        <v>56</v>
      </c>
      <c r="I260" t="s">
        <v>55</v>
      </c>
      <c r="J260" t="s">
        <v>34</v>
      </c>
      <c r="K260" t="s">
        <v>188</v>
      </c>
      <c r="L260" t="s">
        <v>70</v>
      </c>
      <c r="M260" s="1">
        <v>21537</v>
      </c>
      <c r="N260" t="s">
        <v>36</v>
      </c>
      <c r="O260" t="s">
        <v>37</v>
      </c>
      <c r="P260" t="s">
        <v>38</v>
      </c>
      <c r="Q260" t="s">
        <v>61</v>
      </c>
      <c r="R260" t="s">
        <v>40</v>
      </c>
      <c r="S260" t="str">
        <f>IF(Table1[[#This Row],[Current Employee Rating]]&gt;=4,"High Performer",IF(Table1[[#This Row],[Current Employee Rating]]&gt;=3,"Average Performer","Low Performer"))</f>
        <v>Average Performer</v>
      </c>
      <c r="T260">
        <v>3</v>
      </c>
      <c r="U260" s="1">
        <v>45061</v>
      </c>
      <c r="V260">
        <v>2</v>
      </c>
      <c r="W260" t="str">
        <f>IF(Table1[[#This Row],[Engagement Score]]&lt;3,"Low",IF(Table1[[#This Row],[Engagement Score]]&lt;4,"Medium","High"))</f>
        <v>Low</v>
      </c>
      <c r="X260">
        <v>1</v>
      </c>
      <c r="Y260" t="str">
        <f>IF(Table1[[#This Row],[Satisfaction Score]]&lt;3,"Unsatisfied",IF(Table1[[#This Row],[Satisfaction Score]]&lt;4,"Neutral","Satisfied"))</f>
        <v>Unsatisfied</v>
      </c>
      <c r="Z260">
        <v>5</v>
      </c>
      <c r="AA260" s="1">
        <v>44827</v>
      </c>
      <c r="AB260" t="s">
        <v>62</v>
      </c>
      <c r="AC260" t="s">
        <v>42</v>
      </c>
      <c r="AD260" t="s">
        <v>73</v>
      </c>
      <c r="AE260">
        <v>2</v>
      </c>
      <c r="AF260" s="5">
        <v>845.21</v>
      </c>
      <c r="AG260">
        <v>61</v>
      </c>
      <c r="AH260" t="str">
        <f t="shared" si="4"/>
        <v>Old</v>
      </c>
    </row>
    <row r="261" spans="1:34" x14ac:dyDescent="0.25">
      <c r="A261">
        <v>3721</v>
      </c>
      <c r="B261" s="1">
        <v>43873</v>
      </c>
      <c r="C261">
        <v>6</v>
      </c>
      <c r="D261" t="s">
        <v>28</v>
      </c>
      <c r="E261" t="s">
        <v>81</v>
      </c>
      <c r="F261" t="s">
        <v>30</v>
      </c>
      <c r="G261" t="s">
        <v>55</v>
      </c>
      <c r="H261" t="s">
        <v>56</v>
      </c>
      <c r="I261" t="s">
        <v>55</v>
      </c>
      <c r="J261" t="s">
        <v>34</v>
      </c>
      <c r="K261" t="s">
        <v>188</v>
      </c>
      <c r="L261" t="s">
        <v>97</v>
      </c>
      <c r="M261" s="1">
        <v>21999</v>
      </c>
      <c r="N261" t="s">
        <v>36</v>
      </c>
      <c r="O261" t="s">
        <v>48</v>
      </c>
      <c r="P261" t="s">
        <v>72</v>
      </c>
      <c r="Q261" t="s">
        <v>39</v>
      </c>
      <c r="R261" t="s">
        <v>40</v>
      </c>
      <c r="S261" t="str">
        <f>IF(Table1[[#This Row],[Current Employee Rating]]&gt;=4,"High Performer",IF(Table1[[#This Row],[Current Employee Rating]]&gt;=3,"Average Performer","Low Performer"))</f>
        <v>Low Performer</v>
      </c>
      <c r="T261">
        <v>2</v>
      </c>
      <c r="U261" s="1">
        <v>44964</v>
      </c>
      <c r="V261">
        <v>5</v>
      </c>
      <c r="W261" t="str">
        <f>IF(Table1[[#This Row],[Engagement Score]]&lt;3,"Low",IF(Table1[[#This Row],[Engagement Score]]&lt;4,"Medium","High"))</f>
        <v>High</v>
      </c>
      <c r="X261">
        <v>4</v>
      </c>
      <c r="Y261" t="str">
        <f>IF(Table1[[#This Row],[Satisfaction Score]]&lt;3,"Unsatisfied",IF(Table1[[#This Row],[Satisfaction Score]]&lt;4,"Neutral","Satisfied"))</f>
        <v>Satisfied</v>
      </c>
      <c r="Z261">
        <v>5</v>
      </c>
      <c r="AA261" s="1">
        <v>44917</v>
      </c>
      <c r="AB261" t="s">
        <v>68</v>
      </c>
      <c r="AC261" t="s">
        <v>51</v>
      </c>
      <c r="AD261" t="s">
        <v>52</v>
      </c>
      <c r="AE261">
        <v>4</v>
      </c>
      <c r="AF261" s="5">
        <v>327.82</v>
      </c>
      <c r="AG261">
        <v>60</v>
      </c>
      <c r="AH261" t="str">
        <f t="shared" si="4"/>
        <v>Old</v>
      </c>
    </row>
    <row r="262" spans="1:34" x14ac:dyDescent="0.25">
      <c r="A262">
        <v>3722</v>
      </c>
      <c r="B262" s="1">
        <v>43877</v>
      </c>
      <c r="C262">
        <v>6</v>
      </c>
      <c r="D262" t="s">
        <v>28</v>
      </c>
      <c r="E262" t="s">
        <v>54</v>
      </c>
      <c r="F262" t="s">
        <v>108</v>
      </c>
      <c r="G262" t="s">
        <v>46</v>
      </c>
      <c r="H262" t="s">
        <v>56</v>
      </c>
      <c r="I262" t="s">
        <v>55</v>
      </c>
      <c r="J262" t="s">
        <v>34</v>
      </c>
      <c r="K262" t="s">
        <v>188</v>
      </c>
      <c r="L262" t="s">
        <v>70</v>
      </c>
      <c r="M262" s="1">
        <v>17410</v>
      </c>
      <c r="N262" t="s">
        <v>36</v>
      </c>
      <c r="O262" t="s">
        <v>48</v>
      </c>
      <c r="P262" t="s">
        <v>38</v>
      </c>
      <c r="Q262" t="s">
        <v>67</v>
      </c>
      <c r="R262" t="s">
        <v>40</v>
      </c>
      <c r="S262" t="str">
        <f>IF(Table1[[#This Row],[Current Employee Rating]]&gt;=4,"High Performer",IF(Table1[[#This Row],[Current Employee Rating]]&gt;=3,"Average Performer","Low Performer"))</f>
        <v>Low Performer</v>
      </c>
      <c r="T262">
        <v>2</v>
      </c>
      <c r="U262" s="1">
        <v>45078</v>
      </c>
      <c r="V262">
        <v>1</v>
      </c>
      <c r="W262" t="str">
        <f>IF(Table1[[#This Row],[Engagement Score]]&lt;3,"Low",IF(Table1[[#This Row],[Engagement Score]]&lt;4,"Medium","High"))</f>
        <v>Low</v>
      </c>
      <c r="X262">
        <v>5</v>
      </c>
      <c r="Y262" t="str">
        <f>IF(Table1[[#This Row],[Satisfaction Score]]&lt;3,"Unsatisfied",IF(Table1[[#This Row],[Satisfaction Score]]&lt;4,"Neutral","Satisfied"))</f>
        <v>Satisfied</v>
      </c>
      <c r="Z262">
        <v>5</v>
      </c>
      <c r="AA262" s="1">
        <v>44941</v>
      </c>
      <c r="AB262" t="s">
        <v>92</v>
      </c>
      <c r="AC262" t="s">
        <v>42</v>
      </c>
      <c r="AD262" t="s">
        <v>73</v>
      </c>
      <c r="AE262">
        <v>1</v>
      </c>
      <c r="AF262" s="5">
        <v>512.54999999999995</v>
      </c>
      <c r="AG262">
        <v>73</v>
      </c>
      <c r="AH262" t="str">
        <f t="shared" si="4"/>
        <v>Old</v>
      </c>
    </row>
    <row r="263" spans="1:34" x14ac:dyDescent="0.25">
      <c r="A263">
        <v>3723</v>
      </c>
      <c r="B263" s="1">
        <v>44680</v>
      </c>
      <c r="C263">
        <v>4</v>
      </c>
      <c r="D263" t="s">
        <v>28</v>
      </c>
      <c r="E263" t="s">
        <v>69</v>
      </c>
      <c r="F263" t="s">
        <v>108</v>
      </c>
      <c r="G263" t="s">
        <v>55</v>
      </c>
      <c r="H263" t="s">
        <v>45</v>
      </c>
      <c r="I263" t="s">
        <v>33</v>
      </c>
      <c r="J263" t="s">
        <v>34</v>
      </c>
      <c r="K263" t="s">
        <v>188</v>
      </c>
      <c r="L263" t="s">
        <v>101</v>
      </c>
      <c r="M263" s="1">
        <v>26541</v>
      </c>
      <c r="N263" t="s">
        <v>36</v>
      </c>
      <c r="O263" t="s">
        <v>48</v>
      </c>
      <c r="P263" t="s">
        <v>84</v>
      </c>
      <c r="Q263" t="s">
        <v>67</v>
      </c>
      <c r="R263" t="s">
        <v>40</v>
      </c>
      <c r="S263" t="str">
        <f>IF(Table1[[#This Row],[Current Employee Rating]]&gt;=4,"High Performer",IF(Table1[[#This Row],[Current Employee Rating]]&gt;=3,"Average Performer","Low Performer"))</f>
        <v>Average Performer</v>
      </c>
      <c r="T263">
        <v>3</v>
      </c>
      <c r="U263" s="1">
        <v>45095</v>
      </c>
      <c r="V263">
        <v>2</v>
      </c>
      <c r="W263" t="str">
        <f>IF(Table1[[#This Row],[Engagement Score]]&lt;3,"Low",IF(Table1[[#This Row],[Engagement Score]]&lt;4,"Medium","High"))</f>
        <v>Low</v>
      </c>
      <c r="X263">
        <v>1</v>
      </c>
      <c r="Y263" t="str">
        <f>IF(Table1[[#This Row],[Satisfaction Score]]&lt;3,"Unsatisfied",IF(Table1[[#This Row],[Satisfaction Score]]&lt;4,"Neutral","Satisfied"))</f>
        <v>Unsatisfied</v>
      </c>
      <c r="Z263">
        <v>4</v>
      </c>
      <c r="AA263" s="1">
        <v>44810</v>
      </c>
      <c r="AB263" t="s">
        <v>92</v>
      </c>
      <c r="AC263" t="s">
        <v>42</v>
      </c>
      <c r="AD263" t="s">
        <v>63</v>
      </c>
      <c r="AE263">
        <v>1</v>
      </c>
      <c r="AF263" s="5">
        <v>457.17</v>
      </c>
      <c r="AG263">
        <v>50</v>
      </c>
      <c r="AH263" t="str">
        <f t="shared" si="4"/>
        <v>Middle Aged</v>
      </c>
    </row>
    <row r="264" spans="1:34" x14ac:dyDescent="0.25">
      <c r="A264">
        <v>3724</v>
      </c>
      <c r="B264" s="1">
        <v>43748</v>
      </c>
      <c r="C264">
        <v>6</v>
      </c>
      <c r="D264" t="s">
        <v>28</v>
      </c>
      <c r="E264" t="s">
        <v>29</v>
      </c>
      <c r="F264" t="s">
        <v>108</v>
      </c>
      <c r="G264" t="s">
        <v>46</v>
      </c>
      <c r="H264" t="s">
        <v>32</v>
      </c>
      <c r="I264" t="s">
        <v>33</v>
      </c>
      <c r="J264" t="s">
        <v>34</v>
      </c>
      <c r="K264" t="s">
        <v>188</v>
      </c>
      <c r="L264" t="s">
        <v>70</v>
      </c>
      <c r="M264" s="1">
        <v>25532</v>
      </c>
      <c r="N264" t="s">
        <v>36</v>
      </c>
      <c r="O264" t="s">
        <v>48</v>
      </c>
      <c r="P264" t="s">
        <v>84</v>
      </c>
      <c r="Q264" t="s">
        <v>77</v>
      </c>
      <c r="R264" t="s">
        <v>40</v>
      </c>
      <c r="S264" t="str">
        <f>IF(Table1[[#This Row],[Current Employee Rating]]&gt;=4,"High Performer",IF(Table1[[#This Row],[Current Employee Rating]]&gt;=3,"Average Performer","Low Performer"))</f>
        <v>High Performer</v>
      </c>
      <c r="T264">
        <v>4</v>
      </c>
      <c r="U264" s="1">
        <v>44961</v>
      </c>
      <c r="V264">
        <v>1</v>
      </c>
      <c r="W264" t="str">
        <f>IF(Table1[[#This Row],[Engagement Score]]&lt;3,"Low",IF(Table1[[#This Row],[Engagement Score]]&lt;4,"Medium","High"))</f>
        <v>Low</v>
      </c>
      <c r="X264">
        <v>2</v>
      </c>
      <c r="Y264" t="str">
        <f>IF(Table1[[#This Row],[Satisfaction Score]]&lt;3,"Unsatisfied",IF(Table1[[#This Row],[Satisfaction Score]]&lt;4,"Neutral","Satisfied"))</f>
        <v>Unsatisfied</v>
      </c>
      <c r="Z264">
        <v>5</v>
      </c>
      <c r="AA264" s="1">
        <v>45105</v>
      </c>
      <c r="AB264" t="s">
        <v>92</v>
      </c>
      <c r="AC264" t="s">
        <v>42</v>
      </c>
      <c r="AD264" t="s">
        <v>52</v>
      </c>
      <c r="AE264">
        <v>4</v>
      </c>
      <c r="AF264" s="5">
        <v>573.33000000000004</v>
      </c>
      <c r="AG264">
        <v>50</v>
      </c>
      <c r="AH264" t="str">
        <f t="shared" si="4"/>
        <v>Middle Aged</v>
      </c>
    </row>
    <row r="265" spans="1:34" x14ac:dyDescent="0.25">
      <c r="A265">
        <v>3725</v>
      </c>
      <c r="B265" s="1">
        <v>43562</v>
      </c>
      <c r="C265">
        <v>7</v>
      </c>
      <c r="D265" t="s">
        <v>28</v>
      </c>
      <c r="E265" t="s">
        <v>85</v>
      </c>
      <c r="F265" t="s">
        <v>30</v>
      </c>
      <c r="G265" t="s">
        <v>31</v>
      </c>
      <c r="H265" t="s">
        <v>56</v>
      </c>
      <c r="I265" t="s">
        <v>46</v>
      </c>
      <c r="J265" t="s">
        <v>34</v>
      </c>
      <c r="K265" t="s">
        <v>188</v>
      </c>
      <c r="L265" t="s">
        <v>47</v>
      </c>
      <c r="M265" s="1">
        <v>20322</v>
      </c>
      <c r="N265" t="s">
        <v>36</v>
      </c>
      <c r="O265" t="s">
        <v>48</v>
      </c>
      <c r="P265" t="s">
        <v>84</v>
      </c>
      <c r="Q265" t="s">
        <v>39</v>
      </c>
      <c r="R265" t="s">
        <v>40</v>
      </c>
      <c r="S265" t="str">
        <f>IF(Table1[[#This Row],[Current Employee Rating]]&gt;=4,"High Performer",IF(Table1[[#This Row],[Current Employee Rating]]&gt;=3,"Average Performer","Low Performer"))</f>
        <v>Low Performer</v>
      </c>
      <c r="T265">
        <v>1</v>
      </c>
      <c r="U265" s="1">
        <v>45063</v>
      </c>
      <c r="V265">
        <v>4</v>
      </c>
      <c r="W265" t="str">
        <f>IF(Table1[[#This Row],[Engagement Score]]&lt;3,"Low",IF(Table1[[#This Row],[Engagement Score]]&lt;4,"Medium","High"))</f>
        <v>High</v>
      </c>
      <c r="X265">
        <v>3</v>
      </c>
      <c r="Y265" t="str">
        <f>IF(Table1[[#This Row],[Satisfaction Score]]&lt;3,"Unsatisfied",IF(Table1[[#This Row],[Satisfaction Score]]&lt;4,"Neutral","Satisfied"))</f>
        <v>Neutral</v>
      </c>
      <c r="Z265">
        <v>3</v>
      </c>
      <c r="AA265" s="1">
        <v>45069</v>
      </c>
      <c r="AB265" t="s">
        <v>50</v>
      </c>
      <c r="AC265" t="s">
        <v>51</v>
      </c>
      <c r="AD265" t="s">
        <v>43</v>
      </c>
      <c r="AE265">
        <v>3</v>
      </c>
      <c r="AF265" s="5">
        <v>135.18</v>
      </c>
      <c r="AG265">
        <v>64</v>
      </c>
      <c r="AH265" t="str">
        <f t="shared" si="4"/>
        <v>Old</v>
      </c>
    </row>
    <row r="266" spans="1:34" x14ac:dyDescent="0.25">
      <c r="A266">
        <v>3726</v>
      </c>
      <c r="B266" s="1">
        <v>44025</v>
      </c>
      <c r="C266">
        <v>5</v>
      </c>
      <c r="D266" t="s">
        <v>28</v>
      </c>
      <c r="E266" t="s">
        <v>44</v>
      </c>
      <c r="F266" t="s">
        <v>30</v>
      </c>
      <c r="G266" t="s">
        <v>31</v>
      </c>
      <c r="H266" t="s">
        <v>45</v>
      </c>
      <c r="I266" t="s">
        <v>55</v>
      </c>
      <c r="J266" t="s">
        <v>34</v>
      </c>
      <c r="K266" t="s">
        <v>188</v>
      </c>
      <c r="L266" t="s">
        <v>65</v>
      </c>
      <c r="M266" s="1">
        <v>34905</v>
      </c>
      <c r="N266" t="s">
        <v>36</v>
      </c>
      <c r="O266" t="s">
        <v>37</v>
      </c>
      <c r="P266" t="s">
        <v>60</v>
      </c>
      <c r="Q266" t="s">
        <v>67</v>
      </c>
      <c r="R266" t="s">
        <v>40</v>
      </c>
      <c r="S266" t="str">
        <f>IF(Table1[[#This Row],[Current Employee Rating]]&gt;=4,"High Performer",IF(Table1[[#This Row],[Current Employee Rating]]&gt;=3,"Average Performer","Low Performer"))</f>
        <v>High Performer</v>
      </c>
      <c r="T266">
        <v>4</v>
      </c>
      <c r="U266" s="1">
        <v>44835</v>
      </c>
      <c r="V266">
        <v>1</v>
      </c>
      <c r="W266" t="str">
        <f>IF(Table1[[#This Row],[Engagement Score]]&lt;3,"Low",IF(Table1[[#This Row],[Engagement Score]]&lt;4,"Medium","High"))</f>
        <v>Low</v>
      </c>
      <c r="X266">
        <v>4</v>
      </c>
      <c r="Y266" t="str">
        <f>IF(Table1[[#This Row],[Satisfaction Score]]&lt;3,"Unsatisfied",IF(Table1[[#This Row],[Satisfaction Score]]&lt;4,"Neutral","Satisfied"))</f>
        <v>Satisfied</v>
      </c>
      <c r="Z266">
        <v>1</v>
      </c>
      <c r="AA266" s="1">
        <v>44939</v>
      </c>
      <c r="AB266" t="s">
        <v>92</v>
      </c>
      <c r="AC266" t="s">
        <v>51</v>
      </c>
      <c r="AD266" t="s">
        <v>43</v>
      </c>
      <c r="AE266">
        <v>3</v>
      </c>
      <c r="AF266" s="5">
        <v>911.12</v>
      </c>
      <c r="AG266">
        <v>25</v>
      </c>
      <c r="AH266" t="str">
        <f t="shared" si="4"/>
        <v>Adult</v>
      </c>
    </row>
    <row r="267" spans="1:34" x14ac:dyDescent="0.25">
      <c r="A267">
        <v>3727</v>
      </c>
      <c r="B267" s="1">
        <v>44434</v>
      </c>
      <c r="C267">
        <v>4</v>
      </c>
      <c r="D267" t="s">
        <v>28</v>
      </c>
      <c r="E267" t="s">
        <v>87</v>
      </c>
      <c r="F267" t="s">
        <v>30</v>
      </c>
      <c r="G267" t="s">
        <v>46</v>
      </c>
      <c r="H267" t="s">
        <v>32</v>
      </c>
      <c r="I267" t="s">
        <v>33</v>
      </c>
      <c r="J267" t="s">
        <v>34</v>
      </c>
      <c r="K267" t="s">
        <v>188</v>
      </c>
      <c r="L267" t="s">
        <v>70</v>
      </c>
      <c r="M267" s="1">
        <v>16452</v>
      </c>
      <c r="N267" t="s">
        <v>36</v>
      </c>
      <c r="O267" t="s">
        <v>37</v>
      </c>
      <c r="P267" t="s">
        <v>60</v>
      </c>
      <c r="Q267" t="s">
        <v>77</v>
      </c>
      <c r="R267" t="s">
        <v>40</v>
      </c>
      <c r="S267" t="str">
        <f>IF(Table1[[#This Row],[Current Employee Rating]]&gt;=4,"High Performer",IF(Table1[[#This Row],[Current Employee Rating]]&gt;=3,"Average Performer","Low Performer"))</f>
        <v>Average Performer</v>
      </c>
      <c r="T267">
        <v>3</v>
      </c>
      <c r="U267" s="1">
        <v>44845</v>
      </c>
      <c r="V267">
        <v>1</v>
      </c>
      <c r="W267" t="str">
        <f>IF(Table1[[#This Row],[Engagement Score]]&lt;3,"Low",IF(Table1[[#This Row],[Engagement Score]]&lt;4,"Medium","High"))</f>
        <v>Low</v>
      </c>
      <c r="X267">
        <v>2</v>
      </c>
      <c r="Y267" t="str">
        <f>IF(Table1[[#This Row],[Satisfaction Score]]&lt;3,"Unsatisfied",IF(Table1[[#This Row],[Satisfaction Score]]&lt;4,"Neutral","Satisfied"))</f>
        <v>Unsatisfied</v>
      </c>
      <c r="Z267">
        <v>5</v>
      </c>
      <c r="AA267" s="1">
        <v>45048</v>
      </c>
      <c r="AB267" t="s">
        <v>62</v>
      </c>
      <c r="AC267" t="s">
        <v>42</v>
      </c>
      <c r="AD267" t="s">
        <v>52</v>
      </c>
      <c r="AE267">
        <v>5</v>
      </c>
      <c r="AF267" s="5">
        <v>693.8</v>
      </c>
      <c r="AG267">
        <v>76</v>
      </c>
      <c r="AH267" t="str">
        <f t="shared" si="4"/>
        <v>Old</v>
      </c>
    </row>
    <row r="268" spans="1:34" x14ac:dyDescent="0.25">
      <c r="A268">
        <v>3728</v>
      </c>
      <c r="B268" s="1">
        <v>44553</v>
      </c>
      <c r="C268">
        <v>4</v>
      </c>
      <c r="D268" t="s">
        <v>28</v>
      </c>
      <c r="E268" t="s">
        <v>64</v>
      </c>
      <c r="F268" t="s">
        <v>30</v>
      </c>
      <c r="G268" t="s">
        <v>31</v>
      </c>
      <c r="H268" t="s">
        <v>45</v>
      </c>
      <c r="I268" t="s">
        <v>46</v>
      </c>
      <c r="J268" t="s">
        <v>34</v>
      </c>
      <c r="K268" t="s">
        <v>188</v>
      </c>
      <c r="L268" t="s">
        <v>89</v>
      </c>
      <c r="M268" s="1">
        <v>24510</v>
      </c>
      <c r="N268" t="s">
        <v>36</v>
      </c>
      <c r="O268" t="s">
        <v>48</v>
      </c>
      <c r="P268" t="s">
        <v>49</v>
      </c>
      <c r="Q268" t="s">
        <v>77</v>
      </c>
      <c r="R268" t="s">
        <v>40</v>
      </c>
      <c r="S268" t="str">
        <f>IF(Table1[[#This Row],[Current Employee Rating]]&gt;=4,"High Performer",IF(Table1[[#This Row],[Current Employee Rating]]&gt;=3,"Average Performer","Low Performer"))</f>
        <v>High Performer</v>
      </c>
      <c r="T268">
        <v>5</v>
      </c>
      <c r="U268" s="1">
        <v>45034</v>
      </c>
      <c r="V268">
        <v>5</v>
      </c>
      <c r="W268" t="str">
        <f>IF(Table1[[#This Row],[Engagement Score]]&lt;3,"Low",IF(Table1[[#This Row],[Engagement Score]]&lt;4,"Medium","High"))</f>
        <v>High</v>
      </c>
      <c r="X268">
        <v>1</v>
      </c>
      <c r="Y268" t="str">
        <f>IF(Table1[[#This Row],[Satisfaction Score]]&lt;3,"Unsatisfied",IF(Table1[[#This Row],[Satisfaction Score]]&lt;4,"Neutral","Satisfied"))</f>
        <v>Unsatisfied</v>
      </c>
      <c r="Z268">
        <v>2</v>
      </c>
      <c r="AA268" s="1">
        <v>45117</v>
      </c>
      <c r="AB268" t="s">
        <v>50</v>
      </c>
      <c r="AC268" t="s">
        <v>42</v>
      </c>
      <c r="AD268" t="s">
        <v>63</v>
      </c>
      <c r="AE268">
        <v>5</v>
      </c>
      <c r="AF268" s="5">
        <v>419.79</v>
      </c>
      <c r="AG268">
        <v>54</v>
      </c>
      <c r="AH268" t="str">
        <f t="shared" si="4"/>
        <v>Middle Aged</v>
      </c>
    </row>
    <row r="269" spans="1:34" x14ac:dyDescent="0.25">
      <c r="A269">
        <v>3729</v>
      </c>
      <c r="B269" s="1">
        <v>44903</v>
      </c>
      <c r="C269">
        <v>3</v>
      </c>
      <c r="D269" t="s">
        <v>28</v>
      </c>
      <c r="E269" t="s">
        <v>69</v>
      </c>
      <c r="F269" t="s">
        <v>30</v>
      </c>
      <c r="G269" t="s">
        <v>31</v>
      </c>
      <c r="H269" t="s">
        <v>56</v>
      </c>
      <c r="I269" t="s">
        <v>46</v>
      </c>
      <c r="J269" t="s">
        <v>34</v>
      </c>
      <c r="K269" t="s">
        <v>188</v>
      </c>
      <c r="L269" t="s">
        <v>101</v>
      </c>
      <c r="M269" s="1">
        <v>15707</v>
      </c>
      <c r="N269" t="s">
        <v>36</v>
      </c>
      <c r="O269" t="s">
        <v>48</v>
      </c>
      <c r="P269" t="s">
        <v>60</v>
      </c>
      <c r="Q269" t="s">
        <v>77</v>
      </c>
      <c r="R269" t="s">
        <v>40</v>
      </c>
      <c r="S269" t="str">
        <f>IF(Table1[[#This Row],[Current Employee Rating]]&gt;=4,"High Performer",IF(Table1[[#This Row],[Current Employee Rating]]&gt;=3,"Average Performer","Low Performer"))</f>
        <v>Average Performer</v>
      </c>
      <c r="T269">
        <v>3</v>
      </c>
      <c r="U269" s="1">
        <v>45004</v>
      </c>
      <c r="V269">
        <v>4</v>
      </c>
      <c r="W269" t="str">
        <f>IF(Table1[[#This Row],[Engagement Score]]&lt;3,"Low",IF(Table1[[#This Row],[Engagement Score]]&lt;4,"Medium","High"))</f>
        <v>High</v>
      </c>
      <c r="X269">
        <v>5</v>
      </c>
      <c r="Y269" t="str">
        <f>IF(Table1[[#This Row],[Satisfaction Score]]&lt;3,"Unsatisfied",IF(Table1[[#This Row],[Satisfaction Score]]&lt;4,"Neutral","Satisfied"))</f>
        <v>Satisfied</v>
      </c>
      <c r="Z269">
        <v>3</v>
      </c>
      <c r="AA269" s="1">
        <v>44907</v>
      </c>
      <c r="AB269" t="s">
        <v>50</v>
      </c>
      <c r="AC269" t="s">
        <v>51</v>
      </c>
      <c r="AD269" t="s">
        <v>43</v>
      </c>
      <c r="AE269">
        <v>1</v>
      </c>
      <c r="AF269" s="5">
        <v>693.56</v>
      </c>
      <c r="AG269">
        <v>79</v>
      </c>
      <c r="AH269" t="str">
        <f t="shared" si="4"/>
        <v>Old</v>
      </c>
    </row>
    <row r="270" spans="1:34" x14ac:dyDescent="0.25">
      <c r="A270">
        <v>3730</v>
      </c>
      <c r="B270" s="1">
        <v>44579</v>
      </c>
      <c r="C270">
        <v>4</v>
      </c>
      <c r="D270" t="s">
        <v>28</v>
      </c>
      <c r="E270" t="s">
        <v>29</v>
      </c>
      <c r="F270" t="s">
        <v>30</v>
      </c>
      <c r="G270" t="s">
        <v>31</v>
      </c>
      <c r="H270" t="s">
        <v>56</v>
      </c>
      <c r="I270" t="s">
        <v>33</v>
      </c>
      <c r="J270" t="s">
        <v>34</v>
      </c>
      <c r="K270" t="s">
        <v>188</v>
      </c>
      <c r="L270" t="s">
        <v>97</v>
      </c>
      <c r="M270" s="1">
        <v>24084</v>
      </c>
      <c r="N270" t="s">
        <v>36</v>
      </c>
      <c r="O270" t="s">
        <v>48</v>
      </c>
      <c r="P270" t="s">
        <v>72</v>
      </c>
      <c r="Q270" t="s">
        <v>39</v>
      </c>
      <c r="R270" t="s">
        <v>40</v>
      </c>
      <c r="S270" t="str">
        <f>IF(Table1[[#This Row],[Current Employee Rating]]&gt;=4,"High Performer",IF(Table1[[#This Row],[Current Employee Rating]]&gt;=3,"Average Performer","Low Performer"))</f>
        <v>High Performer</v>
      </c>
      <c r="T270">
        <v>4</v>
      </c>
      <c r="U270" s="1">
        <v>44977</v>
      </c>
      <c r="V270">
        <v>4</v>
      </c>
      <c r="W270" t="str">
        <f>IF(Table1[[#This Row],[Engagement Score]]&lt;3,"Low",IF(Table1[[#This Row],[Engagement Score]]&lt;4,"Medium","High"))</f>
        <v>High</v>
      </c>
      <c r="X270">
        <v>5</v>
      </c>
      <c r="Y270" t="str">
        <f>IF(Table1[[#This Row],[Satisfaction Score]]&lt;3,"Unsatisfied",IF(Table1[[#This Row],[Satisfaction Score]]&lt;4,"Neutral","Satisfied"))</f>
        <v>Satisfied</v>
      </c>
      <c r="Z270">
        <v>5</v>
      </c>
      <c r="AA270" s="1">
        <v>44802</v>
      </c>
      <c r="AB270" t="s">
        <v>41</v>
      </c>
      <c r="AC270" t="s">
        <v>51</v>
      </c>
      <c r="AD270" t="s">
        <v>52</v>
      </c>
      <c r="AE270">
        <v>1</v>
      </c>
      <c r="AF270" s="5">
        <v>161.47</v>
      </c>
      <c r="AG270">
        <v>57</v>
      </c>
      <c r="AH270" t="str">
        <f t="shared" si="4"/>
        <v>Middle Aged</v>
      </c>
    </row>
    <row r="271" spans="1:34" x14ac:dyDescent="0.25">
      <c r="A271">
        <v>3731</v>
      </c>
      <c r="B271" s="1">
        <v>43889</v>
      </c>
      <c r="C271">
        <v>6</v>
      </c>
      <c r="D271" t="s">
        <v>28</v>
      </c>
      <c r="E271" t="s">
        <v>44</v>
      </c>
      <c r="F271" t="s">
        <v>30</v>
      </c>
      <c r="G271" t="s">
        <v>46</v>
      </c>
      <c r="H271" t="s">
        <v>56</v>
      </c>
      <c r="I271" t="s">
        <v>46</v>
      </c>
      <c r="J271" t="s">
        <v>34</v>
      </c>
      <c r="K271" t="s">
        <v>188</v>
      </c>
      <c r="L271" t="s">
        <v>70</v>
      </c>
      <c r="M271" s="1">
        <v>35980</v>
      </c>
      <c r="N271" t="s">
        <v>36</v>
      </c>
      <c r="O271" t="s">
        <v>48</v>
      </c>
      <c r="P271" t="s">
        <v>49</v>
      </c>
      <c r="Q271" t="s">
        <v>61</v>
      </c>
      <c r="R271" t="s">
        <v>40</v>
      </c>
      <c r="S271" t="str">
        <f>IF(Table1[[#This Row],[Current Employee Rating]]&gt;=4,"High Performer",IF(Table1[[#This Row],[Current Employee Rating]]&gt;=3,"Average Performer","Low Performer"))</f>
        <v>Average Performer</v>
      </c>
      <c r="T271">
        <v>3</v>
      </c>
      <c r="U271" s="1">
        <v>45027</v>
      </c>
      <c r="V271">
        <v>2</v>
      </c>
      <c r="W271" t="str">
        <f>IF(Table1[[#This Row],[Engagement Score]]&lt;3,"Low",IF(Table1[[#This Row],[Engagement Score]]&lt;4,"Medium","High"))</f>
        <v>Low</v>
      </c>
      <c r="X271">
        <v>4</v>
      </c>
      <c r="Y271" t="str">
        <f>IF(Table1[[#This Row],[Satisfaction Score]]&lt;3,"Unsatisfied",IF(Table1[[#This Row],[Satisfaction Score]]&lt;4,"Neutral","Satisfied"))</f>
        <v>Satisfied</v>
      </c>
      <c r="Z271">
        <v>1</v>
      </c>
      <c r="AA271" s="1">
        <v>45048</v>
      </c>
      <c r="AB271" t="s">
        <v>62</v>
      </c>
      <c r="AC271" t="s">
        <v>51</v>
      </c>
      <c r="AD271" t="s">
        <v>73</v>
      </c>
      <c r="AE271">
        <v>5</v>
      </c>
      <c r="AF271" s="5">
        <v>773.63</v>
      </c>
      <c r="AG271">
        <v>22</v>
      </c>
      <c r="AH271" t="str">
        <f t="shared" si="4"/>
        <v>Young Adult</v>
      </c>
    </row>
    <row r="272" spans="1:34" x14ac:dyDescent="0.25">
      <c r="A272">
        <v>3732</v>
      </c>
      <c r="B272" s="1">
        <v>43982</v>
      </c>
      <c r="C272">
        <v>5</v>
      </c>
      <c r="D272" t="s">
        <v>28</v>
      </c>
      <c r="E272" t="s">
        <v>87</v>
      </c>
      <c r="F272" t="s">
        <v>30</v>
      </c>
      <c r="G272" t="s">
        <v>46</v>
      </c>
      <c r="H272" t="s">
        <v>56</v>
      </c>
      <c r="I272" t="s">
        <v>46</v>
      </c>
      <c r="J272" t="s">
        <v>34</v>
      </c>
      <c r="K272" t="s">
        <v>188</v>
      </c>
      <c r="L272" t="s">
        <v>70</v>
      </c>
      <c r="M272" s="1">
        <v>19908</v>
      </c>
      <c r="N272" t="s">
        <v>36</v>
      </c>
      <c r="O272" t="s">
        <v>48</v>
      </c>
      <c r="P272" t="s">
        <v>72</v>
      </c>
      <c r="Q272" t="s">
        <v>39</v>
      </c>
      <c r="R272" t="s">
        <v>40</v>
      </c>
      <c r="S272" t="str">
        <f>IF(Table1[[#This Row],[Current Employee Rating]]&gt;=4,"High Performer",IF(Table1[[#This Row],[Current Employee Rating]]&gt;=3,"Average Performer","Low Performer"))</f>
        <v>High Performer</v>
      </c>
      <c r="T272">
        <v>5</v>
      </c>
      <c r="U272" s="1">
        <v>44907</v>
      </c>
      <c r="V272">
        <v>3</v>
      </c>
      <c r="W272" t="str">
        <f>IF(Table1[[#This Row],[Engagement Score]]&lt;3,"Low",IF(Table1[[#This Row],[Engagement Score]]&lt;4,"Medium","High"))</f>
        <v>Medium</v>
      </c>
      <c r="X272">
        <v>4</v>
      </c>
      <c r="Y272" t="str">
        <f>IF(Table1[[#This Row],[Satisfaction Score]]&lt;3,"Unsatisfied",IF(Table1[[#This Row],[Satisfaction Score]]&lt;4,"Neutral","Satisfied"))</f>
        <v>Satisfied</v>
      </c>
      <c r="Z272">
        <v>4</v>
      </c>
      <c r="AA272" s="1">
        <v>44904</v>
      </c>
      <c r="AB272" t="s">
        <v>68</v>
      </c>
      <c r="AC272" t="s">
        <v>42</v>
      </c>
      <c r="AD272" t="s">
        <v>52</v>
      </c>
      <c r="AE272">
        <v>5</v>
      </c>
      <c r="AF272" s="5">
        <v>695.42</v>
      </c>
      <c r="AG272">
        <v>66</v>
      </c>
      <c r="AH272" t="str">
        <f t="shared" si="4"/>
        <v>Old</v>
      </c>
    </row>
    <row r="273" spans="1:34" x14ac:dyDescent="0.25">
      <c r="A273">
        <v>3734</v>
      </c>
      <c r="B273" s="1">
        <v>43531</v>
      </c>
      <c r="C273">
        <v>7</v>
      </c>
      <c r="D273" t="s">
        <v>28</v>
      </c>
      <c r="E273" t="s">
        <v>54</v>
      </c>
      <c r="F273" t="s">
        <v>30</v>
      </c>
      <c r="G273" t="s">
        <v>55</v>
      </c>
      <c r="H273" t="s">
        <v>32</v>
      </c>
      <c r="I273" t="s">
        <v>33</v>
      </c>
      <c r="J273" t="s">
        <v>34</v>
      </c>
      <c r="K273" t="s">
        <v>188</v>
      </c>
      <c r="L273" t="s">
        <v>110</v>
      </c>
      <c r="M273" s="1">
        <v>23579</v>
      </c>
      <c r="N273" t="s">
        <v>36</v>
      </c>
      <c r="O273" t="s">
        <v>48</v>
      </c>
      <c r="P273" t="s">
        <v>38</v>
      </c>
      <c r="Q273" t="s">
        <v>77</v>
      </c>
      <c r="R273" t="s">
        <v>40</v>
      </c>
      <c r="S273" t="str">
        <f>IF(Table1[[#This Row],[Current Employee Rating]]&gt;=4,"High Performer",IF(Table1[[#This Row],[Current Employee Rating]]&gt;=3,"Average Performer","Low Performer"))</f>
        <v>Average Performer</v>
      </c>
      <c r="T273">
        <v>3</v>
      </c>
      <c r="U273" s="1">
        <v>45138</v>
      </c>
      <c r="V273">
        <v>4</v>
      </c>
      <c r="W273" t="str">
        <f>IF(Table1[[#This Row],[Engagement Score]]&lt;3,"Low",IF(Table1[[#This Row],[Engagement Score]]&lt;4,"Medium","High"))</f>
        <v>High</v>
      </c>
      <c r="X273">
        <v>5</v>
      </c>
      <c r="Y273" t="str">
        <f>IF(Table1[[#This Row],[Satisfaction Score]]&lt;3,"Unsatisfied",IF(Table1[[#This Row],[Satisfaction Score]]&lt;4,"Neutral","Satisfied"))</f>
        <v>Satisfied</v>
      </c>
      <c r="Z273">
        <v>2</v>
      </c>
      <c r="AA273" s="1">
        <v>44990</v>
      </c>
      <c r="AB273" t="s">
        <v>92</v>
      </c>
      <c r="AC273" t="s">
        <v>42</v>
      </c>
      <c r="AD273" t="s">
        <v>43</v>
      </c>
      <c r="AE273">
        <v>2</v>
      </c>
      <c r="AF273" s="5">
        <v>702.69</v>
      </c>
      <c r="AG273">
        <v>55</v>
      </c>
      <c r="AH273" t="str">
        <f t="shared" si="4"/>
        <v>Middle Aged</v>
      </c>
    </row>
    <row r="274" spans="1:34" x14ac:dyDescent="0.25">
      <c r="A274">
        <v>3735</v>
      </c>
      <c r="B274" s="1">
        <v>43614</v>
      </c>
      <c r="C274">
        <v>6</v>
      </c>
      <c r="D274" t="s">
        <v>28</v>
      </c>
      <c r="E274" t="s">
        <v>94</v>
      </c>
      <c r="F274" t="s">
        <v>30</v>
      </c>
      <c r="G274" t="s">
        <v>31</v>
      </c>
      <c r="H274" t="s">
        <v>32</v>
      </c>
      <c r="I274" t="s">
        <v>33</v>
      </c>
      <c r="J274" t="s">
        <v>34</v>
      </c>
      <c r="K274" t="s">
        <v>188</v>
      </c>
      <c r="L274" t="s">
        <v>103</v>
      </c>
      <c r="M274" s="1">
        <v>23203</v>
      </c>
      <c r="N274" t="s">
        <v>36</v>
      </c>
      <c r="O274" t="s">
        <v>48</v>
      </c>
      <c r="P274" t="s">
        <v>38</v>
      </c>
      <c r="Q274" t="s">
        <v>67</v>
      </c>
      <c r="R274" t="s">
        <v>40</v>
      </c>
      <c r="S274" t="str">
        <f>IF(Table1[[#This Row],[Current Employee Rating]]&gt;=4,"High Performer",IF(Table1[[#This Row],[Current Employee Rating]]&gt;=3,"Average Performer","Low Performer"))</f>
        <v>Low Performer</v>
      </c>
      <c r="T274">
        <v>1</v>
      </c>
      <c r="U274" s="1">
        <v>44960</v>
      </c>
      <c r="V274">
        <v>4</v>
      </c>
      <c r="W274" t="str">
        <f>IF(Table1[[#This Row],[Engagement Score]]&lt;3,"Low",IF(Table1[[#This Row],[Engagement Score]]&lt;4,"Medium","High"))</f>
        <v>High</v>
      </c>
      <c r="X274">
        <v>4</v>
      </c>
      <c r="Y274" t="str">
        <f>IF(Table1[[#This Row],[Satisfaction Score]]&lt;3,"Unsatisfied",IF(Table1[[#This Row],[Satisfaction Score]]&lt;4,"Neutral","Satisfied"))</f>
        <v>Satisfied</v>
      </c>
      <c r="Z274">
        <v>4</v>
      </c>
      <c r="AA274" s="1">
        <v>44859</v>
      </c>
      <c r="AB274" t="s">
        <v>68</v>
      </c>
      <c r="AC274" t="s">
        <v>51</v>
      </c>
      <c r="AD274" t="s">
        <v>43</v>
      </c>
      <c r="AE274">
        <v>1</v>
      </c>
      <c r="AF274" s="5">
        <v>473.1</v>
      </c>
      <c r="AG274">
        <v>56</v>
      </c>
      <c r="AH274" t="str">
        <f t="shared" si="4"/>
        <v>Middle Aged</v>
      </c>
    </row>
    <row r="275" spans="1:34" x14ac:dyDescent="0.25">
      <c r="A275">
        <v>3736</v>
      </c>
      <c r="B275" s="1">
        <v>44122</v>
      </c>
      <c r="C275">
        <v>5</v>
      </c>
      <c r="D275" t="s">
        <v>28</v>
      </c>
      <c r="E275" t="s">
        <v>85</v>
      </c>
      <c r="F275" t="s">
        <v>30</v>
      </c>
      <c r="G275" t="s">
        <v>55</v>
      </c>
      <c r="H275" t="s">
        <v>45</v>
      </c>
      <c r="I275" t="s">
        <v>46</v>
      </c>
      <c r="J275" t="s">
        <v>34</v>
      </c>
      <c r="K275" t="s">
        <v>188</v>
      </c>
      <c r="L275" t="s">
        <v>101</v>
      </c>
      <c r="M275" s="1">
        <v>27943</v>
      </c>
      <c r="N275" t="s">
        <v>36</v>
      </c>
      <c r="O275" t="s">
        <v>48</v>
      </c>
      <c r="P275" t="s">
        <v>60</v>
      </c>
      <c r="Q275" t="s">
        <v>67</v>
      </c>
      <c r="R275" t="s">
        <v>40</v>
      </c>
      <c r="S275" t="str">
        <f>IF(Table1[[#This Row],[Current Employee Rating]]&gt;=4,"High Performer",IF(Table1[[#This Row],[Current Employee Rating]]&gt;=3,"Average Performer","Low Performer"))</f>
        <v>Low Performer</v>
      </c>
      <c r="T275">
        <v>2</v>
      </c>
      <c r="U275" s="1">
        <v>44818</v>
      </c>
      <c r="V275">
        <v>3</v>
      </c>
      <c r="W275" t="str">
        <f>IF(Table1[[#This Row],[Engagement Score]]&lt;3,"Low",IF(Table1[[#This Row],[Engagement Score]]&lt;4,"Medium","High"))</f>
        <v>Medium</v>
      </c>
      <c r="X275">
        <v>1</v>
      </c>
      <c r="Y275" t="str">
        <f>IF(Table1[[#This Row],[Satisfaction Score]]&lt;3,"Unsatisfied",IF(Table1[[#This Row],[Satisfaction Score]]&lt;4,"Neutral","Satisfied"))</f>
        <v>Unsatisfied</v>
      </c>
      <c r="Z275">
        <v>3</v>
      </c>
      <c r="AA275" s="1">
        <v>44859</v>
      </c>
      <c r="AB275" t="s">
        <v>62</v>
      </c>
      <c r="AC275" t="s">
        <v>42</v>
      </c>
      <c r="AD275" t="s">
        <v>52</v>
      </c>
      <c r="AE275">
        <v>2</v>
      </c>
      <c r="AF275" s="5">
        <v>119.82</v>
      </c>
      <c r="AG275">
        <v>44</v>
      </c>
      <c r="AH275" t="str">
        <f t="shared" si="4"/>
        <v>Middle Aged</v>
      </c>
    </row>
    <row r="276" spans="1:34" x14ac:dyDescent="0.25">
      <c r="A276">
        <v>3737</v>
      </c>
      <c r="B276" s="1">
        <v>43423</v>
      </c>
      <c r="C276">
        <v>7</v>
      </c>
      <c r="D276" t="s">
        <v>28</v>
      </c>
      <c r="E276" t="s">
        <v>64</v>
      </c>
      <c r="F276" t="s">
        <v>30</v>
      </c>
      <c r="G276" t="s">
        <v>46</v>
      </c>
      <c r="H276" t="s">
        <v>56</v>
      </c>
      <c r="I276" t="s">
        <v>46</v>
      </c>
      <c r="J276" t="s">
        <v>34</v>
      </c>
      <c r="K276" t="s">
        <v>188</v>
      </c>
      <c r="L276" t="s">
        <v>104</v>
      </c>
      <c r="M276" s="1">
        <v>17147</v>
      </c>
      <c r="N276" t="s">
        <v>36</v>
      </c>
      <c r="O276" t="s">
        <v>48</v>
      </c>
      <c r="P276" t="s">
        <v>49</v>
      </c>
      <c r="Q276" t="s">
        <v>77</v>
      </c>
      <c r="R276" t="s">
        <v>40</v>
      </c>
      <c r="S276" t="str">
        <f>IF(Table1[[#This Row],[Current Employee Rating]]&gt;=4,"High Performer",IF(Table1[[#This Row],[Current Employee Rating]]&gt;=3,"Average Performer","Low Performer"))</f>
        <v>High Performer</v>
      </c>
      <c r="T276">
        <v>5</v>
      </c>
      <c r="U276" s="1">
        <v>44813</v>
      </c>
      <c r="V276">
        <v>2</v>
      </c>
      <c r="W276" t="str">
        <f>IF(Table1[[#This Row],[Engagement Score]]&lt;3,"Low",IF(Table1[[#This Row],[Engagement Score]]&lt;4,"Medium","High"))</f>
        <v>Low</v>
      </c>
      <c r="X276">
        <v>5</v>
      </c>
      <c r="Y276" t="str">
        <f>IF(Table1[[#This Row],[Satisfaction Score]]&lt;3,"Unsatisfied",IF(Table1[[#This Row],[Satisfaction Score]]&lt;4,"Neutral","Satisfied"))</f>
        <v>Satisfied</v>
      </c>
      <c r="Z276">
        <v>1</v>
      </c>
      <c r="AA276" s="1">
        <v>44882</v>
      </c>
      <c r="AB276" t="s">
        <v>50</v>
      </c>
      <c r="AC276" t="s">
        <v>51</v>
      </c>
      <c r="AD276" t="s">
        <v>43</v>
      </c>
      <c r="AE276">
        <v>1</v>
      </c>
      <c r="AF276" s="5">
        <v>157.80000000000001</v>
      </c>
      <c r="AG276">
        <v>72</v>
      </c>
      <c r="AH276" t="str">
        <f t="shared" si="4"/>
        <v>Old</v>
      </c>
    </row>
    <row r="277" spans="1:34" x14ac:dyDescent="0.25">
      <c r="A277">
        <v>3738</v>
      </c>
      <c r="B277" s="1">
        <v>44666</v>
      </c>
      <c r="C277">
        <v>4</v>
      </c>
      <c r="D277" t="s">
        <v>106</v>
      </c>
      <c r="E277" t="s">
        <v>85</v>
      </c>
      <c r="F277" t="s">
        <v>108</v>
      </c>
      <c r="G277" t="s">
        <v>55</v>
      </c>
      <c r="H277" t="s">
        <v>45</v>
      </c>
      <c r="I277" t="s">
        <v>33</v>
      </c>
      <c r="J277" t="s">
        <v>34</v>
      </c>
      <c r="K277" t="s">
        <v>188</v>
      </c>
      <c r="L277" t="s">
        <v>65</v>
      </c>
      <c r="M277" s="1">
        <v>36772</v>
      </c>
      <c r="N277" t="s">
        <v>36</v>
      </c>
      <c r="O277" t="s">
        <v>37</v>
      </c>
      <c r="P277" t="s">
        <v>49</v>
      </c>
      <c r="Q277" t="s">
        <v>39</v>
      </c>
      <c r="R277" t="s">
        <v>40</v>
      </c>
      <c r="S277" t="str">
        <f>IF(Table1[[#This Row],[Current Employee Rating]]&gt;=4,"High Performer",IF(Table1[[#This Row],[Current Employee Rating]]&gt;=3,"Average Performer","Low Performer"))</f>
        <v>Average Performer</v>
      </c>
      <c r="T277">
        <v>3</v>
      </c>
      <c r="U277" s="1">
        <v>44823</v>
      </c>
      <c r="V277">
        <v>3</v>
      </c>
      <c r="W277" t="str">
        <f>IF(Table1[[#This Row],[Engagement Score]]&lt;3,"Low",IF(Table1[[#This Row],[Engagement Score]]&lt;4,"Medium","High"))</f>
        <v>Medium</v>
      </c>
      <c r="X277">
        <v>3</v>
      </c>
      <c r="Y277" t="str">
        <f>IF(Table1[[#This Row],[Satisfaction Score]]&lt;3,"Unsatisfied",IF(Table1[[#This Row],[Satisfaction Score]]&lt;4,"Neutral","Satisfied"))</f>
        <v>Neutral</v>
      </c>
      <c r="Z277">
        <v>5</v>
      </c>
      <c r="AA277" s="1">
        <v>44805</v>
      </c>
      <c r="AB277" t="s">
        <v>68</v>
      </c>
      <c r="AC277" t="s">
        <v>42</v>
      </c>
      <c r="AD277" t="s">
        <v>63</v>
      </c>
      <c r="AE277">
        <v>3</v>
      </c>
      <c r="AF277" s="5">
        <v>791.98</v>
      </c>
      <c r="AG277">
        <v>22</v>
      </c>
      <c r="AH277" t="str">
        <f t="shared" si="4"/>
        <v>Young Adult</v>
      </c>
    </row>
    <row r="278" spans="1:34" x14ac:dyDescent="0.25">
      <c r="A278">
        <v>3739</v>
      </c>
      <c r="B278" s="1">
        <v>43336</v>
      </c>
      <c r="C278">
        <v>7</v>
      </c>
      <c r="D278" t="s">
        <v>106</v>
      </c>
      <c r="E278" t="s">
        <v>44</v>
      </c>
      <c r="F278" t="s">
        <v>108</v>
      </c>
      <c r="G278" t="s">
        <v>55</v>
      </c>
      <c r="H278" t="s">
        <v>56</v>
      </c>
      <c r="I278" t="s">
        <v>33</v>
      </c>
      <c r="J278" t="s">
        <v>34</v>
      </c>
      <c r="K278" t="s">
        <v>188</v>
      </c>
      <c r="L278" t="s">
        <v>70</v>
      </c>
      <c r="M278" s="1">
        <v>18696</v>
      </c>
      <c r="N278" t="s">
        <v>36</v>
      </c>
      <c r="O278" t="s">
        <v>37</v>
      </c>
      <c r="P278" t="s">
        <v>84</v>
      </c>
      <c r="Q278" t="s">
        <v>77</v>
      </c>
      <c r="R278" t="s">
        <v>40</v>
      </c>
      <c r="S278" t="str">
        <f>IF(Table1[[#This Row],[Current Employee Rating]]&gt;=4,"High Performer",IF(Table1[[#This Row],[Current Employee Rating]]&gt;=3,"Average Performer","Low Performer"))</f>
        <v>Average Performer</v>
      </c>
      <c r="T278">
        <v>3</v>
      </c>
      <c r="U278" s="1">
        <v>45069</v>
      </c>
      <c r="V278">
        <v>1</v>
      </c>
      <c r="W278" t="str">
        <f>IF(Table1[[#This Row],[Engagement Score]]&lt;3,"Low",IF(Table1[[#This Row],[Engagement Score]]&lt;4,"Medium","High"))</f>
        <v>Low</v>
      </c>
      <c r="X278">
        <v>3</v>
      </c>
      <c r="Y278" t="str">
        <f>IF(Table1[[#This Row],[Satisfaction Score]]&lt;3,"Unsatisfied",IF(Table1[[#This Row],[Satisfaction Score]]&lt;4,"Neutral","Satisfied"))</f>
        <v>Neutral</v>
      </c>
      <c r="Z278">
        <v>4</v>
      </c>
      <c r="AA278" s="1">
        <v>44792</v>
      </c>
      <c r="AB278" t="s">
        <v>50</v>
      </c>
      <c r="AC278" t="s">
        <v>51</v>
      </c>
      <c r="AD278" t="s">
        <v>52</v>
      </c>
      <c r="AE278">
        <v>5</v>
      </c>
      <c r="AF278" s="5">
        <v>752.97</v>
      </c>
      <c r="AG278">
        <v>67</v>
      </c>
      <c r="AH278" t="str">
        <f t="shared" si="4"/>
        <v>Old</v>
      </c>
    </row>
    <row r="279" spans="1:34" x14ac:dyDescent="0.25">
      <c r="A279">
        <v>3740</v>
      </c>
      <c r="B279" s="1">
        <v>44849</v>
      </c>
      <c r="C279">
        <v>3</v>
      </c>
      <c r="D279" t="s">
        <v>106</v>
      </c>
      <c r="E279" t="s">
        <v>87</v>
      </c>
      <c r="F279" t="s">
        <v>108</v>
      </c>
      <c r="G279" t="s">
        <v>55</v>
      </c>
      <c r="H279" t="s">
        <v>32</v>
      </c>
      <c r="I279" t="s">
        <v>46</v>
      </c>
      <c r="J279" t="s">
        <v>34</v>
      </c>
      <c r="K279" t="s">
        <v>188</v>
      </c>
      <c r="L279" t="s">
        <v>104</v>
      </c>
      <c r="M279" s="1">
        <v>37035</v>
      </c>
      <c r="N279" t="s">
        <v>36</v>
      </c>
      <c r="O279" t="s">
        <v>37</v>
      </c>
      <c r="P279" t="s">
        <v>60</v>
      </c>
      <c r="Q279" t="s">
        <v>61</v>
      </c>
      <c r="R279" t="s">
        <v>40</v>
      </c>
      <c r="S279" t="str">
        <f>IF(Table1[[#This Row],[Current Employee Rating]]&gt;=4,"High Performer",IF(Table1[[#This Row],[Current Employee Rating]]&gt;=3,"Average Performer","Low Performer"))</f>
        <v>High Performer</v>
      </c>
      <c r="T279">
        <v>4</v>
      </c>
      <c r="U279" s="1">
        <v>45100</v>
      </c>
      <c r="V279">
        <v>2</v>
      </c>
      <c r="W279" t="str">
        <f>IF(Table1[[#This Row],[Engagement Score]]&lt;3,"Low",IF(Table1[[#This Row],[Engagement Score]]&lt;4,"Medium","High"))</f>
        <v>Low</v>
      </c>
      <c r="X279">
        <v>2</v>
      </c>
      <c r="Y279" t="str">
        <f>IF(Table1[[#This Row],[Satisfaction Score]]&lt;3,"Unsatisfied",IF(Table1[[#This Row],[Satisfaction Score]]&lt;4,"Neutral","Satisfied"))</f>
        <v>Unsatisfied</v>
      </c>
      <c r="Z279">
        <v>4</v>
      </c>
      <c r="AA279" s="1">
        <v>44815</v>
      </c>
      <c r="AB279" t="s">
        <v>41</v>
      </c>
      <c r="AC279" t="s">
        <v>51</v>
      </c>
      <c r="AD279" t="s">
        <v>63</v>
      </c>
      <c r="AE279">
        <v>5</v>
      </c>
      <c r="AF279" s="5">
        <v>916.21</v>
      </c>
      <c r="AG279">
        <v>21</v>
      </c>
      <c r="AH279" t="str">
        <f t="shared" si="4"/>
        <v>Young Adult</v>
      </c>
    </row>
    <row r="280" spans="1:34" x14ac:dyDescent="0.25">
      <c r="A280">
        <v>3741</v>
      </c>
      <c r="B280" s="1">
        <v>44984</v>
      </c>
      <c r="C280">
        <v>3</v>
      </c>
      <c r="D280" t="s">
        <v>106</v>
      </c>
      <c r="E280" t="s">
        <v>64</v>
      </c>
      <c r="F280" t="s">
        <v>108</v>
      </c>
      <c r="G280" t="s">
        <v>55</v>
      </c>
      <c r="H280" t="s">
        <v>45</v>
      </c>
      <c r="I280" t="s">
        <v>33</v>
      </c>
      <c r="J280" t="s">
        <v>34</v>
      </c>
      <c r="K280" t="s">
        <v>188</v>
      </c>
      <c r="L280" t="s">
        <v>70</v>
      </c>
      <c r="M280" s="1">
        <v>17790</v>
      </c>
      <c r="N280" t="s">
        <v>36</v>
      </c>
      <c r="O280" t="s">
        <v>37</v>
      </c>
      <c r="P280" t="s">
        <v>49</v>
      </c>
      <c r="Q280" t="s">
        <v>39</v>
      </c>
      <c r="R280" t="s">
        <v>40</v>
      </c>
      <c r="S280" t="str">
        <f>IF(Table1[[#This Row],[Current Employee Rating]]&gt;=4,"High Performer",IF(Table1[[#This Row],[Current Employee Rating]]&gt;=3,"Average Performer","Low Performer"))</f>
        <v>Low Performer</v>
      </c>
      <c r="T280">
        <v>1</v>
      </c>
      <c r="U280" s="1">
        <v>44805</v>
      </c>
      <c r="V280">
        <v>2</v>
      </c>
      <c r="W280" t="str">
        <f>IF(Table1[[#This Row],[Engagement Score]]&lt;3,"Low",IF(Table1[[#This Row],[Engagement Score]]&lt;4,"Medium","High"))</f>
        <v>Low</v>
      </c>
      <c r="X280">
        <v>5</v>
      </c>
      <c r="Y280" t="str">
        <f>IF(Table1[[#This Row],[Satisfaction Score]]&lt;3,"Unsatisfied",IF(Table1[[#This Row],[Satisfaction Score]]&lt;4,"Neutral","Satisfied"))</f>
        <v>Satisfied</v>
      </c>
      <c r="Z280">
        <v>4</v>
      </c>
      <c r="AA280" s="1">
        <v>44839</v>
      </c>
      <c r="AB280" t="s">
        <v>62</v>
      </c>
      <c r="AC280" t="s">
        <v>51</v>
      </c>
      <c r="AD280" t="s">
        <v>63</v>
      </c>
      <c r="AE280">
        <v>2</v>
      </c>
      <c r="AF280" s="5">
        <v>751.04</v>
      </c>
      <c r="AG280">
        <v>75</v>
      </c>
      <c r="AH280" t="str">
        <f t="shared" si="4"/>
        <v>Old</v>
      </c>
    </row>
    <row r="281" spans="1:34" x14ac:dyDescent="0.25">
      <c r="A281">
        <v>3742</v>
      </c>
      <c r="B281" s="1">
        <v>44461</v>
      </c>
      <c r="C281">
        <v>4</v>
      </c>
      <c r="D281" t="s">
        <v>106</v>
      </c>
      <c r="E281" t="s">
        <v>94</v>
      </c>
      <c r="F281" t="s">
        <v>30</v>
      </c>
      <c r="G281" t="s">
        <v>31</v>
      </c>
      <c r="H281" t="s">
        <v>45</v>
      </c>
      <c r="I281" t="s">
        <v>33</v>
      </c>
      <c r="J281" t="s">
        <v>34</v>
      </c>
      <c r="K281" t="s">
        <v>188</v>
      </c>
      <c r="L281" t="s">
        <v>70</v>
      </c>
      <c r="M281" s="1">
        <v>29841</v>
      </c>
      <c r="N281" t="s">
        <v>36</v>
      </c>
      <c r="O281" t="s">
        <v>37</v>
      </c>
      <c r="P281" t="s">
        <v>84</v>
      </c>
      <c r="Q281" t="s">
        <v>67</v>
      </c>
      <c r="R281" t="s">
        <v>40</v>
      </c>
      <c r="S281" t="str">
        <f>IF(Table1[[#This Row],[Current Employee Rating]]&gt;=4,"High Performer",IF(Table1[[#This Row],[Current Employee Rating]]&gt;=3,"Average Performer","Low Performer"))</f>
        <v>Low Performer</v>
      </c>
      <c r="T281">
        <v>2</v>
      </c>
      <c r="U281" s="1">
        <v>44933</v>
      </c>
      <c r="V281">
        <v>2</v>
      </c>
      <c r="W281" t="str">
        <f>IF(Table1[[#This Row],[Engagement Score]]&lt;3,"Low",IF(Table1[[#This Row],[Engagement Score]]&lt;4,"Medium","High"))</f>
        <v>Low</v>
      </c>
      <c r="X281">
        <v>1</v>
      </c>
      <c r="Y281" t="str">
        <f>IF(Table1[[#This Row],[Satisfaction Score]]&lt;3,"Unsatisfied",IF(Table1[[#This Row],[Satisfaction Score]]&lt;4,"Neutral","Satisfied"))</f>
        <v>Unsatisfied</v>
      </c>
      <c r="Z281">
        <v>1</v>
      </c>
      <c r="AA281" s="1">
        <v>45038</v>
      </c>
      <c r="AB281" t="s">
        <v>92</v>
      </c>
      <c r="AC281" t="s">
        <v>42</v>
      </c>
      <c r="AD281" t="s">
        <v>73</v>
      </c>
      <c r="AE281">
        <v>3</v>
      </c>
      <c r="AF281" s="5">
        <v>620.63</v>
      </c>
      <c r="AG281">
        <v>40</v>
      </c>
      <c r="AH281" t="str">
        <f t="shared" si="4"/>
        <v>Middle Aged</v>
      </c>
    </row>
    <row r="282" spans="1:34" x14ac:dyDescent="0.25">
      <c r="A282">
        <v>3743</v>
      </c>
      <c r="B282" s="1">
        <v>43981</v>
      </c>
      <c r="C282">
        <v>5</v>
      </c>
      <c r="D282" t="s">
        <v>28</v>
      </c>
      <c r="E282" t="s">
        <v>74</v>
      </c>
      <c r="F282" t="s">
        <v>30</v>
      </c>
      <c r="G282" t="s">
        <v>31</v>
      </c>
      <c r="H282" t="s">
        <v>45</v>
      </c>
      <c r="I282" t="s">
        <v>46</v>
      </c>
      <c r="J282" t="s">
        <v>34</v>
      </c>
      <c r="K282" t="s">
        <v>188</v>
      </c>
      <c r="L282" t="s">
        <v>65</v>
      </c>
      <c r="M282" s="1">
        <v>18519</v>
      </c>
      <c r="N282" t="s">
        <v>36</v>
      </c>
      <c r="O282" t="s">
        <v>48</v>
      </c>
      <c r="P282" t="s">
        <v>72</v>
      </c>
      <c r="Q282" t="s">
        <v>67</v>
      </c>
      <c r="R282" t="s">
        <v>40</v>
      </c>
      <c r="S282" t="str">
        <f>IF(Table1[[#This Row],[Current Employee Rating]]&gt;=4,"High Performer",IF(Table1[[#This Row],[Current Employee Rating]]&gt;=3,"Average Performer","Low Performer"))</f>
        <v>Low Performer</v>
      </c>
      <c r="T282">
        <v>2</v>
      </c>
      <c r="U282" s="1">
        <v>44784</v>
      </c>
      <c r="V282">
        <v>2</v>
      </c>
      <c r="W282" t="str">
        <f>IF(Table1[[#This Row],[Engagement Score]]&lt;3,"Low",IF(Table1[[#This Row],[Engagement Score]]&lt;4,"Medium","High"))</f>
        <v>Low</v>
      </c>
      <c r="X282">
        <v>1</v>
      </c>
      <c r="Y282" t="str">
        <f>IF(Table1[[#This Row],[Satisfaction Score]]&lt;3,"Unsatisfied",IF(Table1[[#This Row],[Satisfaction Score]]&lt;4,"Neutral","Satisfied"))</f>
        <v>Unsatisfied</v>
      </c>
      <c r="Z282">
        <v>3</v>
      </c>
      <c r="AA282" s="1">
        <v>44882</v>
      </c>
      <c r="AB282" t="s">
        <v>41</v>
      </c>
      <c r="AC282" t="s">
        <v>42</v>
      </c>
      <c r="AD282" t="s">
        <v>73</v>
      </c>
      <c r="AE282">
        <v>3</v>
      </c>
      <c r="AF282" s="5">
        <v>439.3</v>
      </c>
      <c r="AG282">
        <v>70</v>
      </c>
      <c r="AH282" t="str">
        <f t="shared" si="4"/>
        <v>Old</v>
      </c>
    </row>
    <row r="283" spans="1:34" x14ac:dyDescent="0.25">
      <c r="A283">
        <v>3744</v>
      </c>
      <c r="B283" s="1">
        <v>44085</v>
      </c>
      <c r="C283">
        <v>5</v>
      </c>
      <c r="D283" t="s">
        <v>28</v>
      </c>
      <c r="E283" t="s">
        <v>81</v>
      </c>
      <c r="F283" t="s">
        <v>30</v>
      </c>
      <c r="G283" t="s">
        <v>46</v>
      </c>
      <c r="H283" t="s">
        <v>56</v>
      </c>
      <c r="I283" t="s">
        <v>55</v>
      </c>
      <c r="J283" t="s">
        <v>34</v>
      </c>
      <c r="K283" t="s">
        <v>188</v>
      </c>
      <c r="L283" t="s">
        <v>47</v>
      </c>
      <c r="M283" s="1">
        <v>23733</v>
      </c>
      <c r="N283" t="s">
        <v>36</v>
      </c>
      <c r="O283" t="s">
        <v>37</v>
      </c>
      <c r="P283" t="s">
        <v>84</v>
      </c>
      <c r="Q283" t="s">
        <v>39</v>
      </c>
      <c r="R283" t="s">
        <v>40</v>
      </c>
      <c r="S283" t="str">
        <f>IF(Table1[[#This Row],[Current Employee Rating]]&gt;=4,"High Performer",IF(Table1[[#This Row],[Current Employee Rating]]&gt;=3,"Average Performer","Low Performer"))</f>
        <v>High Performer</v>
      </c>
      <c r="T283">
        <v>5</v>
      </c>
      <c r="U283" s="1">
        <v>44809</v>
      </c>
      <c r="V283">
        <v>4</v>
      </c>
      <c r="W283" t="str">
        <f>IF(Table1[[#This Row],[Engagement Score]]&lt;3,"Low",IF(Table1[[#This Row],[Engagement Score]]&lt;4,"Medium","High"))</f>
        <v>High</v>
      </c>
      <c r="X283">
        <v>3</v>
      </c>
      <c r="Y283" t="str">
        <f>IF(Table1[[#This Row],[Satisfaction Score]]&lt;3,"Unsatisfied",IF(Table1[[#This Row],[Satisfaction Score]]&lt;4,"Neutral","Satisfied"))</f>
        <v>Neutral</v>
      </c>
      <c r="Z283">
        <v>2</v>
      </c>
      <c r="AA283" s="1">
        <v>45069</v>
      </c>
      <c r="AB283" t="s">
        <v>92</v>
      </c>
      <c r="AC283" t="s">
        <v>42</v>
      </c>
      <c r="AD283" t="s">
        <v>63</v>
      </c>
      <c r="AE283">
        <v>1</v>
      </c>
      <c r="AF283" s="5">
        <v>716.39</v>
      </c>
      <c r="AG283">
        <v>56</v>
      </c>
      <c r="AH283" t="str">
        <f t="shared" si="4"/>
        <v>Middle Aged</v>
      </c>
    </row>
    <row r="284" spans="1:34" x14ac:dyDescent="0.25">
      <c r="A284">
        <v>3745</v>
      </c>
      <c r="B284" s="1">
        <v>43616</v>
      </c>
      <c r="C284">
        <v>6</v>
      </c>
      <c r="D284" t="s">
        <v>28</v>
      </c>
      <c r="E284" t="s">
        <v>54</v>
      </c>
      <c r="F284" t="s">
        <v>108</v>
      </c>
      <c r="G284" t="s">
        <v>55</v>
      </c>
      <c r="H284" t="s">
        <v>32</v>
      </c>
      <c r="I284" t="s">
        <v>55</v>
      </c>
      <c r="J284" t="s">
        <v>34</v>
      </c>
      <c r="K284" t="s">
        <v>188</v>
      </c>
      <c r="L284" t="s">
        <v>65</v>
      </c>
      <c r="M284" s="1">
        <v>28691</v>
      </c>
      <c r="N284" t="s">
        <v>36</v>
      </c>
      <c r="O284" t="s">
        <v>48</v>
      </c>
      <c r="P284" t="s">
        <v>84</v>
      </c>
      <c r="Q284" t="s">
        <v>61</v>
      </c>
      <c r="R284" t="s">
        <v>40</v>
      </c>
      <c r="S284" t="str">
        <f>IF(Table1[[#This Row],[Current Employee Rating]]&gt;=4,"High Performer",IF(Table1[[#This Row],[Current Employee Rating]]&gt;=3,"Average Performer","Low Performer"))</f>
        <v>High Performer</v>
      </c>
      <c r="T284">
        <v>4</v>
      </c>
      <c r="U284" s="1">
        <v>44939</v>
      </c>
      <c r="V284">
        <v>5</v>
      </c>
      <c r="W284" t="str">
        <f>IF(Table1[[#This Row],[Engagement Score]]&lt;3,"Low",IF(Table1[[#This Row],[Engagement Score]]&lt;4,"Medium","High"))</f>
        <v>High</v>
      </c>
      <c r="X284">
        <v>4</v>
      </c>
      <c r="Y284" t="str">
        <f>IF(Table1[[#This Row],[Satisfaction Score]]&lt;3,"Unsatisfied",IF(Table1[[#This Row],[Satisfaction Score]]&lt;4,"Neutral","Satisfied"))</f>
        <v>Satisfied</v>
      </c>
      <c r="Z284">
        <v>4</v>
      </c>
      <c r="AA284" s="1">
        <v>44845</v>
      </c>
      <c r="AB284" t="s">
        <v>68</v>
      </c>
      <c r="AC284" t="s">
        <v>51</v>
      </c>
      <c r="AD284" t="s">
        <v>43</v>
      </c>
      <c r="AE284">
        <v>5</v>
      </c>
      <c r="AF284" s="5">
        <v>300.33</v>
      </c>
      <c r="AG284">
        <v>41</v>
      </c>
      <c r="AH284" t="str">
        <f t="shared" si="4"/>
        <v>Middle Aged</v>
      </c>
    </row>
    <row r="285" spans="1:34" x14ac:dyDescent="0.25">
      <c r="A285">
        <v>3746</v>
      </c>
      <c r="B285" s="1">
        <v>44025</v>
      </c>
      <c r="C285">
        <v>5</v>
      </c>
      <c r="D285" t="s">
        <v>28</v>
      </c>
      <c r="E285" t="s">
        <v>69</v>
      </c>
      <c r="F285" t="s">
        <v>30</v>
      </c>
      <c r="G285" t="s">
        <v>46</v>
      </c>
      <c r="H285" t="s">
        <v>56</v>
      </c>
      <c r="I285" t="s">
        <v>55</v>
      </c>
      <c r="J285" t="s">
        <v>34</v>
      </c>
      <c r="K285" t="s">
        <v>188</v>
      </c>
      <c r="L285" t="s">
        <v>100</v>
      </c>
      <c r="M285" s="1">
        <v>25436</v>
      </c>
      <c r="N285" t="s">
        <v>36</v>
      </c>
      <c r="O285" t="s">
        <v>48</v>
      </c>
      <c r="P285" t="s">
        <v>72</v>
      </c>
      <c r="Q285" t="s">
        <v>39</v>
      </c>
      <c r="R285" t="s">
        <v>40</v>
      </c>
      <c r="S285" t="str">
        <f>IF(Table1[[#This Row],[Current Employee Rating]]&gt;=4,"High Performer",IF(Table1[[#This Row],[Current Employee Rating]]&gt;=3,"Average Performer","Low Performer"))</f>
        <v>Average Performer</v>
      </c>
      <c r="T285">
        <v>3</v>
      </c>
      <c r="U285" s="1">
        <v>44871</v>
      </c>
      <c r="V285">
        <v>2</v>
      </c>
      <c r="W285" t="str">
        <f>IF(Table1[[#This Row],[Engagement Score]]&lt;3,"Low",IF(Table1[[#This Row],[Engagement Score]]&lt;4,"Medium","High"))</f>
        <v>Low</v>
      </c>
      <c r="X285">
        <v>1</v>
      </c>
      <c r="Y285" t="str">
        <f>IF(Table1[[#This Row],[Satisfaction Score]]&lt;3,"Unsatisfied",IF(Table1[[#This Row],[Satisfaction Score]]&lt;4,"Neutral","Satisfied"))</f>
        <v>Unsatisfied</v>
      </c>
      <c r="Z285">
        <v>5</v>
      </c>
      <c r="AA285" s="1">
        <v>44979</v>
      </c>
      <c r="AB285" t="s">
        <v>62</v>
      </c>
      <c r="AC285" t="s">
        <v>42</v>
      </c>
      <c r="AD285" t="s">
        <v>73</v>
      </c>
      <c r="AE285">
        <v>3</v>
      </c>
      <c r="AF285" s="5">
        <v>337.15</v>
      </c>
      <c r="AG285">
        <v>51</v>
      </c>
      <c r="AH285" t="str">
        <f t="shared" si="4"/>
        <v>Middle Aged</v>
      </c>
    </row>
    <row r="286" spans="1:34" x14ac:dyDescent="0.25">
      <c r="A286">
        <v>3747</v>
      </c>
      <c r="B286" s="1">
        <v>44448</v>
      </c>
      <c r="C286">
        <v>4</v>
      </c>
      <c r="D286" t="s">
        <v>28</v>
      </c>
      <c r="E286" t="s">
        <v>29</v>
      </c>
      <c r="F286" t="s">
        <v>108</v>
      </c>
      <c r="G286" t="s">
        <v>46</v>
      </c>
      <c r="H286" t="s">
        <v>32</v>
      </c>
      <c r="I286" t="s">
        <v>33</v>
      </c>
      <c r="J286" t="s">
        <v>34</v>
      </c>
      <c r="K286" t="s">
        <v>188</v>
      </c>
      <c r="L286" t="s">
        <v>110</v>
      </c>
      <c r="M286" s="1">
        <v>16119</v>
      </c>
      <c r="N286" t="s">
        <v>36</v>
      </c>
      <c r="O286" t="s">
        <v>48</v>
      </c>
      <c r="P286" t="s">
        <v>72</v>
      </c>
      <c r="Q286" t="s">
        <v>39</v>
      </c>
      <c r="R286" t="s">
        <v>40</v>
      </c>
      <c r="S286" t="str">
        <f>IF(Table1[[#This Row],[Current Employee Rating]]&gt;=4,"High Performer",IF(Table1[[#This Row],[Current Employee Rating]]&gt;=3,"Average Performer","Low Performer"))</f>
        <v>Low Performer</v>
      </c>
      <c r="T286">
        <v>2</v>
      </c>
      <c r="U286" s="1">
        <v>45042</v>
      </c>
      <c r="V286">
        <v>2</v>
      </c>
      <c r="W286" t="str">
        <f>IF(Table1[[#This Row],[Engagement Score]]&lt;3,"Low",IF(Table1[[#This Row],[Engagement Score]]&lt;4,"Medium","High"))</f>
        <v>Low</v>
      </c>
      <c r="X286">
        <v>5</v>
      </c>
      <c r="Y286" t="str">
        <f>IF(Table1[[#This Row],[Satisfaction Score]]&lt;3,"Unsatisfied",IF(Table1[[#This Row],[Satisfaction Score]]&lt;4,"Neutral","Satisfied"))</f>
        <v>Satisfied</v>
      </c>
      <c r="Z286">
        <v>5</v>
      </c>
      <c r="AA286" s="1">
        <v>44852</v>
      </c>
      <c r="AB286" t="s">
        <v>41</v>
      </c>
      <c r="AC286" t="s">
        <v>51</v>
      </c>
      <c r="AD286" t="s">
        <v>43</v>
      </c>
      <c r="AE286">
        <v>5</v>
      </c>
      <c r="AF286" s="5">
        <v>725.6</v>
      </c>
      <c r="AG286">
        <v>77</v>
      </c>
      <c r="AH286" t="str">
        <f t="shared" si="4"/>
        <v>Old</v>
      </c>
    </row>
    <row r="287" spans="1:34" x14ac:dyDescent="0.25">
      <c r="A287">
        <v>3748</v>
      </c>
      <c r="B287" s="1">
        <v>43561</v>
      </c>
      <c r="C287">
        <v>7</v>
      </c>
      <c r="D287" t="s">
        <v>28</v>
      </c>
      <c r="E287" t="s">
        <v>85</v>
      </c>
      <c r="F287" t="s">
        <v>30</v>
      </c>
      <c r="G287" t="s">
        <v>55</v>
      </c>
      <c r="H287" t="s">
        <v>32</v>
      </c>
      <c r="I287" t="s">
        <v>46</v>
      </c>
      <c r="J287" t="s">
        <v>34</v>
      </c>
      <c r="K287" t="s">
        <v>188</v>
      </c>
      <c r="L287" t="s">
        <v>65</v>
      </c>
      <c r="M287" s="1">
        <v>25435</v>
      </c>
      <c r="N287" t="s">
        <v>36</v>
      </c>
      <c r="O287" t="s">
        <v>48</v>
      </c>
      <c r="P287" t="s">
        <v>60</v>
      </c>
      <c r="Q287" t="s">
        <v>67</v>
      </c>
      <c r="R287" t="s">
        <v>40</v>
      </c>
      <c r="S287" t="str">
        <f>IF(Table1[[#This Row],[Current Employee Rating]]&gt;=4,"High Performer",IF(Table1[[#This Row],[Current Employee Rating]]&gt;=3,"Average Performer","Low Performer"))</f>
        <v>Low Performer</v>
      </c>
      <c r="T287">
        <v>1</v>
      </c>
      <c r="U287" s="1">
        <v>44883</v>
      </c>
      <c r="V287">
        <v>4</v>
      </c>
      <c r="W287" t="str">
        <f>IF(Table1[[#This Row],[Engagement Score]]&lt;3,"Low",IF(Table1[[#This Row],[Engagement Score]]&lt;4,"Medium","High"))</f>
        <v>High</v>
      </c>
      <c r="X287">
        <v>1</v>
      </c>
      <c r="Y287" t="str">
        <f>IF(Table1[[#This Row],[Satisfaction Score]]&lt;3,"Unsatisfied",IF(Table1[[#This Row],[Satisfaction Score]]&lt;4,"Neutral","Satisfied"))</f>
        <v>Unsatisfied</v>
      </c>
      <c r="Z287">
        <v>3</v>
      </c>
      <c r="AA287" s="1">
        <v>44918</v>
      </c>
      <c r="AB287" t="s">
        <v>50</v>
      </c>
      <c r="AC287" t="s">
        <v>42</v>
      </c>
      <c r="AD287" t="s">
        <v>43</v>
      </c>
      <c r="AE287">
        <v>5</v>
      </c>
      <c r="AF287" s="5">
        <v>588.88</v>
      </c>
      <c r="AG287">
        <v>50</v>
      </c>
      <c r="AH287" t="str">
        <f t="shared" si="4"/>
        <v>Middle Aged</v>
      </c>
    </row>
    <row r="288" spans="1:34" x14ac:dyDescent="0.25">
      <c r="A288">
        <v>3749</v>
      </c>
      <c r="B288" s="1">
        <v>44243</v>
      </c>
      <c r="C288">
        <v>5</v>
      </c>
      <c r="D288" t="s">
        <v>28</v>
      </c>
      <c r="E288" t="s">
        <v>44</v>
      </c>
      <c r="F288" t="s">
        <v>30</v>
      </c>
      <c r="G288" t="s">
        <v>55</v>
      </c>
      <c r="H288" t="s">
        <v>45</v>
      </c>
      <c r="I288" t="s">
        <v>55</v>
      </c>
      <c r="J288" t="s">
        <v>34</v>
      </c>
      <c r="K288" t="s">
        <v>188</v>
      </c>
      <c r="L288" t="s">
        <v>99</v>
      </c>
      <c r="M288" s="1">
        <v>31169</v>
      </c>
      <c r="N288" t="s">
        <v>36</v>
      </c>
      <c r="O288" t="s">
        <v>37</v>
      </c>
      <c r="P288" t="s">
        <v>60</v>
      </c>
      <c r="Q288" t="s">
        <v>67</v>
      </c>
      <c r="R288" t="s">
        <v>40</v>
      </c>
      <c r="S288" t="str">
        <f>IF(Table1[[#This Row],[Current Employee Rating]]&gt;=4,"High Performer",IF(Table1[[#This Row],[Current Employee Rating]]&gt;=3,"Average Performer","Low Performer"))</f>
        <v>High Performer</v>
      </c>
      <c r="T288">
        <v>4</v>
      </c>
      <c r="U288" s="1">
        <v>45017</v>
      </c>
      <c r="V288">
        <v>1</v>
      </c>
      <c r="W288" t="str">
        <f>IF(Table1[[#This Row],[Engagement Score]]&lt;3,"Low",IF(Table1[[#This Row],[Engagement Score]]&lt;4,"Medium","High"))</f>
        <v>Low</v>
      </c>
      <c r="X288">
        <v>3</v>
      </c>
      <c r="Y288" t="str">
        <f>IF(Table1[[#This Row],[Satisfaction Score]]&lt;3,"Unsatisfied",IF(Table1[[#This Row],[Satisfaction Score]]&lt;4,"Neutral","Satisfied"))</f>
        <v>Neutral</v>
      </c>
      <c r="Z288">
        <v>3</v>
      </c>
      <c r="AA288" s="1">
        <v>44832</v>
      </c>
      <c r="AB288" t="s">
        <v>68</v>
      </c>
      <c r="AC288" t="s">
        <v>51</v>
      </c>
      <c r="AD288" t="s">
        <v>73</v>
      </c>
      <c r="AE288">
        <v>4</v>
      </c>
      <c r="AF288" s="5">
        <v>742.98</v>
      </c>
      <c r="AG288">
        <v>36</v>
      </c>
      <c r="AH288" t="str">
        <f t="shared" si="4"/>
        <v>Adult</v>
      </c>
    </row>
    <row r="289" spans="1:34" x14ac:dyDescent="0.25">
      <c r="A289">
        <v>3750</v>
      </c>
      <c r="B289" s="1">
        <v>43878</v>
      </c>
      <c r="C289">
        <v>6</v>
      </c>
      <c r="D289" t="s">
        <v>28</v>
      </c>
      <c r="E289" t="s">
        <v>87</v>
      </c>
      <c r="F289" t="s">
        <v>30</v>
      </c>
      <c r="G289" t="s">
        <v>55</v>
      </c>
      <c r="H289" t="s">
        <v>32</v>
      </c>
      <c r="I289" t="s">
        <v>46</v>
      </c>
      <c r="J289" t="s">
        <v>34</v>
      </c>
      <c r="K289" t="s">
        <v>188</v>
      </c>
      <c r="L289" t="s">
        <v>79</v>
      </c>
      <c r="M289" s="1">
        <v>20136</v>
      </c>
      <c r="N289" t="s">
        <v>36</v>
      </c>
      <c r="O289" t="s">
        <v>48</v>
      </c>
      <c r="P289" t="s">
        <v>72</v>
      </c>
      <c r="Q289" t="s">
        <v>61</v>
      </c>
      <c r="R289" t="s">
        <v>40</v>
      </c>
      <c r="S289" t="str">
        <f>IF(Table1[[#This Row],[Current Employee Rating]]&gt;=4,"High Performer",IF(Table1[[#This Row],[Current Employee Rating]]&gt;=3,"Average Performer","Low Performer"))</f>
        <v>Low Performer</v>
      </c>
      <c r="T289">
        <v>1</v>
      </c>
      <c r="U289" s="1">
        <v>44902</v>
      </c>
      <c r="V289">
        <v>4</v>
      </c>
      <c r="W289" t="str">
        <f>IF(Table1[[#This Row],[Engagement Score]]&lt;3,"Low",IF(Table1[[#This Row],[Engagement Score]]&lt;4,"Medium","High"))</f>
        <v>High</v>
      </c>
      <c r="X289">
        <v>1</v>
      </c>
      <c r="Y289" t="str">
        <f>IF(Table1[[#This Row],[Satisfaction Score]]&lt;3,"Unsatisfied",IF(Table1[[#This Row],[Satisfaction Score]]&lt;4,"Neutral","Satisfied"))</f>
        <v>Unsatisfied</v>
      </c>
      <c r="Z289">
        <v>5</v>
      </c>
      <c r="AA289" s="1">
        <v>44831</v>
      </c>
      <c r="AB289" t="s">
        <v>62</v>
      </c>
      <c r="AC289" t="s">
        <v>51</v>
      </c>
      <c r="AD289" t="s">
        <v>73</v>
      </c>
      <c r="AE289">
        <v>5</v>
      </c>
      <c r="AF289" s="5">
        <v>283.05</v>
      </c>
      <c r="AG289">
        <v>65</v>
      </c>
      <c r="AH289" t="str">
        <f t="shared" si="4"/>
        <v>Old</v>
      </c>
    </row>
    <row r="290" spans="1:34" x14ac:dyDescent="0.25">
      <c r="A290">
        <v>3751</v>
      </c>
      <c r="B290" s="1">
        <v>44484</v>
      </c>
      <c r="C290">
        <v>4</v>
      </c>
      <c r="D290" t="s">
        <v>28</v>
      </c>
      <c r="E290" t="s">
        <v>64</v>
      </c>
      <c r="F290" t="s">
        <v>30</v>
      </c>
      <c r="G290" t="s">
        <v>31</v>
      </c>
      <c r="H290" t="s">
        <v>45</v>
      </c>
      <c r="I290" t="s">
        <v>55</v>
      </c>
      <c r="J290" t="s">
        <v>34</v>
      </c>
      <c r="K290" t="s">
        <v>188</v>
      </c>
      <c r="L290" t="s">
        <v>47</v>
      </c>
      <c r="M290" s="1">
        <v>26657</v>
      </c>
      <c r="N290" t="s">
        <v>36</v>
      </c>
      <c r="O290" t="s">
        <v>48</v>
      </c>
      <c r="P290" t="s">
        <v>60</v>
      </c>
      <c r="Q290" t="s">
        <v>61</v>
      </c>
      <c r="R290" t="s">
        <v>40</v>
      </c>
      <c r="S290" t="str">
        <f>IF(Table1[[#This Row],[Current Employee Rating]]&gt;=4,"High Performer",IF(Table1[[#This Row],[Current Employee Rating]]&gt;=3,"Average Performer","Low Performer"))</f>
        <v>Average Performer</v>
      </c>
      <c r="T290">
        <v>3</v>
      </c>
      <c r="U290" s="1">
        <v>45021</v>
      </c>
      <c r="V290">
        <v>1</v>
      </c>
      <c r="W290" t="str">
        <f>IF(Table1[[#This Row],[Engagement Score]]&lt;3,"Low",IF(Table1[[#This Row],[Engagement Score]]&lt;4,"Medium","High"))</f>
        <v>Low</v>
      </c>
      <c r="X290">
        <v>1</v>
      </c>
      <c r="Y290" t="str">
        <f>IF(Table1[[#This Row],[Satisfaction Score]]&lt;3,"Unsatisfied",IF(Table1[[#This Row],[Satisfaction Score]]&lt;4,"Neutral","Satisfied"))</f>
        <v>Unsatisfied</v>
      </c>
      <c r="Z290">
        <v>4</v>
      </c>
      <c r="AA290" s="1">
        <v>44875</v>
      </c>
      <c r="AB290" t="s">
        <v>50</v>
      </c>
      <c r="AC290" t="s">
        <v>42</v>
      </c>
      <c r="AD290" t="s">
        <v>52</v>
      </c>
      <c r="AE290">
        <v>4</v>
      </c>
      <c r="AF290" s="5">
        <v>511.13</v>
      </c>
      <c r="AG290">
        <v>49</v>
      </c>
      <c r="AH290" t="str">
        <f t="shared" si="4"/>
        <v>Middle Aged</v>
      </c>
    </row>
    <row r="291" spans="1:34" x14ac:dyDescent="0.25">
      <c r="A291">
        <v>3752</v>
      </c>
      <c r="B291" s="1">
        <v>44748</v>
      </c>
      <c r="C291">
        <v>3</v>
      </c>
      <c r="D291" t="s">
        <v>28</v>
      </c>
      <c r="E291" t="s">
        <v>94</v>
      </c>
      <c r="F291" t="s">
        <v>30</v>
      </c>
      <c r="G291" t="s">
        <v>55</v>
      </c>
      <c r="H291" t="s">
        <v>45</v>
      </c>
      <c r="I291" t="s">
        <v>33</v>
      </c>
      <c r="J291" t="s">
        <v>34</v>
      </c>
      <c r="K291" t="s">
        <v>188</v>
      </c>
      <c r="L291" t="s">
        <v>79</v>
      </c>
      <c r="M291" s="1">
        <v>20009</v>
      </c>
      <c r="N291" t="s">
        <v>36</v>
      </c>
      <c r="O291" t="s">
        <v>48</v>
      </c>
      <c r="P291" t="s">
        <v>38</v>
      </c>
      <c r="Q291" t="s">
        <v>77</v>
      </c>
      <c r="R291" t="s">
        <v>40</v>
      </c>
      <c r="S291" t="str">
        <f>IF(Table1[[#This Row],[Current Employee Rating]]&gt;=4,"High Performer",IF(Table1[[#This Row],[Current Employee Rating]]&gt;=3,"Average Performer","Low Performer"))</f>
        <v>Low Performer</v>
      </c>
      <c r="T291">
        <v>2</v>
      </c>
      <c r="U291" s="1">
        <v>45142</v>
      </c>
      <c r="V291">
        <v>3</v>
      </c>
      <c r="W291" t="str">
        <f>IF(Table1[[#This Row],[Engagement Score]]&lt;3,"Low",IF(Table1[[#This Row],[Engagement Score]]&lt;4,"Medium","High"))</f>
        <v>Medium</v>
      </c>
      <c r="X291">
        <v>1</v>
      </c>
      <c r="Y291" t="str">
        <f>IF(Table1[[#This Row],[Satisfaction Score]]&lt;3,"Unsatisfied",IF(Table1[[#This Row],[Satisfaction Score]]&lt;4,"Neutral","Satisfied"))</f>
        <v>Unsatisfied</v>
      </c>
      <c r="Z291">
        <v>5</v>
      </c>
      <c r="AA291" s="1">
        <v>45077</v>
      </c>
      <c r="AB291" t="s">
        <v>92</v>
      </c>
      <c r="AC291" t="s">
        <v>42</v>
      </c>
      <c r="AD291" t="s">
        <v>63</v>
      </c>
      <c r="AE291">
        <v>1</v>
      </c>
      <c r="AF291" s="5">
        <v>158.86000000000001</v>
      </c>
      <c r="AG291">
        <v>68</v>
      </c>
      <c r="AH291" t="str">
        <f t="shared" si="4"/>
        <v>Old</v>
      </c>
    </row>
    <row r="292" spans="1:34" x14ac:dyDescent="0.25">
      <c r="A292">
        <v>3753</v>
      </c>
      <c r="B292" s="1">
        <v>43529</v>
      </c>
      <c r="C292">
        <v>7</v>
      </c>
      <c r="D292" t="s">
        <v>28</v>
      </c>
      <c r="E292" t="s">
        <v>74</v>
      </c>
      <c r="F292" t="s">
        <v>30</v>
      </c>
      <c r="G292" t="s">
        <v>46</v>
      </c>
      <c r="H292" t="s">
        <v>56</v>
      </c>
      <c r="I292" t="s">
        <v>46</v>
      </c>
      <c r="J292" t="s">
        <v>34</v>
      </c>
      <c r="K292" t="s">
        <v>188</v>
      </c>
      <c r="L292" t="s">
        <v>99</v>
      </c>
      <c r="M292" s="1">
        <v>21822</v>
      </c>
      <c r="N292" t="s">
        <v>36</v>
      </c>
      <c r="O292" t="s">
        <v>48</v>
      </c>
      <c r="P292" t="s">
        <v>38</v>
      </c>
      <c r="Q292" t="s">
        <v>61</v>
      </c>
      <c r="R292" t="s">
        <v>40</v>
      </c>
      <c r="S292" t="str">
        <f>IF(Table1[[#This Row],[Current Employee Rating]]&gt;=4,"High Performer",IF(Table1[[#This Row],[Current Employee Rating]]&gt;=3,"Average Performer","Low Performer"))</f>
        <v>High Performer</v>
      </c>
      <c r="T292">
        <v>4</v>
      </c>
      <c r="U292" s="1">
        <v>44980</v>
      </c>
      <c r="V292">
        <v>1</v>
      </c>
      <c r="W292" t="str">
        <f>IF(Table1[[#This Row],[Engagement Score]]&lt;3,"Low",IF(Table1[[#This Row],[Engagement Score]]&lt;4,"Medium","High"))</f>
        <v>Low</v>
      </c>
      <c r="X292">
        <v>3</v>
      </c>
      <c r="Y292" t="str">
        <f>IF(Table1[[#This Row],[Satisfaction Score]]&lt;3,"Unsatisfied",IF(Table1[[#This Row],[Satisfaction Score]]&lt;4,"Neutral","Satisfied"))</f>
        <v>Neutral</v>
      </c>
      <c r="Z292">
        <v>2</v>
      </c>
      <c r="AA292" s="1">
        <v>44823</v>
      </c>
      <c r="AB292" t="s">
        <v>62</v>
      </c>
      <c r="AC292" t="s">
        <v>51</v>
      </c>
      <c r="AD292" t="s">
        <v>43</v>
      </c>
      <c r="AE292">
        <v>1</v>
      </c>
      <c r="AF292" s="5">
        <v>741.95</v>
      </c>
      <c r="AG292">
        <v>60</v>
      </c>
      <c r="AH292" t="str">
        <f t="shared" si="4"/>
        <v>Old</v>
      </c>
    </row>
    <row r="293" spans="1:34" x14ac:dyDescent="0.25">
      <c r="A293">
        <v>3754</v>
      </c>
      <c r="B293" s="1">
        <v>43984</v>
      </c>
      <c r="C293">
        <v>5</v>
      </c>
      <c r="D293" t="s">
        <v>28</v>
      </c>
      <c r="E293" t="s">
        <v>81</v>
      </c>
      <c r="F293" t="s">
        <v>30</v>
      </c>
      <c r="G293" t="s">
        <v>55</v>
      </c>
      <c r="H293" t="s">
        <v>32</v>
      </c>
      <c r="I293" t="s">
        <v>55</v>
      </c>
      <c r="J293" t="s">
        <v>34</v>
      </c>
      <c r="K293" t="s">
        <v>188</v>
      </c>
      <c r="L293" t="s">
        <v>96</v>
      </c>
      <c r="M293" s="1">
        <v>28641</v>
      </c>
      <c r="N293" t="s">
        <v>36</v>
      </c>
      <c r="O293" t="s">
        <v>48</v>
      </c>
      <c r="P293" t="s">
        <v>72</v>
      </c>
      <c r="Q293" t="s">
        <v>67</v>
      </c>
      <c r="R293" t="s">
        <v>40</v>
      </c>
      <c r="S293" t="str">
        <f>IF(Table1[[#This Row],[Current Employee Rating]]&gt;=4,"High Performer",IF(Table1[[#This Row],[Current Employee Rating]]&gt;=3,"Average Performer","Low Performer"))</f>
        <v>Low Performer</v>
      </c>
      <c r="T293">
        <v>1</v>
      </c>
      <c r="U293" s="1">
        <v>45039</v>
      </c>
      <c r="V293">
        <v>3</v>
      </c>
      <c r="W293" t="str">
        <f>IF(Table1[[#This Row],[Engagement Score]]&lt;3,"Low",IF(Table1[[#This Row],[Engagement Score]]&lt;4,"Medium","High"))</f>
        <v>Medium</v>
      </c>
      <c r="X293">
        <v>3</v>
      </c>
      <c r="Y293" t="str">
        <f>IF(Table1[[#This Row],[Satisfaction Score]]&lt;3,"Unsatisfied",IF(Table1[[#This Row],[Satisfaction Score]]&lt;4,"Neutral","Satisfied"))</f>
        <v>Neutral</v>
      </c>
      <c r="Z293">
        <v>5</v>
      </c>
      <c r="AA293" s="1">
        <v>44993</v>
      </c>
      <c r="AB293" t="s">
        <v>68</v>
      </c>
      <c r="AC293" t="s">
        <v>51</v>
      </c>
      <c r="AD293" t="s">
        <v>52</v>
      </c>
      <c r="AE293">
        <v>4</v>
      </c>
      <c r="AF293" s="5">
        <v>132.52000000000001</v>
      </c>
      <c r="AG293">
        <v>42</v>
      </c>
      <c r="AH293" t="str">
        <f t="shared" si="4"/>
        <v>Middle Aged</v>
      </c>
    </row>
    <row r="294" spans="1:34" x14ac:dyDescent="0.25">
      <c r="A294">
        <v>3756</v>
      </c>
      <c r="B294" s="1">
        <v>44340</v>
      </c>
      <c r="C294">
        <v>4</v>
      </c>
      <c r="D294" t="s">
        <v>28</v>
      </c>
      <c r="E294" t="s">
        <v>69</v>
      </c>
      <c r="F294" t="s">
        <v>30</v>
      </c>
      <c r="G294" t="s">
        <v>55</v>
      </c>
      <c r="H294" t="s">
        <v>45</v>
      </c>
      <c r="I294" t="s">
        <v>33</v>
      </c>
      <c r="J294" t="s">
        <v>34</v>
      </c>
      <c r="K294" t="s">
        <v>188</v>
      </c>
      <c r="L294" t="s">
        <v>70</v>
      </c>
      <c r="M294" s="1">
        <v>16224</v>
      </c>
      <c r="N294" t="s">
        <v>36</v>
      </c>
      <c r="O294" t="s">
        <v>37</v>
      </c>
      <c r="P294" t="s">
        <v>49</v>
      </c>
      <c r="Q294" t="s">
        <v>67</v>
      </c>
      <c r="R294" t="s">
        <v>40</v>
      </c>
      <c r="S294" t="str">
        <f>IF(Table1[[#This Row],[Current Employee Rating]]&gt;=4,"High Performer",IF(Table1[[#This Row],[Current Employee Rating]]&gt;=3,"Average Performer","Low Performer"))</f>
        <v>Average Performer</v>
      </c>
      <c r="T294">
        <v>3</v>
      </c>
      <c r="U294" s="1">
        <v>44888</v>
      </c>
      <c r="V294">
        <v>1</v>
      </c>
      <c r="W294" t="str">
        <f>IF(Table1[[#This Row],[Engagement Score]]&lt;3,"Low",IF(Table1[[#This Row],[Engagement Score]]&lt;4,"Medium","High"))</f>
        <v>Low</v>
      </c>
      <c r="X294">
        <v>5</v>
      </c>
      <c r="Y294" t="str">
        <f>IF(Table1[[#This Row],[Satisfaction Score]]&lt;3,"Unsatisfied",IF(Table1[[#This Row],[Satisfaction Score]]&lt;4,"Neutral","Satisfied"))</f>
        <v>Satisfied</v>
      </c>
      <c r="Z294">
        <v>3</v>
      </c>
      <c r="AA294" s="1">
        <v>45012</v>
      </c>
      <c r="AB294" t="s">
        <v>68</v>
      </c>
      <c r="AC294" t="s">
        <v>51</v>
      </c>
      <c r="AD294" t="s">
        <v>43</v>
      </c>
      <c r="AE294">
        <v>4</v>
      </c>
      <c r="AF294" s="5">
        <v>521.51</v>
      </c>
      <c r="AG294">
        <v>77</v>
      </c>
      <c r="AH294" t="str">
        <f t="shared" si="4"/>
        <v>Old</v>
      </c>
    </row>
    <row r="295" spans="1:34" x14ac:dyDescent="0.25">
      <c r="A295">
        <v>3758</v>
      </c>
      <c r="B295" s="1">
        <v>44881</v>
      </c>
      <c r="C295">
        <v>3</v>
      </c>
      <c r="D295" t="s">
        <v>28</v>
      </c>
      <c r="E295" t="s">
        <v>85</v>
      </c>
      <c r="F295" t="s">
        <v>108</v>
      </c>
      <c r="G295" t="s">
        <v>31</v>
      </c>
      <c r="H295" t="s">
        <v>45</v>
      </c>
      <c r="I295" t="s">
        <v>33</v>
      </c>
      <c r="J295" t="s">
        <v>34</v>
      </c>
      <c r="K295" t="s">
        <v>188</v>
      </c>
      <c r="L295" t="s">
        <v>79</v>
      </c>
      <c r="M295" s="1">
        <v>17156</v>
      </c>
      <c r="N295" t="s">
        <v>36</v>
      </c>
      <c r="O295" t="s">
        <v>48</v>
      </c>
      <c r="P295" t="s">
        <v>60</v>
      </c>
      <c r="Q295" t="s">
        <v>77</v>
      </c>
      <c r="R295" t="s">
        <v>40</v>
      </c>
      <c r="S295" t="str">
        <f>IF(Table1[[#This Row],[Current Employee Rating]]&gt;=4,"High Performer",IF(Table1[[#This Row],[Current Employee Rating]]&gt;=3,"Average Performer","Low Performer"))</f>
        <v>Average Performer</v>
      </c>
      <c r="T295">
        <v>3</v>
      </c>
      <c r="U295" s="1">
        <v>44838</v>
      </c>
      <c r="V295">
        <v>2</v>
      </c>
      <c r="W295" t="str">
        <f>IF(Table1[[#This Row],[Engagement Score]]&lt;3,"Low",IF(Table1[[#This Row],[Engagement Score]]&lt;4,"Medium","High"))</f>
        <v>Low</v>
      </c>
      <c r="X295">
        <v>1</v>
      </c>
      <c r="Y295" t="str">
        <f>IF(Table1[[#This Row],[Satisfaction Score]]&lt;3,"Unsatisfied",IF(Table1[[#This Row],[Satisfaction Score]]&lt;4,"Neutral","Satisfied"))</f>
        <v>Unsatisfied</v>
      </c>
      <c r="Z295">
        <v>1</v>
      </c>
      <c r="AA295" s="1">
        <v>44942</v>
      </c>
      <c r="AB295" t="s">
        <v>41</v>
      </c>
      <c r="AC295" t="s">
        <v>42</v>
      </c>
      <c r="AD295" t="s">
        <v>43</v>
      </c>
      <c r="AE295">
        <v>4</v>
      </c>
      <c r="AF295" s="5">
        <v>917.17</v>
      </c>
      <c r="AG295">
        <v>76</v>
      </c>
      <c r="AH295" t="str">
        <f t="shared" si="4"/>
        <v>Old</v>
      </c>
    </row>
    <row r="296" spans="1:34" x14ac:dyDescent="0.25">
      <c r="A296">
        <v>3759</v>
      </c>
      <c r="B296" s="1">
        <v>44682</v>
      </c>
      <c r="C296">
        <v>4</v>
      </c>
      <c r="D296" t="s">
        <v>28</v>
      </c>
      <c r="E296" t="s">
        <v>44</v>
      </c>
      <c r="F296" t="s">
        <v>30</v>
      </c>
      <c r="G296" t="s">
        <v>31</v>
      </c>
      <c r="H296" t="s">
        <v>56</v>
      </c>
      <c r="I296" t="s">
        <v>55</v>
      </c>
      <c r="J296" t="s">
        <v>34</v>
      </c>
      <c r="K296" t="s">
        <v>188</v>
      </c>
      <c r="L296" t="s">
        <v>105</v>
      </c>
      <c r="M296" s="1">
        <v>21479</v>
      </c>
      <c r="N296" t="s">
        <v>36</v>
      </c>
      <c r="O296" t="s">
        <v>48</v>
      </c>
      <c r="P296" t="s">
        <v>72</v>
      </c>
      <c r="Q296" t="s">
        <v>67</v>
      </c>
      <c r="R296" t="s">
        <v>40</v>
      </c>
      <c r="S296" t="str">
        <f>IF(Table1[[#This Row],[Current Employee Rating]]&gt;=4,"High Performer",IF(Table1[[#This Row],[Current Employee Rating]]&gt;=3,"Average Performer","Low Performer"))</f>
        <v>Low Performer</v>
      </c>
      <c r="T296">
        <v>1</v>
      </c>
      <c r="U296" s="1">
        <v>44893</v>
      </c>
      <c r="V296">
        <v>3</v>
      </c>
      <c r="W296" t="str">
        <f>IF(Table1[[#This Row],[Engagement Score]]&lt;3,"Low",IF(Table1[[#This Row],[Engagement Score]]&lt;4,"Medium","High"))</f>
        <v>Medium</v>
      </c>
      <c r="X296">
        <v>4</v>
      </c>
      <c r="Y296" t="str">
        <f>IF(Table1[[#This Row],[Satisfaction Score]]&lt;3,"Unsatisfied",IF(Table1[[#This Row],[Satisfaction Score]]&lt;4,"Neutral","Satisfied"))</f>
        <v>Satisfied</v>
      </c>
      <c r="Z296">
        <v>1</v>
      </c>
      <c r="AA296" s="1">
        <v>44784</v>
      </c>
      <c r="AB296" t="s">
        <v>62</v>
      </c>
      <c r="AC296" t="s">
        <v>42</v>
      </c>
      <c r="AD296" t="s">
        <v>63</v>
      </c>
      <c r="AE296">
        <v>2</v>
      </c>
      <c r="AF296" s="5">
        <v>790.71</v>
      </c>
      <c r="AG296">
        <v>64</v>
      </c>
      <c r="AH296" t="str">
        <f t="shared" si="4"/>
        <v>Old</v>
      </c>
    </row>
    <row r="297" spans="1:34" x14ac:dyDescent="0.25">
      <c r="A297">
        <v>3760</v>
      </c>
      <c r="B297" s="1">
        <v>44432</v>
      </c>
      <c r="C297">
        <v>4</v>
      </c>
      <c r="D297" t="s">
        <v>28</v>
      </c>
      <c r="E297" t="s">
        <v>87</v>
      </c>
      <c r="F297" t="s">
        <v>30</v>
      </c>
      <c r="G297" t="s">
        <v>55</v>
      </c>
      <c r="H297" t="s">
        <v>45</v>
      </c>
      <c r="I297" t="s">
        <v>46</v>
      </c>
      <c r="J297" t="s">
        <v>34</v>
      </c>
      <c r="K297" t="s">
        <v>188</v>
      </c>
      <c r="L297" t="s">
        <v>65</v>
      </c>
      <c r="M297" s="1">
        <v>21958</v>
      </c>
      <c r="N297" t="s">
        <v>36</v>
      </c>
      <c r="O297" t="s">
        <v>48</v>
      </c>
      <c r="P297" t="s">
        <v>60</v>
      </c>
      <c r="Q297" t="s">
        <v>39</v>
      </c>
      <c r="R297" t="s">
        <v>40</v>
      </c>
      <c r="S297" t="str">
        <f>IF(Table1[[#This Row],[Current Employee Rating]]&gt;=4,"High Performer",IF(Table1[[#This Row],[Current Employee Rating]]&gt;=3,"Average Performer","Low Performer"))</f>
        <v>Average Performer</v>
      </c>
      <c r="T297">
        <v>3</v>
      </c>
      <c r="U297" s="1">
        <v>44862</v>
      </c>
      <c r="V297">
        <v>4</v>
      </c>
      <c r="W297" t="str">
        <f>IF(Table1[[#This Row],[Engagement Score]]&lt;3,"Low",IF(Table1[[#This Row],[Engagement Score]]&lt;4,"Medium","High"))</f>
        <v>High</v>
      </c>
      <c r="X297">
        <v>3</v>
      </c>
      <c r="Y297" t="str">
        <f>IF(Table1[[#This Row],[Satisfaction Score]]&lt;3,"Unsatisfied",IF(Table1[[#This Row],[Satisfaction Score]]&lt;4,"Neutral","Satisfied"))</f>
        <v>Neutral</v>
      </c>
      <c r="Z297">
        <v>1</v>
      </c>
      <c r="AA297" s="1">
        <v>44893</v>
      </c>
      <c r="AB297" t="s">
        <v>68</v>
      </c>
      <c r="AC297" t="s">
        <v>51</v>
      </c>
      <c r="AD297" t="s">
        <v>73</v>
      </c>
      <c r="AE297">
        <v>1</v>
      </c>
      <c r="AF297" s="5">
        <v>680.48</v>
      </c>
      <c r="AG297">
        <v>61</v>
      </c>
      <c r="AH297" t="str">
        <f t="shared" si="4"/>
        <v>Old</v>
      </c>
    </row>
    <row r="298" spans="1:34" x14ac:dyDescent="0.25">
      <c r="A298">
        <v>3761</v>
      </c>
      <c r="B298" s="1">
        <v>45099</v>
      </c>
      <c r="C298">
        <v>2</v>
      </c>
      <c r="D298" t="s">
        <v>106</v>
      </c>
      <c r="E298" t="s">
        <v>29</v>
      </c>
      <c r="F298" t="s">
        <v>30</v>
      </c>
      <c r="G298" t="s">
        <v>31</v>
      </c>
      <c r="H298" t="s">
        <v>45</v>
      </c>
      <c r="I298" t="s">
        <v>55</v>
      </c>
      <c r="J298" t="s">
        <v>34</v>
      </c>
      <c r="K298" t="s">
        <v>188</v>
      </c>
      <c r="L298" t="s">
        <v>58</v>
      </c>
      <c r="M298" s="1">
        <v>32104</v>
      </c>
      <c r="N298" t="s">
        <v>36</v>
      </c>
      <c r="O298" t="s">
        <v>37</v>
      </c>
      <c r="P298" t="s">
        <v>72</v>
      </c>
      <c r="Q298" t="s">
        <v>67</v>
      </c>
      <c r="R298" t="s">
        <v>40</v>
      </c>
      <c r="S298" t="str">
        <f>IF(Table1[[#This Row],[Current Employee Rating]]&gt;=4,"High Performer",IF(Table1[[#This Row],[Current Employee Rating]]&gt;=3,"Average Performer","Low Performer"))</f>
        <v>Low Performer</v>
      </c>
      <c r="T298">
        <v>1</v>
      </c>
      <c r="U298" s="1">
        <v>45076</v>
      </c>
      <c r="V298">
        <v>2</v>
      </c>
      <c r="W298" t="str">
        <f>IF(Table1[[#This Row],[Engagement Score]]&lt;3,"Low",IF(Table1[[#This Row],[Engagement Score]]&lt;4,"Medium","High"))</f>
        <v>Low</v>
      </c>
      <c r="X298">
        <v>4</v>
      </c>
      <c r="Y298" t="str">
        <f>IF(Table1[[#This Row],[Satisfaction Score]]&lt;3,"Unsatisfied",IF(Table1[[#This Row],[Satisfaction Score]]&lt;4,"Neutral","Satisfied"))</f>
        <v>Satisfied</v>
      </c>
      <c r="Z298">
        <v>1</v>
      </c>
      <c r="AA298" s="1">
        <v>44791</v>
      </c>
      <c r="AB298" t="s">
        <v>50</v>
      </c>
      <c r="AC298" t="s">
        <v>51</v>
      </c>
      <c r="AD298" t="s">
        <v>43</v>
      </c>
      <c r="AE298">
        <v>1</v>
      </c>
      <c r="AF298" s="5">
        <v>947.57</v>
      </c>
      <c r="AG298">
        <v>36</v>
      </c>
      <c r="AH298" t="str">
        <f t="shared" si="4"/>
        <v>Adult</v>
      </c>
    </row>
    <row r="299" spans="1:34" x14ac:dyDescent="0.25">
      <c r="A299">
        <v>3762</v>
      </c>
      <c r="B299" s="1">
        <v>44030</v>
      </c>
      <c r="C299">
        <v>5</v>
      </c>
      <c r="D299" t="s">
        <v>106</v>
      </c>
      <c r="E299" t="s">
        <v>85</v>
      </c>
      <c r="F299" t="s">
        <v>30</v>
      </c>
      <c r="G299" t="s">
        <v>46</v>
      </c>
      <c r="H299" t="s">
        <v>56</v>
      </c>
      <c r="I299" t="s">
        <v>33</v>
      </c>
      <c r="J299" t="s">
        <v>34</v>
      </c>
      <c r="K299" t="s">
        <v>188</v>
      </c>
      <c r="L299" t="s">
        <v>79</v>
      </c>
      <c r="M299" s="1">
        <v>18029</v>
      </c>
      <c r="N299" t="s">
        <v>36</v>
      </c>
      <c r="O299" t="s">
        <v>37</v>
      </c>
      <c r="P299" t="s">
        <v>72</v>
      </c>
      <c r="Q299" t="s">
        <v>77</v>
      </c>
      <c r="R299" t="s">
        <v>40</v>
      </c>
      <c r="S299" t="str">
        <f>IF(Table1[[#This Row],[Current Employee Rating]]&gt;=4,"High Performer",IF(Table1[[#This Row],[Current Employee Rating]]&gt;=3,"Average Performer","Low Performer"))</f>
        <v>Low Performer</v>
      </c>
      <c r="T299">
        <v>2</v>
      </c>
      <c r="U299" s="1">
        <v>44779</v>
      </c>
      <c r="V299">
        <v>2</v>
      </c>
      <c r="W299" t="str">
        <f>IF(Table1[[#This Row],[Engagement Score]]&lt;3,"Low",IF(Table1[[#This Row],[Engagement Score]]&lt;4,"Medium","High"))</f>
        <v>Low</v>
      </c>
      <c r="X299">
        <v>1</v>
      </c>
      <c r="Y299" t="str">
        <f>IF(Table1[[#This Row],[Satisfaction Score]]&lt;3,"Unsatisfied",IF(Table1[[#This Row],[Satisfaction Score]]&lt;4,"Neutral","Satisfied"))</f>
        <v>Unsatisfied</v>
      </c>
      <c r="Z299">
        <v>1</v>
      </c>
      <c r="AA299" s="1">
        <v>45092</v>
      </c>
      <c r="AB299" t="s">
        <v>62</v>
      </c>
      <c r="AC299" t="s">
        <v>42</v>
      </c>
      <c r="AD299" t="s">
        <v>43</v>
      </c>
      <c r="AE299">
        <v>2</v>
      </c>
      <c r="AF299" s="5">
        <v>594.61</v>
      </c>
      <c r="AG299">
        <v>71</v>
      </c>
      <c r="AH299" t="str">
        <f t="shared" si="4"/>
        <v>Old</v>
      </c>
    </row>
    <row r="300" spans="1:34" x14ac:dyDescent="0.25">
      <c r="A300">
        <v>3763</v>
      </c>
      <c r="B300" s="1">
        <v>44938</v>
      </c>
      <c r="C300">
        <v>3</v>
      </c>
      <c r="D300" t="s">
        <v>106</v>
      </c>
      <c r="E300" t="s">
        <v>44</v>
      </c>
      <c r="F300" t="s">
        <v>108</v>
      </c>
      <c r="G300" t="s">
        <v>55</v>
      </c>
      <c r="H300" t="s">
        <v>56</v>
      </c>
      <c r="I300" t="s">
        <v>55</v>
      </c>
      <c r="J300" t="s">
        <v>34</v>
      </c>
      <c r="K300" t="s">
        <v>188</v>
      </c>
      <c r="L300" t="s">
        <v>35</v>
      </c>
      <c r="M300" s="1">
        <v>18439</v>
      </c>
      <c r="N300" t="s">
        <v>36</v>
      </c>
      <c r="O300" t="s">
        <v>37</v>
      </c>
      <c r="P300" t="s">
        <v>38</v>
      </c>
      <c r="Q300" t="s">
        <v>39</v>
      </c>
      <c r="R300" t="s">
        <v>40</v>
      </c>
      <c r="S300" t="str">
        <f>IF(Table1[[#This Row],[Current Employee Rating]]&gt;=4,"High Performer",IF(Table1[[#This Row],[Current Employee Rating]]&gt;=3,"Average Performer","Low Performer"))</f>
        <v>Average Performer</v>
      </c>
      <c r="T300">
        <v>3</v>
      </c>
      <c r="U300" s="1">
        <v>45116</v>
      </c>
      <c r="V300">
        <v>3</v>
      </c>
      <c r="W300" t="str">
        <f>IF(Table1[[#This Row],[Engagement Score]]&lt;3,"Low",IF(Table1[[#This Row],[Engagement Score]]&lt;4,"Medium","High"))</f>
        <v>Medium</v>
      </c>
      <c r="X300">
        <v>2</v>
      </c>
      <c r="Y300" t="str">
        <f>IF(Table1[[#This Row],[Satisfaction Score]]&lt;3,"Unsatisfied",IF(Table1[[#This Row],[Satisfaction Score]]&lt;4,"Neutral","Satisfied"))</f>
        <v>Unsatisfied</v>
      </c>
      <c r="Z300">
        <v>5</v>
      </c>
      <c r="AA300" s="1">
        <v>44878</v>
      </c>
      <c r="AB300" t="s">
        <v>68</v>
      </c>
      <c r="AC300" t="s">
        <v>51</v>
      </c>
      <c r="AD300" t="s">
        <v>52</v>
      </c>
      <c r="AE300">
        <v>1</v>
      </c>
      <c r="AF300" s="5">
        <v>775.59</v>
      </c>
      <c r="AG300">
        <v>73</v>
      </c>
      <c r="AH300" t="str">
        <f t="shared" si="4"/>
        <v>Old</v>
      </c>
    </row>
    <row r="301" spans="1:34" x14ac:dyDescent="0.25">
      <c r="A301">
        <v>3764</v>
      </c>
      <c r="B301" s="1">
        <v>44608</v>
      </c>
      <c r="C301">
        <v>4</v>
      </c>
      <c r="D301" t="s">
        <v>106</v>
      </c>
      <c r="E301" t="s">
        <v>87</v>
      </c>
      <c r="F301" t="s">
        <v>30</v>
      </c>
      <c r="G301" t="s">
        <v>55</v>
      </c>
      <c r="H301" t="s">
        <v>56</v>
      </c>
      <c r="I301" t="s">
        <v>33</v>
      </c>
      <c r="J301" t="s">
        <v>34</v>
      </c>
      <c r="K301" t="s">
        <v>188</v>
      </c>
      <c r="L301" t="s">
        <v>58</v>
      </c>
      <c r="M301" s="1">
        <v>35046</v>
      </c>
      <c r="N301" t="s">
        <v>36</v>
      </c>
      <c r="O301" t="s">
        <v>37</v>
      </c>
      <c r="P301" t="s">
        <v>72</v>
      </c>
      <c r="Q301" t="s">
        <v>61</v>
      </c>
      <c r="R301" t="s">
        <v>40</v>
      </c>
      <c r="S301" t="str">
        <f>IF(Table1[[#This Row],[Current Employee Rating]]&gt;=4,"High Performer",IF(Table1[[#This Row],[Current Employee Rating]]&gt;=3,"Average Performer","Low Performer"))</f>
        <v>Average Performer</v>
      </c>
      <c r="T301">
        <v>3</v>
      </c>
      <c r="U301" s="1">
        <v>45118</v>
      </c>
      <c r="V301">
        <v>2</v>
      </c>
      <c r="W301" t="str">
        <f>IF(Table1[[#This Row],[Engagement Score]]&lt;3,"Low",IF(Table1[[#This Row],[Engagement Score]]&lt;4,"Medium","High"))</f>
        <v>Low</v>
      </c>
      <c r="X301">
        <v>1</v>
      </c>
      <c r="Y301" t="str">
        <f>IF(Table1[[#This Row],[Satisfaction Score]]&lt;3,"Unsatisfied",IF(Table1[[#This Row],[Satisfaction Score]]&lt;4,"Neutral","Satisfied"))</f>
        <v>Unsatisfied</v>
      </c>
      <c r="Z301">
        <v>5</v>
      </c>
      <c r="AA301" s="1">
        <v>44803</v>
      </c>
      <c r="AB301" t="s">
        <v>92</v>
      </c>
      <c r="AC301" t="s">
        <v>51</v>
      </c>
      <c r="AD301" t="s">
        <v>52</v>
      </c>
      <c r="AE301">
        <v>2</v>
      </c>
      <c r="AF301" s="5">
        <v>239.16</v>
      </c>
      <c r="AG301">
        <v>27</v>
      </c>
      <c r="AH301" t="str">
        <f t="shared" si="4"/>
        <v>Adult</v>
      </c>
    </row>
    <row r="302" spans="1:34" x14ac:dyDescent="0.25">
      <c r="A302">
        <v>3765</v>
      </c>
      <c r="B302" s="1">
        <v>44806</v>
      </c>
      <c r="C302">
        <v>3</v>
      </c>
      <c r="D302" t="s">
        <v>106</v>
      </c>
      <c r="E302" t="s">
        <v>64</v>
      </c>
      <c r="F302" t="s">
        <v>30</v>
      </c>
      <c r="G302" t="s">
        <v>46</v>
      </c>
      <c r="H302" t="s">
        <v>45</v>
      </c>
      <c r="I302" t="s">
        <v>33</v>
      </c>
      <c r="J302" t="s">
        <v>34</v>
      </c>
      <c r="K302" t="s">
        <v>188</v>
      </c>
      <c r="L302" t="s">
        <v>105</v>
      </c>
      <c r="M302" s="1">
        <v>25384</v>
      </c>
      <c r="N302" t="s">
        <v>36</v>
      </c>
      <c r="O302" t="s">
        <v>37</v>
      </c>
      <c r="P302" t="s">
        <v>49</v>
      </c>
      <c r="Q302" t="s">
        <v>39</v>
      </c>
      <c r="R302" t="s">
        <v>40</v>
      </c>
      <c r="S302" t="str">
        <f>IF(Table1[[#This Row],[Current Employee Rating]]&gt;=4,"High Performer",IF(Table1[[#This Row],[Current Employee Rating]]&gt;=3,"Average Performer","Low Performer"))</f>
        <v>Average Performer</v>
      </c>
      <c r="T302">
        <v>3</v>
      </c>
      <c r="U302" s="1">
        <v>44928</v>
      </c>
      <c r="V302">
        <v>1</v>
      </c>
      <c r="W302" t="str">
        <f>IF(Table1[[#This Row],[Engagement Score]]&lt;3,"Low",IF(Table1[[#This Row],[Engagement Score]]&lt;4,"Medium","High"))</f>
        <v>Low</v>
      </c>
      <c r="X302">
        <v>1</v>
      </c>
      <c r="Y302" t="str">
        <f>IF(Table1[[#This Row],[Satisfaction Score]]&lt;3,"Unsatisfied",IF(Table1[[#This Row],[Satisfaction Score]]&lt;4,"Neutral","Satisfied"))</f>
        <v>Unsatisfied</v>
      </c>
      <c r="Z302">
        <v>2</v>
      </c>
      <c r="AA302" s="1">
        <v>44890</v>
      </c>
      <c r="AB302" t="s">
        <v>50</v>
      </c>
      <c r="AC302" t="s">
        <v>42</v>
      </c>
      <c r="AD302" t="s">
        <v>63</v>
      </c>
      <c r="AE302">
        <v>5</v>
      </c>
      <c r="AF302" s="5">
        <v>275.94</v>
      </c>
      <c r="AG302">
        <v>53</v>
      </c>
      <c r="AH302" t="str">
        <f t="shared" si="4"/>
        <v>Middle Aged</v>
      </c>
    </row>
    <row r="303" spans="1:34" x14ac:dyDescent="0.25">
      <c r="A303">
        <v>3766</v>
      </c>
      <c r="B303" s="1">
        <v>43498</v>
      </c>
      <c r="C303">
        <v>7</v>
      </c>
      <c r="D303" t="s">
        <v>106</v>
      </c>
      <c r="E303" t="s">
        <v>94</v>
      </c>
      <c r="F303" t="s">
        <v>30</v>
      </c>
      <c r="G303" t="s">
        <v>46</v>
      </c>
      <c r="H303" t="s">
        <v>45</v>
      </c>
      <c r="I303" t="s">
        <v>46</v>
      </c>
      <c r="J303" t="s">
        <v>34</v>
      </c>
      <c r="K303" t="s">
        <v>188</v>
      </c>
      <c r="L303" t="s">
        <v>105</v>
      </c>
      <c r="M303" s="1">
        <v>15775</v>
      </c>
      <c r="N303" t="s">
        <v>36</v>
      </c>
      <c r="O303" t="s">
        <v>37</v>
      </c>
      <c r="P303" t="s">
        <v>72</v>
      </c>
      <c r="Q303" t="s">
        <v>39</v>
      </c>
      <c r="R303" t="s">
        <v>40</v>
      </c>
      <c r="S303" t="str">
        <f>IF(Table1[[#This Row],[Current Employee Rating]]&gt;=4,"High Performer",IF(Table1[[#This Row],[Current Employee Rating]]&gt;=3,"Average Performer","Low Performer"))</f>
        <v>Average Performer</v>
      </c>
      <c r="T303">
        <v>3</v>
      </c>
      <c r="U303" s="1">
        <v>45058</v>
      </c>
      <c r="V303">
        <v>4</v>
      </c>
      <c r="W303" t="str">
        <f>IF(Table1[[#This Row],[Engagement Score]]&lt;3,"Low",IF(Table1[[#This Row],[Engagement Score]]&lt;4,"Medium","High"))</f>
        <v>High</v>
      </c>
      <c r="X303">
        <v>4</v>
      </c>
      <c r="Y303" t="str">
        <f>IF(Table1[[#This Row],[Satisfaction Score]]&lt;3,"Unsatisfied",IF(Table1[[#This Row],[Satisfaction Score]]&lt;4,"Neutral","Satisfied"))</f>
        <v>Satisfied</v>
      </c>
      <c r="Z303">
        <v>5</v>
      </c>
      <c r="AA303" s="1">
        <v>45012</v>
      </c>
      <c r="AB303" t="s">
        <v>68</v>
      </c>
      <c r="AC303" t="s">
        <v>42</v>
      </c>
      <c r="AD303" t="s">
        <v>52</v>
      </c>
      <c r="AE303">
        <v>4</v>
      </c>
      <c r="AF303" s="5">
        <v>466.32</v>
      </c>
      <c r="AG303">
        <v>76</v>
      </c>
      <c r="AH303" t="str">
        <f t="shared" si="4"/>
        <v>Old</v>
      </c>
    </row>
    <row r="304" spans="1:34" x14ac:dyDescent="0.25">
      <c r="A304">
        <v>3767</v>
      </c>
      <c r="B304" s="1">
        <v>44434</v>
      </c>
      <c r="C304">
        <v>4</v>
      </c>
      <c r="D304" t="s">
        <v>28</v>
      </c>
      <c r="E304" t="s">
        <v>64</v>
      </c>
      <c r="F304" t="s">
        <v>108</v>
      </c>
      <c r="G304" t="s">
        <v>55</v>
      </c>
      <c r="H304" t="s">
        <v>56</v>
      </c>
      <c r="I304" t="s">
        <v>46</v>
      </c>
      <c r="J304" t="s">
        <v>34</v>
      </c>
      <c r="K304" t="s">
        <v>188</v>
      </c>
      <c r="L304" t="s">
        <v>65</v>
      </c>
      <c r="M304" s="1">
        <v>34035</v>
      </c>
      <c r="N304" t="s">
        <v>36</v>
      </c>
      <c r="O304" t="s">
        <v>37</v>
      </c>
      <c r="P304" t="s">
        <v>72</v>
      </c>
      <c r="Q304" t="s">
        <v>77</v>
      </c>
      <c r="R304" t="s">
        <v>40</v>
      </c>
      <c r="S304" t="str">
        <f>IF(Table1[[#This Row],[Current Employee Rating]]&gt;=4,"High Performer",IF(Table1[[#This Row],[Current Employee Rating]]&gt;=3,"Average Performer","Low Performer"))</f>
        <v>Low Performer</v>
      </c>
      <c r="T304">
        <v>2</v>
      </c>
      <c r="U304" s="1">
        <v>45116</v>
      </c>
      <c r="V304">
        <v>2</v>
      </c>
      <c r="W304" t="str">
        <f>IF(Table1[[#This Row],[Engagement Score]]&lt;3,"Low",IF(Table1[[#This Row],[Engagement Score]]&lt;4,"Medium","High"))</f>
        <v>Low</v>
      </c>
      <c r="X304">
        <v>5</v>
      </c>
      <c r="Y304" t="str">
        <f>IF(Table1[[#This Row],[Satisfaction Score]]&lt;3,"Unsatisfied",IF(Table1[[#This Row],[Satisfaction Score]]&lt;4,"Neutral","Satisfied"))</f>
        <v>Satisfied</v>
      </c>
      <c r="Z304">
        <v>3</v>
      </c>
      <c r="AA304" s="1">
        <v>44846</v>
      </c>
      <c r="AB304" t="s">
        <v>41</v>
      </c>
      <c r="AC304" t="s">
        <v>42</v>
      </c>
      <c r="AD304" t="s">
        <v>63</v>
      </c>
      <c r="AE304">
        <v>4</v>
      </c>
      <c r="AF304" s="5">
        <v>840.46</v>
      </c>
      <c r="AG304">
        <v>28</v>
      </c>
      <c r="AH304" t="str">
        <f t="shared" si="4"/>
        <v>Adult</v>
      </c>
    </row>
    <row r="305" spans="1:34" x14ac:dyDescent="0.25">
      <c r="A305">
        <v>3768</v>
      </c>
      <c r="B305" s="1">
        <v>44196</v>
      </c>
      <c r="C305">
        <v>5</v>
      </c>
      <c r="D305" t="s">
        <v>28</v>
      </c>
      <c r="E305" t="s">
        <v>85</v>
      </c>
      <c r="F305" t="s">
        <v>30</v>
      </c>
      <c r="G305" t="s">
        <v>31</v>
      </c>
      <c r="H305" t="s">
        <v>56</v>
      </c>
      <c r="I305" t="s">
        <v>55</v>
      </c>
      <c r="J305" t="s">
        <v>34</v>
      </c>
      <c r="K305" t="s">
        <v>188</v>
      </c>
      <c r="L305" t="s">
        <v>102</v>
      </c>
      <c r="M305" s="1">
        <v>33388</v>
      </c>
      <c r="N305" t="s">
        <v>36</v>
      </c>
      <c r="O305" t="s">
        <v>37</v>
      </c>
      <c r="P305" t="s">
        <v>72</v>
      </c>
      <c r="Q305" t="s">
        <v>77</v>
      </c>
      <c r="R305" t="s">
        <v>40</v>
      </c>
      <c r="S305" t="str">
        <f>IF(Table1[[#This Row],[Current Employee Rating]]&gt;=4,"High Performer",IF(Table1[[#This Row],[Current Employee Rating]]&gt;=3,"Average Performer","Low Performer"))</f>
        <v>High Performer</v>
      </c>
      <c r="T305">
        <v>4</v>
      </c>
      <c r="U305" s="1">
        <v>44953</v>
      </c>
      <c r="V305">
        <v>2</v>
      </c>
      <c r="W305" t="str">
        <f>IF(Table1[[#This Row],[Engagement Score]]&lt;3,"Low",IF(Table1[[#This Row],[Engagement Score]]&lt;4,"Medium","High"))</f>
        <v>Low</v>
      </c>
      <c r="X305">
        <v>4</v>
      </c>
      <c r="Y305" t="str">
        <f>IF(Table1[[#This Row],[Satisfaction Score]]&lt;3,"Unsatisfied",IF(Table1[[#This Row],[Satisfaction Score]]&lt;4,"Neutral","Satisfied"))</f>
        <v>Satisfied</v>
      </c>
      <c r="Z305">
        <v>1</v>
      </c>
      <c r="AA305" s="1">
        <v>44930</v>
      </c>
      <c r="AB305" t="s">
        <v>41</v>
      </c>
      <c r="AC305" t="s">
        <v>42</v>
      </c>
      <c r="AD305" t="s">
        <v>63</v>
      </c>
      <c r="AE305">
        <v>3</v>
      </c>
      <c r="AF305" s="5">
        <v>145.76</v>
      </c>
      <c r="AG305">
        <v>29</v>
      </c>
      <c r="AH305" t="str">
        <f t="shared" si="4"/>
        <v>Adult</v>
      </c>
    </row>
    <row r="306" spans="1:34" x14ac:dyDescent="0.25">
      <c r="A306">
        <v>3769</v>
      </c>
      <c r="B306" s="1">
        <v>44177</v>
      </c>
      <c r="C306">
        <v>5</v>
      </c>
      <c r="D306" t="s">
        <v>28</v>
      </c>
      <c r="E306" t="s">
        <v>94</v>
      </c>
      <c r="F306" t="s">
        <v>30</v>
      </c>
      <c r="G306" t="s">
        <v>55</v>
      </c>
      <c r="H306" t="s">
        <v>45</v>
      </c>
      <c r="I306" t="s">
        <v>55</v>
      </c>
      <c r="J306" t="s">
        <v>34</v>
      </c>
      <c r="K306" t="s">
        <v>188</v>
      </c>
      <c r="L306" t="s">
        <v>97</v>
      </c>
      <c r="M306" s="1">
        <v>19319</v>
      </c>
      <c r="N306" t="s">
        <v>36</v>
      </c>
      <c r="O306" t="s">
        <v>48</v>
      </c>
      <c r="P306" t="s">
        <v>84</v>
      </c>
      <c r="Q306" t="s">
        <v>67</v>
      </c>
      <c r="R306" t="s">
        <v>40</v>
      </c>
      <c r="S306" t="str">
        <f>IF(Table1[[#This Row],[Current Employee Rating]]&gt;=4,"High Performer",IF(Table1[[#This Row],[Current Employee Rating]]&gt;=3,"Average Performer","Low Performer"))</f>
        <v>Average Performer</v>
      </c>
      <c r="T306">
        <v>3</v>
      </c>
      <c r="U306" s="1">
        <v>44829</v>
      </c>
      <c r="V306">
        <v>3</v>
      </c>
      <c r="W306" t="str">
        <f>IF(Table1[[#This Row],[Engagement Score]]&lt;3,"Low",IF(Table1[[#This Row],[Engagement Score]]&lt;4,"Medium","High"))</f>
        <v>Medium</v>
      </c>
      <c r="X306">
        <v>5</v>
      </c>
      <c r="Y306" t="str">
        <f>IF(Table1[[#This Row],[Satisfaction Score]]&lt;3,"Unsatisfied",IF(Table1[[#This Row],[Satisfaction Score]]&lt;4,"Neutral","Satisfied"))</f>
        <v>Satisfied</v>
      </c>
      <c r="Z306">
        <v>3</v>
      </c>
      <c r="AA306" s="1">
        <v>44846</v>
      </c>
      <c r="AB306" t="s">
        <v>62</v>
      </c>
      <c r="AC306" t="s">
        <v>42</v>
      </c>
      <c r="AD306" t="s">
        <v>52</v>
      </c>
      <c r="AE306">
        <v>2</v>
      </c>
      <c r="AF306" s="5">
        <v>647.70000000000005</v>
      </c>
      <c r="AG306">
        <v>68</v>
      </c>
      <c r="AH306" t="str">
        <f t="shared" si="4"/>
        <v>Old</v>
      </c>
    </row>
    <row r="307" spans="1:34" x14ac:dyDescent="0.25">
      <c r="A307">
        <v>3770</v>
      </c>
      <c r="B307" s="1">
        <v>44574</v>
      </c>
      <c r="C307">
        <v>4</v>
      </c>
      <c r="D307" t="s">
        <v>28</v>
      </c>
      <c r="E307" t="s">
        <v>54</v>
      </c>
      <c r="F307" t="s">
        <v>108</v>
      </c>
      <c r="G307" t="s">
        <v>31</v>
      </c>
      <c r="H307" t="s">
        <v>56</v>
      </c>
      <c r="I307" t="s">
        <v>33</v>
      </c>
      <c r="J307" t="s">
        <v>34</v>
      </c>
      <c r="K307" t="s">
        <v>188</v>
      </c>
      <c r="L307" t="s">
        <v>47</v>
      </c>
      <c r="M307" s="1">
        <v>34725</v>
      </c>
      <c r="N307" t="s">
        <v>36</v>
      </c>
      <c r="O307" t="s">
        <v>48</v>
      </c>
      <c r="P307" t="s">
        <v>84</v>
      </c>
      <c r="Q307" t="s">
        <v>67</v>
      </c>
      <c r="R307" t="s">
        <v>40</v>
      </c>
      <c r="S307" t="str">
        <f>IF(Table1[[#This Row],[Current Employee Rating]]&gt;=4,"High Performer",IF(Table1[[#This Row],[Current Employee Rating]]&gt;=3,"Average Performer","Low Performer"))</f>
        <v>Average Performer</v>
      </c>
      <c r="T307">
        <v>3</v>
      </c>
      <c r="U307" s="1">
        <v>45052</v>
      </c>
      <c r="V307">
        <v>1</v>
      </c>
      <c r="W307" t="str">
        <f>IF(Table1[[#This Row],[Engagement Score]]&lt;3,"Low",IF(Table1[[#This Row],[Engagement Score]]&lt;4,"Medium","High"))</f>
        <v>Low</v>
      </c>
      <c r="X307">
        <v>3</v>
      </c>
      <c r="Y307" t="str">
        <f>IF(Table1[[#This Row],[Satisfaction Score]]&lt;3,"Unsatisfied",IF(Table1[[#This Row],[Satisfaction Score]]&lt;4,"Neutral","Satisfied"))</f>
        <v>Neutral</v>
      </c>
      <c r="Z307">
        <v>3</v>
      </c>
      <c r="AA307" s="1">
        <v>45112</v>
      </c>
      <c r="AB307" t="s">
        <v>62</v>
      </c>
      <c r="AC307" t="s">
        <v>42</v>
      </c>
      <c r="AD307" t="s">
        <v>52</v>
      </c>
      <c r="AE307">
        <v>2</v>
      </c>
      <c r="AF307" s="5">
        <v>536.20000000000005</v>
      </c>
      <c r="AG307">
        <v>27</v>
      </c>
      <c r="AH307" t="str">
        <f t="shared" si="4"/>
        <v>Adult</v>
      </c>
    </row>
    <row r="308" spans="1:34" x14ac:dyDescent="0.25">
      <c r="A308">
        <v>3771</v>
      </c>
      <c r="B308" s="1">
        <v>44220</v>
      </c>
      <c r="C308">
        <v>5</v>
      </c>
      <c r="D308" t="s">
        <v>28</v>
      </c>
      <c r="E308" t="s">
        <v>81</v>
      </c>
      <c r="F308" t="s">
        <v>108</v>
      </c>
      <c r="G308" t="s">
        <v>46</v>
      </c>
      <c r="H308" t="s">
        <v>56</v>
      </c>
      <c r="I308" t="s">
        <v>33</v>
      </c>
      <c r="J308" t="s">
        <v>34</v>
      </c>
      <c r="K308" t="s">
        <v>188</v>
      </c>
      <c r="L308" t="s">
        <v>65</v>
      </c>
      <c r="M308" s="1">
        <v>29849</v>
      </c>
      <c r="N308" t="s">
        <v>36</v>
      </c>
      <c r="O308" t="s">
        <v>48</v>
      </c>
      <c r="P308" t="s">
        <v>84</v>
      </c>
      <c r="Q308" t="s">
        <v>67</v>
      </c>
      <c r="R308" t="s">
        <v>40</v>
      </c>
      <c r="S308" t="str">
        <f>IF(Table1[[#This Row],[Current Employee Rating]]&gt;=4,"High Performer",IF(Table1[[#This Row],[Current Employee Rating]]&gt;=3,"Average Performer","Low Performer"))</f>
        <v>Average Performer</v>
      </c>
      <c r="T308">
        <v>3</v>
      </c>
      <c r="U308" s="1">
        <v>44829</v>
      </c>
      <c r="V308">
        <v>2</v>
      </c>
      <c r="W308" t="str">
        <f>IF(Table1[[#This Row],[Engagement Score]]&lt;3,"Low",IF(Table1[[#This Row],[Engagement Score]]&lt;4,"Medium","High"))</f>
        <v>Low</v>
      </c>
      <c r="X308">
        <v>2</v>
      </c>
      <c r="Y308" t="str">
        <f>IF(Table1[[#This Row],[Satisfaction Score]]&lt;3,"Unsatisfied",IF(Table1[[#This Row],[Satisfaction Score]]&lt;4,"Neutral","Satisfied"))</f>
        <v>Unsatisfied</v>
      </c>
      <c r="Z308">
        <v>4</v>
      </c>
      <c r="AA308" s="1">
        <v>45011</v>
      </c>
      <c r="AB308" t="s">
        <v>92</v>
      </c>
      <c r="AC308" t="s">
        <v>42</v>
      </c>
      <c r="AD308" t="s">
        <v>52</v>
      </c>
      <c r="AE308">
        <v>5</v>
      </c>
      <c r="AF308" s="5">
        <v>769.97</v>
      </c>
      <c r="AG308">
        <v>40</v>
      </c>
      <c r="AH308" t="str">
        <f t="shared" si="4"/>
        <v>Middle Aged</v>
      </c>
    </row>
    <row r="309" spans="1:34" x14ac:dyDescent="0.25">
      <c r="A309">
        <v>3772</v>
      </c>
      <c r="B309" s="1">
        <v>44600</v>
      </c>
      <c r="C309">
        <v>4</v>
      </c>
      <c r="D309" t="s">
        <v>28</v>
      </c>
      <c r="E309" t="s">
        <v>87</v>
      </c>
      <c r="F309" t="s">
        <v>30</v>
      </c>
      <c r="G309" t="s">
        <v>55</v>
      </c>
      <c r="H309" t="s">
        <v>45</v>
      </c>
      <c r="I309" t="s">
        <v>33</v>
      </c>
      <c r="J309" t="s">
        <v>34</v>
      </c>
      <c r="K309" t="s">
        <v>188</v>
      </c>
      <c r="L309" t="s">
        <v>79</v>
      </c>
      <c r="M309" s="1">
        <v>24143</v>
      </c>
      <c r="N309" t="s">
        <v>36</v>
      </c>
      <c r="O309" t="s">
        <v>37</v>
      </c>
      <c r="P309" t="s">
        <v>84</v>
      </c>
      <c r="Q309" t="s">
        <v>77</v>
      </c>
      <c r="R309" t="s">
        <v>40</v>
      </c>
      <c r="S309" t="str">
        <f>IF(Table1[[#This Row],[Current Employee Rating]]&gt;=4,"High Performer",IF(Table1[[#This Row],[Current Employee Rating]]&gt;=3,"Average Performer","Low Performer"))</f>
        <v>Average Performer</v>
      </c>
      <c r="T309">
        <v>3</v>
      </c>
      <c r="U309" s="1">
        <v>44814</v>
      </c>
      <c r="V309">
        <v>2</v>
      </c>
      <c r="W309" t="str">
        <f>IF(Table1[[#This Row],[Engagement Score]]&lt;3,"Low",IF(Table1[[#This Row],[Engagement Score]]&lt;4,"Medium","High"))</f>
        <v>Low</v>
      </c>
      <c r="X309">
        <v>5</v>
      </c>
      <c r="Y309" t="str">
        <f>IF(Table1[[#This Row],[Satisfaction Score]]&lt;3,"Unsatisfied",IF(Table1[[#This Row],[Satisfaction Score]]&lt;4,"Neutral","Satisfied"))</f>
        <v>Satisfied</v>
      </c>
      <c r="Z309">
        <v>1</v>
      </c>
      <c r="AA309" s="1">
        <v>44927</v>
      </c>
      <c r="AB309" t="s">
        <v>92</v>
      </c>
      <c r="AC309" t="s">
        <v>51</v>
      </c>
      <c r="AD309" t="s">
        <v>63</v>
      </c>
      <c r="AE309">
        <v>1</v>
      </c>
      <c r="AF309" s="5">
        <v>894.66</v>
      </c>
      <c r="AG309">
        <v>56</v>
      </c>
      <c r="AH309" t="str">
        <f t="shared" si="4"/>
        <v>Middle Aged</v>
      </c>
    </row>
    <row r="310" spans="1:34" x14ac:dyDescent="0.25">
      <c r="A310">
        <v>3773</v>
      </c>
      <c r="B310" s="1">
        <v>44115</v>
      </c>
      <c r="C310">
        <v>5</v>
      </c>
      <c r="D310" t="s">
        <v>28</v>
      </c>
      <c r="E310" t="s">
        <v>44</v>
      </c>
      <c r="F310" t="s">
        <v>108</v>
      </c>
      <c r="G310" t="s">
        <v>46</v>
      </c>
      <c r="H310" t="s">
        <v>45</v>
      </c>
      <c r="I310" t="s">
        <v>33</v>
      </c>
      <c r="J310" t="s">
        <v>34</v>
      </c>
      <c r="K310" t="s">
        <v>188</v>
      </c>
      <c r="L310" t="s">
        <v>79</v>
      </c>
      <c r="M310" s="1">
        <v>26435</v>
      </c>
      <c r="N310" t="s">
        <v>36</v>
      </c>
      <c r="O310" t="s">
        <v>37</v>
      </c>
      <c r="P310" t="s">
        <v>49</v>
      </c>
      <c r="Q310" t="s">
        <v>77</v>
      </c>
      <c r="R310" t="s">
        <v>40</v>
      </c>
      <c r="S310" t="str">
        <f>IF(Table1[[#This Row],[Current Employee Rating]]&gt;=4,"High Performer",IF(Table1[[#This Row],[Current Employee Rating]]&gt;=3,"Average Performer","Low Performer"))</f>
        <v>Average Performer</v>
      </c>
      <c r="T310">
        <v>3</v>
      </c>
      <c r="U310" s="1">
        <v>44850</v>
      </c>
      <c r="V310">
        <v>1</v>
      </c>
      <c r="W310" t="str">
        <f>IF(Table1[[#This Row],[Engagement Score]]&lt;3,"Low",IF(Table1[[#This Row],[Engagement Score]]&lt;4,"Medium","High"))</f>
        <v>Low</v>
      </c>
      <c r="X310">
        <v>5</v>
      </c>
      <c r="Y310" t="str">
        <f>IF(Table1[[#This Row],[Satisfaction Score]]&lt;3,"Unsatisfied",IF(Table1[[#This Row],[Satisfaction Score]]&lt;4,"Neutral","Satisfied"))</f>
        <v>Satisfied</v>
      </c>
      <c r="Z310">
        <v>2</v>
      </c>
      <c r="AA310" s="1">
        <v>44880</v>
      </c>
      <c r="AB310" t="s">
        <v>62</v>
      </c>
      <c r="AC310" t="s">
        <v>51</v>
      </c>
      <c r="AD310" t="s">
        <v>43</v>
      </c>
      <c r="AE310">
        <v>2</v>
      </c>
      <c r="AF310" s="5">
        <v>374.02</v>
      </c>
      <c r="AG310">
        <v>48</v>
      </c>
      <c r="AH310" t="str">
        <f t="shared" si="4"/>
        <v>Middle Aged</v>
      </c>
    </row>
    <row r="311" spans="1:34" x14ac:dyDescent="0.25">
      <c r="A311">
        <v>3774</v>
      </c>
      <c r="B311" s="1">
        <v>43636</v>
      </c>
      <c r="C311">
        <v>6</v>
      </c>
      <c r="D311" t="s">
        <v>28</v>
      </c>
      <c r="E311" t="s">
        <v>29</v>
      </c>
      <c r="F311" t="s">
        <v>30</v>
      </c>
      <c r="G311" t="s">
        <v>46</v>
      </c>
      <c r="H311" t="s">
        <v>56</v>
      </c>
      <c r="I311" t="s">
        <v>55</v>
      </c>
      <c r="J311" t="s">
        <v>34</v>
      </c>
      <c r="K311" t="s">
        <v>188</v>
      </c>
      <c r="L311" t="s">
        <v>79</v>
      </c>
      <c r="M311" s="1">
        <v>35891</v>
      </c>
      <c r="N311" t="s">
        <v>36</v>
      </c>
      <c r="O311" t="s">
        <v>48</v>
      </c>
      <c r="P311" t="s">
        <v>72</v>
      </c>
      <c r="Q311" t="s">
        <v>61</v>
      </c>
      <c r="R311" t="s">
        <v>40</v>
      </c>
      <c r="S311" t="str">
        <f>IF(Table1[[#This Row],[Current Employee Rating]]&gt;=4,"High Performer",IF(Table1[[#This Row],[Current Employee Rating]]&gt;=3,"Average Performer","Low Performer"))</f>
        <v>Average Performer</v>
      </c>
      <c r="T311">
        <v>3</v>
      </c>
      <c r="U311" s="1">
        <v>45027</v>
      </c>
      <c r="V311">
        <v>5</v>
      </c>
      <c r="W311" t="str">
        <f>IF(Table1[[#This Row],[Engagement Score]]&lt;3,"Low",IF(Table1[[#This Row],[Engagement Score]]&lt;4,"Medium","High"))</f>
        <v>High</v>
      </c>
      <c r="X311">
        <v>3</v>
      </c>
      <c r="Y311" t="str">
        <f>IF(Table1[[#This Row],[Satisfaction Score]]&lt;3,"Unsatisfied",IF(Table1[[#This Row],[Satisfaction Score]]&lt;4,"Neutral","Satisfied"))</f>
        <v>Neutral</v>
      </c>
      <c r="Z311">
        <v>1</v>
      </c>
      <c r="AA311" s="1">
        <v>44961</v>
      </c>
      <c r="AB311" t="s">
        <v>41</v>
      </c>
      <c r="AC311" t="s">
        <v>42</v>
      </c>
      <c r="AD311" t="s">
        <v>73</v>
      </c>
      <c r="AE311">
        <v>5</v>
      </c>
      <c r="AF311" s="5">
        <v>569.41999999999996</v>
      </c>
      <c r="AG311">
        <v>21</v>
      </c>
      <c r="AH311" t="str">
        <f t="shared" si="4"/>
        <v>Young Adult</v>
      </c>
    </row>
    <row r="312" spans="1:34" x14ac:dyDescent="0.25">
      <c r="A312">
        <v>3775</v>
      </c>
      <c r="B312" s="1">
        <v>44390</v>
      </c>
      <c r="C312">
        <v>4</v>
      </c>
      <c r="D312" t="s">
        <v>28</v>
      </c>
      <c r="E312" t="s">
        <v>69</v>
      </c>
      <c r="F312" t="s">
        <v>30</v>
      </c>
      <c r="G312" t="s">
        <v>31</v>
      </c>
      <c r="H312" t="s">
        <v>56</v>
      </c>
      <c r="I312" t="s">
        <v>46</v>
      </c>
      <c r="J312" t="s">
        <v>34</v>
      </c>
      <c r="K312" t="s">
        <v>188</v>
      </c>
      <c r="L312" t="s">
        <v>70</v>
      </c>
      <c r="M312" s="1">
        <v>29509</v>
      </c>
      <c r="N312" t="s">
        <v>36</v>
      </c>
      <c r="O312" t="s">
        <v>48</v>
      </c>
      <c r="P312" t="s">
        <v>60</v>
      </c>
      <c r="Q312" t="s">
        <v>39</v>
      </c>
      <c r="R312" t="s">
        <v>40</v>
      </c>
      <c r="S312" t="str">
        <f>IF(Table1[[#This Row],[Current Employee Rating]]&gt;=4,"High Performer",IF(Table1[[#This Row],[Current Employee Rating]]&gt;=3,"Average Performer","Low Performer"))</f>
        <v>Average Performer</v>
      </c>
      <c r="T312">
        <v>3</v>
      </c>
      <c r="U312" s="1">
        <v>45031</v>
      </c>
      <c r="V312">
        <v>2</v>
      </c>
      <c r="W312" t="str">
        <f>IF(Table1[[#This Row],[Engagement Score]]&lt;3,"Low",IF(Table1[[#This Row],[Engagement Score]]&lt;4,"Medium","High"))</f>
        <v>Low</v>
      </c>
      <c r="X312">
        <v>1</v>
      </c>
      <c r="Y312" t="str">
        <f>IF(Table1[[#This Row],[Satisfaction Score]]&lt;3,"Unsatisfied",IF(Table1[[#This Row],[Satisfaction Score]]&lt;4,"Neutral","Satisfied"))</f>
        <v>Unsatisfied</v>
      </c>
      <c r="Z312">
        <v>3</v>
      </c>
      <c r="AA312" s="1">
        <v>44879</v>
      </c>
      <c r="AB312" t="s">
        <v>50</v>
      </c>
      <c r="AC312" t="s">
        <v>42</v>
      </c>
      <c r="AD312" t="s">
        <v>63</v>
      </c>
      <c r="AE312">
        <v>1</v>
      </c>
      <c r="AF312" s="5">
        <v>172.82</v>
      </c>
      <c r="AG312">
        <v>41</v>
      </c>
      <c r="AH312" t="str">
        <f t="shared" si="4"/>
        <v>Middle Aged</v>
      </c>
    </row>
    <row r="313" spans="1:34" x14ac:dyDescent="0.25">
      <c r="A313">
        <v>3776</v>
      </c>
      <c r="B313" s="1">
        <v>44483</v>
      </c>
      <c r="C313">
        <v>4</v>
      </c>
      <c r="D313" t="s">
        <v>28</v>
      </c>
      <c r="E313" t="s">
        <v>74</v>
      </c>
      <c r="F313" t="s">
        <v>30</v>
      </c>
      <c r="G313" t="s">
        <v>31</v>
      </c>
      <c r="H313" t="s">
        <v>45</v>
      </c>
      <c r="I313" t="s">
        <v>55</v>
      </c>
      <c r="J313" t="s">
        <v>34</v>
      </c>
      <c r="K313" t="s">
        <v>188</v>
      </c>
      <c r="L313" t="s">
        <v>75</v>
      </c>
      <c r="M313" s="1">
        <v>29339</v>
      </c>
      <c r="N313" t="s">
        <v>36</v>
      </c>
      <c r="O313" t="s">
        <v>48</v>
      </c>
      <c r="P313" t="s">
        <v>72</v>
      </c>
      <c r="Q313" t="s">
        <v>67</v>
      </c>
      <c r="R313" t="s">
        <v>40</v>
      </c>
      <c r="S313" t="str">
        <f>IF(Table1[[#This Row],[Current Employee Rating]]&gt;=4,"High Performer",IF(Table1[[#This Row],[Current Employee Rating]]&gt;=3,"Average Performer","Low Performer"))</f>
        <v>Average Performer</v>
      </c>
      <c r="T313">
        <v>3</v>
      </c>
      <c r="U313" s="1">
        <v>44908</v>
      </c>
      <c r="V313">
        <v>4</v>
      </c>
      <c r="W313" t="str">
        <f>IF(Table1[[#This Row],[Engagement Score]]&lt;3,"Low",IF(Table1[[#This Row],[Engagement Score]]&lt;4,"Medium","High"))</f>
        <v>High</v>
      </c>
      <c r="X313">
        <v>1</v>
      </c>
      <c r="Y313" t="str">
        <f>IF(Table1[[#This Row],[Satisfaction Score]]&lt;3,"Unsatisfied",IF(Table1[[#This Row],[Satisfaction Score]]&lt;4,"Neutral","Satisfied"))</f>
        <v>Unsatisfied</v>
      </c>
      <c r="Z313">
        <v>5</v>
      </c>
      <c r="AA313" s="1">
        <v>44962</v>
      </c>
      <c r="AB313" t="s">
        <v>62</v>
      </c>
      <c r="AC313" t="s">
        <v>42</v>
      </c>
      <c r="AD313" t="s">
        <v>63</v>
      </c>
      <c r="AE313">
        <v>4</v>
      </c>
      <c r="AF313" s="5">
        <v>585.84</v>
      </c>
      <c r="AG313">
        <v>41</v>
      </c>
      <c r="AH313" t="str">
        <f t="shared" si="4"/>
        <v>Middle Aged</v>
      </c>
    </row>
    <row r="314" spans="1:34" x14ac:dyDescent="0.25">
      <c r="A314">
        <v>3777</v>
      </c>
      <c r="B314" s="1">
        <v>44509</v>
      </c>
      <c r="C314">
        <v>4</v>
      </c>
      <c r="D314" t="s">
        <v>28</v>
      </c>
      <c r="E314" t="s">
        <v>64</v>
      </c>
      <c r="F314" t="s">
        <v>30</v>
      </c>
      <c r="G314" t="s">
        <v>31</v>
      </c>
      <c r="H314" t="s">
        <v>32</v>
      </c>
      <c r="I314" t="s">
        <v>33</v>
      </c>
      <c r="J314" t="s">
        <v>34</v>
      </c>
      <c r="K314" t="s">
        <v>188</v>
      </c>
      <c r="L314" t="s">
        <v>47</v>
      </c>
      <c r="M314" s="1">
        <v>24187</v>
      </c>
      <c r="N314" t="s">
        <v>36</v>
      </c>
      <c r="O314" t="s">
        <v>48</v>
      </c>
      <c r="P314" t="s">
        <v>72</v>
      </c>
      <c r="Q314" t="s">
        <v>61</v>
      </c>
      <c r="R314" t="s">
        <v>40</v>
      </c>
      <c r="S314" t="str">
        <f>IF(Table1[[#This Row],[Current Employee Rating]]&gt;=4,"High Performer",IF(Table1[[#This Row],[Current Employee Rating]]&gt;=3,"Average Performer","Low Performer"))</f>
        <v>Average Performer</v>
      </c>
      <c r="T314">
        <v>3</v>
      </c>
      <c r="U314" s="1">
        <v>44862</v>
      </c>
      <c r="V314">
        <v>4</v>
      </c>
      <c r="W314" t="str">
        <f>IF(Table1[[#This Row],[Engagement Score]]&lt;3,"Low",IF(Table1[[#This Row],[Engagement Score]]&lt;4,"Medium","High"))</f>
        <v>High</v>
      </c>
      <c r="X314">
        <v>3</v>
      </c>
      <c r="Y314" t="str">
        <f>IF(Table1[[#This Row],[Satisfaction Score]]&lt;3,"Unsatisfied",IF(Table1[[#This Row],[Satisfaction Score]]&lt;4,"Neutral","Satisfied"))</f>
        <v>Neutral</v>
      </c>
      <c r="Z314">
        <v>2</v>
      </c>
      <c r="AA314" s="1">
        <v>44847</v>
      </c>
      <c r="AB314" t="s">
        <v>62</v>
      </c>
      <c r="AC314" t="s">
        <v>51</v>
      </c>
      <c r="AD314" t="s">
        <v>63</v>
      </c>
      <c r="AE314">
        <v>1</v>
      </c>
      <c r="AF314" s="5">
        <v>759.38</v>
      </c>
      <c r="AG314">
        <v>55</v>
      </c>
      <c r="AH314" t="str">
        <f t="shared" si="4"/>
        <v>Middle Aged</v>
      </c>
    </row>
    <row r="315" spans="1:34" x14ac:dyDescent="0.25">
      <c r="A315">
        <v>3778</v>
      </c>
      <c r="B315" s="1">
        <v>45018</v>
      </c>
      <c r="C315">
        <v>3</v>
      </c>
      <c r="D315" t="s">
        <v>28</v>
      </c>
      <c r="E315" t="s">
        <v>85</v>
      </c>
      <c r="F315" t="s">
        <v>30</v>
      </c>
      <c r="G315" t="s">
        <v>55</v>
      </c>
      <c r="H315" t="s">
        <v>45</v>
      </c>
      <c r="I315" t="s">
        <v>55</v>
      </c>
      <c r="J315" t="s">
        <v>34</v>
      </c>
      <c r="K315" t="s">
        <v>188</v>
      </c>
      <c r="L315" t="s">
        <v>101</v>
      </c>
      <c r="M315" s="1">
        <v>33643</v>
      </c>
      <c r="N315" t="s">
        <v>36</v>
      </c>
      <c r="O315" t="s">
        <v>48</v>
      </c>
      <c r="P315" t="s">
        <v>60</v>
      </c>
      <c r="Q315" t="s">
        <v>67</v>
      </c>
      <c r="R315" t="s">
        <v>40</v>
      </c>
      <c r="S315" t="str">
        <f>IF(Table1[[#This Row],[Current Employee Rating]]&gt;=4,"High Performer",IF(Table1[[#This Row],[Current Employee Rating]]&gt;=3,"Average Performer","Low Performer"))</f>
        <v>Average Performer</v>
      </c>
      <c r="T315">
        <v>3</v>
      </c>
      <c r="U315" s="1">
        <v>44963</v>
      </c>
      <c r="V315">
        <v>1</v>
      </c>
      <c r="W315" t="str">
        <f>IF(Table1[[#This Row],[Engagement Score]]&lt;3,"Low",IF(Table1[[#This Row],[Engagement Score]]&lt;4,"Medium","High"))</f>
        <v>Low</v>
      </c>
      <c r="X315">
        <v>5</v>
      </c>
      <c r="Y315" t="str">
        <f>IF(Table1[[#This Row],[Satisfaction Score]]&lt;3,"Unsatisfied",IF(Table1[[#This Row],[Satisfaction Score]]&lt;4,"Neutral","Satisfied"))</f>
        <v>Satisfied</v>
      </c>
      <c r="Z315">
        <v>3</v>
      </c>
      <c r="AA315" s="1">
        <v>44817</v>
      </c>
      <c r="AB315" t="s">
        <v>50</v>
      </c>
      <c r="AC315" t="s">
        <v>42</v>
      </c>
      <c r="AD315" t="s">
        <v>63</v>
      </c>
      <c r="AE315">
        <v>5</v>
      </c>
      <c r="AF315" s="5">
        <v>341.74</v>
      </c>
      <c r="AG315">
        <v>31</v>
      </c>
      <c r="AH315" t="str">
        <f t="shared" si="4"/>
        <v>Adult</v>
      </c>
    </row>
    <row r="316" spans="1:34" x14ac:dyDescent="0.25">
      <c r="A316">
        <v>3782</v>
      </c>
      <c r="B316" s="1">
        <v>43533</v>
      </c>
      <c r="C316">
        <v>7</v>
      </c>
      <c r="D316" t="s">
        <v>28</v>
      </c>
      <c r="E316" t="s">
        <v>87</v>
      </c>
      <c r="F316" t="s">
        <v>108</v>
      </c>
      <c r="G316" t="s">
        <v>55</v>
      </c>
      <c r="H316" t="s">
        <v>56</v>
      </c>
      <c r="I316" t="s">
        <v>33</v>
      </c>
      <c r="J316" t="s">
        <v>34</v>
      </c>
      <c r="K316" t="s">
        <v>188</v>
      </c>
      <c r="L316" t="s">
        <v>70</v>
      </c>
      <c r="M316" s="1">
        <v>30950</v>
      </c>
      <c r="N316" t="s">
        <v>36</v>
      </c>
      <c r="O316" t="s">
        <v>48</v>
      </c>
      <c r="P316" t="s">
        <v>84</v>
      </c>
      <c r="Q316" t="s">
        <v>39</v>
      </c>
      <c r="R316" t="s">
        <v>40</v>
      </c>
      <c r="S316" t="str">
        <f>IF(Table1[[#This Row],[Current Employee Rating]]&gt;=4,"High Performer",IF(Table1[[#This Row],[Current Employee Rating]]&gt;=3,"Average Performer","Low Performer"))</f>
        <v>Average Performer</v>
      </c>
      <c r="T316">
        <v>3</v>
      </c>
      <c r="U316" s="1">
        <v>45126</v>
      </c>
      <c r="V316">
        <v>1</v>
      </c>
      <c r="W316" t="str">
        <f>IF(Table1[[#This Row],[Engagement Score]]&lt;3,"Low",IF(Table1[[#This Row],[Engagement Score]]&lt;4,"Medium","High"))</f>
        <v>Low</v>
      </c>
      <c r="X316">
        <v>5</v>
      </c>
      <c r="Y316" t="str">
        <f>IF(Table1[[#This Row],[Satisfaction Score]]&lt;3,"Unsatisfied",IF(Table1[[#This Row],[Satisfaction Score]]&lt;4,"Neutral","Satisfied"))</f>
        <v>Satisfied</v>
      </c>
      <c r="Z316">
        <v>1</v>
      </c>
      <c r="AA316" s="1">
        <v>44906</v>
      </c>
      <c r="AB316" t="s">
        <v>68</v>
      </c>
      <c r="AC316" t="s">
        <v>42</v>
      </c>
      <c r="AD316" t="s">
        <v>73</v>
      </c>
      <c r="AE316">
        <v>5</v>
      </c>
      <c r="AF316" s="5">
        <v>506.4</v>
      </c>
      <c r="AG316">
        <v>35</v>
      </c>
      <c r="AH316" t="str">
        <f t="shared" si="4"/>
        <v>Adult</v>
      </c>
    </row>
    <row r="317" spans="1:34" x14ac:dyDescent="0.25">
      <c r="A317">
        <v>3783</v>
      </c>
      <c r="B317" s="1">
        <v>43960</v>
      </c>
      <c r="C317">
        <v>6</v>
      </c>
      <c r="D317" t="s">
        <v>28</v>
      </c>
      <c r="E317" t="s">
        <v>44</v>
      </c>
      <c r="F317" t="s">
        <v>30</v>
      </c>
      <c r="G317" t="s">
        <v>31</v>
      </c>
      <c r="H317" t="s">
        <v>45</v>
      </c>
      <c r="I317" t="s">
        <v>55</v>
      </c>
      <c r="J317" t="s">
        <v>34</v>
      </c>
      <c r="K317" t="s">
        <v>188</v>
      </c>
      <c r="L317" t="s">
        <v>97</v>
      </c>
      <c r="M317" s="1">
        <v>22747</v>
      </c>
      <c r="N317" t="s">
        <v>36</v>
      </c>
      <c r="O317" t="s">
        <v>48</v>
      </c>
      <c r="P317" t="s">
        <v>84</v>
      </c>
      <c r="Q317" t="s">
        <v>77</v>
      </c>
      <c r="R317" t="s">
        <v>40</v>
      </c>
      <c r="S317" t="str">
        <f>IF(Table1[[#This Row],[Current Employee Rating]]&gt;=4,"High Performer",IF(Table1[[#This Row],[Current Employee Rating]]&gt;=3,"Average Performer","Low Performer"))</f>
        <v>Average Performer</v>
      </c>
      <c r="T317">
        <v>3</v>
      </c>
      <c r="U317" s="1">
        <v>44992</v>
      </c>
      <c r="V317">
        <v>3</v>
      </c>
      <c r="W317" t="str">
        <f>IF(Table1[[#This Row],[Engagement Score]]&lt;3,"Low",IF(Table1[[#This Row],[Engagement Score]]&lt;4,"Medium","High"))</f>
        <v>Medium</v>
      </c>
      <c r="X317">
        <v>4</v>
      </c>
      <c r="Y317" t="str">
        <f>IF(Table1[[#This Row],[Satisfaction Score]]&lt;3,"Unsatisfied",IF(Table1[[#This Row],[Satisfaction Score]]&lt;4,"Neutral","Satisfied"))</f>
        <v>Satisfied</v>
      </c>
      <c r="Z317">
        <v>3</v>
      </c>
      <c r="AA317" s="1">
        <v>44951</v>
      </c>
      <c r="AB317" t="s">
        <v>68</v>
      </c>
      <c r="AC317" t="s">
        <v>51</v>
      </c>
      <c r="AD317" t="s">
        <v>63</v>
      </c>
      <c r="AE317">
        <v>5</v>
      </c>
      <c r="AF317" s="5">
        <v>851.24</v>
      </c>
      <c r="AG317">
        <v>58</v>
      </c>
      <c r="AH317" t="str">
        <f t="shared" si="4"/>
        <v>Middle Aged</v>
      </c>
    </row>
    <row r="318" spans="1:34" x14ac:dyDescent="0.25">
      <c r="A318">
        <v>3784</v>
      </c>
      <c r="B318" s="1">
        <v>44787</v>
      </c>
      <c r="C318">
        <v>3</v>
      </c>
      <c r="D318" t="s">
        <v>28</v>
      </c>
      <c r="E318" t="s">
        <v>29</v>
      </c>
      <c r="F318" t="s">
        <v>30</v>
      </c>
      <c r="G318" t="s">
        <v>31</v>
      </c>
      <c r="H318" t="s">
        <v>45</v>
      </c>
      <c r="I318" t="s">
        <v>33</v>
      </c>
      <c r="J318" t="s">
        <v>34</v>
      </c>
      <c r="K318" t="s">
        <v>188</v>
      </c>
      <c r="L318" t="s">
        <v>89</v>
      </c>
      <c r="M318" s="1">
        <v>35868</v>
      </c>
      <c r="N318" t="s">
        <v>36</v>
      </c>
      <c r="O318" t="s">
        <v>37</v>
      </c>
      <c r="P318" t="s">
        <v>38</v>
      </c>
      <c r="Q318" t="s">
        <v>61</v>
      </c>
      <c r="R318" t="s">
        <v>40</v>
      </c>
      <c r="S318" t="str">
        <f>IF(Table1[[#This Row],[Current Employee Rating]]&gt;=4,"High Performer",IF(Table1[[#This Row],[Current Employee Rating]]&gt;=3,"Average Performer","Low Performer"))</f>
        <v>Average Performer</v>
      </c>
      <c r="T318">
        <v>3</v>
      </c>
      <c r="U318" s="1">
        <v>44989</v>
      </c>
      <c r="V318">
        <v>3</v>
      </c>
      <c r="W318" t="str">
        <f>IF(Table1[[#This Row],[Engagement Score]]&lt;3,"Low",IF(Table1[[#This Row],[Engagement Score]]&lt;4,"Medium","High"))</f>
        <v>Medium</v>
      </c>
      <c r="X318">
        <v>3</v>
      </c>
      <c r="Y318" t="str">
        <f>IF(Table1[[#This Row],[Satisfaction Score]]&lt;3,"Unsatisfied",IF(Table1[[#This Row],[Satisfaction Score]]&lt;4,"Neutral","Satisfied"))</f>
        <v>Neutral</v>
      </c>
      <c r="Z318">
        <v>2</v>
      </c>
      <c r="AA318" s="1">
        <v>44846</v>
      </c>
      <c r="AB318" t="s">
        <v>92</v>
      </c>
      <c r="AC318" t="s">
        <v>42</v>
      </c>
      <c r="AD318" t="s">
        <v>63</v>
      </c>
      <c r="AE318">
        <v>2</v>
      </c>
      <c r="AF318" s="5">
        <v>671.12</v>
      </c>
      <c r="AG318">
        <v>24</v>
      </c>
      <c r="AH318" t="str">
        <f t="shared" si="4"/>
        <v>Young Adult</v>
      </c>
    </row>
    <row r="319" spans="1:34" x14ac:dyDescent="0.25">
      <c r="A319">
        <v>3785</v>
      </c>
      <c r="B319" s="1">
        <v>44579</v>
      </c>
      <c r="C319">
        <v>4</v>
      </c>
      <c r="D319" t="s">
        <v>106</v>
      </c>
      <c r="E319" t="s">
        <v>54</v>
      </c>
      <c r="F319" t="s">
        <v>30</v>
      </c>
      <c r="G319" t="s">
        <v>31</v>
      </c>
      <c r="H319" t="s">
        <v>32</v>
      </c>
      <c r="I319" t="s">
        <v>33</v>
      </c>
      <c r="J319" t="s">
        <v>34</v>
      </c>
      <c r="K319" t="s">
        <v>188</v>
      </c>
      <c r="L319" t="s">
        <v>96</v>
      </c>
      <c r="M319" s="1">
        <v>28418</v>
      </c>
      <c r="N319" t="s">
        <v>36</v>
      </c>
      <c r="O319" t="s">
        <v>37</v>
      </c>
      <c r="P319" t="s">
        <v>72</v>
      </c>
      <c r="Q319" t="s">
        <v>77</v>
      </c>
      <c r="R319" t="s">
        <v>40</v>
      </c>
      <c r="S319" t="str">
        <f>IF(Table1[[#This Row],[Current Employee Rating]]&gt;=4,"High Performer",IF(Table1[[#This Row],[Current Employee Rating]]&gt;=3,"Average Performer","Low Performer"))</f>
        <v>Average Performer</v>
      </c>
      <c r="T319">
        <v>3</v>
      </c>
      <c r="U319" s="1">
        <v>45051</v>
      </c>
      <c r="V319">
        <v>3</v>
      </c>
      <c r="W319" t="str">
        <f>IF(Table1[[#This Row],[Engagement Score]]&lt;3,"Low",IF(Table1[[#This Row],[Engagement Score]]&lt;4,"Medium","High"))</f>
        <v>Medium</v>
      </c>
      <c r="X319">
        <v>2</v>
      </c>
      <c r="Y319" t="str">
        <f>IF(Table1[[#This Row],[Satisfaction Score]]&lt;3,"Unsatisfied",IF(Table1[[#This Row],[Satisfaction Score]]&lt;4,"Neutral","Satisfied"))</f>
        <v>Unsatisfied</v>
      </c>
      <c r="Z319">
        <v>2</v>
      </c>
      <c r="AA319" s="1">
        <v>44835</v>
      </c>
      <c r="AB319" t="s">
        <v>62</v>
      </c>
      <c r="AC319" t="s">
        <v>51</v>
      </c>
      <c r="AD319" t="s">
        <v>73</v>
      </c>
      <c r="AE319">
        <v>1</v>
      </c>
      <c r="AF319" s="5">
        <v>257.8</v>
      </c>
      <c r="AG319">
        <v>45</v>
      </c>
      <c r="AH319" t="str">
        <f t="shared" si="4"/>
        <v>Middle Aged</v>
      </c>
    </row>
    <row r="320" spans="1:34" x14ac:dyDescent="0.25">
      <c r="A320">
        <v>3786</v>
      </c>
      <c r="B320" s="1">
        <v>44369</v>
      </c>
      <c r="C320">
        <v>4</v>
      </c>
      <c r="D320" t="s">
        <v>106</v>
      </c>
      <c r="E320" t="s">
        <v>94</v>
      </c>
      <c r="F320" t="s">
        <v>108</v>
      </c>
      <c r="G320" t="s">
        <v>55</v>
      </c>
      <c r="H320" t="s">
        <v>45</v>
      </c>
      <c r="I320" t="s">
        <v>46</v>
      </c>
      <c r="J320" t="s">
        <v>34</v>
      </c>
      <c r="K320" t="s">
        <v>188</v>
      </c>
      <c r="L320" t="s">
        <v>70</v>
      </c>
      <c r="M320" s="1">
        <v>22807</v>
      </c>
      <c r="N320" t="s">
        <v>36</v>
      </c>
      <c r="O320" t="s">
        <v>37</v>
      </c>
      <c r="P320" t="s">
        <v>72</v>
      </c>
      <c r="Q320" t="s">
        <v>77</v>
      </c>
      <c r="R320" t="s">
        <v>40</v>
      </c>
      <c r="S320" t="str">
        <f>IF(Table1[[#This Row],[Current Employee Rating]]&gt;=4,"High Performer",IF(Table1[[#This Row],[Current Employee Rating]]&gt;=3,"Average Performer","Low Performer"))</f>
        <v>Average Performer</v>
      </c>
      <c r="T320">
        <v>3</v>
      </c>
      <c r="U320" s="1">
        <v>44924</v>
      </c>
      <c r="V320">
        <v>3</v>
      </c>
      <c r="W320" t="str">
        <f>IF(Table1[[#This Row],[Engagement Score]]&lt;3,"Low",IF(Table1[[#This Row],[Engagement Score]]&lt;4,"Medium","High"))</f>
        <v>Medium</v>
      </c>
      <c r="X320">
        <v>4</v>
      </c>
      <c r="Y320" t="str">
        <f>IF(Table1[[#This Row],[Satisfaction Score]]&lt;3,"Unsatisfied",IF(Table1[[#This Row],[Satisfaction Score]]&lt;4,"Neutral","Satisfied"))</f>
        <v>Satisfied</v>
      </c>
      <c r="Z320">
        <v>2</v>
      </c>
      <c r="AA320" s="1">
        <v>45033</v>
      </c>
      <c r="AB320" t="s">
        <v>41</v>
      </c>
      <c r="AC320" t="s">
        <v>51</v>
      </c>
      <c r="AD320" t="s">
        <v>43</v>
      </c>
      <c r="AE320">
        <v>4</v>
      </c>
      <c r="AF320" s="5">
        <v>280.06</v>
      </c>
      <c r="AG320">
        <v>59</v>
      </c>
      <c r="AH320" t="str">
        <f t="shared" si="4"/>
        <v>Middle Aged</v>
      </c>
    </row>
    <row r="321" spans="1:34" x14ac:dyDescent="0.25">
      <c r="A321">
        <v>3787</v>
      </c>
      <c r="B321" s="1">
        <v>44945</v>
      </c>
      <c r="C321">
        <v>3</v>
      </c>
      <c r="D321" t="s">
        <v>106</v>
      </c>
      <c r="E321" t="s">
        <v>85</v>
      </c>
      <c r="F321" t="s">
        <v>108</v>
      </c>
      <c r="G321" t="s">
        <v>55</v>
      </c>
      <c r="H321" t="s">
        <v>32</v>
      </c>
      <c r="I321" t="s">
        <v>46</v>
      </c>
      <c r="J321" t="s">
        <v>34</v>
      </c>
      <c r="K321" t="s">
        <v>188</v>
      </c>
      <c r="L321" t="s">
        <v>58</v>
      </c>
      <c r="M321" s="1">
        <v>26540</v>
      </c>
      <c r="N321" t="s">
        <v>36</v>
      </c>
      <c r="O321" t="s">
        <v>37</v>
      </c>
      <c r="P321" t="s">
        <v>38</v>
      </c>
      <c r="Q321" t="s">
        <v>39</v>
      </c>
      <c r="R321" t="s">
        <v>40</v>
      </c>
      <c r="S321" t="str">
        <f>IF(Table1[[#This Row],[Current Employee Rating]]&gt;=4,"High Performer",IF(Table1[[#This Row],[Current Employee Rating]]&gt;=3,"Average Performer","Low Performer"))</f>
        <v>Average Performer</v>
      </c>
      <c r="T321">
        <v>3</v>
      </c>
      <c r="U321" s="1">
        <v>44991</v>
      </c>
      <c r="V321">
        <v>1</v>
      </c>
      <c r="W321" t="str">
        <f>IF(Table1[[#This Row],[Engagement Score]]&lt;3,"Low",IF(Table1[[#This Row],[Engagement Score]]&lt;4,"Medium","High"))</f>
        <v>Low</v>
      </c>
      <c r="X321">
        <v>2</v>
      </c>
      <c r="Y321" t="str">
        <f>IF(Table1[[#This Row],[Satisfaction Score]]&lt;3,"Unsatisfied",IF(Table1[[#This Row],[Satisfaction Score]]&lt;4,"Neutral","Satisfied"))</f>
        <v>Unsatisfied</v>
      </c>
      <c r="Z321">
        <v>1</v>
      </c>
      <c r="AA321" s="1">
        <v>45042</v>
      </c>
      <c r="AB321" t="s">
        <v>62</v>
      </c>
      <c r="AC321" t="s">
        <v>51</v>
      </c>
      <c r="AD321" t="s">
        <v>73</v>
      </c>
      <c r="AE321">
        <v>4</v>
      </c>
      <c r="AF321" s="5">
        <v>140.03</v>
      </c>
      <c r="AG321">
        <v>51</v>
      </c>
      <c r="AH321" t="str">
        <f t="shared" si="4"/>
        <v>Middle Aged</v>
      </c>
    </row>
    <row r="322" spans="1:34" x14ac:dyDescent="0.25">
      <c r="A322">
        <v>3788</v>
      </c>
      <c r="B322" s="1">
        <v>45063</v>
      </c>
      <c r="C322">
        <v>2</v>
      </c>
      <c r="D322" t="s">
        <v>106</v>
      </c>
      <c r="E322" t="s">
        <v>64</v>
      </c>
      <c r="F322" t="s">
        <v>108</v>
      </c>
      <c r="G322" t="s">
        <v>46</v>
      </c>
      <c r="H322" t="s">
        <v>45</v>
      </c>
      <c r="I322" t="s">
        <v>55</v>
      </c>
      <c r="J322" t="s">
        <v>34</v>
      </c>
      <c r="K322" t="s">
        <v>188</v>
      </c>
      <c r="L322" t="s">
        <v>70</v>
      </c>
      <c r="M322" s="1">
        <v>28009</v>
      </c>
      <c r="N322" t="s">
        <v>36</v>
      </c>
      <c r="O322" t="s">
        <v>37</v>
      </c>
      <c r="P322" t="s">
        <v>72</v>
      </c>
      <c r="Q322" t="s">
        <v>67</v>
      </c>
      <c r="R322" t="s">
        <v>40</v>
      </c>
      <c r="S322" t="str">
        <f>IF(Table1[[#This Row],[Current Employee Rating]]&gt;=4,"High Performer",IF(Table1[[#This Row],[Current Employee Rating]]&gt;=3,"Average Performer","Low Performer"))</f>
        <v>Average Performer</v>
      </c>
      <c r="T322">
        <v>3</v>
      </c>
      <c r="U322" s="1">
        <v>45051</v>
      </c>
      <c r="V322">
        <v>3</v>
      </c>
      <c r="W322" t="str">
        <f>IF(Table1[[#This Row],[Engagement Score]]&lt;3,"Low",IF(Table1[[#This Row],[Engagement Score]]&lt;4,"Medium","High"))</f>
        <v>Medium</v>
      </c>
      <c r="X322">
        <v>4</v>
      </c>
      <c r="Y322" t="str">
        <f>IF(Table1[[#This Row],[Satisfaction Score]]&lt;3,"Unsatisfied",IF(Table1[[#This Row],[Satisfaction Score]]&lt;4,"Neutral","Satisfied"))</f>
        <v>Satisfied</v>
      </c>
      <c r="Z322">
        <v>2</v>
      </c>
      <c r="AA322" s="1">
        <v>45006</v>
      </c>
      <c r="AB322" t="s">
        <v>50</v>
      </c>
      <c r="AC322" t="s">
        <v>51</v>
      </c>
      <c r="AD322" t="s">
        <v>63</v>
      </c>
      <c r="AE322">
        <v>2</v>
      </c>
      <c r="AF322" s="5">
        <v>796.95</v>
      </c>
      <c r="AG322">
        <v>47</v>
      </c>
      <c r="AH322" t="str">
        <f t="shared" si="4"/>
        <v>Middle Aged</v>
      </c>
    </row>
    <row r="323" spans="1:34" x14ac:dyDescent="0.25">
      <c r="A323">
        <v>3789</v>
      </c>
      <c r="B323" s="1">
        <v>43989</v>
      </c>
      <c r="C323">
        <v>5</v>
      </c>
      <c r="D323" t="s">
        <v>106</v>
      </c>
      <c r="E323" t="s">
        <v>74</v>
      </c>
      <c r="F323" t="s">
        <v>30</v>
      </c>
      <c r="G323" t="s">
        <v>31</v>
      </c>
      <c r="H323" t="s">
        <v>45</v>
      </c>
      <c r="I323" t="s">
        <v>46</v>
      </c>
      <c r="J323" t="s">
        <v>34</v>
      </c>
      <c r="K323" t="s">
        <v>188</v>
      </c>
      <c r="L323" t="s">
        <v>101</v>
      </c>
      <c r="M323" s="1">
        <v>28270</v>
      </c>
      <c r="N323" t="s">
        <v>36</v>
      </c>
      <c r="O323" t="s">
        <v>37</v>
      </c>
      <c r="P323" t="s">
        <v>60</v>
      </c>
      <c r="Q323" t="s">
        <v>39</v>
      </c>
      <c r="R323" t="s">
        <v>40</v>
      </c>
      <c r="S323" t="str">
        <f>IF(Table1[[#This Row],[Current Employee Rating]]&gt;=4,"High Performer",IF(Table1[[#This Row],[Current Employee Rating]]&gt;=3,"Average Performer","Low Performer"))</f>
        <v>Average Performer</v>
      </c>
      <c r="T323">
        <v>3</v>
      </c>
      <c r="U323" s="1">
        <v>44829</v>
      </c>
      <c r="V323">
        <v>3</v>
      </c>
      <c r="W323" t="str">
        <f>IF(Table1[[#This Row],[Engagement Score]]&lt;3,"Low",IF(Table1[[#This Row],[Engagement Score]]&lt;4,"Medium","High"))</f>
        <v>Medium</v>
      </c>
      <c r="X323">
        <v>1</v>
      </c>
      <c r="Y323" t="str">
        <f>IF(Table1[[#This Row],[Satisfaction Score]]&lt;3,"Unsatisfied",IF(Table1[[#This Row],[Satisfaction Score]]&lt;4,"Neutral","Satisfied"))</f>
        <v>Unsatisfied</v>
      </c>
      <c r="Z323">
        <v>4</v>
      </c>
      <c r="AA323" s="1">
        <v>44860</v>
      </c>
      <c r="AB323" t="s">
        <v>68</v>
      </c>
      <c r="AC323" t="s">
        <v>51</v>
      </c>
      <c r="AD323" t="s">
        <v>52</v>
      </c>
      <c r="AE323">
        <v>1</v>
      </c>
      <c r="AF323" s="5">
        <v>997.38</v>
      </c>
      <c r="AG323">
        <v>43</v>
      </c>
      <c r="AH323" t="str">
        <f t="shared" ref="AH323:AH386" si="5">IF(AG323&lt;25,"Young Adult", IF(AG323&lt;40, "Adult", IF(AG323&lt;60, "Middle Aged", "Old")))</f>
        <v>Middle Aged</v>
      </c>
    </row>
    <row r="324" spans="1:34" x14ac:dyDescent="0.25">
      <c r="A324">
        <v>3790</v>
      </c>
      <c r="B324" s="1">
        <v>45114</v>
      </c>
      <c r="C324">
        <v>2</v>
      </c>
      <c r="D324" t="s">
        <v>106</v>
      </c>
      <c r="E324" t="s">
        <v>94</v>
      </c>
      <c r="F324" t="s">
        <v>30</v>
      </c>
      <c r="G324" t="s">
        <v>55</v>
      </c>
      <c r="H324" t="s">
        <v>45</v>
      </c>
      <c r="I324" t="s">
        <v>33</v>
      </c>
      <c r="J324" t="s">
        <v>34</v>
      </c>
      <c r="K324" t="s">
        <v>188</v>
      </c>
      <c r="L324" t="s">
        <v>105</v>
      </c>
      <c r="M324" s="1">
        <v>22991</v>
      </c>
      <c r="N324" t="s">
        <v>36</v>
      </c>
      <c r="O324" t="s">
        <v>37</v>
      </c>
      <c r="P324" t="s">
        <v>49</v>
      </c>
      <c r="Q324" t="s">
        <v>61</v>
      </c>
      <c r="R324" t="s">
        <v>40</v>
      </c>
      <c r="S324" t="str">
        <f>IF(Table1[[#This Row],[Current Employee Rating]]&gt;=4,"High Performer",IF(Table1[[#This Row],[Current Employee Rating]]&gt;=3,"Average Performer","Low Performer"))</f>
        <v>Average Performer</v>
      </c>
      <c r="T324">
        <v>3</v>
      </c>
      <c r="U324" s="1">
        <v>45138</v>
      </c>
      <c r="V324">
        <v>3</v>
      </c>
      <c r="W324" t="str">
        <f>IF(Table1[[#This Row],[Engagement Score]]&lt;3,"Low",IF(Table1[[#This Row],[Engagement Score]]&lt;4,"Medium","High"))</f>
        <v>Medium</v>
      </c>
      <c r="X324">
        <v>2</v>
      </c>
      <c r="Y324" t="str">
        <f>IF(Table1[[#This Row],[Satisfaction Score]]&lt;3,"Unsatisfied",IF(Table1[[#This Row],[Satisfaction Score]]&lt;4,"Neutral","Satisfied"))</f>
        <v>Unsatisfied</v>
      </c>
      <c r="Z324">
        <v>1</v>
      </c>
      <c r="AA324" s="1">
        <v>45003</v>
      </c>
      <c r="AB324" t="s">
        <v>92</v>
      </c>
      <c r="AC324" t="s">
        <v>51</v>
      </c>
      <c r="AD324" t="s">
        <v>63</v>
      </c>
      <c r="AE324">
        <v>2</v>
      </c>
      <c r="AF324" s="5">
        <v>676.95</v>
      </c>
      <c r="AG324">
        <v>61</v>
      </c>
      <c r="AH324" t="str">
        <f t="shared" si="5"/>
        <v>Old</v>
      </c>
    </row>
    <row r="325" spans="1:34" x14ac:dyDescent="0.25">
      <c r="A325">
        <v>3791</v>
      </c>
      <c r="B325" s="1">
        <v>43918</v>
      </c>
      <c r="C325">
        <v>6</v>
      </c>
      <c r="D325" t="s">
        <v>28</v>
      </c>
      <c r="E325" t="s">
        <v>74</v>
      </c>
      <c r="F325" t="s">
        <v>30</v>
      </c>
      <c r="G325" t="s">
        <v>55</v>
      </c>
      <c r="H325" t="s">
        <v>56</v>
      </c>
      <c r="I325" t="s">
        <v>55</v>
      </c>
      <c r="J325" t="s">
        <v>34</v>
      </c>
      <c r="K325" t="s">
        <v>188</v>
      </c>
      <c r="L325" t="s">
        <v>35</v>
      </c>
      <c r="M325" s="1">
        <v>28523</v>
      </c>
      <c r="N325" t="s">
        <v>36</v>
      </c>
      <c r="O325" t="s">
        <v>37</v>
      </c>
      <c r="P325" t="s">
        <v>84</v>
      </c>
      <c r="Q325" t="s">
        <v>77</v>
      </c>
      <c r="R325" t="s">
        <v>40</v>
      </c>
      <c r="S325" t="str">
        <f>IF(Table1[[#This Row],[Current Employee Rating]]&gt;=4,"High Performer",IF(Table1[[#This Row],[Current Employee Rating]]&gt;=3,"Average Performer","Low Performer"))</f>
        <v>Average Performer</v>
      </c>
      <c r="T325">
        <v>3</v>
      </c>
      <c r="U325" s="1">
        <v>44811</v>
      </c>
      <c r="V325">
        <v>4</v>
      </c>
      <c r="W325" t="str">
        <f>IF(Table1[[#This Row],[Engagement Score]]&lt;3,"Low",IF(Table1[[#This Row],[Engagement Score]]&lt;4,"Medium","High"))</f>
        <v>High</v>
      </c>
      <c r="X325">
        <v>1</v>
      </c>
      <c r="Y325" t="str">
        <f>IF(Table1[[#This Row],[Satisfaction Score]]&lt;3,"Unsatisfied",IF(Table1[[#This Row],[Satisfaction Score]]&lt;4,"Neutral","Satisfied"))</f>
        <v>Unsatisfied</v>
      </c>
      <c r="Z325">
        <v>1</v>
      </c>
      <c r="AA325" s="1">
        <v>44969</v>
      </c>
      <c r="AB325" t="s">
        <v>41</v>
      </c>
      <c r="AC325" t="s">
        <v>51</v>
      </c>
      <c r="AD325" t="s">
        <v>43</v>
      </c>
      <c r="AE325">
        <v>2</v>
      </c>
      <c r="AF325" s="5">
        <v>348.89</v>
      </c>
      <c r="AG325">
        <v>42</v>
      </c>
      <c r="AH325" t="str">
        <f t="shared" si="5"/>
        <v>Middle Aged</v>
      </c>
    </row>
    <row r="326" spans="1:34" x14ac:dyDescent="0.25">
      <c r="A326">
        <v>3792</v>
      </c>
      <c r="B326" s="1">
        <v>43608</v>
      </c>
      <c r="C326">
        <v>6</v>
      </c>
      <c r="D326" t="s">
        <v>28</v>
      </c>
      <c r="E326" t="s">
        <v>81</v>
      </c>
      <c r="F326" t="s">
        <v>30</v>
      </c>
      <c r="G326" t="s">
        <v>46</v>
      </c>
      <c r="H326" t="s">
        <v>32</v>
      </c>
      <c r="I326" t="s">
        <v>55</v>
      </c>
      <c r="J326" t="s">
        <v>34</v>
      </c>
      <c r="K326" t="s">
        <v>188</v>
      </c>
      <c r="L326" t="s">
        <v>79</v>
      </c>
      <c r="M326" s="1">
        <v>35954</v>
      </c>
      <c r="N326" t="s">
        <v>36</v>
      </c>
      <c r="O326" t="s">
        <v>48</v>
      </c>
      <c r="P326" t="s">
        <v>38</v>
      </c>
      <c r="Q326" t="s">
        <v>67</v>
      </c>
      <c r="R326" t="s">
        <v>40</v>
      </c>
      <c r="S326" t="str">
        <f>IF(Table1[[#This Row],[Current Employee Rating]]&gt;=4,"High Performer",IF(Table1[[#This Row],[Current Employee Rating]]&gt;=3,"Average Performer","Low Performer"))</f>
        <v>Average Performer</v>
      </c>
      <c r="T326">
        <v>3</v>
      </c>
      <c r="U326" s="1">
        <v>44829</v>
      </c>
      <c r="V326">
        <v>2</v>
      </c>
      <c r="W326" t="str">
        <f>IF(Table1[[#This Row],[Engagement Score]]&lt;3,"Low",IF(Table1[[#This Row],[Engagement Score]]&lt;4,"Medium","High"))</f>
        <v>Low</v>
      </c>
      <c r="X326">
        <v>2</v>
      </c>
      <c r="Y326" t="str">
        <f>IF(Table1[[#This Row],[Satisfaction Score]]&lt;3,"Unsatisfied",IF(Table1[[#This Row],[Satisfaction Score]]&lt;4,"Neutral","Satisfied"))</f>
        <v>Unsatisfied</v>
      </c>
      <c r="Z326">
        <v>2</v>
      </c>
      <c r="AA326" s="1">
        <v>44813</v>
      </c>
      <c r="AB326" t="s">
        <v>62</v>
      </c>
      <c r="AC326" t="s">
        <v>51</v>
      </c>
      <c r="AD326" t="s">
        <v>73</v>
      </c>
      <c r="AE326">
        <v>1</v>
      </c>
      <c r="AF326" s="5">
        <v>385.62</v>
      </c>
      <c r="AG326">
        <v>21</v>
      </c>
      <c r="AH326" t="str">
        <f t="shared" si="5"/>
        <v>Young Adult</v>
      </c>
    </row>
    <row r="327" spans="1:34" x14ac:dyDescent="0.25">
      <c r="A327">
        <v>3793</v>
      </c>
      <c r="B327" s="1">
        <v>43575</v>
      </c>
      <c r="C327">
        <v>7</v>
      </c>
      <c r="D327" t="s">
        <v>28</v>
      </c>
      <c r="E327" t="s">
        <v>54</v>
      </c>
      <c r="F327" t="s">
        <v>30</v>
      </c>
      <c r="G327" t="s">
        <v>55</v>
      </c>
      <c r="H327" t="s">
        <v>56</v>
      </c>
      <c r="I327" t="s">
        <v>55</v>
      </c>
      <c r="J327" t="s">
        <v>34</v>
      </c>
      <c r="K327" t="s">
        <v>188</v>
      </c>
      <c r="L327" t="s">
        <v>65</v>
      </c>
      <c r="M327" s="1">
        <v>19008</v>
      </c>
      <c r="N327" t="s">
        <v>36</v>
      </c>
      <c r="O327" t="s">
        <v>48</v>
      </c>
      <c r="P327" t="s">
        <v>84</v>
      </c>
      <c r="Q327" t="s">
        <v>67</v>
      </c>
      <c r="R327" t="s">
        <v>40</v>
      </c>
      <c r="S327" t="str">
        <f>IF(Table1[[#This Row],[Current Employee Rating]]&gt;=4,"High Performer",IF(Table1[[#This Row],[Current Employee Rating]]&gt;=3,"Average Performer","Low Performer"))</f>
        <v>Average Performer</v>
      </c>
      <c r="T327">
        <v>3</v>
      </c>
      <c r="U327" s="1">
        <v>45061</v>
      </c>
      <c r="V327">
        <v>2</v>
      </c>
      <c r="W327" t="str">
        <f>IF(Table1[[#This Row],[Engagement Score]]&lt;3,"Low",IF(Table1[[#This Row],[Engagement Score]]&lt;4,"Medium","High"))</f>
        <v>Low</v>
      </c>
      <c r="X327">
        <v>3</v>
      </c>
      <c r="Y327" t="str">
        <f>IF(Table1[[#This Row],[Satisfaction Score]]&lt;3,"Unsatisfied",IF(Table1[[#This Row],[Satisfaction Score]]&lt;4,"Neutral","Satisfied"))</f>
        <v>Neutral</v>
      </c>
      <c r="Z327">
        <v>3</v>
      </c>
      <c r="AA327" s="1">
        <v>44889</v>
      </c>
      <c r="AB327" t="s">
        <v>62</v>
      </c>
      <c r="AC327" t="s">
        <v>42</v>
      </c>
      <c r="AD327" t="s">
        <v>63</v>
      </c>
      <c r="AE327">
        <v>2</v>
      </c>
      <c r="AF327" s="5">
        <v>552.66999999999996</v>
      </c>
      <c r="AG327">
        <v>67</v>
      </c>
      <c r="AH327" t="str">
        <f t="shared" si="5"/>
        <v>Old</v>
      </c>
    </row>
    <row r="328" spans="1:34" x14ac:dyDescent="0.25">
      <c r="A328">
        <v>3794</v>
      </c>
      <c r="B328" s="1">
        <v>43352</v>
      </c>
      <c r="C328">
        <v>7</v>
      </c>
      <c r="D328" t="s">
        <v>28</v>
      </c>
      <c r="E328" t="s">
        <v>69</v>
      </c>
      <c r="F328" t="s">
        <v>30</v>
      </c>
      <c r="G328" t="s">
        <v>31</v>
      </c>
      <c r="H328" t="s">
        <v>45</v>
      </c>
      <c r="I328" t="s">
        <v>55</v>
      </c>
      <c r="J328" t="s">
        <v>34</v>
      </c>
      <c r="K328" t="s">
        <v>188</v>
      </c>
      <c r="L328" t="s">
        <v>65</v>
      </c>
      <c r="M328" s="1">
        <v>35084</v>
      </c>
      <c r="N328" t="s">
        <v>36</v>
      </c>
      <c r="O328" t="s">
        <v>48</v>
      </c>
      <c r="P328" t="s">
        <v>84</v>
      </c>
      <c r="Q328" t="s">
        <v>39</v>
      </c>
      <c r="R328" t="s">
        <v>40</v>
      </c>
      <c r="S328" t="str">
        <f>IF(Table1[[#This Row],[Current Employee Rating]]&gt;=4,"High Performer",IF(Table1[[#This Row],[Current Employee Rating]]&gt;=3,"Average Performer","Low Performer"))</f>
        <v>High Performer</v>
      </c>
      <c r="T328">
        <v>5</v>
      </c>
      <c r="U328" s="1">
        <v>44900</v>
      </c>
      <c r="V328">
        <v>1</v>
      </c>
      <c r="W328" t="str">
        <f>IF(Table1[[#This Row],[Engagement Score]]&lt;3,"Low",IF(Table1[[#This Row],[Engagement Score]]&lt;4,"Medium","High"))</f>
        <v>Low</v>
      </c>
      <c r="X328">
        <v>1</v>
      </c>
      <c r="Y328" t="str">
        <f>IF(Table1[[#This Row],[Satisfaction Score]]&lt;3,"Unsatisfied",IF(Table1[[#This Row],[Satisfaction Score]]&lt;4,"Neutral","Satisfied"))</f>
        <v>Unsatisfied</v>
      </c>
      <c r="Z328">
        <v>3</v>
      </c>
      <c r="AA328" s="1">
        <v>45033</v>
      </c>
      <c r="AB328" t="s">
        <v>92</v>
      </c>
      <c r="AC328" t="s">
        <v>51</v>
      </c>
      <c r="AD328" t="s">
        <v>43</v>
      </c>
      <c r="AE328">
        <v>2</v>
      </c>
      <c r="AF328" s="5">
        <v>645.11</v>
      </c>
      <c r="AG328">
        <v>22</v>
      </c>
      <c r="AH328" t="str">
        <f t="shared" si="5"/>
        <v>Young Adult</v>
      </c>
    </row>
    <row r="329" spans="1:34" x14ac:dyDescent="0.25">
      <c r="A329">
        <v>3795</v>
      </c>
      <c r="B329" s="1">
        <v>44756</v>
      </c>
      <c r="C329">
        <v>3</v>
      </c>
      <c r="D329" t="s">
        <v>28</v>
      </c>
      <c r="E329" t="s">
        <v>29</v>
      </c>
      <c r="F329" t="s">
        <v>30</v>
      </c>
      <c r="G329" t="s">
        <v>46</v>
      </c>
      <c r="H329" t="s">
        <v>45</v>
      </c>
      <c r="I329" t="s">
        <v>46</v>
      </c>
      <c r="J329" t="s">
        <v>34</v>
      </c>
      <c r="K329" t="s">
        <v>188</v>
      </c>
      <c r="L329" t="s">
        <v>58</v>
      </c>
      <c r="M329" s="1">
        <v>32721</v>
      </c>
      <c r="N329" t="s">
        <v>36</v>
      </c>
      <c r="O329" t="s">
        <v>48</v>
      </c>
      <c r="P329" t="s">
        <v>38</v>
      </c>
      <c r="Q329" t="s">
        <v>77</v>
      </c>
      <c r="R329" t="s">
        <v>78</v>
      </c>
      <c r="S329" t="str">
        <f>IF(Table1[[#This Row],[Current Employee Rating]]&gt;=4,"High Performer",IF(Table1[[#This Row],[Current Employee Rating]]&gt;=3,"Average Performer","Low Performer"))</f>
        <v>Average Performer</v>
      </c>
      <c r="T329">
        <v>3</v>
      </c>
      <c r="U329" s="1">
        <v>44833</v>
      </c>
      <c r="V329">
        <v>4</v>
      </c>
      <c r="W329" t="str">
        <f>IF(Table1[[#This Row],[Engagement Score]]&lt;3,"Low",IF(Table1[[#This Row],[Engagement Score]]&lt;4,"Medium","High"))</f>
        <v>High</v>
      </c>
      <c r="X329">
        <v>3</v>
      </c>
      <c r="Y329" t="str">
        <f>IF(Table1[[#This Row],[Satisfaction Score]]&lt;3,"Unsatisfied",IF(Table1[[#This Row],[Satisfaction Score]]&lt;4,"Neutral","Satisfied"))</f>
        <v>Neutral</v>
      </c>
      <c r="Z329">
        <v>2</v>
      </c>
      <c r="AA329" s="1">
        <v>44951</v>
      </c>
      <c r="AB329" t="s">
        <v>62</v>
      </c>
      <c r="AC329" t="s">
        <v>51</v>
      </c>
      <c r="AD329" t="s">
        <v>73</v>
      </c>
      <c r="AE329">
        <v>1</v>
      </c>
      <c r="AF329" s="5">
        <v>954.02</v>
      </c>
      <c r="AG329">
        <v>33</v>
      </c>
      <c r="AH329" t="str">
        <f t="shared" si="5"/>
        <v>Adult</v>
      </c>
    </row>
    <row r="330" spans="1:34" x14ac:dyDescent="0.25">
      <c r="A330">
        <v>3796</v>
      </c>
      <c r="B330" s="1">
        <v>43572</v>
      </c>
      <c r="C330">
        <v>7</v>
      </c>
      <c r="D330" t="s">
        <v>28</v>
      </c>
      <c r="E330" t="s">
        <v>85</v>
      </c>
      <c r="F330" t="s">
        <v>30</v>
      </c>
      <c r="G330" t="s">
        <v>31</v>
      </c>
      <c r="H330" t="s">
        <v>45</v>
      </c>
      <c r="I330" t="s">
        <v>46</v>
      </c>
      <c r="J330" t="s">
        <v>34</v>
      </c>
      <c r="K330" t="s">
        <v>188</v>
      </c>
      <c r="L330" t="s">
        <v>65</v>
      </c>
      <c r="M330" s="1">
        <v>23616</v>
      </c>
      <c r="N330" t="s">
        <v>36</v>
      </c>
      <c r="O330" t="s">
        <v>37</v>
      </c>
      <c r="P330" t="s">
        <v>49</v>
      </c>
      <c r="Q330" t="s">
        <v>67</v>
      </c>
      <c r="R330" t="s">
        <v>78</v>
      </c>
      <c r="S330" t="str">
        <f>IF(Table1[[#This Row],[Current Employee Rating]]&gt;=4,"High Performer",IF(Table1[[#This Row],[Current Employee Rating]]&gt;=3,"Average Performer","Low Performer"))</f>
        <v>Average Performer</v>
      </c>
      <c r="T330">
        <v>3</v>
      </c>
      <c r="U330" s="1">
        <v>45105</v>
      </c>
      <c r="V330">
        <v>1</v>
      </c>
      <c r="W330" t="str">
        <f>IF(Table1[[#This Row],[Engagement Score]]&lt;3,"Low",IF(Table1[[#This Row],[Engagement Score]]&lt;4,"Medium","High"))</f>
        <v>Low</v>
      </c>
      <c r="X330">
        <v>5</v>
      </c>
      <c r="Y330" t="str">
        <f>IF(Table1[[#This Row],[Satisfaction Score]]&lt;3,"Unsatisfied",IF(Table1[[#This Row],[Satisfaction Score]]&lt;4,"Neutral","Satisfied"))</f>
        <v>Satisfied</v>
      </c>
      <c r="Z330">
        <v>2</v>
      </c>
      <c r="AA330" s="1">
        <v>45110</v>
      </c>
      <c r="AB330" t="s">
        <v>68</v>
      </c>
      <c r="AC330" t="s">
        <v>51</v>
      </c>
      <c r="AD330" t="s">
        <v>52</v>
      </c>
      <c r="AE330">
        <v>5</v>
      </c>
      <c r="AF330" s="5">
        <v>255.74</v>
      </c>
      <c r="AG330">
        <v>55</v>
      </c>
      <c r="AH330" t="str">
        <f t="shared" si="5"/>
        <v>Middle Aged</v>
      </c>
    </row>
    <row r="331" spans="1:34" x14ac:dyDescent="0.25">
      <c r="A331">
        <v>3797</v>
      </c>
      <c r="B331" s="1">
        <v>43966</v>
      </c>
      <c r="C331">
        <v>5</v>
      </c>
      <c r="D331" t="s">
        <v>28</v>
      </c>
      <c r="E331" t="s">
        <v>44</v>
      </c>
      <c r="F331" t="s">
        <v>30</v>
      </c>
      <c r="G331" t="s">
        <v>31</v>
      </c>
      <c r="H331" t="s">
        <v>45</v>
      </c>
      <c r="I331" t="s">
        <v>55</v>
      </c>
      <c r="J331" t="s">
        <v>34</v>
      </c>
      <c r="K331" t="s">
        <v>188</v>
      </c>
      <c r="L331" t="s">
        <v>102</v>
      </c>
      <c r="M331" s="1">
        <v>27571</v>
      </c>
      <c r="N331" t="s">
        <v>36</v>
      </c>
      <c r="O331" t="s">
        <v>37</v>
      </c>
      <c r="P331" t="s">
        <v>72</v>
      </c>
      <c r="Q331" t="s">
        <v>67</v>
      </c>
      <c r="R331" t="s">
        <v>40</v>
      </c>
      <c r="S331" t="str">
        <f>IF(Table1[[#This Row],[Current Employee Rating]]&gt;=4,"High Performer",IF(Table1[[#This Row],[Current Employee Rating]]&gt;=3,"Average Performer","Low Performer"))</f>
        <v>Average Performer</v>
      </c>
      <c r="T331">
        <v>3</v>
      </c>
      <c r="U331" s="1">
        <v>44807</v>
      </c>
      <c r="V331">
        <v>3</v>
      </c>
      <c r="W331" t="str">
        <f>IF(Table1[[#This Row],[Engagement Score]]&lt;3,"Low",IF(Table1[[#This Row],[Engagement Score]]&lt;4,"Medium","High"))</f>
        <v>Medium</v>
      </c>
      <c r="X331">
        <v>4</v>
      </c>
      <c r="Y331" t="str">
        <f>IF(Table1[[#This Row],[Satisfaction Score]]&lt;3,"Unsatisfied",IF(Table1[[#This Row],[Satisfaction Score]]&lt;4,"Neutral","Satisfied"))</f>
        <v>Satisfied</v>
      </c>
      <c r="Z331">
        <v>2</v>
      </c>
      <c r="AA331" s="1">
        <v>44994</v>
      </c>
      <c r="AB331" t="s">
        <v>68</v>
      </c>
      <c r="AC331" t="s">
        <v>51</v>
      </c>
      <c r="AD331" t="s">
        <v>63</v>
      </c>
      <c r="AE331">
        <v>2</v>
      </c>
      <c r="AF331" s="5">
        <v>279.38</v>
      </c>
      <c r="AG331">
        <v>45</v>
      </c>
      <c r="AH331" t="str">
        <f t="shared" si="5"/>
        <v>Middle Aged</v>
      </c>
    </row>
    <row r="332" spans="1:34" x14ac:dyDescent="0.25">
      <c r="A332">
        <v>3798</v>
      </c>
      <c r="B332" s="1">
        <v>43925</v>
      </c>
      <c r="C332">
        <v>6</v>
      </c>
      <c r="D332" t="s">
        <v>28</v>
      </c>
      <c r="E332" t="s">
        <v>87</v>
      </c>
      <c r="F332" t="s">
        <v>30</v>
      </c>
      <c r="G332" t="s">
        <v>55</v>
      </c>
      <c r="H332" t="s">
        <v>32</v>
      </c>
      <c r="I332" t="s">
        <v>55</v>
      </c>
      <c r="J332" t="s">
        <v>34</v>
      </c>
      <c r="K332" t="s">
        <v>188</v>
      </c>
      <c r="L332" t="s">
        <v>65</v>
      </c>
      <c r="M332" s="1">
        <v>22636</v>
      </c>
      <c r="N332" t="s">
        <v>36</v>
      </c>
      <c r="O332" t="s">
        <v>48</v>
      </c>
      <c r="P332" t="s">
        <v>60</v>
      </c>
      <c r="Q332" t="s">
        <v>39</v>
      </c>
      <c r="R332" t="s">
        <v>40</v>
      </c>
      <c r="S332" t="str">
        <f>IF(Table1[[#This Row],[Current Employee Rating]]&gt;=4,"High Performer",IF(Table1[[#This Row],[Current Employee Rating]]&gt;=3,"Average Performer","Low Performer"))</f>
        <v>Average Performer</v>
      </c>
      <c r="T332">
        <v>3</v>
      </c>
      <c r="U332" s="1">
        <v>44873</v>
      </c>
      <c r="V332">
        <v>1</v>
      </c>
      <c r="W332" t="str">
        <f>IF(Table1[[#This Row],[Engagement Score]]&lt;3,"Low",IF(Table1[[#This Row],[Engagement Score]]&lt;4,"Medium","High"))</f>
        <v>Low</v>
      </c>
      <c r="X332">
        <v>1</v>
      </c>
      <c r="Y332" t="str">
        <f>IF(Table1[[#This Row],[Satisfaction Score]]&lt;3,"Unsatisfied",IF(Table1[[#This Row],[Satisfaction Score]]&lt;4,"Neutral","Satisfied"))</f>
        <v>Unsatisfied</v>
      </c>
      <c r="Z332">
        <v>1</v>
      </c>
      <c r="AA332" s="1">
        <v>44795</v>
      </c>
      <c r="AB332" t="s">
        <v>62</v>
      </c>
      <c r="AC332" t="s">
        <v>51</v>
      </c>
      <c r="AD332" t="s">
        <v>73</v>
      </c>
      <c r="AE332">
        <v>5</v>
      </c>
      <c r="AF332" s="5">
        <v>303.44</v>
      </c>
      <c r="AG332">
        <v>59</v>
      </c>
      <c r="AH332" t="str">
        <f t="shared" si="5"/>
        <v>Middle Aged</v>
      </c>
    </row>
    <row r="333" spans="1:34" x14ac:dyDescent="0.25">
      <c r="A333">
        <v>3799</v>
      </c>
      <c r="B333" s="1">
        <v>44849</v>
      </c>
      <c r="C333">
        <v>3</v>
      </c>
      <c r="D333" t="s">
        <v>28</v>
      </c>
      <c r="E333" t="s">
        <v>64</v>
      </c>
      <c r="F333" t="s">
        <v>30</v>
      </c>
      <c r="G333" t="s">
        <v>55</v>
      </c>
      <c r="H333" t="s">
        <v>45</v>
      </c>
      <c r="I333" t="s">
        <v>33</v>
      </c>
      <c r="J333" t="s">
        <v>34</v>
      </c>
      <c r="K333" t="s">
        <v>188</v>
      </c>
      <c r="L333" t="s">
        <v>82</v>
      </c>
      <c r="M333" s="1">
        <v>23705</v>
      </c>
      <c r="N333" t="s">
        <v>36</v>
      </c>
      <c r="O333" t="s">
        <v>48</v>
      </c>
      <c r="P333" t="s">
        <v>49</v>
      </c>
      <c r="Q333" t="s">
        <v>61</v>
      </c>
      <c r="R333" t="s">
        <v>78</v>
      </c>
      <c r="S333" t="str">
        <f>IF(Table1[[#This Row],[Current Employee Rating]]&gt;=4,"High Performer",IF(Table1[[#This Row],[Current Employee Rating]]&gt;=3,"Average Performer","Low Performer"))</f>
        <v>Average Performer</v>
      </c>
      <c r="T333">
        <v>3</v>
      </c>
      <c r="U333" s="1">
        <v>44919</v>
      </c>
      <c r="V333">
        <v>3</v>
      </c>
      <c r="W333" t="str">
        <f>IF(Table1[[#This Row],[Engagement Score]]&lt;3,"Low",IF(Table1[[#This Row],[Engagement Score]]&lt;4,"Medium","High"))</f>
        <v>Medium</v>
      </c>
      <c r="X333">
        <v>1</v>
      </c>
      <c r="Y333" t="str">
        <f>IF(Table1[[#This Row],[Satisfaction Score]]&lt;3,"Unsatisfied",IF(Table1[[#This Row],[Satisfaction Score]]&lt;4,"Neutral","Satisfied"))</f>
        <v>Unsatisfied</v>
      </c>
      <c r="Z333">
        <v>3</v>
      </c>
      <c r="AA333" s="1">
        <v>44780</v>
      </c>
      <c r="AB333" t="s">
        <v>92</v>
      </c>
      <c r="AC333" t="s">
        <v>42</v>
      </c>
      <c r="AD333" t="s">
        <v>52</v>
      </c>
      <c r="AE333">
        <v>4</v>
      </c>
      <c r="AF333" s="5">
        <v>809.38</v>
      </c>
      <c r="AG333">
        <v>58</v>
      </c>
      <c r="AH333" t="str">
        <f t="shared" si="5"/>
        <v>Middle Aged</v>
      </c>
    </row>
    <row r="334" spans="1:34" x14ac:dyDescent="0.25">
      <c r="A334">
        <v>3800</v>
      </c>
      <c r="B334" s="1">
        <v>43657</v>
      </c>
      <c r="C334">
        <v>6</v>
      </c>
      <c r="D334" t="s">
        <v>28</v>
      </c>
      <c r="E334" t="s">
        <v>94</v>
      </c>
      <c r="F334" t="s">
        <v>30</v>
      </c>
      <c r="G334" t="s">
        <v>31</v>
      </c>
      <c r="H334" t="s">
        <v>32</v>
      </c>
      <c r="I334" t="s">
        <v>46</v>
      </c>
      <c r="J334" t="s">
        <v>34</v>
      </c>
      <c r="K334" t="s">
        <v>188</v>
      </c>
      <c r="L334" t="s">
        <v>58</v>
      </c>
      <c r="M334" s="1">
        <v>18606</v>
      </c>
      <c r="N334" t="s">
        <v>36</v>
      </c>
      <c r="O334" t="s">
        <v>48</v>
      </c>
      <c r="P334" t="s">
        <v>60</v>
      </c>
      <c r="Q334" t="s">
        <v>67</v>
      </c>
      <c r="R334" t="s">
        <v>40</v>
      </c>
      <c r="S334" t="str">
        <f>IF(Table1[[#This Row],[Current Employee Rating]]&gt;=4,"High Performer",IF(Table1[[#This Row],[Current Employee Rating]]&gt;=3,"Average Performer","Low Performer"))</f>
        <v>Average Performer</v>
      </c>
      <c r="T334">
        <v>3</v>
      </c>
      <c r="U334" s="1">
        <v>44903</v>
      </c>
      <c r="V334">
        <v>5</v>
      </c>
      <c r="W334" t="str">
        <f>IF(Table1[[#This Row],[Engagement Score]]&lt;3,"Low",IF(Table1[[#This Row],[Engagement Score]]&lt;4,"Medium","High"))</f>
        <v>High</v>
      </c>
      <c r="X334">
        <v>3</v>
      </c>
      <c r="Y334" t="str">
        <f>IF(Table1[[#This Row],[Satisfaction Score]]&lt;3,"Unsatisfied",IF(Table1[[#This Row],[Satisfaction Score]]&lt;4,"Neutral","Satisfied"))</f>
        <v>Neutral</v>
      </c>
      <c r="Z334">
        <v>5</v>
      </c>
      <c r="AA334" s="1">
        <v>44848</v>
      </c>
      <c r="AB334" t="s">
        <v>50</v>
      </c>
      <c r="AC334" t="s">
        <v>42</v>
      </c>
      <c r="AD334" t="s">
        <v>63</v>
      </c>
      <c r="AE334">
        <v>4</v>
      </c>
      <c r="AF334" s="5">
        <v>886.12</v>
      </c>
      <c r="AG334">
        <v>69</v>
      </c>
      <c r="AH334" t="str">
        <f t="shared" si="5"/>
        <v>Old</v>
      </c>
    </row>
    <row r="335" spans="1:34" x14ac:dyDescent="0.25">
      <c r="A335">
        <v>3801</v>
      </c>
      <c r="B335" s="1">
        <v>43740</v>
      </c>
      <c r="C335">
        <v>6</v>
      </c>
      <c r="D335" t="s">
        <v>28</v>
      </c>
      <c r="E335" t="s">
        <v>74</v>
      </c>
      <c r="F335" t="s">
        <v>30</v>
      </c>
      <c r="G335" t="s">
        <v>31</v>
      </c>
      <c r="H335" t="s">
        <v>32</v>
      </c>
      <c r="I335" t="s">
        <v>33</v>
      </c>
      <c r="J335" t="s">
        <v>34</v>
      </c>
      <c r="K335" t="s">
        <v>188</v>
      </c>
      <c r="L335" t="s">
        <v>70</v>
      </c>
      <c r="M335" s="1">
        <v>17550</v>
      </c>
      <c r="N335" t="s">
        <v>36</v>
      </c>
      <c r="O335" t="s">
        <v>37</v>
      </c>
      <c r="P335" t="s">
        <v>49</v>
      </c>
      <c r="Q335" t="s">
        <v>61</v>
      </c>
      <c r="R335" t="s">
        <v>40</v>
      </c>
      <c r="S335" t="str">
        <f>IF(Table1[[#This Row],[Current Employee Rating]]&gt;=4,"High Performer",IF(Table1[[#This Row],[Current Employee Rating]]&gt;=3,"Average Performer","Low Performer"))</f>
        <v>Average Performer</v>
      </c>
      <c r="T335">
        <v>3</v>
      </c>
      <c r="U335" s="1">
        <v>44892</v>
      </c>
      <c r="V335">
        <v>2</v>
      </c>
      <c r="W335" t="str">
        <f>IF(Table1[[#This Row],[Engagement Score]]&lt;3,"Low",IF(Table1[[#This Row],[Engagement Score]]&lt;4,"Medium","High"))</f>
        <v>Low</v>
      </c>
      <c r="X335">
        <v>1</v>
      </c>
      <c r="Y335" t="str">
        <f>IF(Table1[[#This Row],[Satisfaction Score]]&lt;3,"Unsatisfied",IF(Table1[[#This Row],[Satisfaction Score]]&lt;4,"Neutral","Satisfied"))</f>
        <v>Unsatisfied</v>
      </c>
      <c r="Z335">
        <v>4</v>
      </c>
      <c r="AA335" s="1">
        <v>45017</v>
      </c>
      <c r="AB335" t="s">
        <v>41</v>
      </c>
      <c r="AC335" t="s">
        <v>51</v>
      </c>
      <c r="AD335" t="s">
        <v>52</v>
      </c>
      <c r="AE335">
        <v>2</v>
      </c>
      <c r="AF335" s="5">
        <v>125.88</v>
      </c>
      <c r="AG335">
        <v>71</v>
      </c>
      <c r="AH335" t="str">
        <f t="shared" si="5"/>
        <v>Old</v>
      </c>
    </row>
    <row r="336" spans="1:34" x14ac:dyDescent="0.25">
      <c r="A336">
        <v>3802</v>
      </c>
      <c r="B336" s="1">
        <v>44259</v>
      </c>
      <c r="C336">
        <v>5</v>
      </c>
      <c r="D336" t="s">
        <v>28</v>
      </c>
      <c r="E336" t="s">
        <v>81</v>
      </c>
      <c r="F336" t="s">
        <v>30</v>
      </c>
      <c r="G336" t="s">
        <v>55</v>
      </c>
      <c r="H336" t="s">
        <v>45</v>
      </c>
      <c r="I336" t="s">
        <v>55</v>
      </c>
      <c r="J336" t="s">
        <v>34</v>
      </c>
      <c r="K336" t="s">
        <v>188</v>
      </c>
      <c r="L336" t="s">
        <v>70</v>
      </c>
      <c r="M336" s="1">
        <v>17254</v>
      </c>
      <c r="N336" t="s">
        <v>36</v>
      </c>
      <c r="O336" t="s">
        <v>48</v>
      </c>
      <c r="P336" t="s">
        <v>38</v>
      </c>
      <c r="Q336" t="s">
        <v>77</v>
      </c>
      <c r="R336" t="s">
        <v>40</v>
      </c>
      <c r="S336" t="str">
        <f>IF(Table1[[#This Row],[Current Employee Rating]]&gt;=4,"High Performer",IF(Table1[[#This Row],[Current Employee Rating]]&gt;=3,"Average Performer","Low Performer"))</f>
        <v>Average Performer</v>
      </c>
      <c r="T336">
        <v>3</v>
      </c>
      <c r="U336" s="1">
        <v>44935</v>
      </c>
      <c r="V336">
        <v>3</v>
      </c>
      <c r="W336" t="str">
        <f>IF(Table1[[#This Row],[Engagement Score]]&lt;3,"Low",IF(Table1[[#This Row],[Engagement Score]]&lt;4,"Medium","High"))</f>
        <v>Medium</v>
      </c>
      <c r="X336">
        <v>3</v>
      </c>
      <c r="Y336" t="str">
        <f>IF(Table1[[#This Row],[Satisfaction Score]]&lt;3,"Unsatisfied",IF(Table1[[#This Row],[Satisfaction Score]]&lt;4,"Neutral","Satisfied"))</f>
        <v>Neutral</v>
      </c>
      <c r="Z336">
        <v>5</v>
      </c>
      <c r="AA336" s="1">
        <v>44950</v>
      </c>
      <c r="AB336" t="s">
        <v>41</v>
      </c>
      <c r="AC336" t="s">
        <v>42</v>
      </c>
      <c r="AD336" t="s">
        <v>73</v>
      </c>
      <c r="AE336">
        <v>1</v>
      </c>
      <c r="AF336" s="5">
        <v>493.72</v>
      </c>
      <c r="AG336">
        <v>74</v>
      </c>
      <c r="AH336" t="str">
        <f t="shared" si="5"/>
        <v>Old</v>
      </c>
    </row>
    <row r="337" spans="1:34" x14ac:dyDescent="0.25">
      <c r="A337">
        <v>3804</v>
      </c>
      <c r="B337" s="1">
        <v>43600</v>
      </c>
      <c r="C337">
        <v>6</v>
      </c>
      <c r="D337" t="s">
        <v>28</v>
      </c>
      <c r="E337" t="s">
        <v>69</v>
      </c>
      <c r="F337" t="s">
        <v>30</v>
      </c>
      <c r="G337" t="s">
        <v>55</v>
      </c>
      <c r="H337" t="s">
        <v>32</v>
      </c>
      <c r="I337" t="s">
        <v>46</v>
      </c>
      <c r="J337" t="s">
        <v>34</v>
      </c>
      <c r="K337" t="s">
        <v>188</v>
      </c>
      <c r="L337" t="s">
        <v>65</v>
      </c>
      <c r="M337" s="1">
        <v>28759</v>
      </c>
      <c r="N337" t="s">
        <v>36</v>
      </c>
      <c r="O337" t="s">
        <v>37</v>
      </c>
      <c r="P337" t="s">
        <v>49</v>
      </c>
      <c r="Q337" t="s">
        <v>61</v>
      </c>
      <c r="R337" t="s">
        <v>40</v>
      </c>
      <c r="S337" t="str">
        <f>IF(Table1[[#This Row],[Current Employee Rating]]&gt;=4,"High Performer",IF(Table1[[#This Row],[Current Employee Rating]]&gt;=3,"Average Performer","Low Performer"))</f>
        <v>Average Performer</v>
      </c>
      <c r="T337">
        <v>3</v>
      </c>
      <c r="U337" s="1">
        <v>44992</v>
      </c>
      <c r="V337">
        <v>3</v>
      </c>
      <c r="W337" t="str">
        <f>IF(Table1[[#This Row],[Engagement Score]]&lt;3,"Low",IF(Table1[[#This Row],[Engagement Score]]&lt;4,"Medium","High"))</f>
        <v>Medium</v>
      </c>
      <c r="X337">
        <v>2</v>
      </c>
      <c r="Y337" t="str">
        <f>IF(Table1[[#This Row],[Satisfaction Score]]&lt;3,"Unsatisfied",IF(Table1[[#This Row],[Satisfaction Score]]&lt;4,"Neutral","Satisfied"))</f>
        <v>Unsatisfied</v>
      </c>
      <c r="Z337">
        <v>2</v>
      </c>
      <c r="AA337" s="1">
        <v>44972</v>
      </c>
      <c r="AB337" t="s">
        <v>50</v>
      </c>
      <c r="AC337" t="s">
        <v>51</v>
      </c>
      <c r="AD337" t="s">
        <v>52</v>
      </c>
      <c r="AE337">
        <v>4</v>
      </c>
      <c r="AF337" s="5">
        <v>414.55</v>
      </c>
      <c r="AG337">
        <v>41</v>
      </c>
      <c r="AH337" t="str">
        <f t="shared" si="5"/>
        <v>Middle Aged</v>
      </c>
    </row>
    <row r="338" spans="1:34" x14ac:dyDescent="0.25">
      <c r="A338">
        <v>3805</v>
      </c>
      <c r="B338" s="1">
        <v>44679</v>
      </c>
      <c r="C338">
        <v>4</v>
      </c>
      <c r="D338" t="s">
        <v>28</v>
      </c>
      <c r="E338" t="s">
        <v>29</v>
      </c>
      <c r="F338" t="s">
        <v>30</v>
      </c>
      <c r="G338" t="s">
        <v>55</v>
      </c>
      <c r="H338" t="s">
        <v>56</v>
      </c>
      <c r="I338" t="s">
        <v>46</v>
      </c>
      <c r="J338" t="s">
        <v>34</v>
      </c>
      <c r="K338" t="s">
        <v>188</v>
      </c>
      <c r="L338" t="s">
        <v>65</v>
      </c>
      <c r="M338" s="1">
        <v>30064</v>
      </c>
      <c r="N338" t="s">
        <v>36</v>
      </c>
      <c r="O338" t="s">
        <v>48</v>
      </c>
      <c r="P338" t="s">
        <v>60</v>
      </c>
      <c r="Q338" t="s">
        <v>77</v>
      </c>
      <c r="R338" t="s">
        <v>40</v>
      </c>
      <c r="S338" t="str">
        <f>IF(Table1[[#This Row],[Current Employee Rating]]&gt;=4,"High Performer",IF(Table1[[#This Row],[Current Employee Rating]]&gt;=3,"Average Performer","Low Performer"))</f>
        <v>Average Performer</v>
      </c>
      <c r="T338">
        <v>3</v>
      </c>
      <c r="U338" s="1">
        <v>44926</v>
      </c>
      <c r="V338">
        <v>2</v>
      </c>
      <c r="W338" t="str">
        <f>IF(Table1[[#This Row],[Engagement Score]]&lt;3,"Low",IF(Table1[[#This Row],[Engagement Score]]&lt;4,"Medium","High"))</f>
        <v>Low</v>
      </c>
      <c r="X338">
        <v>5</v>
      </c>
      <c r="Y338" t="str">
        <f>IF(Table1[[#This Row],[Satisfaction Score]]&lt;3,"Unsatisfied",IF(Table1[[#This Row],[Satisfaction Score]]&lt;4,"Neutral","Satisfied"))</f>
        <v>Satisfied</v>
      </c>
      <c r="Z338">
        <v>2</v>
      </c>
      <c r="AA338" s="1">
        <v>44804</v>
      </c>
      <c r="AB338" t="s">
        <v>92</v>
      </c>
      <c r="AC338" t="s">
        <v>51</v>
      </c>
      <c r="AD338" t="s">
        <v>52</v>
      </c>
      <c r="AE338">
        <v>1</v>
      </c>
      <c r="AF338" s="5">
        <v>391.88</v>
      </c>
      <c r="AG338">
        <v>40</v>
      </c>
      <c r="AH338" t="str">
        <f t="shared" si="5"/>
        <v>Middle Aged</v>
      </c>
    </row>
    <row r="339" spans="1:34" x14ac:dyDescent="0.25">
      <c r="A339">
        <v>3806</v>
      </c>
      <c r="B339" s="1">
        <v>44462</v>
      </c>
      <c r="C339">
        <v>4</v>
      </c>
      <c r="D339" t="s">
        <v>28</v>
      </c>
      <c r="E339" t="s">
        <v>85</v>
      </c>
      <c r="F339" t="s">
        <v>30</v>
      </c>
      <c r="G339" t="s">
        <v>31</v>
      </c>
      <c r="H339" t="s">
        <v>32</v>
      </c>
      <c r="I339" t="s">
        <v>33</v>
      </c>
      <c r="J339" t="s">
        <v>34</v>
      </c>
      <c r="K339" t="s">
        <v>188</v>
      </c>
      <c r="L339" t="s">
        <v>70</v>
      </c>
      <c r="M339" s="1">
        <v>27273</v>
      </c>
      <c r="N339" t="s">
        <v>36</v>
      </c>
      <c r="O339" t="s">
        <v>48</v>
      </c>
      <c r="P339" t="s">
        <v>60</v>
      </c>
      <c r="Q339" t="s">
        <v>67</v>
      </c>
      <c r="R339" t="s">
        <v>40</v>
      </c>
      <c r="S339" t="str">
        <f>IF(Table1[[#This Row],[Current Employee Rating]]&gt;=4,"High Performer",IF(Table1[[#This Row],[Current Employee Rating]]&gt;=3,"Average Performer","Low Performer"))</f>
        <v>Average Performer</v>
      </c>
      <c r="T339">
        <v>3</v>
      </c>
      <c r="U339" s="1">
        <v>44998</v>
      </c>
      <c r="V339">
        <v>4</v>
      </c>
      <c r="W339" t="str">
        <f>IF(Table1[[#This Row],[Engagement Score]]&lt;3,"Low",IF(Table1[[#This Row],[Engagement Score]]&lt;4,"Medium","High"))</f>
        <v>High</v>
      </c>
      <c r="X339">
        <v>1</v>
      </c>
      <c r="Y339" t="str">
        <f>IF(Table1[[#This Row],[Satisfaction Score]]&lt;3,"Unsatisfied",IF(Table1[[#This Row],[Satisfaction Score]]&lt;4,"Neutral","Satisfied"))</f>
        <v>Unsatisfied</v>
      </c>
      <c r="Z339">
        <v>5</v>
      </c>
      <c r="AA339" s="1">
        <v>44813</v>
      </c>
      <c r="AB339" t="s">
        <v>50</v>
      </c>
      <c r="AC339" t="s">
        <v>51</v>
      </c>
      <c r="AD339" t="s">
        <v>73</v>
      </c>
      <c r="AE339">
        <v>4</v>
      </c>
      <c r="AF339" s="5">
        <v>600.64</v>
      </c>
      <c r="AG339">
        <v>47</v>
      </c>
      <c r="AH339" t="str">
        <f t="shared" si="5"/>
        <v>Middle Aged</v>
      </c>
    </row>
    <row r="340" spans="1:34" x14ac:dyDescent="0.25">
      <c r="A340">
        <v>3807</v>
      </c>
      <c r="B340" s="1">
        <v>44454</v>
      </c>
      <c r="C340">
        <v>4</v>
      </c>
      <c r="D340" t="s">
        <v>28</v>
      </c>
      <c r="E340" t="s">
        <v>44</v>
      </c>
      <c r="F340" t="s">
        <v>30</v>
      </c>
      <c r="G340" t="s">
        <v>31</v>
      </c>
      <c r="H340" t="s">
        <v>32</v>
      </c>
      <c r="I340" t="s">
        <v>33</v>
      </c>
      <c r="J340" t="s">
        <v>34</v>
      </c>
      <c r="K340" t="s">
        <v>188</v>
      </c>
      <c r="L340" t="s">
        <v>96</v>
      </c>
      <c r="M340" s="1">
        <v>23513</v>
      </c>
      <c r="N340" t="s">
        <v>36</v>
      </c>
      <c r="O340" t="s">
        <v>48</v>
      </c>
      <c r="P340" t="s">
        <v>84</v>
      </c>
      <c r="Q340" t="s">
        <v>61</v>
      </c>
      <c r="R340" t="s">
        <v>40</v>
      </c>
      <c r="S340" t="str">
        <f>IF(Table1[[#This Row],[Current Employee Rating]]&gt;=4,"High Performer",IF(Table1[[#This Row],[Current Employee Rating]]&gt;=3,"Average Performer","Low Performer"))</f>
        <v>Average Performer</v>
      </c>
      <c r="T340">
        <v>3</v>
      </c>
      <c r="U340" s="1">
        <v>44790</v>
      </c>
      <c r="V340">
        <v>4</v>
      </c>
      <c r="W340" t="str">
        <f>IF(Table1[[#This Row],[Engagement Score]]&lt;3,"Low",IF(Table1[[#This Row],[Engagement Score]]&lt;4,"Medium","High"))</f>
        <v>High</v>
      </c>
      <c r="X340">
        <v>5</v>
      </c>
      <c r="Y340" t="str">
        <f>IF(Table1[[#This Row],[Satisfaction Score]]&lt;3,"Unsatisfied",IF(Table1[[#This Row],[Satisfaction Score]]&lt;4,"Neutral","Satisfied"))</f>
        <v>Satisfied</v>
      </c>
      <c r="Z340">
        <v>4</v>
      </c>
      <c r="AA340" s="1">
        <v>45011</v>
      </c>
      <c r="AB340" t="s">
        <v>92</v>
      </c>
      <c r="AC340" t="s">
        <v>51</v>
      </c>
      <c r="AD340" t="s">
        <v>73</v>
      </c>
      <c r="AE340">
        <v>1</v>
      </c>
      <c r="AF340" s="5">
        <v>997.74</v>
      </c>
      <c r="AG340">
        <v>57</v>
      </c>
      <c r="AH340" t="str">
        <f t="shared" si="5"/>
        <v>Middle Aged</v>
      </c>
    </row>
    <row r="341" spans="1:34" x14ac:dyDescent="0.25">
      <c r="A341">
        <v>3808</v>
      </c>
      <c r="B341" s="1">
        <v>43582</v>
      </c>
      <c r="C341">
        <v>7</v>
      </c>
      <c r="D341" t="s">
        <v>112</v>
      </c>
      <c r="E341" t="s">
        <v>94</v>
      </c>
      <c r="F341" t="s">
        <v>30</v>
      </c>
      <c r="G341" t="s">
        <v>31</v>
      </c>
      <c r="H341" t="s">
        <v>56</v>
      </c>
      <c r="I341" t="s">
        <v>55</v>
      </c>
      <c r="J341" t="s">
        <v>95</v>
      </c>
      <c r="K341" t="s">
        <v>95</v>
      </c>
      <c r="L341" t="s">
        <v>58</v>
      </c>
      <c r="M341" s="1">
        <v>17548</v>
      </c>
      <c r="N341" t="s">
        <v>36</v>
      </c>
      <c r="O341" t="s">
        <v>37</v>
      </c>
      <c r="P341" t="s">
        <v>38</v>
      </c>
      <c r="Q341" t="s">
        <v>39</v>
      </c>
      <c r="R341" t="s">
        <v>40</v>
      </c>
      <c r="S341" t="str">
        <f>IF(Table1[[#This Row],[Current Employee Rating]]&gt;=4,"High Performer",IF(Table1[[#This Row],[Current Employee Rating]]&gt;=3,"Average Performer","Low Performer"))</f>
        <v>Average Performer</v>
      </c>
      <c r="T341">
        <v>3</v>
      </c>
      <c r="U341" s="1">
        <v>44953</v>
      </c>
      <c r="V341">
        <v>5</v>
      </c>
      <c r="W341" t="str">
        <f>IF(Table1[[#This Row],[Engagement Score]]&lt;3,"Low",IF(Table1[[#This Row],[Engagement Score]]&lt;4,"Medium","High"))</f>
        <v>High</v>
      </c>
      <c r="X341">
        <v>4</v>
      </c>
      <c r="Y341" t="str">
        <f>IF(Table1[[#This Row],[Satisfaction Score]]&lt;3,"Unsatisfied",IF(Table1[[#This Row],[Satisfaction Score]]&lt;4,"Neutral","Satisfied"))</f>
        <v>Satisfied</v>
      </c>
      <c r="Z341">
        <v>4</v>
      </c>
      <c r="AA341" s="1">
        <v>44951</v>
      </c>
      <c r="AB341" t="s">
        <v>68</v>
      </c>
      <c r="AC341" t="s">
        <v>51</v>
      </c>
      <c r="AD341" t="s">
        <v>73</v>
      </c>
      <c r="AE341">
        <v>4</v>
      </c>
      <c r="AF341" s="5">
        <v>254.26</v>
      </c>
      <c r="AG341">
        <v>71</v>
      </c>
      <c r="AH341" t="str">
        <f t="shared" si="5"/>
        <v>Old</v>
      </c>
    </row>
    <row r="342" spans="1:34" x14ac:dyDescent="0.25">
      <c r="A342">
        <v>3809</v>
      </c>
      <c r="B342" s="1">
        <v>43744</v>
      </c>
      <c r="C342">
        <v>6</v>
      </c>
      <c r="D342" t="s">
        <v>113</v>
      </c>
      <c r="E342" t="s">
        <v>64</v>
      </c>
      <c r="F342" t="s">
        <v>30</v>
      </c>
      <c r="G342" t="s">
        <v>46</v>
      </c>
      <c r="H342" t="s">
        <v>56</v>
      </c>
      <c r="I342" t="s">
        <v>46</v>
      </c>
      <c r="J342" t="s">
        <v>95</v>
      </c>
      <c r="K342" t="s">
        <v>95</v>
      </c>
      <c r="L342" t="s">
        <v>70</v>
      </c>
      <c r="M342" s="1">
        <v>36911</v>
      </c>
      <c r="N342" t="s">
        <v>36</v>
      </c>
      <c r="O342" t="s">
        <v>48</v>
      </c>
      <c r="P342" t="s">
        <v>49</v>
      </c>
      <c r="Q342" t="s">
        <v>61</v>
      </c>
      <c r="R342" t="s">
        <v>40</v>
      </c>
      <c r="S342" t="str">
        <f>IF(Table1[[#This Row],[Current Employee Rating]]&gt;=4,"High Performer",IF(Table1[[#This Row],[Current Employee Rating]]&gt;=3,"Average Performer","Low Performer"))</f>
        <v>Average Performer</v>
      </c>
      <c r="T342">
        <v>3</v>
      </c>
      <c r="U342" s="1">
        <v>44808</v>
      </c>
      <c r="V342">
        <v>3</v>
      </c>
      <c r="W342" t="str">
        <f>IF(Table1[[#This Row],[Engagement Score]]&lt;3,"Low",IF(Table1[[#This Row],[Engagement Score]]&lt;4,"Medium","High"))</f>
        <v>Medium</v>
      </c>
      <c r="X342">
        <v>1</v>
      </c>
      <c r="Y342" t="str">
        <f>IF(Table1[[#This Row],[Satisfaction Score]]&lt;3,"Unsatisfied",IF(Table1[[#This Row],[Satisfaction Score]]&lt;4,"Neutral","Satisfied"))</f>
        <v>Unsatisfied</v>
      </c>
      <c r="Z342">
        <v>5</v>
      </c>
      <c r="AA342" s="1">
        <v>44855</v>
      </c>
      <c r="AB342" t="s">
        <v>68</v>
      </c>
      <c r="AC342" t="s">
        <v>51</v>
      </c>
      <c r="AD342" t="s">
        <v>52</v>
      </c>
      <c r="AE342">
        <v>3</v>
      </c>
      <c r="AF342" s="5">
        <v>786.62</v>
      </c>
      <c r="AG342">
        <v>18</v>
      </c>
      <c r="AH342" t="str">
        <f t="shared" si="5"/>
        <v>Young Adult</v>
      </c>
    </row>
    <row r="343" spans="1:34" x14ac:dyDescent="0.25">
      <c r="A343">
        <v>3810</v>
      </c>
      <c r="B343" s="1">
        <v>43877</v>
      </c>
      <c r="C343">
        <v>6</v>
      </c>
      <c r="D343" t="s">
        <v>114</v>
      </c>
      <c r="E343" t="s">
        <v>54</v>
      </c>
      <c r="F343" t="s">
        <v>30</v>
      </c>
      <c r="G343" t="s">
        <v>55</v>
      </c>
      <c r="H343" t="s">
        <v>45</v>
      </c>
      <c r="I343" t="s">
        <v>33</v>
      </c>
      <c r="J343" t="s">
        <v>95</v>
      </c>
      <c r="K343" t="s">
        <v>95</v>
      </c>
      <c r="L343" t="s">
        <v>58</v>
      </c>
      <c r="M343" s="1">
        <v>21833</v>
      </c>
      <c r="N343" t="s">
        <v>71</v>
      </c>
      <c r="O343" t="s">
        <v>37</v>
      </c>
      <c r="P343" t="s">
        <v>72</v>
      </c>
      <c r="Q343" t="s">
        <v>61</v>
      </c>
      <c r="R343" t="s">
        <v>40</v>
      </c>
      <c r="S343" t="str">
        <f>IF(Table1[[#This Row],[Current Employee Rating]]&gt;=4,"High Performer",IF(Table1[[#This Row],[Current Employee Rating]]&gt;=3,"Average Performer","Low Performer"))</f>
        <v>Average Performer</v>
      </c>
      <c r="T343">
        <v>3</v>
      </c>
      <c r="U343" s="1">
        <v>44917</v>
      </c>
      <c r="V343">
        <v>3</v>
      </c>
      <c r="W343" t="str">
        <f>IF(Table1[[#This Row],[Engagement Score]]&lt;3,"Low",IF(Table1[[#This Row],[Engagement Score]]&lt;4,"Medium","High"))</f>
        <v>Medium</v>
      </c>
      <c r="X343">
        <v>3</v>
      </c>
      <c r="Y343" t="str">
        <f>IF(Table1[[#This Row],[Satisfaction Score]]&lt;3,"Unsatisfied",IF(Table1[[#This Row],[Satisfaction Score]]&lt;4,"Neutral","Satisfied"))</f>
        <v>Neutral</v>
      </c>
      <c r="Z343">
        <v>1</v>
      </c>
      <c r="AA343" s="1">
        <v>44916</v>
      </c>
      <c r="AB343" t="s">
        <v>92</v>
      </c>
      <c r="AC343" t="s">
        <v>51</v>
      </c>
      <c r="AD343" t="s">
        <v>63</v>
      </c>
      <c r="AE343">
        <v>3</v>
      </c>
      <c r="AF343" s="5">
        <v>189.7</v>
      </c>
      <c r="AG343">
        <v>61</v>
      </c>
      <c r="AH343" t="str">
        <f t="shared" si="5"/>
        <v>Old</v>
      </c>
    </row>
    <row r="344" spans="1:34" x14ac:dyDescent="0.25">
      <c r="A344">
        <v>3811</v>
      </c>
      <c r="B344" s="1">
        <v>44695</v>
      </c>
      <c r="C344">
        <v>3</v>
      </c>
      <c r="D344" t="s">
        <v>114</v>
      </c>
      <c r="E344" t="s">
        <v>54</v>
      </c>
      <c r="F344" t="s">
        <v>30</v>
      </c>
      <c r="G344" t="s">
        <v>46</v>
      </c>
      <c r="H344" t="s">
        <v>56</v>
      </c>
      <c r="I344" t="s">
        <v>33</v>
      </c>
      <c r="J344" t="s">
        <v>95</v>
      </c>
      <c r="K344" t="s">
        <v>95</v>
      </c>
      <c r="L344" t="s">
        <v>97</v>
      </c>
      <c r="M344" s="1">
        <v>21255</v>
      </c>
      <c r="N344" t="s">
        <v>71</v>
      </c>
      <c r="O344" t="s">
        <v>48</v>
      </c>
      <c r="P344" t="s">
        <v>49</v>
      </c>
      <c r="Q344" t="s">
        <v>39</v>
      </c>
      <c r="R344" t="s">
        <v>40</v>
      </c>
      <c r="S344" t="str">
        <f>IF(Table1[[#This Row],[Current Employee Rating]]&gt;=4,"High Performer",IF(Table1[[#This Row],[Current Employee Rating]]&gt;=3,"Average Performer","Low Performer"))</f>
        <v>Average Performer</v>
      </c>
      <c r="T344">
        <v>3</v>
      </c>
      <c r="U344" s="1">
        <v>45064</v>
      </c>
      <c r="V344">
        <v>1</v>
      </c>
      <c r="W344" t="str">
        <f>IF(Table1[[#This Row],[Engagement Score]]&lt;3,"Low",IF(Table1[[#This Row],[Engagement Score]]&lt;4,"Medium","High"))</f>
        <v>Low</v>
      </c>
      <c r="X344">
        <v>1</v>
      </c>
      <c r="Y344" t="str">
        <f>IF(Table1[[#This Row],[Satisfaction Score]]&lt;3,"Unsatisfied",IF(Table1[[#This Row],[Satisfaction Score]]&lt;4,"Neutral","Satisfied"))</f>
        <v>Unsatisfied</v>
      </c>
      <c r="Z344">
        <v>1</v>
      </c>
      <c r="AA344" s="1">
        <v>45061</v>
      </c>
      <c r="AB344" t="s">
        <v>68</v>
      </c>
      <c r="AC344" t="s">
        <v>51</v>
      </c>
      <c r="AD344" t="s">
        <v>63</v>
      </c>
      <c r="AE344">
        <v>2</v>
      </c>
      <c r="AF344" s="5">
        <v>484.02</v>
      </c>
      <c r="AG344">
        <v>64</v>
      </c>
      <c r="AH344" t="str">
        <f t="shared" si="5"/>
        <v>Old</v>
      </c>
    </row>
    <row r="345" spans="1:34" x14ac:dyDescent="0.25">
      <c r="A345">
        <v>3812</v>
      </c>
      <c r="B345" s="1">
        <v>43509</v>
      </c>
      <c r="C345">
        <v>7</v>
      </c>
      <c r="D345" t="s">
        <v>114</v>
      </c>
      <c r="E345" t="s">
        <v>69</v>
      </c>
      <c r="F345" t="s">
        <v>30</v>
      </c>
      <c r="G345" t="s">
        <v>31</v>
      </c>
      <c r="H345" t="s">
        <v>56</v>
      </c>
      <c r="I345" t="s">
        <v>55</v>
      </c>
      <c r="J345" t="s">
        <v>95</v>
      </c>
      <c r="K345" t="s">
        <v>95</v>
      </c>
      <c r="L345" t="s">
        <v>75</v>
      </c>
      <c r="M345" s="1">
        <v>31191</v>
      </c>
      <c r="N345" t="s">
        <v>36</v>
      </c>
      <c r="O345" t="s">
        <v>37</v>
      </c>
      <c r="P345" t="s">
        <v>49</v>
      </c>
      <c r="Q345" t="s">
        <v>61</v>
      </c>
      <c r="R345" t="s">
        <v>40</v>
      </c>
      <c r="S345" t="str">
        <f>IF(Table1[[#This Row],[Current Employee Rating]]&gt;=4,"High Performer",IF(Table1[[#This Row],[Current Employee Rating]]&gt;=3,"Average Performer","Low Performer"))</f>
        <v>Average Performer</v>
      </c>
      <c r="T345">
        <v>3</v>
      </c>
      <c r="U345" s="1">
        <v>44937</v>
      </c>
      <c r="V345">
        <v>3</v>
      </c>
      <c r="W345" t="str">
        <f>IF(Table1[[#This Row],[Engagement Score]]&lt;3,"Low",IF(Table1[[#This Row],[Engagement Score]]&lt;4,"Medium","High"))</f>
        <v>Medium</v>
      </c>
      <c r="X345">
        <v>3</v>
      </c>
      <c r="Y345" t="str">
        <f>IF(Table1[[#This Row],[Satisfaction Score]]&lt;3,"Unsatisfied",IF(Table1[[#This Row],[Satisfaction Score]]&lt;4,"Neutral","Satisfied"))</f>
        <v>Neutral</v>
      </c>
      <c r="Z345">
        <v>1</v>
      </c>
      <c r="AA345" s="1">
        <v>45079</v>
      </c>
      <c r="AB345" t="s">
        <v>92</v>
      </c>
      <c r="AC345" t="s">
        <v>42</v>
      </c>
      <c r="AD345" t="s">
        <v>43</v>
      </c>
      <c r="AE345">
        <v>5</v>
      </c>
      <c r="AF345" s="5">
        <v>299.74</v>
      </c>
      <c r="AG345">
        <v>34</v>
      </c>
      <c r="AH345" t="str">
        <f t="shared" si="5"/>
        <v>Adult</v>
      </c>
    </row>
    <row r="346" spans="1:34" x14ac:dyDescent="0.25">
      <c r="A346">
        <v>3813</v>
      </c>
      <c r="B346" s="1">
        <v>44797</v>
      </c>
      <c r="C346">
        <v>3</v>
      </c>
      <c r="D346" t="s">
        <v>112</v>
      </c>
      <c r="E346" t="s">
        <v>85</v>
      </c>
      <c r="F346" t="s">
        <v>30</v>
      </c>
      <c r="G346" t="s">
        <v>46</v>
      </c>
      <c r="H346" t="s">
        <v>45</v>
      </c>
      <c r="I346" t="s">
        <v>46</v>
      </c>
      <c r="J346" t="s">
        <v>95</v>
      </c>
      <c r="K346" t="s">
        <v>95</v>
      </c>
      <c r="L346" t="s">
        <v>79</v>
      </c>
      <c r="M346" s="1">
        <v>20145</v>
      </c>
      <c r="N346" t="s">
        <v>36</v>
      </c>
      <c r="O346" t="s">
        <v>48</v>
      </c>
      <c r="P346" t="s">
        <v>49</v>
      </c>
      <c r="Q346" t="s">
        <v>39</v>
      </c>
      <c r="R346" t="s">
        <v>40</v>
      </c>
      <c r="S346" t="str">
        <f>IF(Table1[[#This Row],[Current Employee Rating]]&gt;=4,"High Performer",IF(Table1[[#This Row],[Current Employee Rating]]&gt;=3,"Average Performer","Low Performer"))</f>
        <v>Average Performer</v>
      </c>
      <c r="T346">
        <v>3</v>
      </c>
      <c r="U346" s="1">
        <v>45083</v>
      </c>
      <c r="V346">
        <v>2</v>
      </c>
      <c r="W346" t="str">
        <f>IF(Table1[[#This Row],[Engagement Score]]&lt;3,"Low",IF(Table1[[#This Row],[Engagement Score]]&lt;4,"Medium","High"))</f>
        <v>Low</v>
      </c>
      <c r="X346">
        <v>3</v>
      </c>
      <c r="Y346" t="str">
        <f>IF(Table1[[#This Row],[Satisfaction Score]]&lt;3,"Unsatisfied",IF(Table1[[#This Row],[Satisfaction Score]]&lt;4,"Neutral","Satisfied"))</f>
        <v>Neutral</v>
      </c>
      <c r="Z346">
        <v>4</v>
      </c>
      <c r="AA346" s="1">
        <v>45128</v>
      </c>
      <c r="AB346" t="s">
        <v>68</v>
      </c>
      <c r="AC346" t="s">
        <v>42</v>
      </c>
      <c r="AD346" t="s">
        <v>43</v>
      </c>
      <c r="AE346">
        <v>1</v>
      </c>
      <c r="AF346" s="5">
        <v>169.79</v>
      </c>
      <c r="AG346">
        <v>67</v>
      </c>
      <c r="AH346" t="str">
        <f t="shared" si="5"/>
        <v>Old</v>
      </c>
    </row>
    <row r="347" spans="1:34" x14ac:dyDescent="0.25">
      <c r="A347">
        <v>3815</v>
      </c>
      <c r="B347" s="1">
        <v>44281</v>
      </c>
      <c r="C347">
        <v>5</v>
      </c>
      <c r="D347" t="s">
        <v>113</v>
      </c>
      <c r="E347" t="s">
        <v>85</v>
      </c>
      <c r="F347" t="s">
        <v>30</v>
      </c>
      <c r="G347" t="s">
        <v>31</v>
      </c>
      <c r="H347" t="s">
        <v>32</v>
      </c>
      <c r="I347" t="s">
        <v>46</v>
      </c>
      <c r="J347" t="s">
        <v>95</v>
      </c>
      <c r="K347" t="s">
        <v>95</v>
      </c>
      <c r="L347" t="s">
        <v>96</v>
      </c>
      <c r="M347" s="1">
        <v>30828</v>
      </c>
      <c r="N347" t="s">
        <v>36</v>
      </c>
      <c r="O347" t="s">
        <v>48</v>
      </c>
      <c r="P347" t="s">
        <v>38</v>
      </c>
      <c r="Q347" t="s">
        <v>77</v>
      </c>
      <c r="R347" t="s">
        <v>40</v>
      </c>
      <c r="S347" t="str">
        <f>IF(Table1[[#This Row],[Current Employee Rating]]&gt;=4,"High Performer",IF(Table1[[#This Row],[Current Employee Rating]]&gt;=3,"Average Performer","Low Performer"))</f>
        <v>Average Performer</v>
      </c>
      <c r="T347">
        <v>3</v>
      </c>
      <c r="U347" s="1">
        <v>44980</v>
      </c>
      <c r="V347">
        <v>1</v>
      </c>
      <c r="W347" t="str">
        <f>IF(Table1[[#This Row],[Engagement Score]]&lt;3,"Low",IF(Table1[[#This Row],[Engagement Score]]&lt;4,"Medium","High"))</f>
        <v>Low</v>
      </c>
      <c r="X347">
        <v>5</v>
      </c>
      <c r="Y347" t="str">
        <f>IF(Table1[[#This Row],[Satisfaction Score]]&lt;3,"Unsatisfied",IF(Table1[[#This Row],[Satisfaction Score]]&lt;4,"Neutral","Satisfied"))</f>
        <v>Satisfied</v>
      </c>
      <c r="Z347">
        <v>3</v>
      </c>
      <c r="AA347" s="1">
        <v>44962</v>
      </c>
      <c r="AB347" t="s">
        <v>62</v>
      </c>
      <c r="AC347" t="s">
        <v>42</v>
      </c>
      <c r="AD347" t="s">
        <v>43</v>
      </c>
      <c r="AE347">
        <v>1</v>
      </c>
      <c r="AF347" s="5">
        <v>910.09</v>
      </c>
      <c r="AG347">
        <v>37</v>
      </c>
      <c r="AH347" t="str">
        <f t="shared" si="5"/>
        <v>Adult</v>
      </c>
    </row>
    <row r="348" spans="1:34" x14ac:dyDescent="0.25">
      <c r="A348">
        <v>3816</v>
      </c>
      <c r="B348" s="1">
        <v>44317</v>
      </c>
      <c r="C348">
        <v>5</v>
      </c>
      <c r="D348" t="s">
        <v>112</v>
      </c>
      <c r="E348" t="s">
        <v>74</v>
      </c>
      <c r="F348" t="s">
        <v>30</v>
      </c>
      <c r="G348" t="s">
        <v>55</v>
      </c>
      <c r="H348" t="s">
        <v>45</v>
      </c>
      <c r="I348" t="s">
        <v>33</v>
      </c>
      <c r="J348" t="s">
        <v>95</v>
      </c>
      <c r="K348" t="s">
        <v>95</v>
      </c>
      <c r="L348" t="s">
        <v>70</v>
      </c>
      <c r="M348" s="1">
        <v>20677</v>
      </c>
      <c r="N348" t="s">
        <v>36</v>
      </c>
      <c r="O348" t="s">
        <v>48</v>
      </c>
      <c r="P348" t="s">
        <v>49</v>
      </c>
      <c r="Q348" t="s">
        <v>61</v>
      </c>
      <c r="R348" t="s">
        <v>40</v>
      </c>
      <c r="S348" t="str">
        <f>IF(Table1[[#This Row],[Current Employee Rating]]&gt;=4,"High Performer",IF(Table1[[#This Row],[Current Employee Rating]]&gt;=3,"Average Performer","Low Performer"))</f>
        <v>Average Performer</v>
      </c>
      <c r="T348">
        <v>3</v>
      </c>
      <c r="U348" s="1">
        <v>44921</v>
      </c>
      <c r="V348">
        <v>1</v>
      </c>
      <c r="W348" t="str">
        <f>IF(Table1[[#This Row],[Engagement Score]]&lt;3,"Low",IF(Table1[[#This Row],[Engagement Score]]&lt;4,"Medium","High"))</f>
        <v>Low</v>
      </c>
      <c r="X348">
        <v>1</v>
      </c>
      <c r="Y348" t="str">
        <f>IF(Table1[[#This Row],[Satisfaction Score]]&lt;3,"Unsatisfied",IF(Table1[[#This Row],[Satisfaction Score]]&lt;4,"Neutral","Satisfied"))</f>
        <v>Unsatisfied</v>
      </c>
      <c r="Z348">
        <v>5</v>
      </c>
      <c r="AA348" s="1">
        <v>44915</v>
      </c>
      <c r="AB348" t="s">
        <v>92</v>
      </c>
      <c r="AC348" t="s">
        <v>51</v>
      </c>
      <c r="AD348" t="s">
        <v>73</v>
      </c>
      <c r="AE348">
        <v>5</v>
      </c>
      <c r="AF348" s="5">
        <v>912.1</v>
      </c>
      <c r="AG348">
        <v>65</v>
      </c>
      <c r="AH348" t="str">
        <f t="shared" si="5"/>
        <v>Old</v>
      </c>
    </row>
    <row r="349" spans="1:34" x14ac:dyDescent="0.25">
      <c r="A349">
        <v>3817</v>
      </c>
      <c r="B349" s="1">
        <v>44479</v>
      </c>
      <c r="C349">
        <v>4</v>
      </c>
      <c r="D349" t="s">
        <v>112</v>
      </c>
      <c r="E349" t="s">
        <v>29</v>
      </c>
      <c r="F349" t="s">
        <v>30</v>
      </c>
      <c r="G349" t="s">
        <v>46</v>
      </c>
      <c r="H349" t="s">
        <v>45</v>
      </c>
      <c r="I349" t="s">
        <v>55</v>
      </c>
      <c r="J349" t="s">
        <v>95</v>
      </c>
      <c r="K349" t="s">
        <v>95</v>
      </c>
      <c r="L349" t="s">
        <v>65</v>
      </c>
      <c r="M349" s="1">
        <v>28491</v>
      </c>
      <c r="N349" t="s">
        <v>36</v>
      </c>
      <c r="O349" t="s">
        <v>37</v>
      </c>
      <c r="P349" t="s">
        <v>72</v>
      </c>
      <c r="Q349" t="s">
        <v>61</v>
      </c>
      <c r="R349" t="s">
        <v>98</v>
      </c>
      <c r="S349" t="str">
        <f>IF(Table1[[#This Row],[Current Employee Rating]]&gt;=4,"High Performer",IF(Table1[[#This Row],[Current Employee Rating]]&gt;=3,"Average Performer","Low Performer"))</f>
        <v>Average Performer</v>
      </c>
      <c r="T349">
        <v>3</v>
      </c>
      <c r="U349" s="1">
        <v>45101</v>
      </c>
      <c r="V349">
        <v>3</v>
      </c>
      <c r="W349" t="str">
        <f>IF(Table1[[#This Row],[Engagement Score]]&lt;3,"Low",IF(Table1[[#This Row],[Engagement Score]]&lt;4,"Medium","High"))</f>
        <v>Medium</v>
      </c>
      <c r="X349">
        <v>3</v>
      </c>
      <c r="Y349" t="str">
        <f>IF(Table1[[#This Row],[Satisfaction Score]]&lt;3,"Unsatisfied",IF(Table1[[#This Row],[Satisfaction Score]]&lt;4,"Neutral","Satisfied"))</f>
        <v>Neutral</v>
      </c>
      <c r="Z349">
        <v>1</v>
      </c>
      <c r="AA349" s="1">
        <v>44992</v>
      </c>
      <c r="AB349" t="s">
        <v>50</v>
      </c>
      <c r="AC349" t="s">
        <v>42</v>
      </c>
      <c r="AD349" t="s">
        <v>52</v>
      </c>
      <c r="AE349">
        <v>4</v>
      </c>
      <c r="AF349" s="5">
        <v>456.65</v>
      </c>
      <c r="AG349">
        <v>43</v>
      </c>
      <c r="AH349" t="str">
        <f t="shared" si="5"/>
        <v>Middle Aged</v>
      </c>
    </row>
    <row r="350" spans="1:34" x14ac:dyDescent="0.25">
      <c r="A350">
        <v>3818</v>
      </c>
      <c r="B350" s="1">
        <v>43832</v>
      </c>
      <c r="C350">
        <v>6</v>
      </c>
      <c r="D350" t="s">
        <v>113</v>
      </c>
      <c r="E350" t="s">
        <v>29</v>
      </c>
      <c r="F350" t="s">
        <v>30</v>
      </c>
      <c r="G350" t="s">
        <v>46</v>
      </c>
      <c r="H350" t="s">
        <v>45</v>
      </c>
      <c r="I350" t="s">
        <v>46</v>
      </c>
      <c r="J350" t="s">
        <v>95</v>
      </c>
      <c r="K350" t="s">
        <v>95</v>
      </c>
      <c r="L350" t="s">
        <v>103</v>
      </c>
      <c r="M350" s="1">
        <v>18429</v>
      </c>
      <c r="N350" t="s">
        <v>36</v>
      </c>
      <c r="O350" t="s">
        <v>48</v>
      </c>
      <c r="P350" t="s">
        <v>84</v>
      </c>
      <c r="Q350" t="s">
        <v>61</v>
      </c>
      <c r="R350" t="s">
        <v>40</v>
      </c>
      <c r="S350" t="str">
        <f>IF(Table1[[#This Row],[Current Employee Rating]]&gt;=4,"High Performer",IF(Table1[[#This Row],[Current Employee Rating]]&gt;=3,"Average Performer","Low Performer"))</f>
        <v>Average Performer</v>
      </c>
      <c r="T350">
        <v>3</v>
      </c>
      <c r="U350" s="1">
        <v>44954</v>
      </c>
      <c r="V350">
        <v>1</v>
      </c>
      <c r="W350" t="str">
        <f>IF(Table1[[#This Row],[Engagement Score]]&lt;3,"Low",IF(Table1[[#This Row],[Engagement Score]]&lt;4,"Medium","High"))</f>
        <v>Low</v>
      </c>
      <c r="X350">
        <v>1</v>
      </c>
      <c r="Y350" t="str">
        <f>IF(Table1[[#This Row],[Satisfaction Score]]&lt;3,"Unsatisfied",IF(Table1[[#This Row],[Satisfaction Score]]&lt;4,"Neutral","Satisfied"))</f>
        <v>Unsatisfied</v>
      </c>
      <c r="Z350">
        <v>3</v>
      </c>
      <c r="AA350" s="1">
        <v>44872</v>
      </c>
      <c r="AB350" t="s">
        <v>41</v>
      </c>
      <c r="AC350" t="s">
        <v>51</v>
      </c>
      <c r="AD350" t="s">
        <v>52</v>
      </c>
      <c r="AE350">
        <v>4</v>
      </c>
      <c r="AF350" s="5">
        <v>313.5</v>
      </c>
      <c r="AG350">
        <v>70</v>
      </c>
      <c r="AH350" t="str">
        <f t="shared" si="5"/>
        <v>Old</v>
      </c>
    </row>
    <row r="351" spans="1:34" x14ac:dyDescent="0.25">
      <c r="A351">
        <v>3819</v>
      </c>
      <c r="B351" s="1">
        <v>43850</v>
      </c>
      <c r="C351">
        <v>6</v>
      </c>
      <c r="D351" t="s">
        <v>113</v>
      </c>
      <c r="E351" t="s">
        <v>87</v>
      </c>
      <c r="F351" t="s">
        <v>30</v>
      </c>
      <c r="G351" t="s">
        <v>55</v>
      </c>
      <c r="H351" t="s">
        <v>56</v>
      </c>
      <c r="I351" t="s">
        <v>46</v>
      </c>
      <c r="J351" t="s">
        <v>95</v>
      </c>
      <c r="K351" t="s">
        <v>95</v>
      </c>
      <c r="L351" t="s">
        <v>47</v>
      </c>
      <c r="M351" s="1">
        <v>21150</v>
      </c>
      <c r="N351" t="s">
        <v>36</v>
      </c>
      <c r="O351" t="s">
        <v>37</v>
      </c>
      <c r="P351" t="s">
        <v>84</v>
      </c>
      <c r="Q351" t="s">
        <v>61</v>
      </c>
      <c r="R351" t="s">
        <v>40</v>
      </c>
      <c r="S351" t="str">
        <f>IF(Table1[[#This Row],[Current Employee Rating]]&gt;=4,"High Performer",IF(Table1[[#This Row],[Current Employee Rating]]&gt;=3,"Average Performer","Low Performer"))</f>
        <v>Average Performer</v>
      </c>
      <c r="T351">
        <v>3</v>
      </c>
      <c r="U351" s="1">
        <v>45108</v>
      </c>
      <c r="V351">
        <v>4</v>
      </c>
      <c r="W351" t="str">
        <f>IF(Table1[[#This Row],[Engagement Score]]&lt;3,"Low",IF(Table1[[#This Row],[Engagement Score]]&lt;4,"Medium","High"))</f>
        <v>High</v>
      </c>
      <c r="X351">
        <v>1</v>
      </c>
      <c r="Y351" t="str">
        <f>IF(Table1[[#This Row],[Satisfaction Score]]&lt;3,"Unsatisfied",IF(Table1[[#This Row],[Satisfaction Score]]&lt;4,"Neutral","Satisfied"))</f>
        <v>Unsatisfied</v>
      </c>
      <c r="Z351">
        <v>1</v>
      </c>
      <c r="AA351" s="1">
        <v>44924</v>
      </c>
      <c r="AB351" t="s">
        <v>41</v>
      </c>
      <c r="AC351" t="s">
        <v>42</v>
      </c>
      <c r="AD351" t="s">
        <v>52</v>
      </c>
      <c r="AE351">
        <v>3</v>
      </c>
      <c r="AF351" s="5">
        <v>906.45</v>
      </c>
      <c r="AG351">
        <v>63</v>
      </c>
      <c r="AH351" t="str">
        <f t="shared" si="5"/>
        <v>Old</v>
      </c>
    </row>
    <row r="352" spans="1:34" x14ac:dyDescent="0.25">
      <c r="A352">
        <v>3820</v>
      </c>
      <c r="B352" s="1">
        <v>43323</v>
      </c>
      <c r="C352">
        <v>7</v>
      </c>
      <c r="D352" t="s">
        <v>113</v>
      </c>
      <c r="E352" t="s">
        <v>44</v>
      </c>
      <c r="F352" t="s">
        <v>30</v>
      </c>
      <c r="G352" t="s">
        <v>31</v>
      </c>
      <c r="H352" t="s">
        <v>32</v>
      </c>
      <c r="I352" t="s">
        <v>55</v>
      </c>
      <c r="J352" t="s">
        <v>95</v>
      </c>
      <c r="K352" t="s">
        <v>95</v>
      </c>
      <c r="L352" t="s">
        <v>65</v>
      </c>
      <c r="M352" s="1">
        <v>28032</v>
      </c>
      <c r="N352" t="s">
        <v>36</v>
      </c>
      <c r="O352" t="s">
        <v>37</v>
      </c>
      <c r="P352" t="s">
        <v>60</v>
      </c>
      <c r="Q352" t="s">
        <v>77</v>
      </c>
      <c r="R352" t="s">
        <v>40</v>
      </c>
      <c r="S352" t="str">
        <f>IF(Table1[[#This Row],[Current Employee Rating]]&gt;=4,"High Performer",IF(Table1[[#This Row],[Current Employee Rating]]&gt;=3,"Average Performer","Low Performer"))</f>
        <v>Average Performer</v>
      </c>
      <c r="T352">
        <v>3</v>
      </c>
      <c r="U352" s="1">
        <v>45133</v>
      </c>
      <c r="V352">
        <v>1</v>
      </c>
      <c r="W352" t="str">
        <f>IF(Table1[[#This Row],[Engagement Score]]&lt;3,"Low",IF(Table1[[#This Row],[Engagement Score]]&lt;4,"Medium","High"))</f>
        <v>Low</v>
      </c>
      <c r="X352">
        <v>3</v>
      </c>
      <c r="Y352" t="str">
        <f>IF(Table1[[#This Row],[Satisfaction Score]]&lt;3,"Unsatisfied",IF(Table1[[#This Row],[Satisfaction Score]]&lt;4,"Neutral","Satisfied"))</f>
        <v>Neutral</v>
      </c>
      <c r="Z352">
        <v>4</v>
      </c>
      <c r="AA352" s="1">
        <v>44792</v>
      </c>
      <c r="AB352" t="s">
        <v>62</v>
      </c>
      <c r="AC352" t="s">
        <v>51</v>
      </c>
      <c r="AD352" t="s">
        <v>52</v>
      </c>
      <c r="AE352">
        <v>2</v>
      </c>
      <c r="AF352" s="5">
        <v>333.8</v>
      </c>
      <c r="AG352">
        <v>42</v>
      </c>
      <c r="AH352" t="str">
        <f t="shared" si="5"/>
        <v>Middle Aged</v>
      </c>
    </row>
    <row r="353" spans="1:34" x14ac:dyDescent="0.25">
      <c r="A353">
        <v>3821</v>
      </c>
      <c r="B353" s="1">
        <v>44548</v>
      </c>
      <c r="C353">
        <v>4</v>
      </c>
      <c r="D353" t="s">
        <v>114</v>
      </c>
      <c r="E353" t="s">
        <v>64</v>
      </c>
      <c r="F353" t="s">
        <v>30</v>
      </c>
      <c r="G353" t="s">
        <v>31</v>
      </c>
      <c r="H353" t="s">
        <v>45</v>
      </c>
      <c r="I353" t="s">
        <v>33</v>
      </c>
      <c r="J353" t="s">
        <v>95</v>
      </c>
      <c r="K353" t="s">
        <v>95</v>
      </c>
      <c r="L353" t="s">
        <v>70</v>
      </c>
      <c r="M353" s="1">
        <v>29679</v>
      </c>
      <c r="N353" t="s">
        <v>36</v>
      </c>
      <c r="O353" t="s">
        <v>48</v>
      </c>
      <c r="P353" t="s">
        <v>38</v>
      </c>
      <c r="Q353" t="s">
        <v>61</v>
      </c>
      <c r="R353" t="s">
        <v>40</v>
      </c>
      <c r="S353" t="str">
        <f>IF(Table1[[#This Row],[Current Employee Rating]]&gt;=4,"High Performer",IF(Table1[[#This Row],[Current Employee Rating]]&gt;=3,"Average Performer","Low Performer"))</f>
        <v>Average Performer</v>
      </c>
      <c r="T353">
        <v>3</v>
      </c>
      <c r="U353" s="1">
        <v>44900</v>
      </c>
      <c r="V353">
        <v>5</v>
      </c>
      <c r="W353" t="str">
        <f>IF(Table1[[#This Row],[Engagement Score]]&lt;3,"Low",IF(Table1[[#This Row],[Engagement Score]]&lt;4,"Medium","High"))</f>
        <v>High</v>
      </c>
      <c r="X353">
        <v>4</v>
      </c>
      <c r="Y353" t="str">
        <f>IF(Table1[[#This Row],[Satisfaction Score]]&lt;3,"Unsatisfied",IF(Table1[[#This Row],[Satisfaction Score]]&lt;4,"Neutral","Satisfied"))</f>
        <v>Satisfied</v>
      </c>
      <c r="Z353">
        <v>4</v>
      </c>
      <c r="AA353" s="1">
        <v>44895</v>
      </c>
      <c r="AB353" t="s">
        <v>62</v>
      </c>
      <c r="AC353" t="s">
        <v>51</v>
      </c>
      <c r="AD353" t="s">
        <v>73</v>
      </c>
      <c r="AE353">
        <v>2</v>
      </c>
      <c r="AF353" s="5">
        <v>866.63</v>
      </c>
      <c r="AG353">
        <v>40</v>
      </c>
      <c r="AH353" t="str">
        <f t="shared" si="5"/>
        <v>Middle Aged</v>
      </c>
    </row>
    <row r="354" spans="1:34" x14ac:dyDescent="0.25">
      <c r="A354">
        <v>3822</v>
      </c>
      <c r="B354" s="1">
        <v>43732</v>
      </c>
      <c r="C354">
        <v>6</v>
      </c>
      <c r="D354" t="s">
        <v>113</v>
      </c>
      <c r="E354" t="s">
        <v>74</v>
      </c>
      <c r="F354" t="s">
        <v>30</v>
      </c>
      <c r="G354" t="s">
        <v>55</v>
      </c>
      <c r="H354" t="s">
        <v>56</v>
      </c>
      <c r="I354" t="s">
        <v>46</v>
      </c>
      <c r="J354" t="s">
        <v>115</v>
      </c>
      <c r="K354" t="s">
        <v>115</v>
      </c>
      <c r="L354" t="s">
        <v>65</v>
      </c>
      <c r="M354" s="1">
        <v>27655</v>
      </c>
      <c r="N354" t="s">
        <v>36</v>
      </c>
      <c r="O354" t="s">
        <v>48</v>
      </c>
      <c r="P354" t="s">
        <v>49</v>
      </c>
      <c r="Q354" t="s">
        <v>77</v>
      </c>
      <c r="R354" t="s">
        <v>40</v>
      </c>
      <c r="S354" t="str">
        <f>IF(Table1[[#This Row],[Current Employee Rating]]&gt;=4,"High Performer",IF(Table1[[#This Row],[Current Employee Rating]]&gt;=3,"Average Performer","Low Performer"))</f>
        <v>Average Performer</v>
      </c>
      <c r="T354">
        <v>3</v>
      </c>
      <c r="U354" s="1">
        <v>45008</v>
      </c>
      <c r="V354">
        <v>4</v>
      </c>
      <c r="W354" t="str">
        <f>IF(Table1[[#This Row],[Engagement Score]]&lt;3,"Low",IF(Table1[[#This Row],[Engagement Score]]&lt;4,"Medium","High"))</f>
        <v>High</v>
      </c>
      <c r="X354">
        <v>4</v>
      </c>
      <c r="Y354" t="str">
        <f>IF(Table1[[#This Row],[Satisfaction Score]]&lt;3,"Unsatisfied",IF(Table1[[#This Row],[Satisfaction Score]]&lt;4,"Neutral","Satisfied"))</f>
        <v>Satisfied</v>
      </c>
      <c r="Z354">
        <v>5</v>
      </c>
      <c r="AA354" s="1">
        <v>44903</v>
      </c>
      <c r="AB354" t="s">
        <v>68</v>
      </c>
      <c r="AC354" t="s">
        <v>42</v>
      </c>
      <c r="AD354" t="s">
        <v>52</v>
      </c>
      <c r="AE354">
        <v>5</v>
      </c>
      <c r="AF354" s="5">
        <v>357.58</v>
      </c>
      <c r="AG354">
        <v>44</v>
      </c>
      <c r="AH354" t="str">
        <f t="shared" si="5"/>
        <v>Middle Aged</v>
      </c>
    </row>
    <row r="355" spans="1:34" x14ac:dyDescent="0.25">
      <c r="A355">
        <v>3823</v>
      </c>
      <c r="B355" s="1">
        <v>44851</v>
      </c>
      <c r="C355">
        <v>3</v>
      </c>
      <c r="D355" t="s">
        <v>113</v>
      </c>
      <c r="E355" t="s">
        <v>64</v>
      </c>
      <c r="F355" t="s">
        <v>30</v>
      </c>
      <c r="G355" t="s">
        <v>55</v>
      </c>
      <c r="H355" t="s">
        <v>45</v>
      </c>
      <c r="I355" t="s">
        <v>33</v>
      </c>
      <c r="J355" t="s">
        <v>115</v>
      </c>
      <c r="K355" t="s">
        <v>115</v>
      </c>
      <c r="L355" t="s">
        <v>100</v>
      </c>
      <c r="M355" s="1">
        <v>32013</v>
      </c>
      <c r="N355" t="s">
        <v>36</v>
      </c>
      <c r="O355" t="s">
        <v>48</v>
      </c>
      <c r="P355" t="s">
        <v>38</v>
      </c>
      <c r="Q355" t="s">
        <v>61</v>
      </c>
      <c r="R355" t="s">
        <v>98</v>
      </c>
      <c r="S355" t="str">
        <f>IF(Table1[[#This Row],[Current Employee Rating]]&gt;=4,"High Performer",IF(Table1[[#This Row],[Current Employee Rating]]&gt;=3,"Average Performer","Low Performer"))</f>
        <v>Average Performer</v>
      </c>
      <c r="T355">
        <v>3</v>
      </c>
      <c r="U355" s="1">
        <v>44881</v>
      </c>
      <c r="V355">
        <v>5</v>
      </c>
      <c r="W355" t="str">
        <f>IF(Table1[[#This Row],[Engagement Score]]&lt;3,"Low",IF(Table1[[#This Row],[Engagement Score]]&lt;4,"Medium","High"))</f>
        <v>High</v>
      </c>
      <c r="X355">
        <v>4</v>
      </c>
      <c r="Y355" t="str">
        <f>IF(Table1[[#This Row],[Satisfaction Score]]&lt;3,"Unsatisfied",IF(Table1[[#This Row],[Satisfaction Score]]&lt;4,"Neutral","Satisfied"))</f>
        <v>Satisfied</v>
      </c>
      <c r="Z355">
        <v>1</v>
      </c>
      <c r="AA355" s="1">
        <v>44825</v>
      </c>
      <c r="AB355" t="s">
        <v>92</v>
      </c>
      <c r="AC355" t="s">
        <v>51</v>
      </c>
      <c r="AD355" t="s">
        <v>63</v>
      </c>
      <c r="AE355">
        <v>4</v>
      </c>
      <c r="AF355" s="5">
        <v>516.9</v>
      </c>
      <c r="AG355">
        <v>35</v>
      </c>
      <c r="AH355" t="str">
        <f t="shared" si="5"/>
        <v>Adult</v>
      </c>
    </row>
    <row r="356" spans="1:34" x14ac:dyDescent="0.25">
      <c r="A356">
        <v>3824</v>
      </c>
      <c r="B356" s="1">
        <v>43837</v>
      </c>
      <c r="C356">
        <v>6</v>
      </c>
      <c r="D356" t="s">
        <v>112</v>
      </c>
      <c r="E356" t="s">
        <v>85</v>
      </c>
      <c r="F356" t="s">
        <v>30</v>
      </c>
      <c r="G356" t="s">
        <v>31</v>
      </c>
      <c r="H356" t="s">
        <v>32</v>
      </c>
      <c r="I356" t="s">
        <v>55</v>
      </c>
      <c r="J356" t="s">
        <v>95</v>
      </c>
      <c r="K356" t="s">
        <v>95</v>
      </c>
      <c r="L356" t="s">
        <v>58</v>
      </c>
      <c r="M356" s="1">
        <v>17858</v>
      </c>
      <c r="N356" t="s">
        <v>36</v>
      </c>
      <c r="O356" t="s">
        <v>48</v>
      </c>
      <c r="P356" t="s">
        <v>72</v>
      </c>
      <c r="Q356" t="s">
        <v>61</v>
      </c>
      <c r="R356" t="s">
        <v>40</v>
      </c>
      <c r="S356" t="str">
        <f>IF(Table1[[#This Row],[Current Employee Rating]]&gt;=4,"High Performer",IF(Table1[[#This Row],[Current Employee Rating]]&gt;=3,"Average Performer","Low Performer"))</f>
        <v>Average Performer</v>
      </c>
      <c r="T356">
        <v>3</v>
      </c>
      <c r="U356" s="1">
        <v>44970</v>
      </c>
      <c r="V356">
        <v>4</v>
      </c>
      <c r="W356" t="str">
        <f>IF(Table1[[#This Row],[Engagement Score]]&lt;3,"Low",IF(Table1[[#This Row],[Engagement Score]]&lt;4,"Medium","High"))</f>
        <v>High</v>
      </c>
      <c r="X356">
        <v>4</v>
      </c>
      <c r="Y356" t="str">
        <f>IF(Table1[[#This Row],[Satisfaction Score]]&lt;3,"Unsatisfied",IF(Table1[[#This Row],[Satisfaction Score]]&lt;4,"Neutral","Satisfied"))</f>
        <v>Satisfied</v>
      </c>
      <c r="Z356">
        <v>5</v>
      </c>
      <c r="AA356" s="1">
        <v>44852</v>
      </c>
      <c r="AB356" t="s">
        <v>41</v>
      </c>
      <c r="AC356" t="s">
        <v>42</v>
      </c>
      <c r="AD356" t="s">
        <v>63</v>
      </c>
      <c r="AE356">
        <v>5</v>
      </c>
      <c r="AF356" s="5">
        <v>200.23</v>
      </c>
      <c r="AG356">
        <v>72</v>
      </c>
      <c r="AH356" t="str">
        <f t="shared" si="5"/>
        <v>Old</v>
      </c>
    </row>
    <row r="357" spans="1:34" x14ac:dyDescent="0.25">
      <c r="A357">
        <v>3825</v>
      </c>
      <c r="B357" s="1">
        <v>44870</v>
      </c>
      <c r="C357">
        <v>3</v>
      </c>
      <c r="D357" t="s">
        <v>112</v>
      </c>
      <c r="E357" t="s">
        <v>94</v>
      </c>
      <c r="F357" t="s">
        <v>30</v>
      </c>
      <c r="G357" t="s">
        <v>55</v>
      </c>
      <c r="H357" t="s">
        <v>45</v>
      </c>
      <c r="I357" t="s">
        <v>46</v>
      </c>
      <c r="J357" t="s">
        <v>95</v>
      </c>
      <c r="K357" t="s">
        <v>95</v>
      </c>
      <c r="L357" t="s">
        <v>70</v>
      </c>
      <c r="M357" s="1">
        <v>35938</v>
      </c>
      <c r="N357" t="s">
        <v>36</v>
      </c>
      <c r="O357" t="s">
        <v>48</v>
      </c>
      <c r="P357" t="s">
        <v>72</v>
      </c>
      <c r="Q357" t="s">
        <v>67</v>
      </c>
      <c r="R357" t="s">
        <v>40</v>
      </c>
      <c r="S357" t="str">
        <f>IF(Table1[[#This Row],[Current Employee Rating]]&gt;=4,"High Performer",IF(Table1[[#This Row],[Current Employee Rating]]&gt;=3,"Average Performer","Low Performer"))</f>
        <v>Average Performer</v>
      </c>
      <c r="T357">
        <v>3</v>
      </c>
      <c r="U357" s="1">
        <v>44917</v>
      </c>
      <c r="V357">
        <v>4</v>
      </c>
      <c r="W357" t="str">
        <f>IF(Table1[[#This Row],[Engagement Score]]&lt;3,"Low",IF(Table1[[#This Row],[Engagement Score]]&lt;4,"Medium","High"))</f>
        <v>High</v>
      </c>
      <c r="X357">
        <v>4</v>
      </c>
      <c r="Y357" t="str">
        <f>IF(Table1[[#This Row],[Satisfaction Score]]&lt;3,"Unsatisfied",IF(Table1[[#This Row],[Satisfaction Score]]&lt;4,"Neutral","Satisfied"))</f>
        <v>Satisfied</v>
      </c>
      <c r="Z357">
        <v>2</v>
      </c>
      <c r="AA357" s="1">
        <v>44828</v>
      </c>
      <c r="AB357" t="s">
        <v>41</v>
      </c>
      <c r="AC357" t="s">
        <v>42</v>
      </c>
      <c r="AD357" t="s">
        <v>63</v>
      </c>
      <c r="AE357">
        <v>1</v>
      </c>
      <c r="AF357" s="5">
        <v>728.77</v>
      </c>
      <c r="AG357">
        <v>24</v>
      </c>
      <c r="AH357" t="str">
        <f t="shared" si="5"/>
        <v>Young Adult</v>
      </c>
    </row>
    <row r="358" spans="1:34" x14ac:dyDescent="0.25">
      <c r="A358">
        <v>3826</v>
      </c>
      <c r="B358" s="1">
        <v>45042</v>
      </c>
      <c r="C358">
        <v>3</v>
      </c>
      <c r="D358" t="s">
        <v>112</v>
      </c>
      <c r="E358" t="s">
        <v>54</v>
      </c>
      <c r="F358" t="s">
        <v>30</v>
      </c>
      <c r="G358" t="s">
        <v>46</v>
      </c>
      <c r="H358" t="s">
        <v>56</v>
      </c>
      <c r="I358" t="s">
        <v>55</v>
      </c>
      <c r="J358" t="s">
        <v>95</v>
      </c>
      <c r="K358" t="s">
        <v>95</v>
      </c>
      <c r="L358" t="s">
        <v>70</v>
      </c>
      <c r="M358" s="1">
        <v>36992</v>
      </c>
      <c r="N358" t="s">
        <v>36</v>
      </c>
      <c r="O358" t="s">
        <v>48</v>
      </c>
      <c r="P358" t="s">
        <v>84</v>
      </c>
      <c r="Q358" t="s">
        <v>77</v>
      </c>
      <c r="R358" t="s">
        <v>40</v>
      </c>
      <c r="S358" t="str">
        <f>IF(Table1[[#This Row],[Current Employee Rating]]&gt;=4,"High Performer",IF(Table1[[#This Row],[Current Employee Rating]]&gt;=3,"Average Performer","Low Performer"))</f>
        <v>Average Performer</v>
      </c>
      <c r="T358">
        <v>3</v>
      </c>
      <c r="U358" s="1">
        <v>44882</v>
      </c>
      <c r="V358">
        <v>2</v>
      </c>
      <c r="W358" t="str">
        <f>IF(Table1[[#This Row],[Engagement Score]]&lt;3,"Low",IF(Table1[[#This Row],[Engagement Score]]&lt;4,"Medium","High"))</f>
        <v>Low</v>
      </c>
      <c r="X358">
        <v>1</v>
      </c>
      <c r="Y358" t="str">
        <f>IF(Table1[[#This Row],[Satisfaction Score]]&lt;3,"Unsatisfied",IF(Table1[[#This Row],[Satisfaction Score]]&lt;4,"Neutral","Satisfied"))</f>
        <v>Unsatisfied</v>
      </c>
      <c r="Z358">
        <v>3</v>
      </c>
      <c r="AA358" s="1">
        <v>44886</v>
      </c>
      <c r="AB358" t="s">
        <v>92</v>
      </c>
      <c r="AC358" t="s">
        <v>42</v>
      </c>
      <c r="AD358" t="s">
        <v>63</v>
      </c>
      <c r="AE358">
        <v>4</v>
      </c>
      <c r="AF358" s="5">
        <v>286.12</v>
      </c>
      <c r="AG358">
        <v>22</v>
      </c>
      <c r="AH358" t="str">
        <f t="shared" si="5"/>
        <v>Young Adult</v>
      </c>
    </row>
    <row r="359" spans="1:34" x14ac:dyDescent="0.25">
      <c r="A359">
        <v>3827</v>
      </c>
      <c r="B359" s="1">
        <v>43614</v>
      </c>
      <c r="C359">
        <v>6</v>
      </c>
      <c r="D359" t="s">
        <v>112</v>
      </c>
      <c r="E359" t="s">
        <v>81</v>
      </c>
      <c r="F359" t="s">
        <v>30</v>
      </c>
      <c r="G359" t="s">
        <v>46</v>
      </c>
      <c r="H359" t="s">
        <v>56</v>
      </c>
      <c r="I359" t="s">
        <v>46</v>
      </c>
      <c r="J359" t="s">
        <v>95</v>
      </c>
      <c r="K359" t="s">
        <v>95</v>
      </c>
      <c r="L359" t="s">
        <v>75</v>
      </c>
      <c r="M359" s="1">
        <v>33871</v>
      </c>
      <c r="N359" t="s">
        <v>36</v>
      </c>
      <c r="O359" t="s">
        <v>48</v>
      </c>
      <c r="P359" t="s">
        <v>84</v>
      </c>
      <c r="Q359" t="s">
        <v>39</v>
      </c>
      <c r="R359" t="s">
        <v>40</v>
      </c>
      <c r="S359" t="str">
        <f>IF(Table1[[#This Row],[Current Employee Rating]]&gt;=4,"High Performer",IF(Table1[[#This Row],[Current Employee Rating]]&gt;=3,"Average Performer","Low Performer"))</f>
        <v>Average Performer</v>
      </c>
      <c r="T359">
        <v>3</v>
      </c>
      <c r="U359" s="1">
        <v>44920</v>
      </c>
      <c r="V359">
        <v>3</v>
      </c>
      <c r="W359" t="str">
        <f>IF(Table1[[#This Row],[Engagement Score]]&lt;3,"Low",IF(Table1[[#This Row],[Engagement Score]]&lt;4,"Medium","High"))</f>
        <v>Medium</v>
      </c>
      <c r="X359">
        <v>3</v>
      </c>
      <c r="Y359" t="str">
        <f>IF(Table1[[#This Row],[Satisfaction Score]]&lt;3,"Unsatisfied",IF(Table1[[#This Row],[Satisfaction Score]]&lt;4,"Neutral","Satisfied"))</f>
        <v>Neutral</v>
      </c>
      <c r="Z359">
        <v>4</v>
      </c>
      <c r="AA359" s="1">
        <v>44958</v>
      </c>
      <c r="AB359" t="s">
        <v>92</v>
      </c>
      <c r="AC359" t="s">
        <v>42</v>
      </c>
      <c r="AD359" t="s">
        <v>43</v>
      </c>
      <c r="AE359">
        <v>5</v>
      </c>
      <c r="AF359" s="5">
        <v>997.15</v>
      </c>
      <c r="AG359">
        <v>27</v>
      </c>
      <c r="AH359" t="str">
        <f t="shared" si="5"/>
        <v>Adult</v>
      </c>
    </row>
    <row r="360" spans="1:34" x14ac:dyDescent="0.25">
      <c r="A360">
        <v>3828</v>
      </c>
      <c r="B360" s="1">
        <v>43720</v>
      </c>
      <c r="C360">
        <v>6</v>
      </c>
      <c r="D360" t="s">
        <v>114</v>
      </c>
      <c r="E360" t="s">
        <v>54</v>
      </c>
      <c r="F360" t="s">
        <v>30</v>
      </c>
      <c r="G360" t="s">
        <v>46</v>
      </c>
      <c r="H360" t="s">
        <v>45</v>
      </c>
      <c r="I360" t="s">
        <v>55</v>
      </c>
      <c r="J360" t="s">
        <v>95</v>
      </c>
      <c r="K360" t="s">
        <v>95</v>
      </c>
      <c r="L360" t="s">
        <v>47</v>
      </c>
      <c r="M360" s="1">
        <v>33174</v>
      </c>
      <c r="N360" t="s">
        <v>36</v>
      </c>
      <c r="O360" t="s">
        <v>48</v>
      </c>
      <c r="P360" t="s">
        <v>72</v>
      </c>
      <c r="Q360" t="s">
        <v>77</v>
      </c>
      <c r="R360" t="s">
        <v>40</v>
      </c>
      <c r="S360" t="str">
        <f>IF(Table1[[#This Row],[Current Employee Rating]]&gt;=4,"High Performer",IF(Table1[[#This Row],[Current Employee Rating]]&gt;=3,"Average Performer","Low Performer"))</f>
        <v>Average Performer</v>
      </c>
      <c r="T360">
        <v>3</v>
      </c>
      <c r="U360" s="1">
        <v>44978</v>
      </c>
      <c r="V360">
        <v>2</v>
      </c>
      <c r="W360" t="str">
        <f>IF(Table1[[#This Row],[Engagement Score]]&lt;3,"Low",IF(Table1[[#This Row],[Engagement Score]]&lt;4,"Medium","High"))</f>
        <v>Low</v>
      </c>
      <c r="X360">
        <v>5</v>
      </c>
      <c r="Y360" t="str">
        <f>IF(Table1[[#This Row],[Satisfaction Score]]&lt;3,"Unsatisfied",IF(Table1[[#This Row],[Satisfaction Score]]&lt;4,"Neutral","Satisfied"))</f>
        <v>Satisfied</v>
      </c>
      <c r="Z360">
        <v>1</v>
      </c>
      <c r="AA360" s="1">
        <v>45090</v>
      </c>
      <c r="AB360" t="s">
        <v>41</v>
      </c>
      <c r="AC360" t="s">
        <v>51</v>
      </c>
      <c r="AD360" t="s">
        <v>43</v>
      </c>
      <c r="AE360">
        <v>2</v>
      </c>
      <c r="AF360" s="5">
        <v>984.63</v>
      </c>
      <c r="AG360">
        <v>29</v>
      </c>
      <c r="AH360" t="str">
        <f t="shared" si="5"/>
        <v>Adult</v>
      </c>
    </row>
    <row r="361" spans="1:34" x14ac:dyDescent="0.25">
      <c r="A361">
        <v>3829</v>
      </c>
      <c r="B361" s="1">
        <v>43492</v>
      </c>
      <c r="C361">
        <v>7</v>
      </c>
      <c r="D361" t="s">
        <v>114</v>
      </c>
      <c r="E361" t="s">
        <v>69</v>
      </c>
      <c r="F361" t="s">
        <v>30</v>
      </c>
      <c r="G361" t="s">
        <v>46</v>
      </c>
      <c r="H361" t="s">
        <v>32</v>
      </c>
      <c r="I361" t="s">
        <v>55</v>
      </c>
      <c r="J361" t="s">
        <v>95</v>
      </c>
      <c r="K361" t="s">
        <v>95</v>
      </c>
      <c r="L361" t="s">
        <v>96</v>
      </c>
      <c r="M361" s="1">
        <v>20526</v>
      </c>
      <c r="N361" t="s">
        <v>36</v>
      </c>
      <c r="O361" t="s">
        <v>48</v>
      </c>
      <c r="P361" t="s">
        <v>60</v>
      </c>
      <c r="Q361" t="s">
        <v>67</v>
      </c>
      <c r="R361" t="s">
        <v>78</v>
      </c>
      <c r="S361" t="str">
        <f>IF(Table1[[#This Row],[Current Employee Rating]]&gt;=4,"High Performer",IF(Table1[[#This Row],[Current Employee Rating]]&gt;=3,"Average Performer","Low Performer"))</f>
        <v>Average Performer</v>
      </c>
      <c r="T361">
        <v>3</v>
      </c>
      <c r="U361" s="1">
        <v>44864</v>
      </c>
      <c r="V361">
        <v>3</v>
      </c>
      <c r="W361" t="str">
        <f>IF(Table1[[#This Row],[Engagement Score]]&lt;3,"Low",IF(Table1[[#This Row],[Engagement Score]]&lt;4,"Medium","High"))</f>
        <v>Medium</v>
      </c>
      <c r="X361">
        <v>2</v>
      </c>
      <c r="Y361" t="str">
        <f>IF(Table1[[#This Row],[Satisfaction Score]]&lt;3,"Unsatisfied",IF(Table1[[#This Row],[Satisfaction Score]]&lt;4,"Neutral","Satisfied"))</f>
        <v>Unsatisfied</v>
      </c>
      <c r="Z361">
        <v>1</v>
      </c>
      <c r="AA361" s="1">
        <v>44858</v>
      </c>
      <c r="AB361" t="s">
        <v>62</v>
      </c>
      <c r="AC361" t="s">
        <v>51</v>
      </c>
      <c r="AD361" t="s">
        <v>52</v>
      </c>
      <c r="AE361">
        <v>5</v>
      </c>
      <c r="AF361" s="5">
        <v>233.67</v>
      </c>
      <c r="AG361">
        <v>63</v>
      </c>
      <c r="AH361" t="str">
        <f t="shared" si="5"/>
        <v>Old</v>
      </c>
    </row>
    <row r="362" spans="1:34" x14ac:dyDescent="0.25">
      <c r="A362">
        <v>3830</v>
      </c>
      <c r="B362" s="1">
        <v>43697</v>
      </c>
      <c r="C362">
        <v>6</v>
      </c>
      <c r="D362" t="s">
        <v>116</v>
      </c>
      <c r="E362" t="s">
        <v>29</v>
      </c>
      <c r="F362" t="s">
        <v>30</v>
      </c>
      <c r="G362" t="s">
        <v>46</v>
      </c>
      <c r="H362" t="s">
        <v>32</v>
      </c>
      <c r="I362" t="s">
        <v>33</v>
      </c>
      <c r="J362" t="s">
        <v>95</v>
      </c>
      <c r="K362" t="s">
        <v>95</v>
      </c>
      <c r="L362" t="s">
        <v>70</v>
      </c>
      <c r="M362" s="1">
        <v>17317</v>
      </c>
      <c r="N362" t="s">
        <v>71</v>
      </c>
      <c r="O362" t="s">
        <v>48</v>
      </c>
      <c r="P362" t="s">
        <v>38</v>
      </c>
      <c r="Q362" t="s">
        <v>39</v>
      </c>
      <c r="R362" t="s">
        <v>107</v>
      </c>
      <c r="S362" t="str">
        <f>IF(Table1[[#This Row],[Current Employee Rating]]&gt;=4,"High Performer",IF(Table1[[#This Row],[Current Employee Rating]]&gt;=3,"Average Performer","Low Performer"))</f>
        <v>Average Performer</v>
      </c>
      <c r="T362">
        <v>3</v>
      </c>
      <c r="U362" s="1">
        <v>44923</v>
      </c>
      <c r="V362">
        <v>1</v>
      </c>
      <c r="W362" t="str">
        <f>IF(Table1[[#This Row],[Engagement Score]]&lt;3,"Low",IF(Table1[[#This Row],[Engagement Score]]&lt;4,"Medium","High"))</f>
        <v>Low</v>
      </c>
      <c r="X362">
        <v>1</v>
      </c>
      <c r="Y362" t="str">
        <f>IF(Table1[[#This Row],[Satisfaction Score]]&lt;3,"Unsatisfied",IF(Table1[[#This Row],[Satisfaction Score]]&lt;4,"Neutral","Satisfied"))</f>
        <v>Unsatisfied</v>
      </c>
      <c r="Z362">
        <v>3</v>
      </c>
      <c r="AA362" s="1">
        <v>45000</v>
      </c>
      <c r="AB362" t="s">
        <v>68</v>
      </c>
      <c r="AC362" t="s">
        <v>42</v>
      </c>
      <c r="AD362" t="s">
        <v>63</v>
      </c>
      <c r="AE362">
        <v>3</v>
      </c>
      <c r="AF362" s="5">
        <v>142.41999999999999</v>
      </c>
      <c r="AG362">
        <v>72</v>
      </c>
      <c r="AH362" t="str">
        <f t="shared" si="5"/>
        <v>Old</v>
      </c>
    </row>
    <row r="363" spans="1:34" x14ac:dyDescent="0.25">
      <c r="A363">
        <v>3831</v>
      </c>
      <c r="B363" s="1">
        <v>43357</v>
      </c>
      <c r="C363">
        <v>7</v>
      </c>
      <c r="D363" t="s">
        <v>117</v>
      </c>
      <c r="E363" t="s">
        <v>85</v>
      </c>
      <c r="F363" t="s">
        <v>30</v>
      </c>
      <c r="G363" t="s">
        <v>46</v>
      </c>
      <c r="H363" t="s">
        <v>32</v>
      </c>
      <c r="I363" t="s">
        <v>46</v>
      </c>
      <c r="J363" t="s">
        <v>95</v>
      </c>
      <c r="K363" t="s">
        <v>95</v>
      </c>
      <c r="L363" t="s">
        <v>70</v>
      </c>
      <c r="M363" s="1">
        <v>18329</v>
      </c>
      <c r="N363" t="s">
        <v>71</v>
      </c>
      <c r="O363" t="s">
        <v>37</v>
      </c>
      <c r="P363" t="s">
        <v>49</v>
      </c>
      <c r="Q363" t="s">
        <v>77</v>
      </c>
      <c r="R363" t="s">
        <v>98</v>
      </c>
      <c r="S363" t="str">
        <f>IF(Table1[[#This Row],[Current Employee Rating]]&gt;=4,"High Performer",IF(Table1[[#This Row],[Current Employee Rating]]&gt;=3,"Average Performer","Low Performer"))</f>
        <v>Average Performer</v>
      </c>
      <c r="T363">
        <v>3</v>
      </c>
      <c r="U363" s="1">
        <v>45065</v>
      </c>
      <c r="V363">
        <v>3</v>
      </c>
      <c r="W363" t="str">
        <f>IF(Table1[[#This Row],[Engagement Score]]&lt;3,"Low",IF(Table1[[#This Row],[Engagement Score]]&lt;4,"Medium","High"))</f>
        <v>Medium</v>
      </c>
      <c r="X363">
        <v>2</v>
      </c>
      <c r="Y363" t="str">
        <f>IF(Table1[[#This Row],[Satisfaction Score]]&lt;3,"Unsatisfied",IF(Table1[[#This Row],[Satisfaction Score]]&lt;4,"Neutral","Satisfied"))</f>
        <v>Unsatisfied</v>
      </c>
      <c r="Z363">
        <v>5</v>
      </c>
      <c r="AA363" s="1">
        <v>45007</v>
      </c>
      <c r="AB363" t="s">
        <v>62</v>
      </c>
      <c r="AC363" t="s">
        <v>42</v>
      </c>
      <c r="AD363" t="s">
        <v>43</v>
      </c>
      <c r="AE363">
        <v>2</v>
      </c>
      <c r="AF363" s="5">
        <v>784.73</v>
      </c>
      <c r="AG363">
        <v>68</v>
      </c>
      <c r="AH363" t="str">
        <f t="shared" si="5"/>
        <v>Old</v>
      </c>
    </row>
    <row r="364" spans="1:34" x14ac:dyDescent="0.25">
      <c r="A364">
        <v>3833</v>
      </c>
      <c r="B364" s="1">
        <v>44587</v>
      </c>
      <c r="C364">
        <v>4</v>
      </c>
      <c r="D364" t="s">
        <v>113</v>
      </c>
      <c r="E364" t="s">
        <v>94</v>
      </c>
      <c r="F364" t="s">
        <v>30</v>
      </c>
      <c r="G364" t="s">
        <v>55</v>
      </c>
      <c r="H364" t="s">
        <v>45</v>
      </c>
      <c r="I364" t="s">
        <v>46</v>
      </c>
      <c r="J364" t="s">
        <v>115</v>
      </c>
      <c r="K364" t="s">
        <v>115</v>
      </c>
      <c r="L364" t="s">
        <v>70</v>
      </c>
      <c r="M364" s="1">
        <v>19491</v>
      </c>
      <c r="N364" t="s">
        <v>36</v>
      </c>
      <c r="O364" t="s">
        <v>48</v>
      </c>
      <c r="P364" t="s">
        <v>84</v>
      </c>
      <c r="Q364" t="s">
        <v>61</v>
      </c>
      <c r="R364" t="s">
        <v>107</v>
      </c>
      <c r="S364" t="str">
        <f>IF(Table1[[#This Row],[Current Employee Rating]]&gt;=4,"High Performer",IF(Table1[[#This Row],[Current Employee Rating]]&gt;=3,"Average Performer","Low Performer"))</f>
        <v>Average Performer</v>
      </c>
      <c r="T364">
        <v>3</v>
      </c>
      <c r="U364" s="1">
        <v>44961</v>
      </c>
      <c r="V364">
        <v>3</v>
      </c>
      <c r="W364" t="str">
        <f>IF(Table1[[#This Row],[Engagement Score]]&lt;3,"Low",IF(Table1[[#This Row],[Engagement Score]]&lt;4,"Medium","High"))</f>
        <v>Medium</v>
      </c>
      <c r="X364">
        <v>5</v>
      </c>
      <c r="Y364" t="str">
        <f>IF(Table1[[#This Row],[Satisfaction Score]]&lt;3,"Unsatisfied",IF(Table1[[#This Row],[Satisfaction Score]]&lt;4,"Neutral","Satisfied"))</f>
        <v>Satisfied</v>
      </c>
      <c r="Z364">
        <v>2</v>
      </c>
      <c r="AA364" s="1">
        <v>45100</v>
      </c>
      <c r="AB364" t="s">
        <v>41</v>
      </c>
      <c r="AC364" t="s">
        <v>51</v>
      </c>
      <c r="AD364" t="s">
        <v>63</v>
      </c>
      <c r="AE364">
        <v>2</v>
      </c>
      <c r="AF364" s="5">
        <v>409.16</v>
      </c>
      <c r="AG364">
        <v>69</v>
      </c>
      <c r="AH364" t="str">
        <f t="shared" si="5"/>
        <v>Old</v>
      </c>
    </row>
    <row r="365" spans="1:34" x14ac:dyDescent="0.25">
      <c r="A365">
        <v>3834</v>
      </c>
      <c r="B365" s="1">
        <v>43595</v>
      </c>
      <c r="C365">
        <v>7</v>
      </c>
      <c r="D365" t="s">
        <v>113</v>
      </c>
      <c r="E365" t="s">
        <v>74</v>
      </c>
      <c r="F365" t="s">
        <v>30</v>
      </c>
      <c r="G365" t="s">
        <v>31</v>
      </c>
      <c r="H365" t="s">
        <v>32</v>
      </c>
      <c r="I365" t="s">
        <v>46</v>
      </c>
      <c r="J365" t="s">
        <v>115</v>
      </c>
      <c r="K365" t="s">
        <v>115</v>
      </c>
      <c r="L365" t="s">
        <v>70</v>
      </c>
      <c r="M365" s="1">
        <v>22473</v>
      </c>
      <c r="N365" t="s">
        <v>36</v>
      </c>
      <c r="O365" t="s">
        <v>48</v>
      </c>
      <c r="P365" t="s">
        <v>49</v>
      </c>
      <c r="Q365" t="s">
        <v>67</v>
      </c>
      <c r="R365" t="s">
        <v>40</v>
      </c>
      <c r="S365" t="str">
        <f>IF(Table1[[#This Row],[Current Employee Rating]]&gt;=4,"High Performer",IF(Table1[[#This Row],[Current Employee Rating]]&gt;=3,"Average Performer","Low Performer"))</f>
        <v>Average Performer</v>
      </c>
      <c r="T365">
        <v>3</v>
      </c>
      <c r="U365" s="1">
        <v>44951</v>
      </c>
      <c r="V365">
        <v>3</v>
      </c>
      <c r="W365" t="str">
        <f>IF(Table1[[#This Row],[Engagement Score]]&lt;3,"Low",IF(Table1[[#This Row],[Engagement Score]]&lt;4,"Medium","High"))</f>
        <v>Medium</v>
      </c>
      <c r="X365">
        <v>5</v>
      </c>
      <c r="Y365" t="str">
        <f>IF(Table1[[#This Row],[Satisfaction Score]]&lt;3,"Unsatisfied",IF(Table1[[#This Row],[Satisfaction Score]]&lt;4,"Neutral","Satisfied"))</f>
        <v>Satisfied</v>
      </c>
      <c r="Z365">
        <v>5</v>
      </c>
      <c r="AA365" s="1">
        <v>44930</v>
      </c>
      <c r="AB365" t="s">
        <v>68</v>
      </c>
      <c r="AC365" t="s">
        <v>51</v>
      </c>
      <c r="AD365" t="s">
        <v>73</v>
      </c>
      <c r="AE365">
        <v>1</v>
      </c>
      <c r="AF365" s="5">
        <v>700.53</v>
      </c>
      <c r="AG365">
        <v>58</v>
      </c>
      <c r="AH365" t="str">
        <f t="shared" si="5"/>
        <v>Middle Aged</v>
      </c>
    </row>
    <row r="366" spans="1:34" x14ac:dyDescent="0.25">
      <c r="A366">
        <v>3835</v>
      </c>
      <c r="B366" s="1">
        <v>43467</v>
      </c>
      <c r="C366">
        <v>7</v>
      </c>
      <c r="D366" t="s">
        <v>112</v>
      </c>
      <c r="E366" t="s">
        <v>81</v>
      </c>
      <c r="F366" t="s">
        <v>30</v>
      </c>
      <c r="G366" t="s">
        <v>46</v>
      </c>
      <c r="H366" t="s">
        <v>56</v>
      </c>
      <c r="I366" t="s">
        <v>46</v>
      </c>
      <c r="J366" t="s">
        <v>95</v>
      </c>
      <c r="K366" t="s">
        <v>95</v>
      </c>
      <c r="L366" t="s">
        <v>105</v>
      </c>
      <c r="M366" s="1">
        <v>34253</v>
      </c>
      <c r="N366" t="s">
        <v>36</v>
      </c>
      <c r="O366" t="s">
        <v>48</v>
      </c>
      <c r="P366" t="s">
        <v>49</v>
      </c>
      <c r="Q366" t="s">
        <v>77</v>
      </c>
      <c r="R366" t="s">
        <v>40</v>
      </c>
      <c r="S366" t="str">
        <f>IF(Table1[[#This Row],[Current Employee Rating]]&gt;=4,"High Performer",IF(Table1[[#This Row],[Current Employee Rating]]&gt;=3,"Average Performer","Low Performer"))</f>
        <v>Average Performer</v>
      </c>
      <c r="T366">
        <v>3</v>
      </c>
      <c r="U366" s="1">
        <v>44835</v>
      </c>
      <c r="V366">
        <v>5</v>
      </c>
      <c r="W366" t="str">
        <f>IF(Table1[[#This Row],[Engagement Score]]&lt;3,"Low",IF(Table1[[#This Row],[Engagement Score]]&lt;4,"Medium","High"))</f>
        <v>High</v>
      </c>
      <c r="X366">
        <v>3</v>
      </c>
      <c r="Y366" t="str">
        <f>IF(Table1[[#This Row],[Satisfaction Score]]&lt;3,"Unsatisfied",IF(Table1[[#This Row],[Satisfaction Score]]&lt;4,"Neutral","Satisfied"))</f>
        <v>Neutral</v>
      </c>
      <c r="Z366">
        <v>1</v>
      </c>
      <c r="AA366" s="1">
        <v>44870</v>
      </c>
      <c r="AB366" t="s">
        <v>50</v>
      </c>
      <c r="AC366" t="s">
        <v>51</v>
      </c>
      <c r="AD366" t="s">
        <v>43</v>
      </c>
      <c r="AE366">
        <v>3</v>
      </c>
      <c r="AF366" s="5">
        <v>439.63</v>
      </c>
      <c r="AG366">
        <v>26</v>
      </c>
      <c r="AH366" t="str">
        <f t="shared" si="5"/>
        <v>Adult</v>
      </c>
    </row>
    <row r="367" spans="1:34" x14ac:dyDescent="0.25">
      <c r="A367">
        <v>3836</v>
      </c>
      <c r="B367" s="1">
        <v>44421</v>
      </c>
      <c r="C367">
        <v>4</v>
      </c>
      <c r="D367" t="s">
        <v>112</v>
      </c>
      <c r="E367" t="s">
        <v>54</v>
      </c>
      <c r="F367" t="s">
        <v>30</v>
      </c>
      <c r="G367" t="s">
        <v>31</v>
      </c>
      <c r="H367" t="s">
        <v>45</v>
      </c>
      <c r="I367" t="s">
        <v>33</v>
      </c>
      <c r="J367" t="s">
        <v>95</v>
      </c>
      <c r="K367" t="s">
        <v>95</v>
      </c>
      <c r="L367" t="s">
        <v>65</v>
      </c>
      <c r="M367" s="1">
        <v>16814</v>
      </c>
      <c r="N367" t="s">
        <v>36</v>
      </c>
      <c r="O367" t="s">
        <v>48</v>
      </c>
      <c r="P367" t="s">
        <v>72</v>
      </c>
      <c r="Q367" t="s">
        <v>61</v>
      </c>
      <c r="R367" t="s">
        <v>40</v>
      </c>
      <c r="S367" t="str">
        <f>IF(Table1[[#This Row],[Current Employee Rating]]&gt;=4,"High Performer",IF(Table1[[#This Row],[Current Employee Rating]]&gt;=3,"Average Performer","Low Performer"))</f>
        <v>Average Performer</v>
      </c>
      <c r="T367">
        <v>3</v>
      </c>
      <c r="U367" s="1">
        <v>44989</v>
      </c>
      <c r="V367">
        <v>2</v>
      </c>
      <c r="W367" t="str">
        <f>IF(Table1[[#This Row],[Engagement Score]]&lt;3,"Low",IF(Table1[[#This Row],[Engagement Score]]&lt;4,"Medium","High"))</f>
        <v>Low</v>
      </c>
      <c r="X367">
        <v>3</v>
      </c>
      <c r="Y367" t="str">
        <f>IF(Table1[[#This Row],[Satisfaction Score]]&lt;3,"Unsatisfied",IF(Table1[[#This Row],[Satisfaction Score]]&lt;4,"Neutral","Satisfied"))</f>
        <v>Neutral</v>
      </c>
      <c r="Z367">
        <v>5</v>
      </c>
      <c r="AA367" s="1">
        <v>45045</v>
      </c>
      <c r="AB367" t="s">
        <v>68</v>
      </c>
      <c r="AC367" t="s">
        <v>51</v>
      </c>
      <c r="AD367" t="s">
        <v>52</v>
      </c>
      <c r="AE367">
        <v>3</v>
      </c>
      <c r="AF367" s="5">
        <v>830.78</v>
      </c>
      <c r="AG367">
        <v>75</v>
      </c>
      <c r="AH367" t="str">
        <f t="shared" si="5"/>
        <v>Old</v>
      </c>
    </row>
    <row r="368" spans="1:34" x14ac:dyDescent="0.25">
      <c r="A368">
        <v>3837</v>
      </c>
      <c r="B368" s="1">
        <v>44836</v>
      </c>
      <c r="C368">
        <v>3</v>
      </c>
      <c r="D368" t="s">
        <v>112</v>
      </c>
      <c r="E368" t="s">
        <v>69</v>
      </c>
      <c r="F368" t="s">
        <v>30</v>
      </c>
      <c r="G368" t="s">
        <v>46</v>
      </c>
      <c r="H368" t="s">
        <v>45</v>
      </c>
      <c r="I368" t="s">
        <v>46</v>
      </c>
      <c r="J368" t="s">
        <v>95</v>
      </c>
      <c r="K368" t="s">
        <v>95</v>
      </c>
      <c r="L368" t="s">
        <v>35</v>
      </c>
      <c r="M368" s="1">
        <v>20694</v>
      </c>
      <c r="N368" t="s">
        <v>36</v>
      </c>
      <c r="O368" t="s">
        <v>48</v>
      </c>
      <c r="P368" t="s">
        <v>60</v>
      </c>
      <c r="Q368" t="s">
        <v>61</v>
      </c>
      <c r="R368" t="s">
        <v>107</v>
      </c>
      <c r="S368" t="str">
        <f>IF(Table1[[#This Row],[Current Employee Rating]]&gt;=4,"High Performer",IF(Table1[[#This Row],[Current Employee Rating]]&gt;=3,"Average Performer","Low Performer"))</f>
        <v>Average Performer</v>
      </c>
      <c r="T368">
        <v>3</v>
      </c>
      <c r="U368" s="1">
        <v>44849</v>
      </c>
      <c r="V368">
        <v>5</v>
      </c>
      <c r="W368" t="str">
        <f>IF(Table1[[#This Row],[Engagement Score]]&lt;3,"Low",IF(Table1[[#This Row],[Engagement Score]]&lt;4,"Medium","High"))</f>
        <v>High</v>
      </c>
      <c r="X368">
        <v>3</v>
      </c>
      <c r="Y368" t="str">
        <f>IF(Table1[[#This Row],[Satisfaction Score]]&lt;3,"Unsatisfied",IF(Table1[[#This Row],[Satisfaction Score]]&lt;4,"Neutral","Satisfied"))</f>
        <v>Neutral</v>
      </c>
      <c r="Z368">
        <v>1</v>
      </c>
      <c r="AA368" s="1">
        <v>44979</v>
      </c>
      <c r="AB368" t="s">
        <v>92</v>
      </c>
      <c r="AC368" t="s">
        <v>42</v>
      </c>
      <c r="AD368" t="s">
        <v>43</v>
      </c>
      <c r="AE368">
        <v>3</v>
      </c>
      <c r="AF368" s="5">
        <v>320.33999999999997</v>
      </c>
      <c r="AG368">
        <v>66</v>
      </c>
      <c r="AH368" t="str">
        <f t="shared" si="5"/>
        <v>Old</v>
      </c>
    </row>
    <row r="369" spans="1:34" x14ac:dyDescent="0.25">
      <c r="A369">
        <v>3838</v>
      </c>
      <c r="B369" s="1">
        <v>43451</v>
      </c>
      <c r="C369">
        <v>7</v>
      </c>
      <c r="D369" t="s">
        <v>112</v>
      </c>
      <c r="E369" t="s">
        <v>29</v>
      </c>
      <c r="F369" t="s">
        <v>30</v>
      </c>
      <c r="G369" t="s">
        <v>46</v>
      </c>
      <c r="H369" t="s">
        <v>45</v>
      </c>
      <c r="I369" t="s">
        <v>55</v>
      </c>
      <c r="J369" t="s">
        <v>95</v>
      </c>
      <c r="K369" t="s">
        <v>95</v>
      </c>
      <c r="L369" t="s">
        <v>70</v>
      </c>
      <c r="M369" s="1">
        <v>29081</v>
      </c>
      <c r="N369" t="s">
        <v>36</v>
      </c>
      <c r="O369" t="s">
        <v>37</v>
      </c>
      <c r="P369" t="s">
        <v>84</v>
      </c>
      <c r="Q369" t="s">
        <v>61</v>
      </c>
      <c r="R369" t="s">
        <v>107</v>
      </c>
      <c r="S369" t="str">
        <f>IF(Table1[[#This Row],[Current Employee Rating]]&gt;=4,"High Performer",IF(Table1[[#This Row],[Current Employee Rating]]&gt;=3,"Average Performer","Low Performer"))</f>
        <v>Average Performer</v>
      </c>
      <c r="T369">
        <v>3</v>
      </c>
      <c r="U369" s="1">
        <v>44900</v>
      </c>
      <c r="V369">
        <v>1</v>
      </c>
      <c r="W369" t="str">
        <f>IF(Table1[[#This Row],[Engagement Score]]&lt;3,"Low",IF(Table1[[#This Row],[Engagement Score]]&lt;4,"Medium","High"))</f>
        <v>Low</v>
      </c>
      <c r="X369">
        <v>1</v>
      </c>
      <c r="Y369" t="str">
        <f>IF(Table1[[#This Row],[Satisfaction Score]]&lt;3,"Unsatisfied",IF(Table1[[#This Row],[Satisfaction Score]]&lt;4,"Neutral","Satisfied"))</f>
        <v>Unsatisfied</v>
      </c>
      <c r="Z369">
        <v>2</v>
      </c>
      <c r="AA369" s="1">
        <v>45035</v>
      </c>
      <c r="AB369" t="s">
        <v>92</v>
      </c>
      <c r="AC369" t="s">
        <v>42</v>
      </c>
      <c r="AD369" t="s">
        <v>43</v>
      </c>
      <c r="AE369">
        <v>2</v>
      </c>
      <c r="AF369" s="5">
        <v>510.23</v>
      </c>
      <c r="AG369">
        <v>39</v>
      </c>
      <c r="AH369" t="str">
        <f t="shared" si="5"/>
        <v>Adult</v>
      </c>
    </row>
    <row r="370" spans="1:34" x14ac:dyDescent="0.25">
      <c r="A370">
        <v>3839</v>
      </c>
      <c r="B370" s="1">
        <v>44480</v>
      </c>
      <c r="C370">
        <v>4</v>
      </c>
      <c r="D370" t="s">
        <v>114</v>
      </c>
      <c r="E370" t="s">
        <v>54</v>
      </c>
      <c r="F370" t="s">
        <v>30</v>
      </c>
      <c r="G370" t="s">
        <v>31</v>
      </c>
      <c r="H370" t="s">
        <v>56</v>
      </c>
      <c r="I370" t="s">
        <v>46</v>
      </c>
      <c r="J370" t="s">
        <v>95</v>
      </c>
      <c r="K370" t="s">
        <v>95</v>
      </c>
      <c r="L370" t="s">
        <v>65</v>
      </c>
      <c r="M370" s="1">
        <v>36796</v>
      </c>
      <c r="N370" t="s">
        <v>36</v>
      </c>
      <c r="O370" t="s">
        <v>48</v>
      </c>
      <c r="P370" t="s">
        <v>49</v>
      </c>
      <c r="Q370" t="s">
        <v>77</v>
      </c>
      <c r="R370" t="s">
        <v>107</v>
      </c>
      <c r="S370" t="str">
        <f>IF(Table1[[#This Row],[Current Employee Rating]]&gt;=4,"High Performer",IF(Table1[[#This Row],[Current Employee Rating]]&gt;=3,"Average Performer","Low Performer"))</f>
        <v>Average Performer</v>
      </c>
      <c r="T370">
        <v>3</v>
      </c>
      <c r="U370" s="1">
        <v>45020</v>
      </c>
      <c r="V370">
        <v>3</v>
      </c>
      <c r="W370" t="str">
        <f>IF(Table1[[#This Row],[Engagement Score]]&lt;3,"Low",IF(Table1[[#This Row],[Engagement Score]]&lt;4,"Medium","High"))</f>
        <v>Medium</v>
      </c>
      <c r="X370">
        <v>3</v>
      </c>
      <c r="Y370" t="str">
        <f>IF(Table1[[#This Row],[Satisfaction Score]]&lt;3,"Unsatisfied",IF(Table1[[#This Row],[Satisfaction Score]]&lt;4,"Neutral","Satisfied"))</f>
        <v>Neutral</v>
      </c>
      <c r="Z370">
        <v>4</v>
      </c>
      <c r="AA370" s="1">
        <v>45089</v>
      </c>
      <c r="AB370" t="s">
        <v>92</v>
      </c>
      <c r="AC370" t="s">
        <v>51</v>
      </c>
      <c r="AD370" t="s">
        <v>43</v>
      </c>
      <c r="AE370">
        <v>4</v>
      </c>
      <c r="AF370" s="5">
        <v>403</v>
      </c>
      <c r="AG370">
        <v>21</v>
      </c>
      <c r="AH370" t="str">
        <f t="shared" si="5"/>
        <v>Young Adult</v>
      </c>
    </row>
    <row r="371" spans="1:34" x14ac:dyDescent="0.25">
      <c r="A371">
        <v>3840</v>
      </c>
      <c r="B371" s="1">
        <v>45017</v>
      </c>
      <c r="C371">
        <v>3</v>
      </c>
      <c r="D371" t="s">
        <v>114</v>
      </c>
      <c r="E371" t="s">
        <v>69</v>
      </c>
      <c r="F371" t="s">
        <v>30</v>
      </c>
      <c r="G371" t="s">
        <v>46</v>
      </c>
      <c r="H371" t="s">
        <v>56</v>
      </c>
      <c r="I371" t="s">
        <v>55</v>
      </c>
      <c r="J371" t="s">
        <v>95</v>
      </c>
      <c r="K371" t="s">
        <v>95</v>
      </c>
      <c r="L371" t="s">
        <v>70</v>
      </c>
      <c r="M371" s="1">
        <v>25501</v>
      </c>
      <c r="N371" t="s">
        <v>36</v>
      </c>
      <c r="O371" t="s">
        <v>48</v>
      </c>
      <c r="P371" t="s">
        <v>49</v>
      </c>
      <c r="Q371" t="s">
        <v>61</v>
      </c>
      <c r="R371" t="s">
        <v>40</v>
      </c>
      <c r="S371" t="str">
        <f>IF(Table1[[#This Row],[Current Employee Rating]]&gt;=4,"High Performer",IF(Table1[[#This Row],[Current Employee Rating]]&gt;=3,"Average Performer","Low Performer"))</f>
        <v>Average Performer</v>
      </c>
      <c r="T371">
        <v>3</v>
      </c>
      <c r="U371" s="1">
        <v>44960</v>
      </c>
      <c r="V371">
        <v>1</v>
      </c>
      <c r="W371" t="str">
        <f>IF(Table1[[#This Row],[Engagement Score]]&lt;3,"Low",IF(Table1[[#This Row],[Engagement Score]]&lt;4,"Medium","High"))</f>
        <v>Low</v>
      </c>
      <c r="X371">
        <v>5</v>
      </c>
      <c r="Y371" t="str">
        <f>IF(Table1[[#This Row],[Satisfaction Score]]&lt;3,"Unsatisfied",IF(Table1[[#This Row],[Satisfaction Score]]&lt;4,"Neutral","Satisfied"))</f>
        <v>Satisfied</v>
      </c>
      <c r="Z371">
        <v>4</v>
      </c>
      <c r="AA371" s="1">
        <v>44871</v>
      </c>
      <c r="AB371" t="s">
        <v>68</v>
      </c>
      <c r="AC371" t="s">
        <v>51</v>
      </c>
      <c r="AD371" t="s">
        <v>43</v>
      </c>
      <c r="AE371">
        <v>4</v>
      </c>
      <c r="AF371" s="5">
        <v>170.61</v>
      </c>
      <c r="AG371">
        <v>54</v>
      </c>
      <c r="AH371" t="str">
        <f t="shared" si="5"/>
        <v>Middle Aged</v>
      </c>
    </row>
    <row r="372" spans="1:34" x14ac:dyDescent="0.25">
      <c r="A372">
        <v>3841</v>
      </c>
      <c r="B372" s="1">
        <v>44275</v>
      </c>
      <c r="C372">
        <v>5</v>
      </c>
      <c r="D372" t="s">
        <v>116</v>
      </c>
      <c r="E372" t="s">
        <v>29</v>
      </c>
      <c r="F372" t="s">
        <v>30</v>
      </c>
      <c r="G372" t="s">
        <v>55</v>
      </c>
      <c r="H372" t="s">
        <v>32</v>
      </c>
      <c r="I372" t="s">
        <v>55</v>
      </c>
      <c r="J372" t="s">
        <v>95</v>
      </c>
      <c r="K372" t="s">
        <v>95</v>
      </c>
      <c r="L372" t="s">
        <v>101</v>
      </c>
      <c r="M372" s="1">
        <v>25736</v>
      </c>
      <c r="N372" t="s">
        <v>71</v>
      </c>
      <c r="O372" t="s">
        <v>48</v>
      </c>
      <c r="P372" t="s">
        <v>84</v>
      </c>
      <c r="Q372" t="s">
        <v>61</v>
      </c>
      <c r="R372" t="s">
        <v>40</v>
      </c>
      <c r="S372" t="str">
        <f>IF(Table1[[#This Row],[Current Employee Rating]]&gt;=4,"High Performer",IF(Table1[[#This Row],[Current Employee Rating]]&gt;=3,"Average Performer","Low Performer"))</f>
        <v>Average Performer</v>
      </c>
      <c r="T372">
        <v>3</v>
      </c>
      <c r="U372" s="1">
        <v>45064</v>
      </c>
      <c r="V372">
        <v>5</v>
      </c>
      <c r="W372" t="str">
        <f>IF(Table1[[#This Row],[Engagement Score]]&lt;3,"Low",IF(Table1[[#This Row],[Engagement Score]]&lt;4,"Medium","High"))</f>
        <v>High</v>
      </c>
      <c r="X372">
        <v>4</v>
      </c>
      <c r="Y372" t="str">
        <f>IF(Table1[[#This Row],[Satisfaction Score]]&lt;3,"Unsatisfied",IF(Table1[[#This Row],[Satisfaction Score]]&lt;4,"Neutral","Satisfied"))</f>
        <v>Satisfied</v>
      </c>
      <c r="Z372">
        <v>4</v>
      </c>
      <c r="AA372" s="1">
        <v>44950</v>
      </c>
      <c r="AB372" t="s">
        <v>50</v>
      </c>
      <c r="AC372" t="s">
        <v>51</v>
      </c>
      <c r="AD372" t="s">
        <v>73</v>
      </c>
      <c r="AE372">
        <v>4</v>
      </c>
      <c r="AF372" s="5">
        <v>872.91</v>
      </c>
      <c r="AG372">
        <v>51</v>
      </c>
      <c r="AH372" t="str">
        <f t="shared" si="5"/>
        <v>Middle Aged</v>
      </c>
    </row>
    <row r="373" spans="1:34" x14ac:dyDescent="0.25">
      <c r="A373">
        <v>3844</v>
      </c>
      <c r="B373" s="1">
        <v>44357</v>
      </c>
      <c r="C373">
        <v>4</v>
      </c>
      <c r="D373" t="s">
        <v>113</v>
      </c>
      <c r="E373" t="s">
        <v>94</v>
      </c>
      <c r="F373" t="s">
        <v>30</v>
      </c>
      <c r="G373" t="s">
        <v>46</v>
      </c>
      <c r="H373" t="s">
        <v>32</v>
      </c>
      <c r="I373" t="s">
        <v>33</v>
      </c>
      <c r="J373" t="s">
        <v>115</v>
      </c>
      <c r="K373" t="s">
        <v>115</v>
      </c>
      <c r="L373" t="s">
        <v>65</v>
      </c>
      <c r="M373" s="1">
        <v>22434</v>
      </c>
      <c r="N373" t="s">
        <v>36</v>
      </c>
      <c r="O373" t="s">
        <v>48</v>
      </c>
      <c r="P373" t="s">
        <v>38</v>
      </c>
      <c r="Q373" t="s">
        <v>61</v>
      </c>
      <c r="R373" t="s">
        <v>107</v>
      </c>
      <c r="S373" t="str">
        <f>IF(Table1[[#This Row],[Current Employee Rating]]&gt;=4,"High Performer",IF(Table1[[#This Row],[Current Employee Rating]]&gt;=3,"Average Performer","Low Performer"))</f>
        <v>Average Performer</v>
      </c>
      <c r="T373">
        <v>3</v>
      </c>
      <c r="U373" s="1">
        <v>44958</v>
      </c>
      <c r="V373">
        <v>3</v>
      </c>
      <c r="W373" t="str">
        <f>IF(Table1[[#This Row],[Engagement Score]]&lt;3,"Low",IF(Table1[[#This Row],[Engagement Score]]&lt;4,"Medium","High"))</f>
        <v>Medium</v>
      </c>
      <c r="X373">
        <v>2</v>
      </c>
      <c r="Y373" t="str">
        <f>IF(Table1[[#This Row],[Satisfaction Score]]&lt;3,"Unsatisfied",IF(Table1[[#This Row],[Satisfaction Score]]&lt;4,"Neutral","Satisfied"))</f>
        <v>Unsatisfied</v>
      </c>
      <c r="Z373">
        <v>5</v>
      </c>
      <c r="AA373" s="1">
        <v>45116</v>
      </c>
      <c r="AB373" t="s">
        <v>62</v>
      </c>
      <c r="AC373" t="s">
        <v>51</v>
      </c>
      <c r="AD373" t="s">
        <v>43</v>
      </c>
      <c r="AE373">
        <v>5</v>
      </c>
      <c r="AF373" s="5">
        <v>603.66999999999996</v>
      </c>
      <c r="AG373">
        <v>60</v>
      </c>
      <c r="AH373" t="str">
        <f t="shared" si="5"/>
        <v>Old</v>
      </c>
    </row>
    <row r="374" spans="1:34" x14ac:dyDescent="0.25">
      <c r="A374">
        <v>3845</v>
      </c>
      <c r="B374" s="1">
        <v>43702</v>
      </c>
      <c r="C374">
        <v>6</v>
      </c>
      <c r="D374" t="s">
        <v>113</v>
      </c>
      <c r="E374" t="s">
        <v>74</v>
      </c>
      <c r="F374" t="s">
        <v>30</v>
      </c>
      <c r="G374" t="s">
        <v>31</v>
      </c>
      <c r="H374" t="s">
        <v>45</v>
      </c>
      <c r="I374" t="s">
        <v>55</v>
      </c>
      <c r="J374" t="s">
        <v>115</v>
      </c>
      <c r="K374" t="s">
        <v>115</v>
      </c>
      <c r="L374" t="s">
        <v>70</v>
      </c>
      <c r="M374" s="1">
        <v>25425</v>
      </c>
      <c r="N374" t="s">
        <v>36</v>
      </c>
      <c r="O374" t="s">
        <v>48</v>
      </c>
      <c r="P374" t="s">
        <v>49</v>
      </c>
      <c r="Q374" t="s">
        <v>61</v>
      </c>
      <c r="R374" t="s">
        <v>107</v>
      </c>
      <c r="S374" t="str">
        <f>IF(Table1[[#This Row],[Current Employee Rating]]&gt;=4,"High Performer",IF(Table1[[#This Row],[Current Employee Rating]]&gt;=3,"Average Performer","Low Performer"))</f>
        <v>Average Performer</v>
      </c>
      <c r="T374">
        <v>3</v>
      </c>
      <c r="U374" s="1">
        <v>45143</v>
      </c>
      <c r="V374">
        <v>4</v>
      </c>
      <c r="W374" t="str">
        <f>IF(Table1[[#This Row],[Engagement Score]]&lt;3,"Low",IF(Table1[[#This Row],[Engagement Score]]&lt;4,"Medium","High"))</f>
        <v>High</v>
      </c>
      <c r="X374">
        <v>5</v>
      </c>
      <c r="Y374" t="str">
        <f>IF(Table1[[#This Row],[Satisfaction Score]]&lt;3,"Unsatisfied",IF(Table1[[#This Row],[Satisfaction Score]]&lt;4,"Neutral","Satisfied"))</f>
        <v>Satisfied</v>
      </c>
      <c r="Z374">
        <v>3</v>
      </c>
      <c r="AA374" s="1">
        <v>44790</v>
      </c>
      <c r="AB374" t="s">
        <v>62</v>
      </c>
      <c r="AC374" t="s">
        <v>42</v>
      </c>
      <c r="AD374" t="s">
        <v>73</v>
      </c>
      <c r="AE374">
        <v>5</v>
      </c>
      <c r="AF374" s="5">
        <v>546.24</v>
      </c>
      <c r="AG374">
        <v>50</v>
      </c>
      <c r="AH374" t="str">
        <f t="shared" si="5"/>
        <v>Middle Aged</v>
      </c>
    </row>
    <row r="375" spans="1:34" x14ac:dyDescent="0.25">
      <c r="A375">
        <v>3846</v>
      </c>
      <c r="B375" s="1">
        <v>43955</v>
      </c>
      <c r="C375">
        <v>6</v>
      </c>
      <c r="D375" t="s">
        <v>112</v>
      </c>
      <c r="E375" t="s">
        <v>81</v>
      </c>
      <c r="F375" t="s">
        <v>30</v>
      </c>
      <c r="G375" t="s">
        <v>31</v>
      </c>
      <c r="H375" t="s">
        <v>32</v>
      </c>
      <c r="I375" t="s">
        <v>55</v>
      </c>
      <c r="J375" t="s">
        <v>95</v>
      </c>
      <c r="K375" t="s">
        <v>95</v>
      </c>
      <c r="L375" t="s">
        <v>101</v>
      </c>
      <c r="M375" s="1">
        <v>27616</v>
      </c>
      <c r="N375" t="s">
        <v>36</v>
      </c>
      <c r="O375" t="s">
        <v>48</v>
      </c>
      <c r="P375" t="s">
        <v>84</v>
      </c>
      <c r="Q375" t="s">
        <v>61</v>
      </c>
      <c r="R375" t="s">
        <v>40</v>
      </c>
      <c r="S375" t="str">
        <f>IF(Table1[[#This Row],[Current Employee Rating]]&gt;=4,"High Performer",IF(Table1[[#This Row],[Current Employee Rating]]&gt;=3,"Average Performer","Low Performer"))</f>
        <v>Average Performer</v>
      </c>
      <c r="T375">
        <v>3</v>
      </c>
      <c r="U375" s="1">
        <v>44953</v>
      </c>
      <c r="V375">
        <v>4</v>
      </c>
      <c r="W375" t="str">
        <f>IF(Table1[[#This Row],[Engagement Score]]&lt;3,"Low",IF(Table1[[#This Row],[Engagement Score]]&lt;4,"Medium","High"))</f>
        <v>High</v>
      </c>
      <c r="X375">
        <v>5</v>
      </c>
      <c r="Y375" t="str">
        <f>IF(Table1[[#This Row],[Satisfaction Score]]&lt;3,"Unsatisfied",IF(Table1[[#This Row],[Satisfaction Score]]&lt;4,"Neutral","Satisfied"))</f>
        <v>Satisfied</v>
      </c>
      <c r="Z375">
        <v>1</v>
      </c>
      <c r="AA375" s="1">
        <v>45027</v>
      </c>
      <c r="AB375" t="s">
        <v>41</v>
      </c>
      <c r="AC375" t="s">
        <v>42</v>
      </c>
      <c r="AD375" t="s">
        <v>52</v>
      </c>
      <c r="AE375">
        <v>4</v>
      </c>
      <c r="AF375" s="5">
        <v>607.97</v>
      </c>
      <c r="AG375">
        <v>45</v>
      </c>
      <c r="AH375" t="str">
        <f t="shared" si="5"/>
        <v>Middle Aged</v>
      </c>
    </row>
    <row r="376" spans="1:34" x14ac:dyDescent="0.25">
      <c r="A376">
        <v>3847</v>
      </c>
      <c r="B376" s="1">
        <v>43520</v>
      </c>
      <c r="C376">
        <v>7</v>
      </c>
      <c r="D376" t="s">
        <v>112</v>
      </c>
      <c r="E376" t="s">
        <v>54</v>
      </c>
      <c r="F376" t="s">
        <v>30</v>
      </c>
      <c r="G376" t="s">
        <v>46</v>
      </c>
      <c r="H376" t="s">
        <v>56</v>
      </c>
      <c r="I376" t="s">
        <v>33</v>
      </c>
      <c r="J376" t="s">
        <v>95</v>
      </c>
      <c r="K376" t="s">
        <v>95</v>
      </c>
      <c r="L376" t="s">
        <v>70</v>
      </c>
      <c r="M376" s="1">
        <v>36044</v>
      </c>
      <c r="N376" t="s">
        <v>36</v>
      </c>
      <c r="O376" t="s">
        <v>48</v>
      </c>
      <c r="P376" t="s">
        <v>49</v>
      </c>
      <c r="Q376" t="s">
        <v>61</v>
      </c>
      <c r="R376" t="s">
        <v>40</v>
      </c>
      <c r="S376" t="str">
        <f>IF(Table1[[#This Row],[Current Employee Rating]]&gt;=4,"High Performer",IF(Table1[[#This Row],[Current Employee Rating]]&gt;=3,"Average Performer","Low Performer"))</f>
        <v>Average Performer</v>
      </c>
      <c r="T376">
        <v>3</v>
      </c>
      <c r="U376" s="1">
        <v>44838</v>
      </c>
      <c r="V376">
        <v>5</v>
      </c>
      <c r="W376" t="str">
        <f>IF(Table1[[#This Row],[Engagement Score]]&lt;3,"Low",IF(Table1[[#This Row],[Engagement Score]]&lt;4,"Medium","High"))</f>
        <v>High</v>
      </c>
      <c r="X376">
        <v>3</v>
      </c>
      <c r="Y376" t="str">
        <f>IF(Table1[[#This Row],[Satisfaction Score]]&lt;3,"Unsatisfied",IF(Table1[[#This Row],[Satisfaction Score]]&lt;4,"Neutral","Satisfied"))</f>
        <v>Neutral</v>
      </c>
      <c r="Z376">
        <v>1</v>
      </c>
      <c r="AA376" s="1">
        <v>45013</v>
      </c>
      <c r="AB376" t="s">
        <v>68</v>
      </c>
      <c r="AC376" t="s">
        <v>42</v>
      </c>
      <c r="AD376" t="s">
        <v>63</v>
      </c>
      <c r="AE376">
        <v>4</v>
      </c>
      <c r="AF376" s="5">
        <v>130.59</v>
      </c>
      <c r="AG376">
        <v>21</v>
      </c>
      <c r="AH376" t="str">
        <f t="shared" si="5"/>
        <v>Young Adult</v>
      </c>
    </row>
    <row r="377" spans="1:34" x14ac:dyDescent="0.25">
      <c r="A377">
        <v>3848</v>
      </c>
      <c r="B377" s="1">
        <v>43732</v>
      </c>
      <c r="C377">
        <v>6</v>
      </c>
      <c r="D377" t="s">
        <v>112</v>
      </c>
      <c r="E377" t="s">
        <v>69</v>
      </c>
      <c r="F377" t="s">
        <v>30</v>
      </c>
      <c r="G377" t="s">
        <v>55</v>
      </c>
      <c r="H377" t="s">
        <v>32</v>
      </c>
      <c r="I377" t="s">
        <v>33</v>
      </c>
      <c r="J377" t="s">
        <v>95</v>
      </c>
      <c r="K377" t="s">
        <v>95</v>
      </c>
      <c r="L377" t="s">
        <v>70</v>
      </c>
      <c r="M377" s="1">
        <v>35295</v>
      </c>
      <c r="N377" t="s">
        <v>36</v>
      </c>
      <c r="O377" t="s">
        <v>48</v>
      </c>
      <c r="P377" t="s">
        <v>84</v>
      </c>
      <c r="Q377" t="s">
        <v>67</v>
      </c>
      <c r="R377" t="s">
        <v>40</v>
      </c>
      <c r="S377" t="str">
        <f>IF(Table1[[#This Row],[Current Employee Rating]]&gt;=4,"High Performer",IF(Table1[[#This Row],[Current Employee Rating]]&gt;=3,"Average Performer","Low Performer"))</f>
        <v>Average Performer</v>
      </c>
      <c r="T377">
        <v>3</v>
      </c>
      <c r="U377" s="1">
        <v>44836</v>
      </c>
      <c r="V377">
        <v>5</v>
      </c>
      <c r="W377" t="str">
        <f>IF(Table1[[#This Row],[Engagement Score]]&lt;3,"Low",IF(Table1[[#This Row],[Engagement Score]]&lt;4,"Medium","High"))</f>
        <v>High</v>
      </c>
      <c r="X377">
        <v>1</v>
      </c>
      <c r="Y377" t="str">
        <f>IF(Table1[[#This Row],[Satisfaction Score]]&lt;3,"Unsatisfied",IF(Table1[[#This Row],[Satisfaction Score]]&lt;4,"Neutral","Satisfied"))</f>
        <v>Unsatisfied</v>
      </c>
      <c r="Z377">
        <v>4</v>
      </c>
      <c r="AA377" s="1">
        <v>44883</v>
      </c>
      <c r="AB377" t="s">
        <v>92</v>
      </c>
      <c r="AC377" t="s">
        <v>42</v>
      </c>
      <c r="AD377" t="s">
        <v>52</v>
      </c>
      <c r="AE377">
        <v>2</v>
      </c>
      <c r="AF377" s="5">
        <v>443.56</v>
      </c>
      <c r="AG377">
        <v>23</v>
      </c>
      <c r="AH377" t="str">
        <f t="shared" si="5"/>
        <v>Young Adult</v>
      </c>
    </row>
    <row r="378" spans="1:34" x14ac:dyDescent="0.25">
      <c r="A378">
        <v>3849</v>
      </c>
      <c r="B378" s="1">
        <v>44240</v>
      </c>
      <c r="C378">
        <v>5</v>
      </c>
      <c r="D378" t="s">
        <v>112</v>
      </c>
      <c r="E378" t="s">
        <v>29</v>
      </c>
      <c r="F378" t="s">
        <v>30</v>
      </c>
      <c r="G378" t="s">
        <v>31</v>
      </c>
      <c r="H378" t="s">
        <v>45</v>
      </c>
      <c r="I378" t="s">
        <v>46</v>
      </c>
      <c r="J378" t="s">
        <v>95</v>
      </c>
      <c r="K378" t="s">
        <v>95</v>
      </c>
      <c r="L378" t="s">
        <v>65</v>
      </c>
      <c r="M378" s="1">
        <v>28876</v>
      </c>
      <c r="N378" t="s">
        <v>36</v>
      </c>
      <c r="O378" t="s">
        <v>37</v>
      </c>
      <c r="P378" t="s">
        <v>38</v>
      </c>
      <c r="Q378" t="s">
        <v>39</v>
      </c>
      <c r="R378" t="s">
        <v>40</v>
      </c>
      <c r="S378" t="str">
        <f>IF(Table1[[#This Row],[Current Employee Rating]]&gt;=4,"High Performer",IF(Table1[[#This Row],[Current Employee Rating]]&gt;=3,"Average Performer","Low Performer"))</f>
        <v>Average Performer</v>
      </c>
      <c r="T378">
        <v>3</v>
      </c>
      <c r="U378" s="1">
        <v>44811</v>
      </c>
      <c r="V378">
        <v>3</v>
      </c>
      <c r="W378" t="str">
        <f>IF(Table1[[#This Row],[Engagement Score]]&lt;3,"Low",IF(Table1[[#This Row],[Engagement Score]]&lt;4,"Medium","High"))</f>
        <v>Medium</v>
      </c>
      <c r="X378">
        <v>3</v>
      </c>
      <c r="Y378" t="str">
        <f>IF(Table1[[#This Row],[Satisfaction Score]]&lt;3,"Unsatisfied",IF(Table1[[#This Row],[Satisfaction Score]]&lt;4,"Neutral","Satisfied"))</f>
        <v>Neutral</v>
      </c>
      <c r="Z378">
        <v>1</v>
      </c>
      <c r="AA378" s="1">
        <v>45000</v>
      </c>
      <c r="AB378" t="s">
        <v>41</v>
      </c>
      <c r="AC378" t="s">
        <v>51</v>
      </c>
      <c r="AD378" t="s">
        <v>73</v>
      </c>
      <c r="AE378">
        <v>3</v>
      </c>
      <c r="AF378" s="5">
        <v>436.47</v>
      </c>
      <c r="AG378">
        <v>42</v>
      </c>
      <c r="AH378" t="str">
        <f t="shared" si="5"/>
        <v>Middle Aged</v>
      </c>
    </row>
    <row r="379" spans="1:34" x14ac:dyDescent="0.25">
      <c r="A379">
        <v>3850</v>
      </c>
      <c r="B379" s="1">
        <v>43835</v>
      </c>
      <c r="C379">
        <v>6</v>
      </c>
      <c r="D379" t="s">
        <v>114</v>
      </c>
      <c r="E379" t="s">
        <v>87</v>
      </c>
      <c r="F379" t="s">
        <v>30</v>
      </c>
      <c r="G379" t="s">
        <v>46</v>
      </c>
      <c r="H379" t="s">
        <v>56</v>
      </c>
      <c r="I379" t="s">
        <v>33</v>
      </c>
      <c r="J379" t="s">
        <v>95</v>
      </c>
      <c r="K379" t="s">
        <v>95</v>
      </c>
      <c r="L379" t="s">
        <v>105</v>
      </c>
      <c r="M379" s="1">
        <v>19588</v>
      </c>
      <c r="N379" t="s">
        <v>36</v>
      </c>
      <c r="O379" t="s">
        <v>48</v>
      </c>
      <c r="P379" t="s">
        <v>49</v>
      </c>
      <c r="Q379" t="s">
        <v>61</v>
      </c>
      <c r="R379" t="s">
        <v>40</v>
      </c>
      <c r="S379" t="str">
        <f>IF(Table1[[#This Row],[Current Employee Rating]]&gt;=4,"High Performer",IF(Table1[[#This Row],[Current Employee Rating]]&gt;=3,"Average Performer","Low Performer"))</f>
        <v>Average Performer</v>
      </c>
      <c r="T379">
        <v>3</v>
      </c>
      <c r="U379" s="1">
        <v>44849</v>
      </c>
      <c r="V379">
        <v>1</v>
      </c>
      <c r="W379" t="str">
        <f>IF(Table1[[#This Row],[Engagement Score]]&lt;3,"Low",IF(Table1[[#This Row],[Engagement Score]]&lt;4,"Medium","High"))</f>
        <v>Low</v>
      </c>
      <c r="X379">
        <v>3</v>
      </c>
      <c r="Y379" t="str">
        <f>IF(Table1[[#This Row],[Satisfaction Score]]&lt;3,"Unsatisfied",IF(Table1[[#This Row],[Satisfaction Score]]&lt;4,"Neutral","Satisfied"))</f>
        <v>Neutral</v>
      </c>
      <c r="Z379">
        <v>5</v>
      </c>
      <c r="AA379" s="1">
        <v>44866</v>
      </c>
      <c r="AB379" t="s">
        <v>92</v>
      </c>
      <c r="AC379" t="s">
        <v>42</v>
      </c>
      <c r="AD379" t="s">
        <v>63</v>
      </c>
      <c r="AE379">
        <v>1</v>
      </c>
      <c r="AF379" s="5">
        <v>355.75</v>
      </c>
      <c r="AG379">
        <v>67</v>
      </c>
      <c r="AH379" t="str">
        <f t="shared" si="5"/>
        <v>Old</v>
      </c>
    </row>
    <row r="380" spans="1:34" x14ac:dyDescent="0.25">
      <c r="A380">
        <v>3854</v>
      </c>
      <c r="B380" s="1">
        <v>43622</v>
      </c>
      <c r="C380">
        <v>6</v>
      </c>
      <c r="D380" t="s">
        <v>113</v>
      </c>
      <c r="E380" t="s">
        <v>74</v>
      </c>
      <c r="F380" t="s">
        <v>30</v>
      </c>
      <c r="G380" t="s">
        <v>46</v>
      </c>
      <c r="H380" t="s">
        <v>56</v>
      </c>
      <c r="I380" t="s">
        <v>33</v>
      </c>
      <c r="J380" t="s">
        <v>115</v>
      </c>
      <c r="K380" t="s">
        <v>115</v>
      </c>
      <c r="L380" t="s">
        <v>110</v>
      </c>
      <c r="M380" s="1">
        <v>15365</v>
      </c>
      <c r="N380" t="s">
        <v>36</v>
      </c>
      <c r="O380" t="s">
        <v>48</v>
      </c>
      <c r="P380" t="s">
        <v>72</v>
      </c>
      <c r="Q380" t="s">
        <v>61</v>
      </c>
      <c r="R380" t="s">
        <v>40</v>
      </c>
      <c r="S380" t="str">
        <f>IF(Table1[[#This Row],[Current Employee Rating]]&gt;=4,"High Performer",IF(Table1[[#This Row],[Current Employee Rating]]&gt;=3,"Average Performer","Low Performer"))</f>
        <v>Average Performer</v>
      </c>
      <c r="T380">
        <v>3</v>
      </c>
      <c r="U380" s="1">
        <v>45125</v>
      </c>
      <c r="V380">
        <v>5</v>
      </c>
      <c r="W380" t="str">
        <f>IF(Table1[[#This Row],[Engagement Score]]&lt;3,"Low",IF(Table1[[#This Row],[Engagement Score]]&lt;4,"Medium","High"))</f>
        <v>High</v>
      </c>
      <c r="X380">
        <v>2</v>
      </c>
      <c r="Y380" t="str">
        <f>IF(Table1[[#This Row],[Satisfaction Score]]&lt;3,"Unsatisfied",IF(Table1[[#This Row],[Satisfaction Score]]&lt;4,"Neutral","Satisfied"))</f>
        <v>Unsatisfied</v>
      </c>
      <c r="Z380">
        <v>5</v>
      </c>
      <c r="AA380" s="1">
        <v>44851</v>
      </c>
      <c r="AB380" t="s">
        <v>92</v>
      </c>
      <c r="AC380" t="s">
        <v>51</v>
      </c>
      <c r="AD380" t="s">
        <v>52</v>
      </c>
      <c r="AE380">
        <v>5</v>
      </c>
      <c r="AF380" s="5">
        <v>913.62</v>
      </c>
      <c r="AG380">
        <v>77</v>
      </c>
      <c r="AH380" t="str">
        <f t="shared" si="5"/>
        <v>Old</v>
      </c>
    </row>
    <row r="381" spans="1:34" x14ac:dyDescent="0.25">
      <c r="A381">
        <v>3855</v>
      </c>
      <c r="B381" s="1">
        <v>44341</v>
      </c>
      <c r="C381">
        <v>4</v>
      </c>
      <c r="D381" t="s">
        <v>113</v>
      </c>
      <c r="E381" t="s">
        <v>74</v>
      </c>
      <c r="F381" t="s">
        <v>30</v>
      </c>
      <c r="G381" t="s">
        <v>46</v>
      </c>
      <c r="H381" t="s">
        <v>56</v>
      </c>
      <c r="I381" t="s">
        <v>46</v>
      </c>
      <c r="J381" t="s">
        <v>115</v>
      </c>
      <c r="K381" t="s">
        <v>115</v>
      </c>
      <c r="L381" t="s">
        <v>104</v>
      </c>
      <c r="M381" s="1">
        <v>36434</v>
      </c>
      <c r="N381" t="s">
        <v>36</v>
      </c>
      <c r="O381" t="s">
        <v>48</v>
      </c>
      <c r="P381" t="s">
        <v>60</v>
      </c>
      <c r="Q381" t="s">
        <v>39</v>
      </c>
      <c r="R381" t="s">
        <v>40</v>
      </c>
      <c r="S381" t="str">
        <f>IF(Table1[[#This Row],[Current Employee Rating]]&gt;=4,"High Performer",IF(Table1[[#This Row],[Current Employee Rating]]&gt;=3,"Average Performer","Low Performer"))</f>
        <v>Average Performer</v>
      </c>
      <c r="T381">
        <v>3</v>
      </c>
      <c r="U381" s="1">
        <v>45040</v>
      </c>
      <c r="V381">
        <v>5</v>
      </c>
      <c r="W381" t="str">
        <f>IF(Table1[[#This Row],[Engagement Score]]&lt;3,"Low",IF(Table1[[#This Row],[Engagement Score]]&lt;4,"Medium","High"))</f>
        <v>High</v>
      </c>
      <c r="X381">
        <v>3</v>
      </c>
      <c r="Y381" t="str">
        <f>IF(Table1[[#This Row],[Satisfaction Score]]&lt;3,"Unsatisfied",IF(Table1[[#This Row],[Satisfaction Score]]&lt;4,"Neutral","Satisfied"))</f>
        <v>Neutral</v>
      </c>
      <c r="Z381">
        <v>4</v>
      </c>
      <c r="AA381" s="1">
        <v>44836</v>
      </c>
      <c r="AB381" t="s">
        <v>92</v>
      </c>
      <c r="AC381" t="s">
        <v>51</v>
      </c>
      <c r="AD381" t="s">
        <v>73</v>
      </c>
      <c r="AE381">
        <v>1</v>
      </c>
      <c r="AF381" s="5">
        <v>157.94</v>
      </c>
      <c r="AG381">
        <v>22</v>
      </c>
      <c r="AH381" t="str">
        <f t="shared" si="5"/>
        <v>Young Adult</v>
      </c>
    </row>
    <row r="382" spans="1:34" x14ac:dyDescent="0.25">
      <c r="A382">
        <v>3856</v>
      </c>
      <c r="B382" s="1">
        <v>45002</v>
      </c>
      <c r="C382">
        <v>3</v>
      </c>
      <c r="D382" t="s">
        <v>113</v>
      </c>
      <c r="E382" t="s">
        <v>64</v>
      </c>
      <c r="F382" t="s">
        <v>30</v>
      </c>
      <c r="G382" t="s">
        <v>46</v>
      </c>
      <c r="H382" t="s">
        <v>32</v>
      </c>
      <c r="I382" t="s">
        <v>46</v>
      </c>
      <c r="J382" t="s">
        <v>115</v>
      </c>
      <c r="K382" t="s">
        <v>115</v>
      </c>
      <c r="L382" t="s">
        <v>101</v>
      </c>
      <c r="M382" s="1">
        <v>34471</v>
      </c>
      <c r="N382" t="s">
        <v>36</v>
      </c>
      <c r="O382" t="s">
        <v>48</v>
      </c>
      <c r="P382" t="s">
        <v>60</v>
      </c>
      <c r="Q382" t="s">
        <v>77</v>
      </c>
      <c r="R382" t="s">
        <v>107</v>
      </c>
      <c r="S382" t="str">
        <f>IF(Table1[[#This Row],[Current Employee Rating]]&gt;=4,"High Performer",IF(Table1[[#This Row],[Current Employee Rating]]&gt;=3,"Average Performer","Low Performer"))</f>
        <v>Average Performer</v>
      </c>
      <c r="T382">
        <v>3</v>
      </c>
      <c r="U382" s="1">
        <v>44943</v>
      </c>
      <c r="V382">
        <v>5</v>
      </c>
      <c r="W382" t="str">
        <f>IF(Table1[[#This Row],[Engagement Score]]&lt;3,"Low",IF(Table1[[#This Row],[Engagement Score]]&lt;4,"Medium","High"))</f>
        <v>High</v>
      </c>
      <c r="X382">
        <v>1</v>
      </c>
      <c r="Y382" t="str">
        <f>IF(Table1[[#This Row],[Satisfaction Score]]&lt;3,"Unsatisfied",IF(Table1[[#This Row],[Satisfaction Score]]&lt;4,"Neutral","Satisfied"))</f>
        <v>Unsatisfied</v>
      </c>
      <c r="Z382">
        <v>4</v>
      </c>
      <c r="AA382" s="1">
        <v>45119</v>
      </c>
      <c r="AB382" t="s">
        <v>68</v>
      </c>
      <c r="AC382" t="s">
        <v>51</v>
      </c>
      <c r="AD382" t="s">
        <v>63</v>
      </c>
      <c r="AE382">
        <v>4</v>
      </c>
      <c r="AF382" s="5">
        <v>527.6</v>
      </c>
      <c r="AG382">
        <v>29</v>
      </c>
      <c r="AH382" t="str">
        <f t="shared" si="5"/>
        <v>Adult</v>
      </c>
    </row>
    <row r="383" spans="1:34" x14ac:dyDescent="0.25">
      <c r="A383">
        <v>3857</v>
      </c>
      <c r="B383" s="1">
        <v>44836</v>
      </c>
      <c r="C383">
        <v>3</v>
      </c>
      <c r="D383" t="s">
        <v>112</v>
      </c>
      <c r="E383" t="s">
        <v>85</v>
      </c>
      <c r="F383" t="s">
        <v>30</v>
      </c>
      <c r="G383" t="s">
        <v>31</v>
      </c>
      <c r="H383" t="s">
        <v>56</v>
      </c>
      <c r="I383" t="s">
        <v>33</v>
      </c>
      <c r="J383" t="s">
        <v>95</v>
      </c>
      <c r="K383" t="s">
        <v>95</v>
      </c>
      <c r="L383" t="s">
        <v>97</v>
      </c>
      <c r="M383" s="1">
        <v>23155</v>
      </c>
      <c r="N383" t="s">
        <v>36</v>
      </c>
      <c r="O383" t="s">
        <v>48</v>
      </c>
      <c r="P383" t="s">
        <v>72</v>
      </c>
      <c r="Q383" t="s">
        <v>39</v>
      </c>
      <c r="R383" t="s">
        <v>107</v>
      </c>
      <c r="S383" t="str">
        <f>IF(Table1[[#This Row],[Current Employee Rating]]&gt;=4,"High Performer",IF(Table1[[#This Row],[Current Employee Rating]]&gt;=3,"Average Performer","Low Performer"))</f>
        <v>Average Performer</v>
      </c>
      <c r="T383">
        <v>3</v>
      </c>
      <c r="U383" s="1">
        <v>44822</v>
      </c>
      <c r="V383">
        <v>1</v>
      </c>
      <c r="W383" t="str">
        <f>IF(Table1[[#This Row],[Engagement Score]]&lt;3,"Low",IF(Table1[[#This Row],[Engagement Score]]&lt;4,"Medium","High"))</f>
        <v>Low</v>
      </c>
      <c r="X383">
        <v>1</v>
      </c>
      <c r="Y383" t="str">
        <f>IF(Table1[[#This Row],[Satisfaction Score]]&lt;3,"Unsatisfied",IF(Table1[[#This Row],[Satisfaction Score]]&lt;4,"Neutral","Satisfied"))</f>
        <v>Unsatisfied</v>
      </c>
      <c r="Z383">
        <v>2</v>
      </c>
      <c r="AA383" s="1">
        <v>45131</v>
      </c>
      <c r="AB383" t="s">
        <v>41</v>
      </c>
      <c r="AC383" t="s">
        <v>51</v>
      </c>
      <c r="AD383" t="s">
        <v>63</v>
      </c>
      <c r="AE383">
        <v>1</v>
      </c>
      <c r="AF383" s="5">
        <v>601.20000000000005</v>
      </c>
      <c r="AG383">
        <v>59</v>
      </c>
      <c r="AH383" t="str">
        <f t="shared" si="5"/>
        <v>Middle Aged</v>
      </c>
    </row>
    <row r="384" spans="1:34" x14ac:dyDescent="0.25">
      <c r="A384">
        <v>3858</v>
      </c>
      <c r="B384" s="1">
        <v>44583</v>
      </c>
      <c r="C384">
        <v>4</v>
      </c>
      <c r="D384" t="s">
        <v>112</v>
      </c>
      <c r="E384" t="s">
        <v>94</v>
      </c>
      <c r="F384" t="s">
        <v>30</v>
      </c>
      <c r="G384" t="s">
        <v>55</v>
      </c>
      <c r="H384" t="s">
        <v>56</v>
      </c>
      <c r="I384" t="s">
        <v>55</v>
      </c>
      <c r="J384" t="s">
        <v>95</v>
      </c>
      <c r="K384" t="s">
        <v>95</v>
      </c>
      <c r="L384" t="s">
        <v>79</v>
      </c>
      <c r="M384" s="1">
        <v>18811</v>
      </c>
      <c r="N384" t="s">
        <v>36</v>
      </c>
      <c r="O384" t="s">
        <v>48</v>
      </c>
      <c r="P384" t="s">
        <v>60</v>
      </c>
      <c r="Q384" t="s">
        <v>67</v>
      </c>
      <c r="R384" t="s">
        <v>40</v>
      </c>
      <c r="S384" t="str">
        <f>IF(Table1[[#This Row],[Current Employee Rating]]&gt;=4,"High Performer",IF(Table1[[#This Row],[Current Employee Rating]]&gt;=3,"Average Performer","Low Performer"))</f>
        <v>Average Performer</v>
      </c>
      <c r="T384">
        <v>3</v>
      </c>
      <c r="U384" s="1">
        <v>45053</v>
      </c>
      <c r="V384">
        <v>3</v>
      </c>
      <c r="W384" t="str">
        <f>IF(Table1[[#This Row],[Engagement Score]]&lt;3,"Low",IF(Table1[[#This Row],[Engagement Score]]&lt;4,"Medium","High"))</f>
        <v>Medium</v>
      </c>
      <c r="X384">
        <v>3</v>
      </c>
      <c r="Y384" t="str">
        <f>IF(Table1[[#This Row],[Satisfaction Score]]&lt;3,"Unsatisfied",IF(Table1[[#This Row],[Satisfaction Score]]&lt;4,"Neutral","Satisfied"))</f>
        <v>Neutral</v>
      </c>
      <c r="Z384">
        <v>1</v>
      </c>
      <c r="AA384" s="1">
        <v>45090</v>
      </c>
      <c r="AB384" t="s">
        <v>62</v>
      </c>
      <c r="AC384" t="s">
        <v>51</v>
      </c>
      <c r="AD384" t="s">
        <v>43</v>
      </c>
      <c r="AE384">
        <v>4</v>
      </c>
      <c r="AF384" s="5">
        <v>478.88</v>
      </c>
      <c r="AG384">
        <v>71</v>
      </c>
      <c r="AH384" t="str">
        <f t="shared" si="5"/>
        <v>Old</v>
      </c>
    </row>
    <row r="385" spans="1:34" x14ac:dyDescent="0.25">
      <c r="A385">
        <v>3859</v>
      </c>
      <c r="B385" s="1">
        <v>43798</v>
      </c>
      <c r="C385">
        <v>6</v>
      </c>
      <c r="D385" t="s">
        <v>112</v>
      </c>
      <c r="E385" t="s">
        <v>54</v>
      </c>
      <c r="F385" t="s">
        <v>30</v>
      </c>
      <c r="G385" t="s">
        <v>55</v>
      </c>
      <c r="H385" t="s">
        <v>56</v>
      </c>
      <c r="I385" t="s">
        <v>46</v>
      </c>
      <c r="J385" t="s">
        <v>95</v>
      </c>
      <c r="K385" t="s">
        <v>95</v>
      </c>
      <c r="L385" t="s">
        <v>97</v>
      </c>
      <c r="M385" s="1">
        <v>33714</v>
      </c>
      <c r="N385" t="s">
        <v>36</v>
      </c>
      <c r="O385" t="s">
        <v>37</v>
      </c>
      <c r="P385" t="s">
        <v>49</v>
      </c>
      <c r="Q385" t="s">
        <v>67</v>
      </c>
      <c r="R385" t="s">
        <v>107</v>
      </c>
      <c r="S385" t="str">
        <f>IF(Table1[[#This Row],[Current Employee Rating]]&gt;=4,"High Performer",IF(Table1[[#This Row],[Current Employee Rating]]&gt;=3,"Average Performer","Low Performer"))</f>
        <v>Average Performer</v>
      </c>
      <c r="T385">
        <v>3</v>
      </c>
      <c r="U385" s="1">
        <v>45140</v>
      </c>
      <c r="V385">
        <v>1</v>
      </c>
      <c r="W385" t="str">
        <f>IF(Table1[[#This Row],[Engagement Score]]&lt;3,"Low",IF(Table1[[#This Row],[Engagement Score]]&lt;4,"Medium","High"))</f>
        <v>Low</v>
      </c>
      <c r="X385">
        <v>2</v>
      </c>
      <c r="Y385" t="str">
        <f>IF(Table1[[#This Row],[Satisfaction Score]]&lt;3,"Unsatisfied",IF(Table1[[#This Row],[Satisfaction Score]]&lt;4,"Neutral","Satisfied"))</f>
        <v>Unsatisfied</v>
      </c>
      <c r="Z385">
        <v>5</v>
      </c>
      <c r="AA385" s="1">
        <v>45082</v>
      </c>
      <c r="AB385" t="s">
        <v>92</v>
      </c>
      <c r="AC385" t="s">
        <v>51</v>
      </c>
      <c r="AD385" t="s">
        <v>63</v>
      </c>
      <c r="AE385">
        <v>1</v>
      </c>
      <c r="AF385" s="5">
        <v>838.69</v>
      </c>
      <c r="AG385">
        <v>27</v>
      </c>
      <c r="AH385" t="str">
        <f t="shared" si="5"/>
        <v>Adult</v>
      </c>
    </row>
    <row r="386" spans="1:34" x14ac:dyDescent="0.25">
      <c r="A386">
        <v>3860</v>
      </c>
      <c r="B386" s="1">
        <v>44013</v>
      </c>
      <c r="C386">
        <v>5</v>
      </c>
      <c r="D386" t="s">
        <v>112</v>
      </c>
      <c r="E386" t="s">
        <v>81</v>
      </c>
      <c r="F386" t="s">
        <v>30</v>
      </c>
      <c r="G386" t="s">
        <v>31</v>
      </c>
      <c r="H386" t="s">
        <v>56</v>
      </c>
      <c r="I386" t="s">
        <v>33</v>
      </c>
      <c r="J386" t="s">
        <v>95</v>
      </c>
      <c r="K386" t="s">
        <v>95</v>
      </c>
      <c r="L386" t="s">
        <v>102</v>
      </c>
      <c r="M386" s="1">
        <v>35068</v>
      </c>
      <c r="N386" t="s">
        <v>36</v>
      </c>
      <c r="O386" t="s">
        <v>37</v>
      </c>
      <c r="P386" t="s">
        <v>84</v>
      </c>
      <c r="Q386" t="s">
        <v>61</v>
      </c>
      <c r="R386" t="s">
        <v>40</v>
      </c>
      <c r="S386" t="str">
        <f>IF(Table1[[#This Row],[Current Employee Rating]]&gt;=4,"High Performer",IF(Table1[[#This Row],[Current Employee Rating]]&gt;=3,"Average Performer","Low Performer"))</f>
        <v>Average Performer</v>
      </c>
      <c r="T386">
        <v>3</v>
      </c>
      <c r="U386" s="1">
        <v>45103</v>
      </c>
      <c r="V386">
        <v>2</v>
      </c>
      <c r="W386" t="str">
        <f>IF(Table1[[#This Row],[Engagement Score]]&lt;3,"Low",IF(Table1[[#This Row],[Engagement Score]]&lt;4,"Medium","High"))</f>
        <v>Low</v>
      </c>
      <c r="X386">
        <v>4</v>
      </c>
      <c r="Y386" t="str">
        <f>IF(Table1[[#This Row],[Satisfaction Score]]&lt;3,"Unsatisfied",IF(Table1[[#This Row],[Satisfaction Score]]&lt;4,"Neutral","Satisfied"))</f>
        <v>Satisfied</v>
      </c>
      <c r="Z386">
        <v>3</v>
      </c>
      <c r="AA386" s="1">
        <v>44844</v>
      </c>
      <c r="AB386" t="s">
        <v>68</v>
      </c>
      <c r="AC386" t="s">
        <v>42</v>
      </c>
      <c r="AD386" t="s">
        <v>63</v>
      </c>
      <c r="AE386">
        <v>4</v>
      </c>
      <c r="AF386" s="5">
        <v>389.63</v>
      </c>
      <c r="AG386">
        <v>24</v>
      </c>
      <c r="AH386" t="str">
        <f t="shared" si="5"/>
        <v>Young Adult</v>
      </c>
    </row>
    <row r="387" spans="1:34" x14ac:dyDescent="0.25">
      <c r="A387">
        <v>3861</v>
      </c>
      <c r="B387" s="1">
        <v>44644</v>
      </c>
      <c r="C387">
        <v>4</v>
      </c>
      <c r="D387" t="s">
        <v>114</v>
      </c>
      <c r="E387" t="s">
        <v>54</v>
      </c>
      <c r="F387" t="s">
        <v>30</v>
      </c>
      <c r="G387" t="s">
        <v>55</v>
      </c>
      <c r="H387" t="s">
        <v>32</v>
      </c>
      <c r="I387" t="s">
        <v>46</v>
      </c>
      <c r="J387" t="s">
        <v>95</v>
      </c>
      <c r="K387" t="s">
        <v>95</v>
      </c>
      <c r="L387" t="s">
        <v>65</v>
      </c>
      <c r="M387" s="1">
        <v>23798</v>
      </c>
      <c r="N387" t="s">
        <v>36</v>
      </c>
      <c r="O387" t="s">
        <v>48</v>
      </c>
      <c r="P387" t="s">
        <v>60</v>
      </c>
      <c r="Q387" t="s">
        <v>39</v>
      </c>
      <c r="R387" t="s">
        <v>107</v>
      </c>
      <c r="S387" t="str">
        <f>IF(Table1[[#This Row],[Current Employee Rating]]&gt;=4,"High Performer",IF(Table1[[#This Row],[Current Employee Rating]]&gt;=3,"Average Performer","Low Performer"))</f>
        <v>Average Performer</v>
      </c>
      <c r="T387">
        <v>3</v>
      </c>
      <c r="U387" s="1">
        <v>45126</v>
      </c>
      <c r="V387">
        <v>3</v>
      </c>
      <c r="W387" t="str">
        <f>IF(Table1[[#This Row],[Engagement Score]]&lt;3,"Low",IF(Table1[[#This Row],[Engagement Score]]&lt;4,"Medium","High"))</f>
        <v>Medium</v>
      </c>
      <c r="X387">
        <v>1</v>
      </c>
      <c r="Y387" t="str">
        <f>IF(Table1[[#This Row],[Satisfaction Score]]&lt;3,"Unsatisfied",IF(Table1[[#This Row],[Satisfaction Score]]&lt;4,"Neutral","Satisfied"))</f>
        <v>Unsatisfied</v>
      </c>
      <c r="Z387">
        <v>5</v>
      </c>
      <c r="AA387" s="1">
        <v>45045</v>
      </c>
      <c r="AB387" t="s">
        <v>62</v>
      </c>
      <c r="AC387" t="s">
        <v>42</v>
      </c>
      <c r="AD387" t="s">
        <v>73</v>
      </c>
      <c r="AE387">
        <v>1</v>
      </c>
      <c r="AF387" s="5">
        <v>911.36</v>
      </c>
      <c r="AG387">
        <v>57</v>
      </c>
      <c r="AH387" t="str">
        <f t="shared" ref="AH387:AH450" si="6">IF(AG387&lt;25,"Young Adult", IF(AG387&lt;40, "Adult", IF(AG387&lt;60, "Middle Aged", "Old")))</f>
        <v>Middle Aged</v>
      </c>
    </row>
    <row r="388" spans="1:34" x14ac:dyDescent="0.25">
      <c r="A388">
        <v>3863</v>
      </c>
      <c r="B388" s="1">
        <v>43623</v>
      </c>
      <c r="C388">
        <v>6</v>
      </c>
      <c r="D388" t="s">
        <v>116</v>
      </c>
      <c r="E388" t="s">
        <v>29</v>
      </c>
      <c r="F388" t="s">
        <v>30</v>
      </c>
      <c r="G388" t="s">
        <v>31</v>
      </c>
      <c r="H388" t="s">
        <v>45</v>
      </c>
      <c r="I388" t="s">
        <v>33</v>
      </c>
      <c r="J388" t="s">
        <v>95</v>
      </c>
      <c r="K388" t="s">
        <v>95</v>
      </c>
      <c r="L388" t="s">
        <v>47</v>
      </c>
      <c r="M388" s="1">
        <v>26377</v>
      </c>
      <c r="N388" t="s">
        <v>36</v>
      </c>
      <c r="O388" t="s">
        <v>37</v>
      </c>
      <c r="P388" t="s">
        <v>60</v>
      </c>
      <c r="Q388" t="s">
        <v>61</v>
      </c>
      <c r="R388" t="s">
        <v>107</v>
      </c>
      <c r="S388" t="str">
        <f>IF(Table1[[#This Row],[Current Employee Rating]]&gt;=4,"High Performer",IF(Table1[[#This Row],[Current Employee Rating]]&gt;=3,"Average Performer","Low Performer"))</f>
        <v>Average Performer</v>
      </c>
      <c r="T388">
        <v>3</v>
      </c>
      <c r="U388" s="1">
        <v>44888</v>
      </c>
      <c r="V388">
        <v>4</v>
      </c>
      <c r="W388" t="str">
        <f>IF(Table1[[#This Row],[Engagement Score]]&lt;3,"Low",IF(Table1[[#This Row],[Engagement Score]]&lt;4,"Medium","High"))</f>
        <v>High</v>
      </c>
      <c r="X388">
        <v>2</v>
      </c>
      <c r="Y388" t="str">
        <f>IF(Table1[[#This Row],[Satisfaction Score]]&lt;3,"Unsatisfied",IF(Table1[[#This Row],[Satisfaction Score]]&lt;4,"Neutral","Satisfied"))</f>
        <v>Unsatisfied</v>
      </c>
      <c r="Z388">
        <v>1</v>
      </c>
      <c r="AA388" s="1">
        <v>44820</v>
      </c>
      <c r="AB388" t="s">
        <v>41</v>
      </c>
      <c r="AC388" t="s">
        <v>42</v>
      </c>
      <c r="AD388" t="s">
        <v>52</v>
      </c>
      <c r="AE388">
        <v>5</v>
      </c>
      <c r="AF388" s="5">
        <v>274.98</v>
      </c>
      <c r="AG388">
        <v>47</v>
      </c>
      <c r="AH388" t="str">
        <f t="shared" si="6"/>
        <v>Middle Aged</v>
      </c>
    </row>
    <row r="389" spans="1:34" x14ac:dyDescent="0.25">
      <c r="A389">
        <v>3865</v>
      </c>
      <c r="B389" s="1">
        <v>44103</v>
      </c>
      <c r="C389">
        <v>5</v>
      </c>
      <c r="D389" t="s">
        <v>113</v>
      </c>
      <c r="E389" t="s">
        <v>87</v>
      </c>
      <c r="F389" t="s">
        <v>30</v>
      </c>
      <c r="G389" t="s">
        <v>46</v>
      </c>
      <c r="H389" t="s">
        <v>32</v>
      </c>
      <c r="I389" t="s">
        <v>33</v>
      </c>
      <c r="J389" t="s">
        <v>34</v>
      </c>
      <c r="K389" t="s">
        <v>188</v>
      </c>
      <c r="L389" t="s">
        <v>118</v>
      </c>
      <c r="M389" s="1">
        <v>23287</v>
      </c>
      <c r="N389" t="s">
        <v>36</v>
      </c>
      <c r="O389" t="s">
        <v>48</v>
      </c>
      <c r="P389" t="s">
        <v>84</v>
      </c>
      <c r="Q389" t="s">
        <v>61</v>
      </c>
      <c r="R389" t="s">
        <v>98</v>
      </c>
      <c r="S389" t="str">
        <f>IF(Table1[[#This Row],[Current Employee Rating]]&gt;=4,"High Performer",IF(Table1[[#This Row],[Current Employee Rating]]&gt;=3,"Average Performer","Low Performer"))</f>
        <v>Average Performer</v>
      </c>
      <c r="T389">
        <v>3</v>
      </c>
      <c r="U389" s="1">
        <v>45072</v>
      </c>
      <c r="V389">
        <v>1</v>
      </c>
      <c r="W389" t="str">
        <f>IF(Table1[[#This Row],[Engagement Score]]&lt;3,"Low",IF(Table1[[#This Row],[Engagement Score]]&lt;4,"Medium","High"))</f>
        <v>Low</v>
      </c>
      <c r="X389">
        <v>4</v>
      </c>
      <c r="Y389" t="str">
        <f>IF(Table1[[#This Row],[Satisfaction Score]]&lt;3,"Unsatisfied",IF(Table1[[#This Row],[Satisfaction Score]]&lt;4,"Neutral","Satisfied"))</f>
        <v>Satisfied</v>
      </c>
      <c r="Z389">
        <v>3</v>
      </c>
      <c r="AA389" s="1">
        <v>44868</v>
      </c>
      <c r="AB389" t="s">
        <v>62</v>
      </c>
      <c r="AC389" t="s">
        <v>51</v>
      </c>
      <c r="AD389" t="s">
        <v>63</v>
      </c>
      <c r="AE389">
        <v>2</v>
      </c>
      <c r="AF389" s="5">
        <v>399.26</v>
      </c>
      <c r="AG389">
        <v>57</v>
      </c>
      <c r="AH389" t="str">
        <f t="shared" si="6"/>
        <v>Middle Aged</v>
      </c>
    </row>
    <row r="390" spans="1:34" x14ac:dyDescent="0.25">
      <c r="A390">
        <v>3866</v>
      </c>
      <c r="B390" s="1">
        <v>44078</v>
      </c>
      <c r="C390">
        <v>5</v>
      </c>
      <c r="D390" t="s">
        <v>113</v>
      </c>
      <c r="E390" t="s">
        <v>64</v>
      </c>
      <c r="F390" t="s">
        <v>30</v>
      </c>
      <c r="G390" t="s">
        <v>31</v>
      </c>
      <c r="H390" t="s">
        <v>45</v>
      </c>
      <c r="I390" t="s">
        <v>55</v>
      </c>
      <c r="J390" t="s">
        <v>115</v>
      </c>
      <c r="K390" t="s">
        <v>115</v>
      </c>
      <c r="L390" t="s">
        <v>70</v>
      </c>
      <c r="M390" s="1">
        <v>21863</v>
      </c>
      <c r="N390" t="s">
        <v>36</v>
      </c>
      <c r="O390" t="s">
        <v>48</v>
      </c>
      <c r="P390" t="s">
        <v>60</v>
      </c>
      <c r="Q390" t="s">
        <v>77</v>
      </c>
      <c r="R390" t="s">
        <v>40</v>
      </c>
      <c r="S390" t="str">
        <f>IF(Table1[[#This Row],[Current Employee Rating]]&gt;=4,"High Performer",IF(Table1[[#This Row],[Current Employee Rating]]&gt;=3,"Average Performer","Low Performer"))</f>
        <v>Average Performer</v>
      </c>
      <c r="T390">
        <v>3</v>
      </c>
      <c r="U390" s="1">
        <v>44820</v>
      </c>
      <c r="V390">
        <v>2</v>
      </c>
      <c r="W390" t="str">
        <f>IF(Table1[[#This Row],[Engagement Score]]&lt;3,"Low",IF(Table1[[#This Row],[Engagement Score]]&lt;4,"Medium","High"))</f>
        <v>Low</v>
      </c>
      <c r="X390">
        <v>1</v>
      </c>
      <c r="Y390" t="str">
        <f>IF(Table1[[#This Row],[Satisfaction Score]]&lt;3,"Unsatisfied",IF(Table1[[#This Row],[Satisfaction Score]]&lt;4,"Neutral","Satisfied"))</f>
        <v>Unsatisfied</v>
      </c>
      <c r="Z390">
        <v>5</v>
      </c>
      <c r="AA390" s="1">
        <v>44899</v>
      </c>
      <c r="AB390" t="s">
        <v>50</v>
      </c>
      <c r="AC390" t="s">
        <v>42</v>
      </c>
      <c r="AD390" t="s">
        <v>52</v>
      </c>
      <c r="AE390">
        <v>4</v>
      </c>
      <c r="AF390" s="5">
        <v>993.08</v>
      </c>
      <c r="AG390">
        <v>61</v>
      </c>
      <c r="AH390" t="str">
        <f t="shared" si="6"/>
        <v>Old</v>
      </c>
    </row>
    <row r="391" spans="1:34" x14ac:dyDescent="0.25">
      <c r="A391">
        <v>3867</v>
      </c>
      <c r="B391" s="1">
        <v>43338</v>
      </c>
      <c r="C391">
        <v>7</v>
      </c>
      <c r="D391" t="s">
        <v>113</v>
      </c>
      <c r="E391" t="s">
        <v>94</v>
      </c>
      <c r="F391" t="s">
        <v>30</v>
      </c>
      <c r="G391" t="s">
        <v>46</v>
      </c>
      <c r="H391" t="s">
        <v>56</v>
      </c>
      <c r="I391" t="s">
        <v>55</v>
      </c>
      <c r="J391" t="s">
        <v>115</v>
      </c>
      <c r="K391" t="s">
        <v>115</v>
      </c>
      <c r="L391" t="s">
        <v>102</v>
      </c>
      <c r="M391" s="1">
        <v>31706</v>
      </c>
      <c r="N391" t="s">
        <v>36</v>
      </c>
      <c r="O391" t="s">
        <v>48</v>
      </c>
      <c r="P391" t="s">
        <v>60</v>
      </c>
      <c r="Q391" t="s">
        <v>39</v>
      </c>
      <c r="R391" t="s">
        <v>40</v>
      </c>
      <c r="S391" t="str">
        <f>IF(Table1[[#This Row],[Current Employee Rating]]&gt;=4,"High Performer",IF(Table1[[#This Row],[Current Employee Rating]]&gt;=3,"Average Performer","Low Performer"))</f>
        <v>Average Performer</v>
      </c>
      <c r="T391">
        <v>3</v>
      </c>
      <c r="U391" s="1">
        <v>44865</v>
      </c>
      <c r="V391">
        <v>5</v>
      </c>
      <c r="W391" t="str">
        <f>IF(Table1[[#This Row],[Engagement Score]]&lt;3,"Low",IF(Table1[[#This Row],[Engagement Score]]&lt;4,"Medium","High"))</f>
        <v>High</v>
      </c>
      <c r="X391">
        <v>3</v>
      </c>
      <c r="Y391" t="str">
        <f>IF(Table1[[#This Row],[Satisfaction Score]]&lt;3,"Unsatisfied",IF(Table1[[#This Row],[Satisfaction Score]]&lt;4,"Neutral","Satisfied"))</f>
        <v>Neutral</v>
      </c>
      <c r="Z391">
        <v>3</v>
      </c>
      <c r="AA391" s="1">
        <v>44811</v>
      </c>
      <c r="AB391" t="s">
        <v>92</v>
      </c>
      <c r="AC391" t="s">
        <v>51</v>
      </c>
      <c r="AD391" t="s">
        <v>43</v>
      </c>
      <c r="AE391">
        <v>4</v>
      </c>
      <c r="AF391" s="5">
        <v>540.57000000000005</v>
      </c>
      <c r="AG391">
        <v>32</v>
      </c>
      <c r="AH391" t="str">
        <f t="shared" si="6"/>
        <v>Adult</v>
      </c>
    </row>
    <row r="392" spans="1:34" x14ac:dyDescent="0.25">
      <c r="A392">
        <v>3868</v>
      </c>
      <c r="B392" s="1">
        <v>43694</v>
      </c>
      <c r="C392">
        <v>6</v>
      </c>
      <c r="D392" t="s">
        <v>113</v>
      </c>
      <c r="E392" t="s">
        <v>74</v>
      </c>
      <c r="F392" t="s">
        <v>30</v>
      </c>
      <c r="G392" t="s">
        <v>31</v>
      </c>
      <c r="H392" t="s">
        <v>45</v>
      </c>
      <c r="I392" t="s">
        <v>46</v>
      </c>
      <c r="J392" t="s">
        <v>95</v>
      </c>
      <c r="K392" t="s">
        <v>95</v>
      </c>
      <c r="L392" t="s">
        <v>35</v>
      </c>
      <c r="M392" s="1">
        <v>36608</v>
      </c>
      <c r="N392" t="s">
        <v>36</v>
      </c>
      <c r="O392" t="s">
        <v>48</v>
      </c>
      <c r="P392" t="s">
        <v>49</v>
      </c>
      <c r="Q392" t="s">
        <v>39</v>
      </c>
      <c r="R392" t="s">
        <v>40</v>
      </c>
      <c r="S392" t="str">
        <f>IF(Table1[[#This Row],[Current Employee Rating]]&gt;=4,"High Performer",IF(Table1[[#This Row],[Current Employee Rating]]&gt;=3,"Average Performer","Low Performer"))</f>
        <v>Average Performer</v>
      </c>
      <c r="T392">
        <v>3</v>
      </c>
      <c r="U392" s="1">
        <v>44820</v>
      </c>
      <c r="V392">
        <v>3</v>
      </c>
      <c r="W392" t="str">
        <f>IF(Table1[[#This Row],[Engagement Score]]&lt;3,"Low",IF(Table1[[#This Row],[Engagement Score]]&lt;4,"Medium","High"))</f>
        <v>Medium</v>
      </c>
      <c r="X392">
        <v>1</v>
      </c>
      <c r="Y392" t="str">
        <f>IF(Table1[[#This Row],[Satisfaction Score]]&lt;3,"Unsatisfied",IF(Table1[[#This Row],[Satisfaction Score]]&lt;4,"Neutral","Satisfied"))</f>
        <v>Unsatisfied</v>
      </c>
      <c r="Z392">
        <v>2</v>
      </c>
      <c r="AA392" s="1">
        <v>44831</v>
      </c>
      <c r="AB392" t="s">
        <v>62</v>
      </c>
      <c r="AC392" t="s">
        <v>42</v>
      </c>
      <c r="AD392" t="s">
        <v>63</v>
      </c>
      <c r="AE392">
        <v>3</v>
      </c>
      <c r="AF392" s="5">
        <v>272.58</v>
      </c>
      <c r="AG392">
        <v>19</v>
      </c>
      <c r="AH392" t="str">
        <f t="shared" si="6"/>
        <v>Young Adult</v>
      </c>
    </row>
    <row r="393" spans="1:34" x14ac:dyDescent="0.25">
      <c r="A393">
        <v>3869</v>
      </c>
      <c r="B393" s="1">
        <v>43733</v>
      </c>
      <c r="C393">
        <v>6</v>
      </c>
      <c r="D393" t="s">
        <v>112</v>
      </c>
      <c r="E393" t="s">
        <v>81</v>
      </c>
      <c r="F393" t="s">
        <v>30</v>
      </c>
      <c r="G393" t="s">
        <v>55</v>
      </c>
      <c r="H393" t="s">
        <v>45</v>
      </c>
      <c r="I393" t="s">
        <v>33</v>
      </c>
      <c r="J393" t="s">
        <v>95</v>
      </c>
      <c r="K393" t="s">
        <v>95</v>
      </c>
      <c r="L393" t="s">
        <v>70</v>
      </c>
      <c r="M393" s="1">
        <v>28286</v>
      </c>
      <c r="N393" t="s">
        <v>36</v>
      </c>
      <c r="O393" t="s">
        <v>48</v>
      </c>
      <c r="P393" t="s">
        <v>49</v>
      </c>
      <c r="Q393" t="s">
        <v>77</v>
      </c>
      <c r="R393" t="s">
        <v>40</v>
      </c>
      <c r="S393" t="str">
        <f>IF(Table1[[#This Row],[Current Employee Rating]]&gt;=4,"High Performer",IF(Table1[[#This Row],[Current Employee Rating]]&gt;=3,"Average Performer","Low Performer"))</f>
        <v>Average Performer</v>
      </c>
      <c r="T393">
        <v>3</v>
      </c>
      <c r="U393" s="1">
        <v>44933</v>
      </c>
      <c r="V393">
        <v>1</v>
      </c>
      <c r="W393" t="str">
        <f>IF(Table1[[#This Row],[Engagement Score]]&lt;3,"Low",IF(Table1[[#This Row],[Engagement Score]]&lt;4,"Medium","High"))</f>
        <v>Low</v>
      </c>
      <c r="X393">
        <v>4</v>
      </c>
      <c r="Y393" t="str">
        <f>IF(Table1[[#This Row],[Satisfaction Score]]&lt;3,"Unsatisfied",IF(Table1[[#This Row],[Satisfaction Score]]&lt;4,"Neutral","Satisfied"))</f>
        <v>Satisfied</v>
      </c>
      <c r="Z393">
        <v>2</v>
      </c>
      <c r="AA393" s="1">
        <v>45004</v>
      </c>
      <c r="AB393" t="s">
        <v>62</v>
      </c>
      <c r="AC393" t="s">
        <v>51</v>
      </c>
      <c r="AD393" t="s">
        <v>63</v>
      </c>
      <c r="AE393">
        <v>2</v>
      </c>
      <c r="AF393" s="5">
        <v>905.51</v>
      </c>
      <c r="AG393">
        <v>42</v>
      </c>
      <c r="AH393" t="str">
        <f t="shared" si="6"/>
        <v>Middle Aged</v>
      </c>
    </row>
    <row r="394" spans="1:34" x14ac:dyDescent="0.25">
      <c r="A394">
        <v>3870</v>
      </c>
      <c r="B394" s="1">
        <v>44996</v>
      </c>
      <c r="C394">
        <v>3</v>
      </c>
      <c r="D394" t="s">
        <v>112</v>
      </c>
      <c r="E394" t="s">
        <v>54</v>
      </c>
      <c r="F394" t="s">
        <v>30</v>
      </c>
      <c r="G394" t="s">
        <v>31</v>
      </c>
      <c r="H394" t="s">
        <v>56</v>
      </c>
      <c r="I394" t="s">
        <v>33</v>
      </c>
      <c r="J394" t="s">
        <v>95</v>
      </c>
      <c r="K394" t="s">
        <v>95</v>
      </c>
      <c r="L394" t="s">
        <v>96</v>
      </c>
      <c r="M394" s="1">
        <v>24434</v>
      </c>
      <c r="N394" t="s">
        <v>36</v>
      </c>
      <c r="O394" t="s">
        <v>48</v>
      </c>
      <c r="P394" t="s">
        <v>84</v>
      </c>
      <c r="Q394" t="s">
        <v>61</v>
      </c>
      <c r="R394" t="s">
        <v>40</v>
      </c>
      <c r="S394" t="str">
        <f>IF(Table1[[#This Row],[Current Employee Rating]]&gt;=4,"High Performer",IF(Table1[[#This Row],[Current Employee Rating]]&gt;=3,"Average Performer","Low Performer"))</f>
        <v>Average Performer</v>
      </c>
      <c r="T394">
        <v>3</v>
      </c>
      <c r="U394" s="1">
        <v>44970</v>
      </c>
      <c r="V394">
        <v>1</v>
      </c>
      <c r="W394" t="str">
        <f>IF(Table1[[#This Row],[Engagement Score]]&lt;3,"Low",IF(Table1[[#This Row],[Engagement Score]]&lt;4,"Medium","High"))</f>
        <v>Low</v>
      </c>
      <c r="X394">
        <v>5</v>
      </c>
      <c r="Y394" t="str">
        <f>IF(Table1[[#This Row],[Satisfaction Score]]&lt;3,"Unsatisfied",IF(Table1[[#This Row],[Satisfaction Score]]&lt;4,"Neutral","Satisfied"))</f>
        <v>Satisfied</v>
      </c>
      <c r="Z394">
        <v>1</v>
      </c>
      <c r="AA394" s="1">
        <v>44995</v>
      </c>
      <c r="AB394" t="s">
        <v>68</v>
      </c>
      <c r="AC394" t="s">
        <v>51</v>
      </c>
      <c r="AD394" t="s">
        <v>63</v>
      </c>
      <c r="AE394">
        <v>1</v>
      </c>
      <c r="AF394" s="5">
        <v>919.25</v>
      </c>
      <c r="AG394">
        <v>57</v>
      </c>
      <c r="AH394" t="str">
        <f t="shared" si="6"/>
        <v>Middle Aged</v>
      </c>
    </row>
    <row r="395" spans="1:34" x14ac:dyDescent="0.25">
      <c r="A395">
        <v>3871</v>
      </c>
      <c r="B395" s="1">
        <v>44910</v>
      </c>
      <c r="C395">
        <v>3</v>
      </c>
      <c r="D395" t="s">
        <v>112</v>
      </c>
      <c r="E395" t="s">
        <v>69</v>
      </c>
      <c r="F395" t="s">
        <v>30</v>
      </c>
      <c r="G395" t="s">
        <v>55</v>
      </c>
      <c r="H395" t="s">
        <v>56</v>
      </c>
      <c r="I395" t="s">
        <v>55</v>
      </c>
      <c r="J395" t="s">
        <v>95</v>
      </c>
      <c r="K395" t="s">
        <v>95</v>
      </c>
      <c r="L395" t="s">
        <v>65</v>
      </c>
      <c r="M395" s="1">
        <v>26089</v>
      </c>
      <c r="N395" t="s">
        <v>36</v>
      </c>
      <c r="O395" t="s">
        <v>37</v>
      </c>
      <c r="P395" t="s">
        <v>38</v>
      </c>
      <c r="Q395" t="s">
        <v>39</v>
      </c>
      <c r="R395" t="s">
        <v>40</v>
      </c>
      <c r="S395" t="str">
        <f>IF(Table1[[#This Row],[Current Employee Rating]]&gt;=4,"High Performer",IF(Table1[[#This Row],[Current Employee Rating]]&gt;=3,"Average Performer","Low Performer"))</f>
        <v>Average Performer</v>
      </c>
      <c r="T395">
        <v>3</v>
      </c>
      <c r="U395" s="1">
        <v>45122</v>
      </c>
      <c r="V395">
        <v>4</v>
      </c>
      <c r="W395" t="str">
        <f>IF(Table1[[#This Row],[Engagement Score]]&lt;3,"Low",IF(Table1[[#This Row],[Engagement Score]]&lt;4,"Medium","High"))</f>
        <v>High</v>
      </c>
      <c r="X395">
        <v>5</v>
      </c>
      <c r="Y395" t="str">
        <f>IF(Table1[[#This Row],[Satisfaction Score]]&lt;3,"Unsatisfied",IF(Table1[[#This Row],[Satisfaction Score]]&lt;4,"Neutral","Satisfied"))</f>
        <v>Satisfied</v>
      </c>
      <c r="Z395">
        <v>2</v>
      </c>
      <c r="AA395" s="1">
        <v>45031</v>
      </c>
      <c r="AB395" t="s">
        <v>68</v>
      </c>
      <c r="AC395" t="s">
        <v>51</v>
      </c>
      <c r="AD395" t="s">
        <v>63</v>
      </c>
      <c r="AE395">
        <v>5</v>
      </c>
      <c r="AF395" s="5">
        <v>979.98</v>
      </c>
      <c r="AG395">
        <v>51</v>
      </c>
      <c r="AH395" t="str">
        <f t="shared" si="6"/>
        <v>Middle Aged</v>
      </c>
    </row>
    <row r="396" spans="1:34" x14ac:dyDescent="0.25">
      <c r="A396">
        <v>3872</v>
      </c>
      <c r="B396" s="1">
        <v>43322</v>
      </c>
      <c r="C396">
        <v>7</v>
      </c>
      <c r="D396" t="s">
        <v>112</v>
      </c>
      <c r="E396" t="s">
        <v>29</v>
      </c>
      <c r="F396" t="s">
        <v>30</v>
      </c>
      <c r="G396" t="s">
        <v>31</v>
      </c>
      <c r="H396" t="s">
        <v>56</v>
      </c>
      <c r="I396" t="s">
        <v>46</v>
      </c>
      <c r="J396" t="s">
        <v>95</v>
      </c>
      <c r="K396" t="s">
        <v>95</v>
      </c>
      <c r="L396" t="s">
        <v>79</v>
      </c>
      <c r="M396" s="1">
        <v>24115</v>
      </c>
      <c r="N396" t="s">
        <v>36</v>
      </c>
      <c r="O396" t="s">
        <v>37</v>
      </c>
      <c r="P396" t="s">
        <v>84</v>
      </c>
      <c r="Q396" t="s">
        <v>61</v>
      </c>
      <c r="R396" t="s">
        <v>40</v>
      </c>
      <c r="S396" t="str">
        <f>IF(Table1[[#This Row],[Current Employee Rating]]&gt;=4,"High Performer",IF(Table1[[#This Row],[Current Employee Rating]]&gt;=3,"Average Performer","Low Performer"))</f>
        <v>Average Performer</v>
      </c>
      <c r="T396">
        <v>3</v>
      </c>
      <c r="U396" s="1">
        <v>44788</v>
      </c>
      <c r="V396">
        <v>5</v>
      </c>
      <c r="W396" t="str">
        <f>IF(Table1[[#This Row],[Engagement Score]]&lt;3,"Low",IF(Table1[[#This Row],[Engagement Score]]&lt;4,"Medium","High"))</f>
        <v>High</v>
      </c>
      <c r="X396">
        <v>5</v>
      </c>
      <c r="Y396" t="str">
        <f>IF(Table1[[#This Row],[Satisfaction Score]]&lt;3,"Unsatisfied",IF(Table1[[#This Row],[Satisfaction Score]]&lt;4,"Neutral","Satisfied"))</f>
        <v>Satisfied</v>
      </c>
      <c r="Z396">
        <v>3</v>
      </c>
      <c r="AA396" s="1">
        <v>44983</v>
      </c>
      <c r="AB396" t="s">
        <v>92</v>
      </c>
      <c r="AC396" t="s">
        <v>42</v>
      </c>
      <c r="AD396" t="s">
        <v>63</v>
      </c>
      <c r="AE396">
        <v>3</v>
      </c>
      <c r="AF396" s="5">
        <v>499.86</v>
      </c>
      <c r="AG396">
        <v>52</v>
      </c>
      <c r="AH396" t="str">
        <f t="shared" si="6"/>
        <v>Middle Aged</v>
      </c>
    </row>
    <row r="397" spans="1:34" x14ac:dyDescent="0.25">
      <c r="A397">
        <v>3873</v>
      </c>
      <c r="B397" s="1">
        <v>44624</v>
      </c>
      <c r="C397">
        <v>4</v>
      </c>
      <c r="D397" t="s">
        <v>114</v>
      </c>
      <c r="E397" t="s">
        <v>81</v>
      </c>
      <c r="F397" t="s">
        <v>30</v>
      </c>
      <c r="G397" t="s">
        <v>55</v>
      </c>
      <c r="H397" t="s">
        <v>56</v>
      </c>
      <c r="I397" t="s">
        <v>46</v>
      </c>
      <c r="J397" t="s">
        <v>95</v>
      </c>
      <c r="K397" t="s">
        <v>95</v>
      </c>
      <c r="L397" t="s">
        <v>82</v>
      </c>
      <c r="M397" s="1">
        <v>26599</v>
      </c>
      <c r="N397" t="s">
        <v>36</v>
      </c>
      <c r="O397" t="s">
        <v>48</v>
      </c>
      <c r="P397" t="s">
        <v>49</v>
      </c>
      <c r="Q397" t="s">
        <v>39</v>
      </c>
      <c r="R397" t="s">
        <v>40</v>
      </c>
      <c r="S397" t="str">
        <f>IF(Table1[[#This Row],[Current Employee Rating]]&gt;=4,"High Performer",IF(Table1[[#This Row],[Current Employee Rating]]&gt;=3,"Average Performer","Low Performer"))</f>
        <v>Average Performer</v>
      </c>
      <c r="T397">
        <v>3</v>
      </c>
      <c r="U397" s="1">
        <v>45010</v>
      </c>
      <c r="V397">
        <v>3</v>
      </c>
      <c r="W397" t="str">
        <f>IF(Table1[[#This Row],[Engagement Score]]&lt;3,"Low",IF(Table1[[#This Row],[Engagement Score]]&lt;4,"Medium","High"))</f>
        <v>Medium</v>
      </c>
      <c r="X397">
        <v>4</v>
      </c>
      <c r="Y397" t="str">
        <f>IF(Table1[[#This Row],[Satisfaction Score]]&lt;3,"Unsatisfied",IF(Table1[[#This Row],[Satisfaction Score]]&lt;4,"Neutral","Satisfied"))</f>
        <v>Satisfied</v>
      </c>
      <c r="Z397">
        <v>5</v>
      </c>
      <c r="AA397" s="1">
        <v>44995</v>
      </c>
      <c r="AB397" t="s">
        <v>62</v>
      </c>
      <c r="AC397" t="s">
        <v>42</v>
      </c>
      <c r="AD397" t="s">
        <v>63</v>
      </c>
      <c r="AE397">
        <v>3</v>
      </c>
      <c r="AF397" s="5">
        <v>598.22</v>
      </c>
      <c r="AG397">
        <v>50</v>
      </c>
      <c r="AH397" t="str">
        <f t="shared" si="6"/>
        <v>Middle Aged</v>
      </c>
    </row>
    <row r="398" spans="1:34" x14ac:dyDescent="0.25">
      <c r="A398">
        <v>3874</v>
      </c>
      <c r="B398" s="1">
        <v>43984</v>
      </c>
      <c r="C398">
        <v>5</v>
      </c>
      <c r="D398" t="s">
        <v>114</v>
      </c>
      <c r="E398" t="s">
        <v>54</v>
      </c>
      <c r="F398" t="s">
        <v>30</v>
      </c>
      <c r="G398" t="s">
        <v>46</v>
      </c>
      <c r="H398" t="s">
        <v>32</v>
      </c>
      <c r="I398" t="s">
        <v>46</v>
      </c>
      <c r="J398" t="s">
        <v>95</v>
      </c>
      <c r="K398" t="s">
        <v>95</v>
      </c>
      <c r="L398" t="s">
        <v>65</v>
      </c>
      <c r="M398" s="1">
        <v>35725</v>
      </c>
      <c r="N398" t="s">
        <v>71</v>
      </c>
      <c r="O398" t="s">
        <v>48</v>
      </c>
      <c r="P398" t="s">
        <v>49</v>
      </c>
      <c r="Q398" t="s">
        <v>67</v>
      </c>
      <c r="R398" t="s">
        <v>40</v>
      </c>
      <c r="S398" t="str">
        <f>IF(Table1[[#This Row],[Current Employee Rating]]&gt;=4,"High Performer",IF(Table1[[#This Row],[Current Employee Rating]]&gt;=3,"Average Performer","Low Performer"))</f>
        <v>Average Performer</v>
      </c>
      <c r="T398">
        <v>3</v>
      </c>
      <c r="U398" s="1">
        <v>44835</v>
      </c>
      <c r="V398">
        <v>4</v>
      </c>
      <c r="W398" t="str">
        <f>IF(Table1[[#This Row],[Engagement Score]]&lt;3,"Low",IF(Table1[[#This Row],[Engagement Score]]&lt;4,"Medium","High"))</f>
        <v>High</v>
      </c>
      <c r="X398">
        <v>4</v>
      </c>
      <c r="Y398" t="str">
        <f>IF(Table1[[#This Row],[Satisfaction Score]]&lt;3,"Unsatisfied",IF(Table1[[#This Row],[Satisfaction Score]]&lt;4,"Neutral","Satisfied"))</f>
        <v>Satisfied</v>
      </c>
      <c r="Z398">
        <v>5</v>
      </c>
      <c r="AA398" s="1">
        <v>44837</v>
      </c>
      <c r="AB398" t="s">
        <v>62</v>
      </c>
      <c r="AC398" t="s">
        <v>51</v>
      </c>
      <c r="AD398" t="s">
        <v>73</v>
      </c>
      <c r="AE398">
        <v>2</v>
      </c>
      <c r="AF398" s="5">
        <v>421.93</v>
      </c>
      <c r="AG398">
        <v>23</v>
      </c>
      <c r="AH398" t="str">
        <f t="shared" si="6"/>
        <v>Young Adult</v>
      </c>
    </row>
    <row r="399" spans="1:34" x14ac:dyDescent="0.25">
      <c r="A399">
        <v>3875</v>
      </c>
      <c r="B399" s="1">
        <v>44376</v>
      </c>
      <c r="C399">
        <v>4</v>
      </c>
      <c r="D399" t="s">
        <v>114</v>
      </c>
      <c r="E399" t="s">
        <v>69</v>
      </c>
      <c r="F399" t="s">
        <v>30</v>
      </c>
      <c r="G399" t="s">
        <v>31</v>
      </c>
      <c r="H399" t="s">
        <v>45</v>
      </c>
      <c r="I399" t="s">
        <v>33</v>
      </c>
      <c r="J399" t="s">
        <v>95</v>
      </c>
      <c r="K399" t="s">
        <v>95</v>
      </c>
      <c r="L399" t="s">
        <v>111</v>
      </c>
      <c r="M399" s="1">
        <v>25438</v>
      </c>
      <c r="N399" t="s">
        <v>71</v>
      </c>
      <c r="O399" t="s">
        <v>48</v>
      </c>
      <c r="P399" t="s">
        <v>84</v>
      </c>
      <c r="Q399" t="s">
        <v>77</v>
      </c>
      <c r="R399" t="s">
        <v>40</v>
      </c>
      <c r="S399" t="str">
        <f>IF(Table1[[#This Row],[Current Employee Rating]]&gt;=4,"High Performer",IF(Table1[[#This Row],[Current Employee Rating]]&gt;=3,"Average Performer","Low Performer"))</f>
        <v>Average Performer</v>
      </c>
      <c r="T399">
        <v>3</v>
      </c>
      <c r="U399" s="1">
        <v>44959</v>
      </c>
      <c r="V399">
        <v>5</v>
      </c>
      <c r="W399" t="str">
        <f>IF(Table1[[#This Row],[Engagement Score]]&lt;3,"Low",IF(Table1[[#This Row],[Engagement Score]]&lt;4,"Medium","High"))</f>
        <v>High</v>
      </c>
      <c r="X399">
        <v>5</v>
      </c>
      <c r="Y399" t="str">
        <f>IF(Table1[[#This Row],[Satisfaction Score]]&lt;3,"Unsatisfied",IF(Table1[[#This Row],[Satisfaction Score]]&lt;4,"Neutral","Satisfied"))</f>
        <v>Satisfied</v>
      </c>
      <c r="Z399">
        <v>1</v>
      </c>
      <c r="AA399" s="1">
        <v>45087</v>
      </c>
      <c r="AB399" t="s">
        <v>41</v>
      </c>
      <c r="AC399" t="s">
        <v>51</v>
      </c>
      <c r="AD399" t="s">
        <v>52</v>
      </c>
      <c r="AE399">
        <v>2</v>
      </c>
      <c r="AF399" s="5">
        <v>860.22</v>
      </c>
      <c r="AG399">
        <v>52</v>
      </c>
      <c r="AH399" t="str">
        <f t="shared" si="6"/>
        <v>Middle Aged</v>
      </c>
    </row>
    <row r="400" spans="1:34" x14ac:dyDescent="0.25">
      <c r="A400">
        <v>3876</v>
      </c>
      <c r="B400" s="1">
        <v>44493</v>
      </c>
      <c r="C400">
        <v>4</v>
      </c>
      <c r="D400" t="s">
        <v>116</v>
      </c>
      <c r="E400" t="s">
        <v>29</v>
      </c>
      <c r="F400" t="s">
        <v>30</v>
      </c>
      <c r="G400" t="s">
        <v>31</v>
      </c>
      <c r="H400" t="s">
        <v>32</v>
      </c>
      <c r="I400" t="s">
        <v>33</v>
      </c>
      <c r="J400" t="s">
        <v>95</v>
      </c>
      <c r="K400" t="s">
        <v>95</v>
      </c>
      <c r="L400" t="s">
        <v>65</v>
      </c>
      <c r="M400" s="1">
        <v>19874</v>
      </c>
      <c r="N400" t="s">
        <v>36</v>
      </c>
      <c r="O400" t="s">
        <v>37</v>
      </c>
      <c r="P400" t="s">
        <v>49</v>
      </c>
      <c r="Q400" t="s">
        <v>61</v>
      </c>
      <c r="R400" t="s">
        <v>107</v>
      </c>
      <c r="S400" t="str">
        <f>IF(Table1[[#This Row],[Current Employee Rating]]&gt;=4,"High Performer",IF(Table1[[#This Row],[Current Employee Rating]]&gt;=3,"Average Performer","Low Performer"))</f>
        <v>Average Performer</v>
      </c>
      <c r="T400">
        <v>3</v>
      </c>
      <c r="U400" s="1">
        <v>44872</v>
      </c>
      <c r="V400">
        <v>3</v>
      </c>
      <c r="W400" t="str">
        <f>IF(Table1[[#This Row],[Engagement Score]]&lt;3,"Low",IF(Table1[[#This Row],[Engagement Score]]&lt;4,"Medium","High"))</f>
        <v>Medium</v>
      </c>
      <c r="X400">
        <v>2</v>
      </c>
      <c r="Y400" t="str">
        <f>IF(Table1[[#This Row],[Satisfaction Score]]&lt;3,"Unsatisfied",IF(Table1[[#This Row],[Satisfaction Score]]&lt;4,"Neutral","Satisfied"))</f>
        <v>Unsatisfied</v>
      </c>
      <c r="Z400">
        <v>5</v>
      </c>
      <c r="AA400" s="1">
        <v>44875</v>
      </c>
      <c r="AB400" t="s">
        <v>41</v>
      </c>
      <c r="AC400" t="s">
        <v>51</v>
      </c>
      <c r="AD400" t="s">
        <v>43</v>
      </c>
      <c r="AE400">
        <v>1</v>
      </c>
      <c r="AF400" s="5">
        <v>946.23</v>
      </c>
      <c r="AG400">
        <v>67</v>
      </c>
      <c r="AH400" t="str">
        <f t="shared" si="6"/>
        <v>Old</v>
      </c>
    </row>
    <row r="401" spans="1:34" x14ac:dyDescent="0.25">
      <c r="A401">
        <v>3877</v>
      </c>
      <c r="B401" s="1">
        <v>43395</v>
      </c>
      <c r="C401">
        <v>7</v>
      </c>
      <c r="D401" t="s">
        <v>113</v>
      </c>
      <c r="E401" t="s">
        <v>87</v>
      </c>
      <c r="F401" t="s">
        <v>30</v>
      </c>
      <c r="G401" t="s">
        <v>46</v>
      </c>
      <c r="H401" t="s">
        <v>45</v>
      </c>
      <c r="I401" t="s">
        <v>55</v>
      </c>
      <c r="J401" t="s">
        <v>115</v>
      </c>
      <c r="K401" t="s">
        <v>115</v>
      </c>
      <c r="L401" t="s">
        <v>65</v>
      </c>
      <c r="M401" s="1">
        <v>27780</v>
      </c>
      <c r="N401" t="s">
        <v>36</v>
      </c>
      <c r="O401" t="s">
        <v>48</v>
      </c>
      <c r="P401" t="s">
        <v>84</v>
      </c>
      <c r="Q401" t="s">
        <v>61</v>
      </c>
      <c r="R401" t="s">
        <v>107</v>
      </c>
      <c r="S401" t="str">
        <f>IF(Table1[[#This Row],[Current Employee Rating]]&gt;=4,"High Performer",IF(Table1[[#This Row],[Current Employee Rating]]&gt;=3,"Average Performer","Low Performer"))</f>
        <v>Average Performer</v>
      </c>
      <c r="T401">
        <v>3</v>
      </c>
      <c r="U401" s="1">
        <v>45107</v>
      </c>
      <c r="V401">
        <v>3</v>
      </c>
      <c r="W401" t="str">
        <f>IF(Table1[[#This Row],[Engagement Score]]&lt;3,"Low",IF(Table1[[#This Row],[Engagement Score]]&lt;4,"Medium","High"))</f>
        <v>Medium</v>
      </c>
      <c r="X401">
        <v>3</v>
      </c>
      <c r="Y401" t="str">
        <f>IF(Table1[[#This Row],[Satisfaction Score]]&lt;3,"Unsatisfied",IF(Table1[[#This Row],[Satisfaction Score]]&lt;4,"Neutral","Satisfied"))</f>
        <v>Neutral</v>
      </c>
      <c r="Z401">
        <v>4</v>
      </c>
      <c r="AA401" s="1">
        <v>45081</v>
      </c>
      <c r="AB401" t="s">
        <v>92</v>
      </c>
      <c r="AC401" t="s">
        <v>51</v>
      </c>
      <c r="AD401" t="s">
        <v>73</v>
      </c>
      <c r="AE401">
        <v>1</v>
      </c>
      <c r="AF401" s="5">
        <v>888.55</v>
      </c>
      <c r="AG401">
        <v>42</v>
      </c>
      <c r="AH401" t="str">
        <f t="shared" si="6"/>
        <v>Middle Aged</v>
      </c>
    </row>
    <row r="402" spans="1:34" x14ac:dyDescent="0.25">
      <c r="A402">
        <v>3878</v>
      </c>
      <c r="B402" s="1">
        <v>43351</v>
      </c>
      <c r="C402">
        <v>7</v>
      </c>
      <c r="D402" t="s">
        <v>113</v>
      </c>
      <c r="E402" t="s">
        <v>64</v>
      </c>
      <c r="F402" t="s">
        <v>30</v>
      </c>
      <c r="G402" t="s">
        <v>31</v>
      </c>
      <c r="H402" t="s">
        <v>56</v>
      </c>
      <c r="I402" t="s">
        <v>46</v>
      </c>
      <c r="J402" t="s">
        <v>115</v>
      </c>
      <c r="K402" t="s">
        <v>115</v>
      </c>
      <c r="L402" t="s">
        <v>79</v>
      </c>
      <c r="M402" s="1">
        <v>24521</v>
      </c>
      <c r="N402" t="s">
        <v>36</v>
      </c>
      <c r="O402" t="s">
        <v>48</v>
      </c>
      <c r="P402" t="s">
        <v>60</v>
      </c>
      <c r="Q402" t="s">
        <v>77</v>
      </c>
      <c r="R402" t="s">
        <v>40</v>
      </c>
      <c r="S402" t="str">
        <f>IF(Table1[[#This Row],[Current Employee Rating]]&gt;=4,"High Performer",IF(Table1[[#This Row],[Current Employee Rating]]&gt;=3,"Average Performer","Low Performer"))</f>
        <v>Average Performer</v>
      </c>
      <c r="T402">
        <v>3</v>
      </c>
      <c r="U402" s="1">
        <v>44980</v>
      </c>
      <c r="V402">
        <v>4</v>
      </c>
      <c r="W402" t="str">
        <f>IF(Table1[[#This Row],[Engagement Score]]&lt;3,"Low",IF(Table1[[#This Row],[Engagement Score]]&lt;4,"Medium","High"))</f>
        <v>High</v>
      </c>
      <c r="X402">
        <v>4</v>
      </c>
      <c r="Y402" t="str">
        <f>IF(Table1[[#This Row],[Satisfaction Score]]&lt;3,"Unsatisfied",IF(Table1[[#This Row],[Satisfaction Score]]&lt;4,"Neutral","Satisfied"))</f>
        <v>Satisfied</v>
      </c>
      <c r="Z402">
        <v>1</v>
      </c>
      <c r="AA402" s="1">
        <v>44923</v>
      </c>
      <c r="AB402" t="s">
        <v>50</v>
      </c>
      <c r="AC402" t="s">
        <v>42</v>
      </c>
      <c r="AD402" t="s">
        <v>73</v>
      </c>
      <c r="AE402">
        <v>5</v>
      </c>
      <c r="AF402" s="5">
        <v>749.69</v>
      </c>
      <c r="AG402">
        <v>51</v>
      </c>
      <c r="AH402" t="str">
        <f t="shared" si="6"/>
        <v>Middle Aged</v>
      </c>
    </row>
    <row r="403" spans="1:34" x14ac:dyDescent="0.25">
      <c r="A403">
        <v>3879</v>
      </c>
      <c r="B403" s="1">
        <v>43504</v>
      </c>
      <c r="C403">
        <v>7</v>
      </c>
      <c r="D403" t="s">
        <v>113</v>
      </c>
      <c r="E403" t="s">
        <v>94</v>
      </c>
      <c r="F403" t="s">
        <v>30</v>
      </c>
      <c r="G403" t="s">
        <v>55</v>
      </c>
      <c r="H403" t="s">
        <v>32</v>
      </c>
      <c r="I403" t="s">
        <v>46</v>
      </c>
      <c r="J403" t="s">
        <v>95</v>
      </c>
      <c r="K403" t="s">
        <v>95</v>
      </c>
      <c r="L403" t="s">
        <v>70</v>
      </c>
      <c r="M403" s="1">
        <v>35077</v>
      </c>
      <c r="N403" t="s">
        <v>36</v>
      </c>
      <c r="O403" t="s">
        <v>48</v>
      </c>
      <c r="P403" t="s">
        <v>49</v>
      </c>
      <c r="Q403" t="s">
        <v>67</v>
      </c>
      <c r="R403" t="s">
        <v>40</v>
      </c>
      <c r="S403" t="str">
        <f>IF(Table1[[#This Row],[Current Employee Rating]]&gt;=4,"High Performer",IF(Table1[[#This Row],[Current Employee Rating]]&gt;=3,"Average Performer","Low Performer"))</f>
        <v>Average Performer</v>
      </c>
      <c r="T403">
        <v>3</v>
      </c>
      <c r="U403" s="1">
        <v>44917</v>
      </c>
      <c r="V403">
        <v>1</v>
      </c>
      <c r="W403" t="str">
        <f>IF(Table1[[#This Row],[Engagement Score]]&lt;3,"Low",IF(Table1[[#This Row],[Engagement Score]]&lt;4,"Medium","High"))</f>
        <v>Low</v>
      </c>
      <c r="X403">
        <v>5</v>
      </c>
      <c r="Y403" t="str">
        <f>IF(Table1[[#This Row],[Satisfaction Score]]&lt;3,"Unsatisfied",IF(Table1[[#This Row],[Satisfaction Score]]&lt;4,"Neutral","Satisfied"))</f>
        <v>Satisfied</v>
      </c>
      <c r="Z403">
        <v>2</v>
      </c>
      <c r="AA403" s="1">
        <v>45027</v>
      </c>
      <c r="AB403" t="s">
        <v>62</v>
      </c>
      <c r="AC403" t="s">
        <v>42</v>
      </c>
      <c r="AD403" t="s">
        <v>52</v>
      </c>
      <c r="AE403">
        <v>2</v>
      </c>
      <c r="AF403" s="5">
        <v>613.95000000000005</v>
      </c>
      <c r="AG403">
        <v>23</v>
      </c>
      <c r="AH403" t="str">
        <f t="shared" si="6"/>
        <v>Young Adult</v>
      </c>
    </row>
    <row r="404" spans="1:34" x14ac:dyDescent="0.25">
      <c r="A404">
        <v>3880</v>
      </c>
      <c r="B404" s="1">
        <v>44284</v>
      </c>
      <c r="C404">
        <v>5</v>
      </c>
      <c r="D404" t="s">
        <v>113</v>
      </c>
      <c r="E404" t="s">
        <v>74</v>
      </c>
      <c r="F404" t="s">
        <v>30</v>
      </c>
      <c r="G404" t="s">
        <v>46</v>
      </c>
      <c r="H404" t="s">
        <v>56</v>
      </c>
      <c r="I404" t="s">
        <v>33</v>
      </c>
      <c r="J404" t="s">
        <v>95</v>
      </c>
      <c r="K404" t="s">
        <v>95</v>
      </c>
      <c r="L404" t="s">
        <v>65</v>
      </c>
      <c r="M404" s="1">
        <v>26799</v>
      </c>
      <c r="N404" t="s">
        <v>36</v>
      </c>
      <c r="O404" t="s">
        <v>48</v>
      </c>
      <c r="P404" t="s">
        <v>72</v>
      </c>
      <c r="Q404" t="s">
        <v>61</v>
      </c>
      <c r="R404" t="s">
        <v>40</v>
      </c>
      <c r="S404" t="str">
        <f>IF(Table1[[#This Row],[Current Employee Rating]]&gt;=4,"High Performer",IF(Table1[[#This Row],[Current Employee Rating]]&gt;=3,"Average Performer","Low Performer"))</f>
        <v>Average Performer</v>
      </c>
      <c r="T404">
        <v>3</v>
      </c>
      <c r="U404" s="1">
        <v>44822</v>
      </c>
      <c r="V404">
        <v>4</v>
      </c>
      <c r="W404" t="str">
        <f>IF(Table1[[#This Row],[Engagement Score]]&lt;3,"Low",IF(Table1[[#This Row],[Engagement Score]]&lt;4,"Medium","High"))</f>
        <v>High</v>
      </c>
      <c r="X404">
        <v>3</v>
      </c>
      <c r="Y404" t="str">
        <f>IF(Table1[[#This Row],[Satisfaction Score]]&lt;3,"Unsatisfied",IF(Table1[[#This Row],[Satisfaction Score]]&lt;4,"Neutral","Satisfied"))</f>
        <v>Neutral</v>
      </c>
      <c r="Z404">
        <v>1</v>
      </c>
      <c r="AA404" s="1">
        <v>44829</v>
      </c>
      <c r="AB404" t="s">
        <v>92</v>
      </c>
      <c r="AC404" t="s">
        <v>42</v>
      </c>
      <c r="AD404" t="s">
        <v>63</v>
      </c>
      <c r="AE404">
        <v>3</v>
      </c>
      <c r="AF404" s="5">
        <v>934.92</v>
      </c>
      <c r="AG404">
        <v>48</v>
      </c>
      <c r="AH404" t="str">
        <f t="shared" si="6"/>
        <v>Middle Aged</v>
      </c>
    </row>
    <row r="405" spans="1:34" x14ac:dyDescent="0.25">
      <c r="A405">
        <v>3881</v>
      </c>
      <c r="B405" s="1">
        <v>43635</v>
      </c>
      <c r="C405">
        <v>6</v>
      </c>
      <c r="D405" t="s">
        <v>112</v>
      </c>
      <c r="E405" t="s">
        <v>81</v>
      </c>
      <c r="F405" t="s">
        <v>30</v>
      </c>
      <c r="G405" t="s">
        <v>46</v>
      </c>
      <c r="H405" t="s">
        <v>56</v>
      </c>
      <c r="I405" t="s">
        <v>46</v>
      </c>
      <c r="J405" t="s">
        <v>95</v>
      </c>
      <c r="K405" t="s">
        <v>95</v>
      </c>
      <c r="L405" t="s">
        <v>70</v>
      </c>
      <c r="M405" s="1">
        <v>33920</v>
      </c>
      <c r="N405" t="s">
        <v>36</v>
      </c>
      <c r="O405" t="s">
        <v>48</v>
      </c>
      <c r="P405" t="s">
        <v>60</v>
      </c>
      <c r="Q405" t="s">
        <v>77</v>
      </c>
      <c r="R405" t="s">
        <v>40</v>
      </c>
      <c r="S405" t="str">
        <f>IF(Table1[[#This Row],[Current Employee Rating]]&gt;=4,"High Performer",IF(Table1[[#This Row],[Current Employee Rating]]&gt;=3,"Average Performer","Low Performer"))</f>
        <v>Average Performer</v>
      </c>
      <c r="T405">
        <v>3</v>
      </c>
      <c r="U405" s="1">
        <v>44854</v>
      </c>
      <c r="V405">
        <v>5</v>
      </c>
      <c r="W405" t="str">
        <f>IF(Table1[[#This Row],[Engagement Score]]&lt;3,"Low",IF(Table1[[#This Row],[Engagement Score]]&lt;4,"Medium","High"))</f>
        <v>High</v>
      </c>
      <c r="X405">
        <v>3</v>
      </c>
      <c r="Y405" t="str">
        <f>IF(Table1[[#This Row],[Satisfaction Score]]&lt;3,"Unsatisfied",IF(Table1[[#This Row],[Satisfaction Score]]&lt;4,"Neutral","Satisfied"))</f>
        <v>Neutral</v>
      </c>
      <c r="Z405">
        <v>5</v>
      </c>
      <c r="AA405" s="1">
        <v>44859</v>
      </c>
      <c r="AB405" t="s">
        <v>62</v>
      </c>
      <c r="AC405" t="s">
        <v>51</v>
      </c>
      <c r="AD405" t="s">
        <v>43</v>
      </c>
      <c r="AE405">
        <v>3</v>
      </c>
      <c r="AF405" s="5">
        <v>170.61</v>
      </c>
      <c r="AG405">
        <v>27</v>
      </c>
      <c r="AH405" t="str">
        <f t="shared" si="6"/>
        <v>Adult</v>
      </c>
    </row>
    <row r="406" spans="1:34" x14ac:dyDescent="0.25">
      <c r="A406">
        <v>3882</v>
      </c>
      <c r="B406" s="1">
        <v>43495</v>
      </c>
      <c r="C406">
        <v>7</v>
      </c>
      <c r="D406" t="s">
        <v>112</v>
      </c>
      <c r="E406" t="s">
        <v>54</v>
      </c>
      <c r="F406" t="s">
        <v>30</v>
      </c>
      <c r="G406" t="s">
        <v>31</v>
      </c>
      <c r="H406" t="s">
        <v>32</v>
      </c>
      <c r="I406" t="s">
        <v>46</v>
      </c>
      <c r="J406" t="s">
        <v>95</v>
      </c>
      <c r="K406" t="s">
        <v>95</v>
      </c>
      <c r="L406" t="s">
        <v>103</v>
      </c>
      <c r="M406" s="1">
        <v>16848</v>
      </c>
      <c r="N406" t="s">
        <v>36</v>
      </c>
      <c r="O406" t="s">
        <v>37</v>
      </c>
      <c r="P406" t="s">
        <v>84</v>
      </c>
      <c r="Q406" t="s">
        <v>67</v>
      </c>
      <c r="R406" t="s">
        <v>40</v>
      </c>
      <c r="S406" t="str">
        <f>IF(Table1[[#This Row],[Current Employee Rating]]&gt;=4,"High Performer",IF(Table1[[#This Row],[Current Employee Rating]]&gt;=3,"Average Performer","Low Performer"))</f>
        <v>Average Performer</v>
      </c>
      <c r="T406">
        <v>3</v>
      </c>
      <c r="U406" s="1">
        <v>44823</v>
      </c>
      <c r="V406">
        <v>5</v>
      </c>
      <c r="W406" t="str">
        <f>IF(Table1[[#This Row],[Engagement Score]]&lt;3,"Low",IF(Table1[[#This Row],[Engagement Score]]&lt;4,"Medium","High"))</f>
        <v>High</v>
      </c>
      <c r="X406">
        <v>3</v>
      </c>
      <c r="Y406" t="str">
        <f>IF(Table1[[#This Row],[Satisfaction Score]]&lt;3,"Unsatisfied",IF(Table1[[#This Row],[Satisfaction Score]]&lt;4,"Neutral","Satisfied"))</f>
        <v>Neutral</v>
      </c>
      <c r="Z406">
        <v>3</v>
      </c>
      <c r="AA406" s="1">
        <v>45079</v>
      </c>
      <c r="AB406" t="s">
        <v>50</v>
      </c>
      <c r="AC406" t="s">
        <v>42</v>
      </c>
      <c r="AD406" t="s">
        <v>63</v>
      </c>
      <c r="AE406">
        <v>2</v>
      </c>
      <c r="AF406" s="5">
        <v>654.09</v>
      </c>
      <c r="AG406">
        <v>73</v>
      </c>
      <c r="AH406" t="str">
        <f t="shared" si="6"/>
        <v>Old</v>
      </c>
    </row>
    <row r="407" spans="1:34" x14ac:dyDescent="0.25">
      <c r="A407">
        <v>3883</v>
      </c>
      <c r="B407" s="1">
        <v>44687</v>
      </c>
      <c r="C407">
        <v>4</v>
      </c>
      <c r="D407" t="s">
        <v>112</v>
      </c>
      <c r="E407" t="s">
        <v>69</v>
      </c>
      <c r="F407" t="s">
        <v>30</v>
      </c>
      <c r="G407" t="s">
        <v>31</v>
      </c>
      <c r="H407" t="s">
        <v>56</v>
      </c>
      <c r="I407" t="s">
        <v>55</v>
      </c>
      <c r="J407" t="s">
        <v>95</v>
      </c>
      <c r="K407" t="s">
        <v>95</v>
      </c>
      <c r="L407" t="s">
        <v>70</v>
      </c>
      <c r="M407" s="1">
        <v>33405</v>
      </c>
      <c r="N407" t="s">
        <v>36</v>
      </c>
      <c r="O407" t="s">
        <v>37</v>
      </c>
      <c r="P407" t="s">
        <v>38</v>
      </c>
      <c r="Q407" t="s">
        <v>39</v>
      </c>
      <c r="R407" t="s">
        <v>40</v>
      </c>
      <c r="S407" t="str">
        <f>IF(Table1[[#This Row],[Current Employee Rating]]&gt;=4,"High Performer",IF(Table1[[#This Row],[Current Employee Rating]]&gt;=3,"Average Performer","Low Performer"))</f>
        <v>Average Performer</v>
      </c>
      <c r="T407">
        <v>3</v>
      </c>
      <c r="U407" s="1">
        <v>44998</v>
      </c>
      <c r="V407">
        <v>2</v>
      </c>
      <c r="W407" t="str">
        <f>IF(Table1[[#This Row],[Engagement Score]]&lt;3,"Low",IF(Table1[[#This Row],[Engagement Score]]&lt;4,"Medium","High"))</f>
        <v>Low</v>
      </c>
      <c r="X407">
        <v>2</v>
      </c>
      <c r="Y407" t="str">
        <f>IF(Table1[[#This Row],[Satisfaction Score]]&lt;3,"Unsatisfied",IF(Table1[[#This Row],[Satisfaction Score]]&lt;4,"Neutral","Satisfied"))</f>
        <v>Unsatisfied</v>
      </c>
      <c r="Z407">
        <v>1</v>
      </c>
      <c r="AA407" s="1">
        <v>45112</v>
      </c>
      <c r="AB407" t="s">
        <v>92</v>
      </c>
      <c r="AC407" t="s">
        <v>42</v>
      </c>
      <c r="AD407" t="s">
        <v>52</v>
      </c>
      <c r="AE407">
        <v>2</v>
      </c>
      <c r="AF407" s="5">
        <v>842.6</v>
      </c>
      <c r="AG407">
        <v>31</v>
      </c>
      <c r="AH407" t="str">
        <f t="shared" si="6"/>
        <v>Adult</v>
      </c>
    </row>
    <row r="408" spans="1:34" x14ac:dyDescent="0.25">
      <c r="A408">
        <v>3884</v>
      </c>
      <c r="B408" s="1">
        <v>43498</v>
      </c>
      <c r="C408">
        <v>7</v>
      </c>
      <c r="D408" t="s">
        <v>112</v>
      </c>
      <c r="E408" t="s">
        <v>29</v>
      </c>
      <c r="F408" t="s">
        <v>30</v>
      </c>
      <c r="G408" t="s">
        <v>55</v>
      </c>
      <c r="H408" t="s">
        <v>56</v>
      </c>
      <c r="I408" t="s">
        <v>33</v>
      </c>
      <c r="J408" t="s">
        <v>95</v>
      </c>
      <c r="K408" t="s">
        <v>95</v>
      </c>
      <c r="L408" t="s">
        <v>79</v>
      </c>
      <c r="M408" s="1">
        <v>31894</v>
      </c>
      <c r="N408" t="s">
        <v>36</v>
      </c>
      <c r="O408" t="s">
        <v>37</v>
      </c>
      <c r="P408" t="s">
        <v>72</v>
      </c>
      <c r="Q408" t="s">
        <v>39</v>
      </c>
      <c r="R408" t="s">
        <v>40</v>
      </c>
      <c r="S408" t="str">
        <f>IF(Table1[[#This Row],[Current Employee Rating]]&gt;=4,"High Performer",IF(Table1[[#This Row],[Current Employee Rating]]&gt;=3,"Average Performer","Low Performer"))</f>
        <v>Average Performer</v>
      </c>
      <c r="T408">
        <v>3</v>
      </c>
      <c r="U408" s="1">
        <v>45137</v>
      </c>
      <c r="V408">
        <v>4</v>
      </c>
      <c r="W408" t="str">
        <f>IF(Table1[[#This Row],[Engagement Score]]&lt;3,"Low",IF(Table1[[#This Row],[Engagement Score]]&lt;4,"Medium","High"))</f>
        <v>High</v>
      </c>
      <c r="X408">
        <v>2</v>
      </c>
      <c r="Y408" t="str">
        <f>IF(Table1[[#This Row],[Satisfaction Score]]&lt;3,"Unsatisfied",IF(Table1[[#This Row],[Satisfaction Score]]&lt;4,"Neutral","Satisfied"))</f>
        <v>Unsatisfied</v>
      </c>
      <c r="Z408">
        <v>3</v>
      </c>
      <c r="AA408" s="1">
        <v>44821</v>
      </c>
      <c r="AB408" t="s">
        <v>50</v>
      </c>
      <c r="AC408" t="s">
        <v>51</v>
      </c>
      <c r="AD408" t="s">
        <v>73</v>
      </c>
      <c r="AE408">
        <v>1</v>
      </c>
      <c r="AF408" s="5">
        <v>789.88</v>
      </c>
      <c r="AG408">
        <v>32</v>
      </c>
      <c r="AH408" t="str">
        <f t="shared" si="6"/>
        <v>Adult</v>
      </c>
    </row>
    <row r="409" spans="1:34" x14ac:dyDescent="0.25">
      <c r="A409">
        <v>3885</v>
      </c>
      <c r="B409" s="1">
        <v>44538</v>
      </c>
      <c r="C409">
        <v>4</v>
      </c>
      <c r="D409" t="s">
        <v>114</v>
      </c>
      <c r="E409" t="s">
        <v>44</v>
      </c>
      <c r="F409" t="s">
        <v>30</v>
      </c>
      <c r="G409" t="s">
        <v>55</v>
      </c>
      <c r="H409" t="s">
        <v>56</v>
      </c>
      <c r="I409" t="s">
        <v>46</v>
      </c>
      <c r="J409" t="s">
        <v>95</v>
      </c>
      <c r="K409" t="s">
        <v>95</v>
      </c>
      <c r="L409" t="s">
        <v>79</v>
      </c>
      <c r="M409" s="1">
        <v>17827</v>
      </c>
      <c r="N409" t="s">
        <v>71</v>
      </c>
      <c r="O409" t="s">
        <v>37</v>
      </c>
      <c r="P409" t="s">
        <v>72</v>
      </c>
      <c r="Q409" t="s">
        <v>61</v>
      </c>
      <c r="R409" t="s">
        <v>40</v>
      </c>
      <c r="S409" t="str">
        <f>IF(Table1[[#This Row],[Current Employee Rating]]&gt;=4,"High Performer",IF(Table1[[#This Row],[Current Employee Rating]]&gt;=3,"Average Performer","Low Performer"))</f>
        <v>Average Performer</v>
      </c>
      <c r="T409">
        <v>3</v>
      </c>
      <c r="U409" s="1">
        <v>45137</v>
      </c>
      <c r="V409">
        <v>5</v>
      </c>
      <c r="W409" t="str">
        <f>IF(Table1[[#This Row],[Engagement Score]]&lt;3,"Low",IF(Table1[[#This Row],[Engagement Score]]&lt;4,"Medium","High"))</f>
        <v>High</v>
      </c>
      <c r="X409">
        <v>5</v>
      </c>
      <c r="Y409" t="str">
        <f>IF(Table1[[#This Row],[Satisfaction Score]]&lt;3,"Unsatisfied",IF(Table1[[#This Row],[Satisfaction Score]]&lt;4,"Neutral","Satisfied"))</f>
        <v>Satisfied</v>
      </c>
      <c r="Z409">
        <v>5</v>
      </c>
      <c r="AA409" s="1">
        <v>44792</v>
      </c>
      <c r="AB409" t="s">
        <v>92</v>
      </c>
      <c r="AC409" t="s">
        <v>51</v>
      </c>
      <c r="AD409" t="s">
        <v>43</v>
      </c>
      <c r="AE409">
        <v>2</v>
      </c>
      <c r="AF409" s="5">
        <v>324.81</v>
      </c>
      <c r="AG409">
        <v>73</v>
      </c>
      <c r="AH409" t="str">
        <f t="shared" si="6"/>
        <v>Old</v>
      </c>
    </row>
    <row r="410" spans="1:34" x14ac:dyDescent="0.25">
      <c r="A410">
        <v>3886</v>
      </c>
      <c r="B410" s="1">
        <v>43385</v>
      </c>
      <c r="C410">
        <v>7</v>
      </c>
      <c r="D410" t="s">
        <v>114</v>
      </c>
      <c r="E410" t="s">
        <v>87</v>
      </c>
      <c r="F410" t="s">
        <v>30</v>
      </c>
      <c r="G410" t="s">
        <v>46</v>
      </c>
      <c r="H410" t="s">
        <v>56</v>
      </c>
      <c r="I410" t="s">
        <v>33</v>
      </c>
      <c r="J410" t="s">
        <v>95</v>
      </c>
      <c r="K410" t="s">
        <v>95</v>
      </c>
      <c r="L410" t="s">
        <v>103</v>
      </c>
      <c r="M410" s="1">
        <v>28465</v>
      </c>
      <c r="N410" t="s">
        <v>71</v>
      </c>
      <c r="O410" t="s">
        <v>48</v>
      </c>
      <c r="P410" t="s">
        <v>60</v>
      </c>
      <c r="Q410" t="s">
        <v>61</v>
      </c>
      <c r="R410" t="s">
        <v>40</v>
      </c>
      <c r="S410" t="str">
        <f>IF(Table1[[#This Row],[Current Employee Rating]]&gt;=4,"High Performer",IF(Table1[[#This Row],[Current Employee Rating]]&gt;=3,"Average Performer","Low Performer"))</f>
        <v>Average Performer</v>
      </c>
      <c r="T410">
        <v>3</v>
      </c>
      <c r="U410" s="1">
        <v>44803</v>
      </c>
      <c r="V410">
        <v>5</v>
      </c>
      <c r="W410" t="str">
        <f>IF(Table1[[#This Row],[Engagement Score]]&lt;3,"Low",IF(Table1[[#This Row],[Engagement Score]]&lt;4,"Medium","High"))</f>
        <v>High</v>
      </c>
      <c r="X410">
        <v>2</v>
      </c>
      <c r="Y410" t="str">
        <f>IF(Table1[[#This Row],[Satisfaction Score]]&lt;3,"Unsatisfied",IF(Table1[[#This Row],[Satisfaction Score]]&lt;4,"Neutral","Satisfied"))</f>
        <v>Unsatisfied</v>
      </c>
      <c r="Z410">
        <v>5</v>
      </c>
      <c r="AA410" s="1">
        <v>44893</v>
      </c>
      <c r="AB410" t="s">
        <v>68</v>
      </c>
      <c r="AC410" t="s">
        <v>51</v>
      </c>
      <c r="AD410" t="s">
        <v>73</v>
      </c>
      <c r="AE410">
        <v>4</v>
      </c>
      <c r="AF410" s="5">
        <v>298.10000000000002</v>
      </c>
      <c r="AG410">
        <v>41</v>
      </c>
      <c r="AH410" t="str">
        <f t="shared" si="6"/>
        <v>Middle Aged</v>
      </c>
    </row>
    <row r="411" spans="1:34" x14ac:dyDescent="0.25">
      <c r="A411">
        <v>3889</v>
      </c>
      <c r="B411" s="1">
        <v>44809</v>
      </c>
      <c r="C411">
        <v>3</v>
      </c>
      <c r="D411" t="s">
        <v>113</v>
      </c>
      <c r="E411" t="s">
        <v>64</v>
      </c>
      <c r="F411" t="s">
        <v>30</v>
      </c>
      <c r="G411" t="s">
        <v>31</v>
      </c>
      <c r="H411" t="s">
        <v>56</v>
      </c>
      <c r="I411" t="s">
        <v>46</v>
      </c>
      <c r="J411" t="s">
        <v>115</v>
      </c>
      <c r="K411" t="s">
        <v>115</v>
      </c>
      <c r="L411" t="s">
        <v>65</v>
      </c>
      <c r="M411" s="1">
        <v>30239</v>
      </c>
      <c r="N411" t="s">
        <v>36</v>
      </c>
      <c r="O411" t="s">
        <v>48</v>
      </c>
      <c r="P411" t="s">
        <v>72</v>
      </c>
      <c r="Q411" t="s">
        <v>61</v>
      </c>
      <c r="R411" t="s">
        <v>40</v>
      </c>
      <c r="S411" t="str">
        <f>IF(Table1[[#This Row],[Current Employee Rating]]&gt;=4,"High Performer",IF(Table1[[#This Row],[Current Employee Rating]]&gt;=3,"Average Performer","Low Performer"))</f>
        <v>Average Performer</v>
      </c>
      <c r="T411">
        <v>3</v>
      </c>
      <c r="U411" s="1">
        <v>44952</v>
      </c>
      <c r="V411">
        <v>2</v>
      </c>
      <c r="W411" t="str">
        <f>IF(Table1[[#This Row],[Engagement Score]]&lt;3,"Low",IF(Table1[[#This Row],[Engagement Score]]&lt;4,"Medium","High"))</f>
        <v>Low</v>
      </c>
      <c r="X411">
        <v>1</v>
      </c>
      <c r="Y411" t="str">
        <f>IF(Table1[[#This Row],[Satisfaction Score]]&lt;3,"Unsatisfied",IF(Table1[[#This Row],[Satisfaction Score]]&lt;4,"Neutral","Satisfied"))</f>
        <v>Unsatisfied</v>
      </c>
      <c r="Z411">
        <v>1</v>
      </c>
      <c r="AA411" s="1">
        <v>45140</v>
      </c>
      <c r="AB411" t="s">
        <v>68</v>
      </c>
      <c r="AC411" t="s">
        <v>51</v>
      </c>
      <c r="AD411" t="s">
        <v>52</v>
      </c>
      <c r="AE411">
        <v>1</v>
      </c>
      <c r="AF411" s="5">
        <v>292.8</v>
      </c>
      <c r="AG411">
        <v>40</v>
      </c>
      <c r="AH411" t="str">
        <f t="shared" si="6"/>
        <v>Middle Aged</v>
      </c>
    </row>
    <row r="412" spans="1:34" x14ac:dyDescent="0.25">
      <c r="A412">
        <v>3890</v>
      </c>
      <c r="B412" s="1">
        <v>44761</v>
      </c>
      <c r="C412">
        <v>3</v>
      </c>
      <c r="D412" t="s">
        <v>113</v>
      </c>
      <c r="E412" t="s">
        <v>74</v>
      </c>
      <c r="F412" t="s">
        <v>30</v>
      </c>
      <c r="G412" t="s">
        <v>55</v>
      </c>
      <c r="H412" t="s">
        <v>56</v>
      </c>
      <c r="I412" t="s">
        <v>33</v>
      </c>
      <c r="J412" t="s">
        <v>95</v>
      </c>
      <c r="K412" t="s">
        <v>95</v>
      </c>
      <c r="L412" t="s">
        <v>65</v>
      </c>
      <c r="M412" s="1">
        <v>36392</v>
      </c>
      <c r="N412" t="s">
        <v>36</v>
      </c>
      <c r="O412" t="s">
        <v>48</v>
      </c>
      <c r="P412" t="s">
        <v>84</v>
      </c>
      <c r="Q412" t="s">
        <v>77</v>
      </c>
      <c r="R412" t="s">
        <v>40</v>
      </c>
      <c r="S412" t="str">
        <f>IF(Table1[[#This Row],[Current Employee Rating]]&gt;=4,"High Performer",IF(Table1[[#This Row],[Current Employee Rating]]&gt;=3,"Average Performer","Low Performer"))</f>
        <v>Average Performer</v>
      </c>
      <c r="T412">
        <v>3</v>
      </c>
      <c r="U412" s="1">
        <v>44858</v>
      </c>
      <c r="V412">
        <v>2</v>
      </c>
      <c r="W412" t="str">
        <f>IF(Table1[[#This Row],[Engagement Score]]&lt;3,"Low",IF(Table1[[#This Row],[Engagement Score]]&lt;4,"Medium","High"))</f>
        <v>Low</v>
      </c>
      <c r="X412">
        <v>3</v>
      </c>
      <c r="Y412" t="str">
        <f>IF(Table1[[#This Row],[Satisfaction Score]]&lt;3,"Unsatisfied",IF(Table1[[#This Row],[Satisfaction Score]]&lt;4,"Neutral","Satisfied"))</f>
        <v>Neutral</v>
      </c>
      <c r="Z412">
        <v>3</v>
      </c>
      <c r="AA412" s="1">
        <v>44934</v>
      </c>
      <c r="AB412" t="s">
        <v>62</v>
      </c>
      <c r="AC412" t="s">
        <v>51</v>
      </c>
      <c r="AD412" t="s">
        <v>63</v>
      </c>
      <c r="AE412">
        <v>4</v>
      </c>
      <c r="AF412" s="5">
        <v>596.62</v>
      </c>
      <c r="AG412">
        <v>23</v>
      </c>
      <c r="AH412" t="str">
        <f t="shared" si="6"/>
        <v>Young Adult</v>
      </c>
    </row>
    <row r="413" spans="1:34" x14ac:dyDescent="0.25">
      <c r="A413">
        <v>3891</v>
      </c>
      <c r="B413" s="1">
        <v>44707</v>
      </c>
      <c r="C413">
        <v>3</v>
      </c>
      <c r="D413" t="s">
        <v>113</v>
      </c>
      <c r="E413" t="s">
        <v>69</v>
      </c>
      <c r="F413" t="s">
        <v>30</v>
      </c>
      <c r="G413" t="s">
        <v>55</v>
      </c>
      <c r="H413" t="s">
        <v>32</v>
      </c>
      <c r="I413" t="s">
        <v>33</v>
      </c>
      <c r="J413" t="s">
        <v>95</v>
      </c>
      <c r="K413" t="s">
        <v>95</v>
      </c>
      <c r="L413" t="s">
        <v>79</v>
      </c>
      <c r="M413" s="1">
        <v>22101</v>
      </c>
      <c r="N413" t="s">
        <v>36</v>
      </c>
      <c r="O413" t="s">
        <v>48</v>
      </c>
      <c r="P413" t="s">
        <v>60</v>
      </c>
      <c r="Q413" t="s">
        <v>61</v>
      </c>
      <c r="R413" t="s">
        <v>40</v>
      </c>
      <c r="S413" t="str">
        <f>IF(Table1[[#This Row],[Current Employee Rating]]&gt;=4,"High Performer",IF(Table1[[#This Row],[Current Employee Rating]]&gt;=3,"Average Performer","Low Performer"))</f>
        <v>Average Performer</v>
      </c>
      <c r="T413">
        <v>3</v>
      </c>
      <c r="U413" s="1">
        <v>45113</v>
      </c>
      <c r="V413">
        <v>3</v>
      </c>
      <c r="W413" t="str">
        <f>IF(Table1[[#This Row],[Engagement Score]]&lt;3,"Low",IF(Table1[[#This Row],[Engagement Score]]&lt;4,"Medium","High"))</f>
        <v>Medium</v>
      </c>
      <c r="X413">
        <v>2</v>
      </c>
      <c r="Y413" t="str">
        <f>IF(Table1[[#This Row],[Satisfaction Score]]&lt;3,"Unsatisfied",IF(Table1[[#This Row],[Satisfaction Score]]&lt;4,"Neutral","Satisfied"))</f>
        <v>Unsatisfied</v>
      </c>
      <c r="Z413">
        <v>2</v>
      </c>
      <c r="AA413" s="1">
        <v>45024</v>
      </c>
      <c r="AB413" t="s">
        <v>41</v>
      </c>
      <c r="AC413" t="s">
        <v>51</v>
      </c>
      <c r="AD413" t="s">
        <v>73</v>
      </c>
      <c r="AE413">
        <v>5</v>
      </c>
      <c r="AF413" s="5">
        <v>774.74</v>
      </c>
      <c r="AG413">
        <v>62</v>
      </c>
      <c r="AH413" t="str">
        <f t="shared" si="6"/>
        <v>Old</v>
      </c>
    </row>
    <row r="414" spans="1:34" x14ac:dyDescent="0.25">
      <c r="A414">
        <v>3892</v>
      </c>
      <c r="B414" s="1">
        <v>44865</v>
      </c>
      <c r="C414">
        <v>3</v>
      </c>
      <c r="D414" t="s">
        <v>113</v>
      </c>
      <c r="E414" t="s">
        <v>29</v>
      </c>
      <c r="F414" t="s">
        <v>30</v>
      </c>
      <c r="G414" t="s">
        <v>55</v>
      </c>
      <c r="H414" t="s">
        <v>45</v>
      </c>
      <c r="I414" t="s">
        <v>55</v>
      </c>
      <c r="J414" t="s">
        <v>95</v>
      </c>
      <c r="K414" t="s">
        <v>95</v>
      </c>
      <c r="L414" t="s">
        <v>79</v>
      </c>
      <c r="M414" s="1">
        <v>28581</v>
      </c>
      <c r="N414" t="s">
        <v>36</v>
      </c>
      <c r="O414" t="s">
        <v>48</v>
      </c>
      <c r="P414" t="s">
        <v>49</v>
      </c>
      <c r="Q414" t="s">
        <v>77</v>
      </c>
      <c r="R414" t="s">
        <v>40</v>
      </c>
      <c r="S414" t="str">
        <f>IF(Table1[[#This Row],[Current Employee Rating]]&gt;=4,"High Performer",IF(Table1[[#This Row],[Current Employee Rating]]&gt;=3,"Average Performer","Low Performer"))</f>
        <v>Average Performer</v>
      </c>
      <c r="T414">
        <v>3</v>
      </c>
      <c r="U414" s="1">
        <v>45118</v>
      </c>
      <c r="V414">
        <v>5</v>
      </c>
      <c r="W414" t="str">
        <f>IF(Table1[[#This Row],[Engagement Score]]&lt;3,"Low",IF(Table1[[#This Row],[Engagement Score]]&lt;4,"Medium","High"))</f>
        <v>High</v>
      </c>
      <c r="X414">
        <v>4</v>
      </c>
      <c r="Y414" t="str">
        <f>IF(Table1[[#This Row],[Satisfaction Score]]&lt;3,"Unsatisfied",IF(Table1[[#This Row],[Satisfaction Score]]&lt;4,"Neutral","Satisfied"))</f>
        <v>Satisfied</v>
      </c>
      <c r="Z414">
        <v>2</v>
      </c>
      <c r="AA414" s="1">
        <v>44844</v>
      </c>
      <c r="AB414" t="s">
        <v>68</v>
      </c>
      <c r="AC414" t="s">
        <v>51</v>
      </c>
      <c r="AD414" t="s">
        <v>63</v>
      </c>
      <c r="AE414">
        <v>5</v>
      </c>
      <c r="AF414" s="5">
        <v>894.59</v>
      </c>
      <c r="AG414">
        <v>44</v>
      </c>
      <c r="AH414" t="str">
        <f t="shared" si="6"/>
        <v>Middle Aged</v>
      </c>
    </row>
    <row r="415" spans="1:34" x14ac:dyDescent="0.25">
      <c r="A415">
        <v>3893</v>
      </c>
      <c r="B415" s="1">
        <v>45007</v>
      </c>
      <c r="C415">
        <v>3</v>
      </c>
      <c r="D415" t="s">
        <v>112</v>
      </c>
      <c r="E415" t="s">
        <v>44</v>
      </c>
      <c r="F415" t="s">
        <v>30</v>
      </c>
      <c r="G415" t="s">
        <v>55</v>
      </c>
      <c r="H415" t="s">
        <v>56</v>
      </c>
      <c r="I415" t="s">
        <v>46</v>
      </c>
      <c r="J415" t="s">
        <v>95</v>
      </c>
      <c r="K415" t="s">
        <v>95</v>
      </c>
      <c r="L415" t="s">
        <v>65</v>
      </c>
      <c r="M415" s="1">
        <v>19464</v>
      </c>
      <c r="N415" t="s">
        <v>36</v>
      </c>
      <c r="O415" t="s">
        <v>37</v>
      </c>
      <c r="P415" t="s">
        <v>84</v>
      </c>
      <c r="Q415" t="s">
        <v>67</v>
      </c>
      <c r="R415" t="s">
        <v>40</v>
      </c>
      <c r="S415" t="str">
        <f>IF(Table1[[#This Row],[Current Employee Rating]]&gt;=4,"High Performer",IF(Table1[[#This Row],[Current Employee Rating]]&gt;=3,"Average Performer","Low Performer"))</f>
        <v>Average Performer</v>
      </c>
      <c r="T415">
        <v>3</v>
      </c>
      <c r="U415" s="1">
        <v>44952</v>
      </c>
      <c r="V415">
        <v>3</v>
      </c>
      <c r="W415" t="str">
        <f>IF(Table1[[#This Row],[Engagement Score]]&lt;3,"Low",IF(Table1[[#This Row],[Engagement Score]]&lt;4,"Medium","High"))</f>
        <v>Medium</v>
      </c>
      <c r="X415">
        <v>1</v>
      </c>
      <c r="Y415" t="str">
        <f>IF(Table1[[#This Row],[Satisfaction Score]]&lt;3,"Unsatisfied",IF(Table1[[#This Row],[Satisfaction Score]]&lt;4,"Neutral","Satisfied"))</f>
        <v>Unsatisfied</v>
      </c>
      <c r="Z415">
        <v>2</v>
      </c>
      <c r="AA415" s="1">
        <v>44820</v>
      </c>
      <c r="AB415" t="s">
        <v>41</v>
      </c>
      <c r="AC415" t="s">
        <v>51</v>
      </c>
      <c r="AD415" t="s">
        <v>43</v>
      </c>
      <c r="AE415">
        <v>1</v>
      </c>
      <c r="AF415" s="5">
        <v>242.36</v>
      </c>
      <c r="AG415">
        <v>70</v>
      </c>
      <c r="AH415" t="str">
        <f t="shared" si="6"/>
        <v>Old</v>
      </c>
    </row>
    <row r="416" spans="1:34" x14ac:dyDescent="0.25">
      <c r="A416">
        <v>3894</v>
      </c>
      <c r="B416" s="1">
        <v>45075</v>
      </c>
      <c r="C416">
        <v>2</v>
      </c>
      <c r="D416" t="s">
        <v>112</v>
      </c>
      <c r="E416" t="s">
        <v>87</v>
      </c>
      <c r="F416" t="s">
        <v>30</v>
      </c>
      <c r="G416" t="s">
        <v>55</v>
      </c>
      <c r="H416" t="s">
        <v>45</v>
      </c>
      <c r="I416" t="s">
        <v>55</v>
      </c>
      <c r="J416" t="s">
        <v>95</v>
      </c>
      <c r="K416" t="s">
        <v>95</v>
      </c>
      <c r="L416" t="s">
        <v>47</v>
      </c>
      <c r="M416" s="1">
        <v>21611</v>
      </c>
      <c r="N416" t="s">
        <v>36</v>
      </c>
      <c r="O416" t="s">
        <v>37</v>
      </c>
      <c r="P416" t="s">
        <v>72</v>
      </c>
      <c r="Q416" t="s">
        <v>67</v>
      </c>
      <c r="R416" t="s">
        <v>40</v>
      </c>
      <c r="S416" t="str">
        <f>IF(Table1[[#This Row],[Current Employee Rating]]&gt;=4,"High Performer",IF(Table1[[#This Row],[Current Employee Rating]]&gt;=3,"Average Performer","Low Performer"))</f>
        <v>Average Performer</v>
      </c>
      <c r="T416">
        <v>3</v>
      </c>
      <c r="U416" s="1">
        <v>44787</v>
      </c>
      <c r="V416">
        <v>4</v>
      </c>
      <c r="W416" t="str">
        <f>IF(Table1[[#This Row],[Engagement Score]]&lt;3,"Low",IF(Table1[[#This Row],[Engagement Score]]&lt;4,"Medium","High"))</f>
        <v>High</v>
      </c>
      <c r="X416">
        <v>3</v>
      </c>
      <c r="Y416" t="str">
        <f>IF(Table1[[#This Row],[Satisfaction Score]]&lt;3,"Unsatisfied",IF(Table1[[#This Row],[Satisfaction Score]]&lt;4,"Neutral","Satisfied"))</f>
        <v>Neutral</v>
      </c>
      <c r="Z416">
        <v>5</v>
      </c>
      <c r="AA416" s="1">
        <v>44897</v>
      </c>
      <c r="AB416" t="s">
        <v>41</v>
      </c>
      <c r="AC416" t="s">
        <v>51</v>
      </c>
      <c r="AD416" t="s">
        <v>43</v>
      </c>
      <c r="AE416">
        <v>4</v>
      </c>
      <c r="AF416" s="5">
        <v>533.27</v>
      </c>
      <c r="AG416">
        <v>64</v>
      </c>
      <c r="AH416" t="str">
        <f t="shared" si="6"/>
        <v>Old</v>
      </c>
    </row>
    <row r="417" spans="1:34" x14ac:dyDescent="0.25">
      <c r="A417">
        <v>3895</v>
      </c>
      <c r="B417" s="1">
        <v>43884</v>
      </c>
      <c r="C417">
        <v>6</v>
      </c>
      <c r="D417" t="s">
        <v>112</v>
      </c>
      <c r="E417" t="s">
        <v>81</v>
      </c>
      <c r="F417" t="s">
        <v>30</v>
      </c>
      <c r="G417" t="s">
        <v>55</v>
      </c>
      <c r="H417" t="s">
        <v>32</v>
      </c>
      <c r="I417" t="s">
        <v>55</v>
      </c>
      <c r="J417" t="s">
        <v>95</v>
      </c>
      <c r="K417" t="s">
        <v>95</v>
      </c>
      <c r="L417" t="s">
        <v>89</v>
      </c>
      <c r="M417" s="1">
        <v>15842</v>
      </c>
      <c r="N417" t="s">
        <v>36</v>
      </c>
      <c r="O417" t="s">
        <v>37</v>
      </c>
      <c r="P417" t="s">
        <v>60</v>
      </c>
      <c r="Q417" t="s">
        <v>61</v>
      </c>
      <c r="R417" t="s">
        <v>40</v>
      </c>
      <c r="S417" t="str">
        <f>IF(Table1[[#This Row],[Current Employee Rating]]&gt;=4,"High Performer",IF(Table1[[#This Row],[Current Employee Rating]]&gt;=3,"Average Performer","Low Performer"))</f>
        <v>Average Performer</v>
      </c>
      <c r="T417">
        <v>3</v>
      </c>
      <c r="U417" s="1">
        <v>45123</v>
      </c>
      <c r="V417">
        <v>2</v>
      </c>
      <c r="W417" t="str">
        <f>IF(Table1[[#This Row],[Engagement Score]]&lt;3,"Low",IF(Table1[[#This Row],[Engagement Score]]&lt;4,"Medium","High"))</f>
        <v>Low</v>
      </c>
      <c r="X417">
        <v>1</v>
      </c>
      <c r="Y417" t="str">
        <f>IF(Table1[[#This Row],[Satisfaction Score]]&lt;3,"Unsatisfied",IF(Table1[[#This Row],[Satisfaction Score]]&lt;4,"Neutral","Satisfied"))</f>
        <v>Unsatisfied</v>
      </c>
      <c r="Z417">
        <v>2</v>
      </c>
      <c r="AA417" s="1">
        <v>45038</v>
      </c>
      <c r="AB417" t="s">
        <v>68</v>
      </c>
      <c r="AC417" t="s">
        <v>51</v>
      </c>
      <c r="AD417" t="s">
        <v>63</v>
      </c>
      <c r="AE417">
        <v>1</v>
      </c>
      <c r="AF417" s="5">
        <v>983.77</v>
      </c>
      <c r="AG417">
        <v>77</v>
      </c>
      <c r="AH417" t="str">
        <f t="shared" si="6"/>
        <v>Old</v>
      </c>
    </row>
    <row r="418" spans="1:34" x14ac:dyDescent="0.25">
      <c r="A418">
        <v>3896</v>
      </c>
      <c r="B418" s="1">
        <v>43690</v>
      </c>
      <c r="C418">
        <v>6</v>
      </c>
      <c r="D418" t="s">
        <v>112</v>
      </c>
      <c r="E418" t="s">
        <v>54</v>
      </c>
      <c r="F418" t="s">
        <v>30</v>
      </c>
      <c r="G418" t="s">
        <v>46</v>
      </c>
      <c r="H418" t="s">
        <v>56</v>
      </c>
      <c r="I418" t="s">
        <v>33</v>
      </c>
      <c r="J418" t="s">
        <v>95</v>
      </c>
      <c r="K418" t="s">
        <v>95</v>
      </c>
      <c r="L418" t="s">
        <v>79</v>
      </c>
      <c r="M418" s="1">
        <v>29545</v>
      </c>
      <c r="N418" t="s">
        <v>36</v>
      </c>
      <c r="O418" t="s">
        <v>37</v>
      </c>
      <c r="P418" t="s">
        <v>60</v>
      </c>
      <c r="Q418" t="s">
        <v>39</v>
      </c>
      <c r="R418" t="s">
        <v>40</v>
      </c>
      <c r="S418" t="str">
        <f>IF(Table1[[#This Row],[Current Employee Rating]]&gt;=4,"High Performer",IF(Table1[[#This Row],[Current Employee Rating]]&gt;=3,"Average Performer","Low Performer"))</f>
        <v>Average Performer</v>
      </c>
      <c r="T418">
        <v>3</v>
      </c>
      <c r="U418" s="1">
        <v>44971</v>
      </c>
      <c r="V418">
        <v>5</v>
      </c>
      <c r="W418" t="str">
        <f>IF(Table1[[#This Row],[Engagement Score]]&lt;3,"Low",IF(Table1[[#This Row],[Engagement Score]]&lt;4,"Medium","High"))</f>
        <v>High</v>
      </c>
      <c r="X418">
        <v>3</v>
      </c>
      <c r="Y418" t="str">
        <f>IF(Table1[[#This Row],[Satisfaction Score]]&lt;3,"Unsatisfied",IF(Table1[[#This Row],[Satisfaction Score]]&lt;4,"Neutral","Satisfied"))</f>
        <v>Neutral</v>
      </c>
      <c r="Z418">
        <v>1</v>
      </c>
      <c r="AA418" s="1">
        <v>45022</v>
      </c>
      <c r="AB418" t="s">
        <v>68</v>
      </c>
      <c r="AC418" t="s">
        <v>42</v>
      </c>
      <c r="AD418" t="s">
        <v>73</v>
      </c>
      <c r="AE418">
        <v>4</v>
      </c>
      <c r="AF418" s="5">
        <v>293.64</v>
      </c>
      <c r="AG418">
        <v>39</v>
      </c>
      <c r="AH418" t="str">
        <f t="shared" si="6"/>
        <v>Adult</v>
      </c>
    </row>
    <row r="419" spans="1:34" x14ac:dyDescent="0.25">
      <c r="A419">
        <v>3897</v>
      </c>
      <c r="B419" s="1">
        <v>43549</v>
      </c>
      <c r="C419">
        <v>7</v>
      </c>
      <c r="D419" t="s">
        <v>114</v>
      </c>
      <c r="E419" t="s">
        <v>81</v>
      </c>
      <c r="F419" t="s">
        <v>30</v>
      </c>
      <c r="G419" t="s">
        <v>46</v>
      </c>
      <c r="H419" t="s">
        <v>45</v>
      </c>
      <c r="I419" t="s">
        <v>46</v>
      </c>
      <c r="J419" t="s">
        <v>95</v>
      </c>
      <c r="K419" t="s">
        <v>95</v>
      </c>
      <c r="L419" t="s">
        <v>47</v>
      </c>
      <c r="M419" s="1">
        <v>20545</v>
      </c>
      <c r="N419" t="s">
        <v>71</v>
      </c>
      <c r="O419" t="s">
        <v>37</v>
      </c>
      <c r="P419" t="s">
        <v>72</v>
      </c>
      <c r="Q419" t="s">
        <v>67</v>
      </c>
      <c r="R419" t="s">
        <v>40</v>
      </c>
      <c r="S419" t="str">
        <f>IF(Table1[[#This Row],[Current Employee Rating]]&gt;=4,"High Performer",IF(Table1[[#This Row],[Current Employee Rating]]&gt;=3,"Average Performer","Low Performer"))</f>
        <v>Average Performer</v>
      </c>
      <c r="T419">
        <v>3</v>
      </c>
      <c r="U419" s="1">
        <v>44985</v>
      </c>
      <c r="V419">
        <v>5</v>
      </c>
      <c r="W419" t="str">
        <f>IF(Table1[[#This Row],[Engagement Score]]&lt;3,"Low",IF(Table1[[#This Row],[Engagement Score]]&lt;4,"Medium","High"))</f>
        <v>High</v>
      </c>
      <c r="X419">
        <v>4</v>
      </c>
      <c r="Y419" t="str">
        <f>IF(Table1[[#This Row],[Satisfaction Score]]&lt;3,"Unsatisfied",IF(Table1[[#This Row],[Satisfaction Score]]&lt;4,"Neutral","Satisfied"))</f>
        <v>Satisfied</v>
      </c>
      <c r="Z419">
        <v>3</v>
      </c>
      <c r="AA419" s="1">
        <v>45142</v>
      </c>
      <c r="AB419" t="s">
        <v>68</v>
      </c>
      <c r="AC419" t="s">
        <v>42</v>
      </c>
      <c r="AD419" t="s">
        <v>52</v>
      </c>
      <c r="AE419">
        <v>3</v>
      </c>
      <c r="AF419" s="5">
        <v>380.61</v>
      </c>
      <c r="AG419">
        <v>63</v>
      </c>
      <c r="AH419" t="str">
        <f t="shared" si="6"/>
        <v>Old</v>
      </c>
    </row>
    <row r="420" spans="1:34" x14ac:dyDescent="0.25">
      <c r="A420">
        <v>3900</v>
      </c>
      <c r="B420" s="1">
        <v>45093</v>
      </c>
      <c r="C420">
        <v>2</v>
      </c>
      <c r="D420" t="s">
        <v>116</v>
      </c>
      <c r="E420" t="s">
        <v>29</v>
      </c>
      <c r="F420" t="s">
        <v>30</v>
      </c>
      <c r="G420" t="s">
        <v>31</v>
      </c>
      <c r="H420" t="s">
        <v>32</v>
      </c>
      <c r="I420" t="s">
        <v>55</v>
      </c>
      <c r="J420" t="s">
        <v>95</v>
      </c>
      <c r="K420" t="s">
        <v>95</v>
      </c>
      <c r="L420" t="s">
        <v>70</v>
      </c>
      <c r="M420" s="1">
        <v>34968</v>
      </c>
      <c r="N420" t="s">
        <v>36</v>
      </c>
      <c r="O420" t="s">
        <v>37</v>
      </c>
      <c r="P420" t="s">
        <v>84</v>
      </c>
      <c r="Q420" t="s">
        <v>61</v>
      </c>
      <c r="R420" t="s">
        <v>40</v>
      </c>
      <c r="S420" t="str">
        <f>IF(Table1[[#This Row],[Current Employee Rating]]&gt;=4,"High Performer",IF(Table1[[#This Row],[Current Employee Rating]]&gt;=3,"Average Performer","Low Performer"))</f>
        <v>Average Performer</v>
      </c>
      <c r="T420">
        <v>3</v>
      </c>
      <c r="U420" s="1">
        <v>44994</v>
      </c>
      <c r="V420">
        <v>5</v>
      </c>
      <c r="W420" t="str">
        <f>IF(Table1[[#This Row],[Engagement Score]]&lt;3,"Low",IF(Table1[[#This Row],[Engagement Score]]&lt;4,"Medium","High"))</f>
        <v>High</v>
      </c>
      <c r="X420">
        <v>2</v>
      </c>
      <c r="Y420" t="str">
        <f>IF(Table1[[#This Row],[Satisfaction Score]]&lt;3,"Unsatisfied",IF(Table1[[#This Row],[Satisfaction Score]]&lt;4,"Neutral","Satisfied"))</f>
        <v>Unsatisfied</v>
      </c>
      <c r="Z420">
        <v>1</v>
      </c>
      <c r="AA420" s="1">
        <v>45048</v>
      </c>
      <c r="AB420" t="s">
        <v>68</v>
      </c>
      <c r="AC420" t="s">
        <v>42</v>
      </c>
      <c r="AD420" t="s">
        <v>73</v>
      </c>
      <c r="AE420">
        <v>5</v>
      </c>
      <c r="AF420" s="5">
        <v>143.21</v>
      </c>
      <c r="AG420">
        <v>28</v>
      </c>
      <c r="AH420" t="str">
        <f t="shared" si="6"/>
        <v>Adult</v>
      </c>
    </row>
    <row r="421" spans="1:34" x14ac:dyDescent="0.25">
      <c r="A421">
        <v>3901</v>
      </c>
      <c r="B421" s="1">
        <v>44365</v>
      </c>
      <c r="C421">
        <v>4</v>
      </c>
      <c r="D421" t="s">
        <v>113</v>
      </c>
      <c r="E421" t="s">
        <v>44</v>
      </c>
      <c r="F421" t="s">
        <v>30</v>
      </c>
      <c r="G421" t="s">
        <v>46</v>
      </c>
      <c r="H421" t="s">
        <v>45</v>
      </c>
      <c r="I421" t="s">
        <v>33</v>
      </c>
      <c r="J421" t="s">
        <v>115</v>
      </c>
      <c r="K421" t="s">
        <v>115</v>
      </c>
      <c r="L421" t="s">
        <v>99</v>
      </c>
      <c r="M421" s="1">
        <v>32178</v>
      </c>
      <c r="N421" t="s">
        <v>36</v>
      </c>
      <c r="O421" t="s">
        <v>48</v>
      </c>
      <c r="P421" t="s">
        <v>49</v>
      </c>
      <c r="Q421" t="s">
        <v>61</v>
      </c>
      <c r="R421" t="s">
        <v>40</v>
      </c>
      <c r="S421" t="str">
        <f>IF(Table1[[#This Row],[Current Employee Rating]]&gt;=4,"High Performer",IF(Table1[[#This Row],[Current Employee Rating]]&gt;=3,"Average Performer","Low Performer"))</f>
        <v>Average Performer</v>
      </c>
      <c r="T421">
        <v>3</v>
      </c>
      <c r="U421" s="1">
        <v>45117</v>
      </c>
      <c r="V421">
        <v>1</v>
      </c>
      <c r="W421" t="str">
        <f>IF(Table1[[#This Row],[Engagement Score]]&lt;3,"Low",IF(Table1[[#This Row],[Engagement Score]]&lt;4,"Medium","High"))</f>
        <v>Low</v>
      </c>
      <c r="X421">
        <v>2</v>
      </c>
      <c r="Y421" t="str">
        <f>IF(Table1[[#This Row],[Satisfaction Score]]&lt;3,"Unsatisfied",IF(Table1[[#This Row],[Satisfaction Score]]&lt;4,"Neutral","Satisfied"))</f>
        <v>Unsatisfied</v>
      </c>
      <c r="Z421">
        <v>5</v>
      </c>
      <c r="AA421" s="1">
        <v>45057</v>
      </c>
      <c r="AB421" t="s">
        <v>50</v>
      </c>
      <c r="AC421" t="s">
        <v>51</v>
      </c>
      <c r="AD421" t="s">
        <v>43</v>
      </c>
      <c r="AE421">
        <v>1</v>
      </c>
      <c r="AF421" s="5">
        <v>876.73</v>
      </c>
      <c r="AG421">
        <v>33</v>
      </c>
      <c r="AH421" t="str">
        <f t="shared" si="6"/>
        <v>Adult</v>
      </c>
    </row>
    <row r="422" spans="1:34" x14ac:dyDescent="0.25">
      <c r="A422">
        <v>3902</v>
      </c>
      <c r="B422" s="1">
        <v>45068</v>
      </c>
      <c r="C422">
        <v>2</v>
      </c>
      <c r="D422" t="s">
        <v>113</v>
      </c>
      <c r="E422" t="s">
        <v>87</v>
      </c>
      <c r="F422" t="s">
        <v>30</v>
      </c>
      <c r="G422" t="s">
        <v>31</v>
      </c>
      <c r="H422" t="s">
        <v>56</v>
      </c>
      <c r="I422" t="s">
        <v>33</v>
      </c>
      <c r="J422" t="s">
        <v>115</v>
      </c>
      <c r="K422" t="s">
        <v>115</v>
      </c>
      <c r="L422" t="s">
        <v>101</v>
      </c>
      <c r="M422" s="1">
        <v>23530</v>
      </c>
      <c r="N422" t="s">
        <v>36</v>
      </c>
      <c r="O422" t="s">
        <v>48</v>
      </c>
      <c r="P422" t="s">
        <v>72</v>
      </c>
      <c r="Q422" t="s">
        <v>61</v>
      </c>
      <c r="R422" t="s">
        <v>40</v>
      </c>
      <c r="S422" t="str">
        <f>IF(Table1[[#This Row],[Current Employee Rating]]&gt;=4,"High Performer",IF(Table1[[#This Row],[Current Employee Rating]]&gt;=3,"Average Performer","Low Performer"))</f>
        <v>Average Performer</v>
      </c>
      <c r="T422">
        <v>3</v>
      </c>
      <c r="U422" s="1">
        <v>44959</v>
      </c>
      <c r="V422">
        <v>3</v>
      </c>
      <c r="W422" t="str">
        <f>IF(Table1[[#This Row],[Engagement Score]]&lt;3,"Low",IF(Table1[[#This Row],[Engagement Score]]&lt;4,"Medium","High"))</f>
        <v>Medium</v>
      </c>
      <c r="X422">
        <v>1</v>
      </c>
      <c r="Y422" t="str">
        <f>IF(Table1[[#This Row],[Satisfaction Score]]&lt;3,"Unsatisfied",IF(Table1[[#This Row],[Satisfaction Score]]&lt;4,"Neutral","Satisfied"))</f>
        <v>Unsatisfied</v>
      </c>
      <c r="Z422">
        <v>1</v>
      </c>
      <c r="AA422" s="1">
        <v>44937</v>
      </c>
      <c r="AB422" t="s">
        <v>41</v>
      </c>
      <c r="AC422" t="s">
        <v>51</v>
      </c>
      <c r="AD422" t="s">
        <v>43</v>
      </c>
      <c r="AE422">
        <v>4</v>
      </c>
      <c r="AF422" s="5">
        <v>768.05</v>
      </c>
      <c r="AG422">
        <v>59</v>
      </c>
      <c r="AH422" t="str">
        <f t="shared" si="6"/>
        <v>Middle Aged</v>
      </c>
    </row>
    <row r="423" spans="1:34" x14ac:dyDescent="0.25">
      <c r="A423">
        <v>3903</v>
      </c>
      <c r="B423" s="1">
        <v>43599</v>
      </c>
      <c r="C423">
        <v>6</v>
      </c>
      <c r="D423" t="s">
        <v>113</v>
      </c>
      <c r="E423" t="s">
        <v>64</v>
      </c>
      <c r="F423" t="s">
        <v>30</v>
      </c>
      <c r="G423" t="s">
        <v>55</v>
      </c>
      <c r="H423" t="s">
        <v>45</v>
      </c>
      <c r="I423" t="s">
        <v>55</v>
      </c>
      <c r="J423" t="s">
        <v>95</v>
      </c>
      <c r="K423" t="s">
        <v>95</v>
      </c>
      <c r="L423" t="s">
        <v>70</v>
      </c>
      <c r="M423" s="1">
        <v>34171</v>
      </c>
      <c r="N423" t="s">
        <v>36</v>
      </c>
      <c r="O423" t="s">
        <v>48</v>
      </c>
      <c r="P423" t="s">
        <v>49</v>
      </c>
      <c r="Q423" t="s">
        <v>61</v>
      </c>
      <c r="R423" t="s">
        <v>40</v>
      </c>
      <c r="S423" t="str">
        <f>IF(Table1[[#This Row],[Current Employee Rating]]&gt;=4,"High Performer",IF(Table1[[#This Row],[Current Employee Rating]]&gt;=3,"Average Performer","Low Performer"))</f>
        <v>Average Performer</v>
      </c>
      <c r="T423">
        <v>3</v>
      </c>
      <c r="U423" s="1">
        <v>44961</v>
      </c>
      <c r="V423">
        <v>1</v>
      </c>
      <c r="W423" t="str">
        <f>IF(Table1[[#This Row],[Engagement Score]]&lt;3,"Low",IF(Table1[[#This Row],[Engagement Score]]&lt;4,"Medium","High"))</f>
        <v>Low</v>
      </c>
      <c r="X423">
        <v>4</v>
      </c>
      <c r="Y423" t="str">
        <f>IF(Table1[[#This Row],[Satisfaction Score]]&lt;3,"Unsatisfied",IF(Table1[[#This Row],[Satisfaction Score]]&lt;4,"Neutral","Satisfied"))</f>
        <v>Satisfied</v>
      </c>
      <c r="Z423">
        <v>3</v>
      </c>
      <c r="AA423" s="1">
        <v>45078</v>
      </c>
      <c r="AB423" t="s">
        <v>92</v>
      </c>
      <c r="AC423" t="s">
        <v>51</v>
      </c>
      <c r="AD423" t="s">
        <v>52</v>
      </c>
      <c r="AE423">
        <v>4</v>
      </c>
      <c r="AF423" s="5">
        <v>153.15</v>
      </c>
      <c r="AG423">
        <v>26</v>
      </c>
      <c r="AH423" t="str">
        <f t="shared" si="6"/>
        <v>Adult</v>
      </c>
    </row>
    <row r="424" spans="1:34" x14ac:dyDescent="0.25">
      <c r="A424">
        <v>3904</v>
      </c>
      <c r="B424" s="1">
        <v>44192</v>
      </c>
      <c r="C424">
        <v>5</v>
      </c>
      <c r="D424" t="s">
        <v>113</v>
      </c>
      <c r="E424" t="s">
        <v>94</v>
      </c>
      <c r="F424" t="s">
        <v>30</v>
      </c>
      <c r="G424" t="s">
        <v>31</v>
      </c>
      <c r="H424" t="s">
        <v>45</v>
      </c>
      <c r="I424" t="s">
        <v>46</v>
      </c>
      <c r="J424" t="s">
        <v>95</v>
      </c>
      <c r="K424" t="s">
        <v>95</v>
      </c>
      <c r="L424" t="s">
        <v>79</v>
      </c>
      <c r="M424" s="1">
        <v>25630</v>
      </c>
      <c r="N424" t="s">
        <v>36</v>
      </c>
      <c r="O424" t="s">
        <v>48</v>
      </c>
      <c r="P424" t="s">
        <v>84</v>
      </c>
      <c r="Q424" t="s">
        <v>39</v>
      </c>
      <c r="R424" t="s">
        <v>40</v>
      </c>
      <c r="S424" t="str">
        <f>IF(Table1[[#This Row],[Current Employee Rating]]&gt;=4,"High Performer",IF(Table1[[#This Row],[Current Employee Rating]]&gt;=3,"Average Performer","Low Performer"))</f>
        <v>Average Performer</v>
      </c>
      <c r="T424">
        <v>3</v>
      </c>
      <c r="U424" s="1">
        <v>44817</v>
      </c>
      <c r="V424">
        <v>4</v>
      </c>
      <c r="W424" t="str">
        <f>IF(Table1[[#This Row],[Engagement Score]]&lt;3,"Low",IF(Table1[[#This Row],[Engagement Score]]&lt;4,"Medium","High"))</f>
        <v>High</v>
      </c>
      <c r="X424">
        <v>4</v>
      </c>
      <c r="Y424" t="str">
        <f>IF(Table1[[#This Row],[Satisfaction Score]]&lt;3,"Unsatisfied",IF(Table1[[#This Row],[Satisfaction Score]]&lt;4,"Neutral","Satisfied"))</f>
        <v>Satisfied</v>
      </c>
      <c r="Z424">
        <v>1</v>
      </c>
      <c r="AA424" s="1">
        <v>45094</v>
      </c>
      <c r="AB424" t="s">
        <v>62</v>
      </c>
      <c r="AC424" t="s">
        <v>51</v>
      </c>
      <c r="AD424" t="s">
        <v>73</v>
      </c>
      <c r="AE424">
        <v>5</v>
      </c>
      <c r="AF424" s="5">
        <v>339.73</v>
      </c>
      <c r="AG424">
        <v>50</v>
      </c>
      <c r="AH424" t="str">
        <f t="shared" si="6"/>
        <v>Middle Aged</v>
      </c>
    </row>
    <row r="425" spans="1:34" x14ac:dyDescent="0.25">
      <c r="A425">
        <v>3905</v>
      </c>
      <c r="B425" s="1">
        <v>44047</v>
      </c>
      <c r="C425">
        <v>5</v>
      </c>
      <c r="D425" t="s">
        <v>113</v>
      </c>
      <c r="E425" t="s">
        <v>74</v>
      </c>
      <c r="F425" t="s">
        <v>30</v>
      </c>
      <c r="G425" t="s">
        <v>55</v>
      </c>
      <c r="H425" t="s">
        <v>45</v>
      </c>
      <c r="I425" t="s">
        <v>55</v>
      </c>
      <c r="J425" t="s">
        <v>95</v>
      </c>
      <c r="K425" t="s">
        <v>95</v>
      </c>
      <c r="L425" t="s">
        <v>109</v>
      </c>
      <c r="M425" s="1">
        <v>21344</v>
      </c>
      <c r="N425" t="s">
        <v>36</v>
      </c>
      <c r="O425" t="s">
        <v>37</v>
      </c>
      <c r="P425" t="s">
        <v>72</v>
      </c>
      <c r="Q425" t="s">
        <v>39</v>
      </c>
      <c r="R425" t="s">
        <v>40</v>
      </c>
      <c r="S425" t="str">
        <f>IF(Table1[[#This Row],[Current Employee Rating]]&gt;=4,"High Performer",IF(Table1[[#This Row],[Current Employee Rating]]&gt;=3,"Average Performer","Low Performer"))</f>
        <v>Average Performer</v>
      </c>
      <c r="T425">
        <v>3</v>
      </c>
      <c r="U425" s="1">
        <v>45089</v>
      </c>
      <c r="V425">
        <v>5</v>
      </c>
      <c r="W425" t="str">
        <f>IF(Table1[[#This Row],[Engagement Score]]&lt;3,"Low",IF(Table1[[#This Row],[Engagement Score]]&lt;4,"Medium","High"))</f>
        <v>High</v>
      </c>
      <c r="X425">
        <v>5</v>
      </c>
      <c r="Y425" t="str">
        <f>IF(Table1[[#This Row],[Satisfaction Score]]&lt;3,"Unsatisfied",IF(Table1[[#This Row],[Satisfaction Score]]&lt;4,"Neutral","Satisfied"))</f>
        <v>Satisfied</v>
      </c>
      <c r="Z425">
        <v>5</v>
      </c>
      <c r="AA425" s="1">
        <v>44913</v>
      </c>
      <c r="AB425" t="s">
        <v>62</v>
      </c>
      <c r="AC425" t="s">
        <v>42</v>
      </c>
      <c r="AD425" t="s">
        <v>43</v>
      </c>
      <c r="AE425">
        <v>3</v>
      </c>
      <c r="AF425" s="5">
        <v>233.22</v>
      </c>
      <c r="AG425">
        <v>62</v>
      </c>
      <c r="AH425" t="str">
        <f t="shared" si="6"/>
        <v>Old</v>
      </c>
    </row>
    <row r="426" spans="1:34" x14ac:dyDescent="0.25">
      <c r="A426">
        <v>3906</v>
      </c>
      <c r="B426" s="1">
        <v>44068</v>
      </c>
      <c r="C426">
        <v>5</v>
      </c>
      <c r="D426" t="s">
        <v>112</v>
      </c>
      <c r="E426" t="s">
        <v>81</v>
      </c>
      <c r="F426" t="s">
        <v>30</v>
      </c>
      <c r="G426" t="s">
        <v>31</v>
      </c>
      <c r="H426" t="s">
        <v>32</v>
      </c>
      <c r="I426" t="s">
        <v>33</v>
      </c>
      <c r="J426" t="s">
        <v>95</v>
      </c>
      <c r="K426" t="s">
        <v>95</v>
      </c>
      <c r="L426" t="s">
        <v>101</v>
      </c>
      <c r="M426" s="1">
        <v>27642</v>
      </c>
      <c r="N426" t="s">
        <v>36</v>
      </c>
      <c r="O426" t="s">
        <v>37</v>
      </c>
      <c r="P426" t="s">
        <v>60</v>
      </c>
      <c r="Q426" t="s">
        <v>67</v>
      </c>
      <c r="R426" t="s">
        <v>40</v>
      </c>
      <c r="S426" t="str">
        <f>IF(Table1[[#This Row],[Current Employee Rating]]&gt;=4,"High Performer",IF(Table1[[#This Row],[Current Employee Rating]]&gt;=3,"Average Performer","Low Performer"))</f>
        <v>Average Performer</v>
      </c>
      <c r="T426">
        <v>3</v>
      </c>
      <c r="U426" s="1">
        <v>44944</v>
      </c>
      <c r="V426">
        <v>3</v>
      </c>
      <c r="W426" t="str">
        <f>IF(Table1[[#This Row],[Engagement Score]]&lt;3,"Low",IF(Table1[[#This Row],[Engagement Score]]&lt;4,"Medium","High"))</f>
        <v>Medium</v>
      </c>
      <c r="X426">
        <v>2</v>
      </c>
      <c r="Y426" t="str">
        <f>IF(Table1[[#This Row],[Satisfaction Score]]&lt;3,"Unsatisfied",IF(Table1[[#This Row],[Satisfaction Score]]&lt;4,"Neutral","Satisfied"))</f>
        <v>Unsatisfied</v>
      </c>
      <c r="Z426">
        <v>4</v>
      </c>
      <c r="AA426" s="1">
        <v>44976</v>
      </c>
      <c r="AB426" t="s">
        <v>62</v>
      </c>
      <c r="AC426" t="s">
        <v>42</v>
      </c>
      <c r="AD426" t="s">
        <v>63</v>
      </c>
      <c r="AE426">
        <v>2</v>
      </c>
      <c r="AF426" s="5">
        <v>735.44</v>
      </c>
      <c r="AG426">
        <v>45</v>
      </c>
      <c r="AH426" t="str">
        <f t="shared" si="6"/>
        <v>Middle Aged</v>
      </c>
    </row>
    <row r="427" spans="1:34" x14ac:dyDescent="0.25">
      <c r="A427">
        <v>3907</v>
      </c>
      <c r="B427" s="1">
        <v>44616</v>
      </c>
      <c r="C427">
        <v>4</v>
      </c>
      <c r="D427" t="s">
        <v>112</v>
      </c>
      <c r="E427" t="s">
        <v>54</v>
      </c>
      <c r="F427" t="s">
        <v>30</v>
      </c>
      <c r="G427" t="s">
        <v>55</v>
      </c>
      <c r="H427" t="s">
        <v>45</v>
      </c>
      <c r="I427" t="s">
        <v>33</v>
      </c>
      <c r="J427" t="s">
        <v>95</v>
      </c>
      <c r="K427" t="s">
        <v>95</v>
      </c>
      <c r="L427" t="s">
        <v>79</v>
      </c>
      <c r="M427" s="1">
        <v>23569</v>
      </c>
      <c r="N427" t="s">
        <v>36</v>
      </c>
      <c r="O427" t="s">
        <v>37</v>
      </c>
      <c r="P427" t="s">
        <v>38</v>
      </c>
      <c r="Q427" t="s">
        <v>67</v>
      </c>
      <c r="R427" t="s">
        <v>40</v>
      </c>
      <c r="S427" t="str">
        <f>IF(Table1[[#This Row],[Current Employee Rating]]&gt;=4,"High Performer",IF(Table1[[#This Row],[Current Employee Rating]]&gt;=3,"Average Performer","Low Performer"))</f>
        <v>Average Performer</v>
      </c>
      <c r="T427">
        <v>3</v>
      </c>
      <c r="U427" s="1">
        <v>44992</v>
      </c>
      <c r="V427">
        <v>3</v>
      </c>
      <c r="W427" t="str">
        <f>IF(Table1[[#This Row],[Engagement Score]]&lt;3,"Low",IF(Table1[[#This Row],[Engagement Score]]&lt;4,"Medium","High"))</f>
        <v>Medium</v>
      </c>
      <c r="X427">
        <v>2</v>
      </c>
      <c r="Y427" t="str">
        <f>IF(Table1[[#This Row],[Satisfaction Score]]&lt;3,"Unsatisfied",IF(Table1[[#This Row],[Satisfaction Score]]&lt;4,"Neutral","Satisfied"))</f>
        <v>Unsatisfied</v>
      </c>
      <c r="Z427">
        <v>5</v>
      </c>
      <c r="AA427" s="1">
        <v>44901</v>
      </c>
      <c r="AB427" t="s">
        <v>68</v>
      </c>
      <c r="AC427" t="s">
        <v>51</v>
      </c>
      <c r="AD427" t="s">
        <v>52</v>
      </c>
      <c r="AE427">
        <v>3</v>
      </c>
      <c r="AF427" s="5">
        <v>281.7</v>
      </c>
      <c r="AG427">
        <v>58</v>
      </c>
      <c r="AH427" t="str">
        <f t="shared" si="6"/>
        <v>Middle Aged</v>
      </c>
    </row>
    <row r="428" spans="1:34" x14ac:dyDescent="0.25">
      <c r="A428">
        <v>3908</v>
      </c>
      <c r="B428" s="1">
        <v>43683</v>
      </c>
      <c r="C428">
        <v>6</v>
      </c>
      <c r="D428" t="s">
        <v>112</v>
      </c>
      <c r="E428" t="s">
        <v>69</v>
      </c>
      <c r="F428" t="s">
        <v>30</v>
      </c>
      <c r="G428" t="s">
        <v>46</v>
      </c>
      <c r="H428" t="s">
        <v>32</v>
      </c>
      <c r="I428" t="s">
        <v>33</v>
      </c>
      <c r="J428" t="s">
        <v>95</v>
      </c>
      <c r="K428" t="s">
        <v>95</v>
      </c>
      <c r="L428" t="s">
        <v>89</v>
      </c>
      <c r="M428" s="1">
        <v>31604</v>
      </c>
      <c r="N428" t="s">
        <v>36</v>
      </c>
      <c r="O428" t="s">
        <v>37</v>
      </c>
      <c r="P428" t="s">
        <v>72</v>
      </c>
      <c r="Q428" t="s">
        <v>67</v>
      </c>
      <c r="R428" t="s">
        <v>98</v>
      </c>
      <c r="S428" t="str">
        <f>IF(Table1[[#This Row],[Current Employee Rating]]&gt;=4,"High Performer",IF(Table1[[#This Row],[Current Employee Rating]]&gt;=3,"Average Performer","Low Performer"))</f>
        <v>Average Performer</v>
      </c>
      <c r="T428">
        <v>3</v>
      </c>
      <c r="U428" s="1">
        <v>44920</v>
      </c>
      <c r="V428">
        <v>2</v>
      </c>
      <c r="W428" t="str">
        <f>IF(Table1[[#This Row],[Engagement Score]]&lt;3,"Low",IF(Table1[[#This Row],[Engagement Score]]&lt;4,"Medium","High"))</f>
        <v>Low</v>
      </c>
      <c r="X428">
        <v>5</v>
      </c>
      <c r="Y428" t="str">
        <f>IF(Table1[[#This Row],[Satisfaction Score]]&lt;3,"Unsatisfied",IF(Table1[[#This Row],[Satisfaction Score]]&lt;4,"Neutral","Satisfied"))</f>
        <v>Satisfied</v>
      </c>
      <c r="Z428">
        <v>3</v>
      </c>
      <c r="AA428" s="1">
        <v>44824</v>
      </c>
      <c r="AB428" t="s">
        <v>62</v>
      </c>
      <c r="AC428" t="s">
        <v>51</v>
      </c>
      <c r="AD428" t="s">
        <v>43</v>
      </c>
      <c r="AE428">
        <v>1</v>
      </c>
      <c r="AF428" s="5">
        <v>489.69</v>
      </c>
      <c r="AG428">
        <v>33</v>
      </c>
      <c r="AH428" t="str">
        <f t="shared" si="6"/>
        <v>Adult</v>
      </c>
    </row>
    <row r="429" spans="1:34" x14ac:dyDescent="0.25">
      <c r="A429">
        <v>3909</v>
      </c>
      <c r="B429" s="1">
        <v>44409</v>
      </c>
      <c r="C429">
        <v>4</v>
      </c>
      <c r="D429" t="s">
        <v>112</v>
      </c>
      <c r="E429" t="s">
        <v>29</v>
      </c>
      <c r="F429" t="s">
        <v>30</v>
      </c>
      <c r="G429" t="s">
        <v>46</v>
      </c>
      <c r="H429" t="s">
        <v>32</v>
      </c>
      <c r="I429" t="s">
        <v>46</v>
      </c>
      <c r="J429" t="s">
        <v>95</v>
      </c>
      <c r="K429" t="s">
        <v>95</v>
      </c>
      <c r="L429" t="s">
        <v>75</v>
      </c>
      <c r="M429" s="1">
        <v>16218</v>
      </c>
      <c r="N429" t="s">
        <v>36</v>
      </c>
      <c r="O429" t="s">
        <v>37</v>
      </c>
      <c r="P429" t="s">
        <v>60</v>
      </c>
      <c r="Q429" t="s">
        <v>67</v>
      </c>
      <c r="R429" t="s">
        <v>98</v>
      </c>
      <c r="S429" t="str">
        <f>IF(Table1[[#This Row],[Current Employee Rating]]&gt;=4,"High Performer",IF(Table1[[#This Row],[Current Employee Rating]]&gt;=3,"Average Performer","Low Performer"))</f>
        <v>Average Performer</v>
      </c>
      <c r="T429">
        <v>3</v>
      </c>
      <c r="U429" s="1">
        <v>45064</v>
      </c>
      <c r="V429">
        <v>1</v>
      </c>
      <c r="W429" t="str">
        <f>IF(Table1[[#This Row],[Engagement Score]]&lt;3,"Low",IF(Table1[[#This Row],[Engagement Score]]&lt;4,"Medium","High"))</f>
        <v>Low</v>
      </c>
      <c r="X429">
        <v>1</v>
      </c>
      <c r="Y429" t="str">
        <f>IF(Table1[[#This Row],[Satisfaction Score]]&lt;3,"Unsatisfied",IF(Table1[[#This Row],[Satisfaction Score]]&lt;4,"Neutral","Satisfied"))</f>
        <v>Unsatisfied</v>
      </c>
      <c r="Z429">
        <v>2</v>
      </c>
      <c r="AA429" s="1">
        <v>44930</v>
      </c>
      <c r="AB429" t="s">
        <v>62</v>
      </c>
      <c r="AC429" t="s">
        <v>42</v>
      </c>
      <c r="AD429" t="s">
        <v>43</v>
      </c>
      <c r="AE429">
        <v>4</v>
      </c>
      <c r="AF429" s="5">
        <v>436.23</v>
      </c>
      <c r="AG429">
        <v>77</v>
      </c>
      <c r="AH429" t="str">
        <f t="shared" si="6"/>
        <v>Old</v>
      </c>
    </row>
    <row r="430" spans="1:34" x14ac:dyDescent="0.25">
      <c r="A430">
        <v>3910</v>
      </c>
      <c r="B430" s="1">
        <v>44755</v>
      </c>
      <c r="C430">
        <v>3</v>
      </c>
      <c r="D430" t="s">
        <v>114</v>
      </c>
      <c r="E430" t="s">
        <v>74</v>
      </c>
      <c r="F430" t="s">
        <v>30</v>
      </c>
      <c r="G430" t="s">
        <v>46</v>
      </c>
      <c r="H430" t="s">
        <v>45</v>
      </c>
      <c r="I430" t="s">
        <v>46</v>
      </c>
      <c r="J430" t="s">
        <v>95</v>
      </c>
      <c r="K430" t="s">
        <v>95</v>
      </c>
      <c r="L430" t="s">
        <v>103</v>
      </c>
      <c r="M430" s="1">
        <v>35483</v>
      </c>
      <c r="N430" t="s">
        <v>36</v>
      </c>
      <c r="O430" t="s">
        <v>37</v>
      </c>
      <c r="P430" t="s">
        <v>38</v>
      </c>
      <c r="Q430" t="s">
        <v>39</v>
      </c>
      <c r="R430" t="s">
        <v>98</v>
      </c>
      <c r="S430" t="str">
        <f>IF(Table1[[#This Row],[Current Employee Rating]]&gt;=4,"High Performer",IF(Table1[[#This Row],[Current Employee Rating]]&gt;=3,"Average Performer","Low Performer"))</f>
        <v>Average Performer</v>
      </c>
      <c r="T430">
        <v>3</v>
      </c>
      <c r="U430" s="1">
        <v>44894</v>
      </c>
      <c r="V430">
        <v>5</v>
      </c>
      <c r="W430" t="str">
        <f>IF(Table1[[#This Row],[Engagement Score]]&lt;3,"Low",IF(Table1[[#This Row],[Engagement Score]]&lt;4,"Medium","High"))</f>
        <v>High</v>
      </c>
      <c r="X430">
        <v>3</v>
      </c>
      <c r="Y430" t="str">
        <f>IF(Table1[[#This Row],[Satisfaction Score]]&lt;3,"Unsatisfied",IF(Table1[[#This Row],[Satisfaction Score]]&lt;4,"Neutral","Satisfied"))</f>
        <v>Neutral</v>
      </c>
      <c r="Z430">
        <v>4</v>
      </c>
      <c r="AA430" s="1">
        <v>45053</v>
      </c>
      <c r="AB430" t="s">
        <v>41</v>
      </c>
      <c r="AC430" t="s">
        <v>51</v>
      </c>
      <c r="AD430" t="s">
        <v>52</v>
      </c>
      <c r="AE430">
        <v>5</v>
      </c>
      <c r="AF430" s="5">
        <v>248.85</v>
      </c>
      <c r="AG430">
        <v>25</v>
      </c>
      <c r="AH430" t="str">
        <f t="shared" si="6"/>
        <v>Adult</v>
      </c>
    </row>
    <row r="431" spans="1:34" x14ac:dyDescent="0.25">
      <c r="A431">
        <v>3911</v>
      </c>
      <c r="B431" s="1">
        <v>44344</v>
      </c>
      <c r="C431">
        <v>4</v>
      </c>
      <c r="D431" t="s">
        <v>114</v>
      </c>
      <c r="E431" t="s">
        <v>81</v>
      </c>
      <c r="F431" t="s">
        <v>30</v>
      </c>
      <c r="G431" t="s">
        <v>55</v>
      </c>
      <c r="H431" t="s">
        <v>45</v>
      </c>
      <c r="I431" t="s">
        <v>46</v>
      </c>
      <c r="J431" t="s">
        <v>95</v>
      </c>
      <c r="K431" t="s">
        <v>95</v>
      </c>
      <c r="L431" t="s">
        <v>89</v>
      </c>
      <c r="M431" s="1">
        <v>18473</v>
      </c>
      <c r="N431" t="s">
        <v>71</v>
      </c>
      <c r="O431" t="s">
        <v>48</v>
      </c>
      <c r="P431" t="s">
        <v>38</v>
      </c>
      <c r="Q431" t="s">
        <v>39</v>
      </c>
      <c r="R431" t="s">
        <v>40</v>
      </c>
      <c r="S431" t="str">
        <f>IF(Table1[[#This Row],[Current Employee Rating]]&gt;=4,"High Performer",IF(Table1[[#This Row],[Current Employee Rating]]&gt;=3,"Average Performer","Low Performer"))</f>
        <v>Average Performer</v>
      </c>
      <c r="T431">
        <v>3</v>
      </c>
      <c r="U431" s="1">
        <v>45083</v>
      </c>
      <c r="V431">
        <v>2</v>
      </c>
      <c r="W431" t="str">
        <f>IF(Table1[[#This Row],[Engagement Score]]&lt;3,"Low",IF(Table1[[#This Row],[Engagement Score]]&lt;4,"Medium","High"))</f>
        <v>Low</v>
      </c>
      <c r="X431">
        <v>5</v>
      </c>
      <c r="Y431" t="str">
        <f>IF(Table1[[#This Row],[Satisfaction Score]]&lt;3,"Unsatisfied",IF(Table1[[#This Row],[Satisfaction Score]]&lt;4,"Neutral","Satisfied"))</f>
        <v>Satisfied</v>
      </c>
      <c r="Z431">
        <v>4</v>
      </c>
      <c r="AA431" s="1">
        <v>44813</v>
      </c>
      <c r="AB431" t="s">
        <v>50</v>
      </c>
      <c r="AC431" t="s">
        <v>51</v>
      </c>
      <c r="AD431" t="s">
        <v>43</v>
      </c>
      <c r="AE431">
        <v>5</v>
      </c>
      <c r="AF431" s="5">
        <v>395.22</v>
      </c>
      <c r="AG431">
        <v>71</v>
      </c>
      <c r="AH431" t="str">
        <f t="shared" si="6"/>
        <v>Old</v>
      </c>
    </row>
    <row r="432" spans="1:34" x14ac:dyDescent="0.25">
      <c r="A432">
        <v>3914</v>
      </c>
      <c r="B432" s="1">
        <v>43865</v>
      </c>
      <c r="C432">
        <v>6</v>
      </c>
      <c r="D432" t="s">
        <v>113</v>
      </c>
      <c r="E432" t="s">
        <v>85</v>
      </c>
      <c r="F432" t="s">
        <v>30</v>
      </c>
      <c r="G432" t="s">
        <v>31</v>
      </c>
      <c r="H432" t="s">
        <v>32</v>
      </c>
      <c r="I432" t="s">
        <v>33</v>
      </c>
      <c r="J432" t="s">
        <v>115</v>
      </c>
      <c r="K432" t="s">
        <v>115</v>
      </c>
      <c r="L432" t="s">
        <v>79</v>
      </c>
      <c r="M432" s="1">
        <v>21388</v>
      </c>
      <c r="N432" t="s">
        <v>36</v>
      </c>
      <c r="O432" t="s">
        <v>48</v>
      </c>
      <c r="P432" t="s">
        <v>60</v>
      </c>
      <c r="Q432" t="s">
        <v>61</v>
      </c>
      <c r="R432" t="s">
        <v>78</v>
      </c>
      <c r="S432" t="str">
        <f>IF(Table1[[#This Row],[Current Employee Rating]]&gt;=4,"High Performer",IF(Table1[[#This Row],[Current Employee Rating]]&gt;=3,"Average Performer","Low Performer"))</f>
        <v>Average Performer</v>
      </c>
      <c r="T432">
        <v>3</v>
      </c>
      <c r="U432" s="1">
        <v>45000</v>
      </c>
      <c r="V432">
        <v>3</v>
      </c>
      <c r="W432" t="str">
        <f>IF(Table1[[#This Row],[Engagement Score]]&lt;3,"Low",IF(Table1[[#This Row],[Engagement Score]]&lt;4,"Medium","High"))</f>
        <v>Medium</v>
      </c>
      <c r="X432">
        <v>5</v>
      </c>
      <c r="Y432" t="str">
        <f>IF(Table1[[#This Row],[Satisfaction Score]]&lt;3,"Unsatisfied",IF(Table1[[#This Row],[Satisfaction Score]]&lt;4,"Neutral","Satisfied"))</f>
        <v>Satisfied</v>
      </c>
      <c r="Z432">
        <v>3</v>
      </c>
      <c r="AA432" s="1">
        <v>44981</v>
      </c>
      <c r="AB432" t="s">
        <v>41</v>
      </c>
      <c r="AC432" t="s">
        <v>42</v>
      </c>
      <c r="AD432" t="s">
        <v>43</v>
      </c>
      <c r="AE432">
        <v>1</v>
      </c>
      <c r="AF432" s="5">
        <v>559.86</v>
      </c>
      <c r="AG432">
        <v>62</v>
      </c>
      <c r="AH432" t="str">
        <f t="shared" si="6"/>
        <v>Old</v>
      </c>
    </row>
    <row r="433" spans="1:34" x14ac:dyDescent="0.25">
      <c r="A433">
        <v>3915</v>
      </c>
      <c r="B433" s="1">
        <v>44801</v>
      </c>
      <c r="C433">
        <v>3</v>
      </c>
      <c r="D433" t="s">
        <v>113</v>
      </c>
      <c r="E433" t="s">
        <v>64</v>
      </c>
      <c r="F433" t="s">
        <v>30</v>
      </c>
      <c r="G433" t="s">
        <v>31</v>
      </c>
      <c r="H433" t="s">
        <v>56</v>
      </c>
      <c r="I433" t="s">
        <v>46</v>
      </c>
      <c r="J433" t="s">
        <v>95</v>
      </c>
      <c r="K433" t="s">
        <v>95</v>
      </c>
      <c r="L433" t="s">
        <v>70</v>
      </c>
      <c r="M433" s="1">
        <v>33361</v>
      </c>
      <c r="N433" t="s">
        <v>36</v>
      </c>
      <c r="O433" t="s">
        <v>48</v>
      </c>
      <c r="P433" t="s">
        <v>60</v>
      </c>
      <c r="Q433" t="s">
        <v>39</v>
      </c>
      <c r="R433" t="s">
        <v>40</v>
      </c>
      <c r="S433" t="str">
        <f>IF(Table1[[#This Row],[Current Employee Rating]]&gt;=4,"High Performer",IF(Table1[[#This Row],[Current Employee Rating]]&gt;=3,"Average Performer","Low Performer"))</f>
        <v>Average Performer</v>
      </c>
      <c r="T433">
        <v>3</v>
      </c>
      <c r="U433" s="1">
        <v>44958</v>
      </c>
      <c r="V433">
        <v>5</v>
      </c>
      <c r="W433" t="str">
        <f>IF(Table1[[#This Row],[Engagement Score]]&lt;3,"Low",IF(Table1[[#This Row],[Engagement Score]]&lt;4,"Medium","High"))</f>
        <v>High</v>
      </c>
      <c r="X433">
        <v>3</v>
      </c>
      <c r="Y433" t="str">
        <f>IF(Table1[[#This Row],[Satisfaction Score]]&lt;3,"Unsatisfied",IF(Table1[[#This Row],[Satisfaction Score]]&lt;4,"Neutral","Satisfied"))</f>
        <v>Neutral</v>
      </c>
      <c r="Z433">
        <v>1</v>
      </c>
      <c r="AA433" s="1">
        <v>45017</v>
      </c>
      <c r="AB433" t="s">
        <v>41</v>
      </c>
      <c r="AC433" t="s">
        <v>51</v>
      </c>
      <c r="AD433" t="s">
        <v>63</v>
      </c>
      <c r="AE433">
        <v>2</v>
      </c>
      <c r="AF433" s="5">
        <v>602.21</v>
      </c>
      <c r="AG433">
        <v>31</v>
      </c>
      <c r="AH433" t="str">
        <f t="shared" si="6"/>
        <v>Adult</v>
      </c>
    </row>
    <row r="434" spans="1:34" x14ac:dyDescent="0.25">
      <c r="A434">
        <v>3916</v>
      </c>
      <c r="B434" s="1">
        <v>44739</v>
      </c>
      <c r="C434">
        <v>3</v>
      </c>
      <c r="D434" t="s">
        <v>113</v>
      </c>
      <c r="E434" t="s">
        <v>74</v>
      </c>
      <c r="F434" t="s">
        <v>30</v>
      </c>
      <c r="G434" t="s">
        <v>46</v>
      </c>
      <c r="H434" t="s">
        <v>32</v>
      </c>
      <c r="I434" t="s">
        <v>33</v>
      </c>
      <c r="J434" t="s">
        <v>95</v>
      </c>
      <c r="K434" t="s">
        <v>95</v>
      </c>
      <c r="L434" t="s">
        <v>96</v>
      </c>
      <c r="M434" s="1">
        <v>23522</v>
      </c>
      <c r="N434" t="s">
        <v>36</v>
      </c>
      <c r="O434" t="s">
        <v>48</v>
      </c>
      <c r="P434" t="s">
        <v>60</v>
      </c>
      <c r="Q434" t="s">
        <v>39</v>
      </c>
      <c r="R434" t="s">
        <v>40</v>
      </c>
      <c r="S434" t="str">
        <f>IF(Table1[[#This Row],[Current Employee Rating]]&gt;=4,"High Performer",IF(Table1[[#This Row],[Current Employee Rating]]&gt;=3,"Average Performer","Low Performer"))</f>
        <v>Average Performer</v>
      </c>
      <c r="T434">
        <v>3</v>
      </c>
      <c r="U434" s="1">
        <v>45007</v>
      </c>
      <c r="V434">
        <v>1</v>
      </c>
      <c r="W434" t="str">
        <f>IF(Table1[[#This Row],[Engagement Score]]&lt;3,"Low",IF(Table1[[#This Row],[Engagement Score]]&lt;4,"Medium","High"))</f>
        <v>Low</v>
      </c>
      <c r="X434">
        <v>3</v>
      </c>
      <c r="Y434" t="str">
        <f>IF(Table1[[#This Row],[Satisfaction Score]]&lt;3,"Unsatisfied",IF(Table1[[#This Row],[Satisfaction Score]]&lt;4,"Neutral","Satisfied"))</f>
        <v>Neutral</v>
      </c>
      <c r="Z434">
        <v>1</v>
      </c>
      <c r="AA434" s="1">
        <v>45001</v>
      </c>
      <c r="AB434" t="s">
        <v>92</v>
      </c>
      <c r="AC434" t="s">
        <v>51</v>
      </c>
      <c r="AD434" t="s">
        <v>73</v>
      </c>
      <c r="AE434">
        <v>4</v>
      </c>
      <c r="AF434" s="5">
        <v>343.6</v>
      </c>
      <c r="AG434">
        <v>58</v>
      </c>
      <c r="AH434" t="str">
        <f t="shared" si="6"/>
        <v>Middle Aged</v>
      </c>
    </row>
    <row r="435" spans="1:34" x14ac:dyDescent="0.25">
      <c r="A435">
        <v>3917</v>
      </c>
      <c r="B435" s="1">
        <v>43818</v>
      </c>
      <c r="C435">
        <v>6</v>
      </c>
      <c r="D435" t="s">
        <v>113</v>
      </c>
      <c r="E435" t="s">
        <v>94</v>
      </c>
      <c r="F435" t="s">
        <v>30</v>
      </c>
      <c r="G435" t="s">
        <v>46</v>
      </c>
      <c r="H435" t="s">
        <v>32</v>
      </c>
      <c r="I435" t="s">
        <v>55</v>
      </c>
      <c r="J435" t="s">
        <v>95</v>
      </c>
      <c r="K435" t="s">
        <v>95</v>
      </c>
      <c r="L435" t="s">
        <v>65</v>
      </c>
      <c r="M435" s="1">
        <v>34070</v>
      </c>
      <c r="N435" t="s">
        <v>36</v>
      </c>
      <c r="O435" t="s">
        <v>37</v>
      </c>
      <c r="P435" t="s">
        <v>72</v>
      </c>
      <c r="Q435" t="s">
        <v>39</v>
      </c>
      <c r="R435" t="s">
        <v>78</v>
      </c>
      <c r="S435" t="str">
        <f>IF(Table1[[#This Row],[Current Employee Rating]]&gt;=4,"High Performer",IF(Table1[[#This Row],[Current Employee Rating]]&gt;=3,"Average Performer","Low Performer"))</f>
        <v>Average Performer</v>
      </c>
      <c r="T435">
        <v>3</v>
      </c>
      <c r="U435" s="1">
        <v>44828</v>
      </c>
      <c r="V435">
        <v>3</v>
      </c>
      <c r="W435" t="str">
        <f>IF(Table1[[#This Row],[Engagement Score]]&lt;3,"Low",IF(Table1[[#This Row],[Engagement Score]]&lt;4,"Medium","High"))</f>
        <v>Medium</v>
      </c>
      <c r="X435">
        <v>1</v>
      </c>
      <c r="Y435" t="str">
        <f>IF(Table1[[#This Row],[Satisfaction Score]]&lt;3,"Unsatisfied",IF(Table1[[#This Row],[Satisfaction Score]]&lt;4,"Neutral","Satisfied"))</f>
        <v>Unsatisfied</v>
      </c>
      <c r="Z435">
        <v>4</v>
      </c>
      <c r="AA435" s="1">
        <v>45013</v>
      </c>
      <c r="AB435" t="s">
        <v>62</v>
      </c>
      <c r="AC435" t="s">
        <v>42</v>
      </c>
      <c r="AD435" t="s">
        <v>43</v>
      </c>
      <c r="AE435">
        <v>3</v>
      </c>
      <c r="AF435" s="5">
        <v>328.89</v>
      </c>
      <c r="AG435">
        <v>26</v>
      </c>
      <c r="AH435" t="str">
        <f t="shared" si="6"/>
        <v>Adult</v>
      </c>
    </row>
    <row r="436" spans="1:34" x14ac:dyDescent="0.25">
      <c r="A436">
        <v>3918</v>
      </c>
      <c r="B436" s="1">
        <v>44098</v>
      </c>
      <c r="C436">
        <v>5</v>
      </c>
      <c r="D436" t="s">
        <v>113</v>
      </c>
      <c r="E436" t="s">
        <v>74</v>
      </c>
      <c r="F436" t="s">
        <v>30</v>
      </c>
      <c r="G436" t="s">
        <v>31</v>
      </c>
      <c r="H436" t="s">
        <v>45</v>
      </c>
      <c r="I436" t="s">
        <v>55</v>
      </c>
      <c r="J436" t="s">
        <v>95</v>
      </c>
      <c r="K436" t="s">
        <v>95</v>
      </c>
      <c r="L436" t="s">
        <v>70</v>
      </c>
      <c r="M436" s="1">
        <v>22084</v>
      </c>
      <c r="N436" t="s">
        <v>36</v>
      </c>
      <c r="O436" t="s">
        <v>37</v>
      </c>
      <c r="P436" t="s">
        <v>84</v>
      </c>
      <c r="Q436" t="s">
        <v>39</v>
      </c>
      <c r="R436" t="s">
        <v>40</v>
      </c>
      <c r="S436" t="str">
        <f>IF(Table1[[#This Row],[Current Employee Rating]]&gt;=4,"High Performer",IF(Table1[[#This Row],[Current Employee Rating]]&gt;=3,"Average Performer","Low Performer"))</f>
        <v>Average Performer</v>
      </c>
      <c r="T436">
        <v>3</v>
      </c>
      <c r="U436" s="1">
        <v>45076</v>
      </c>
      <c r="V436">
        <v>3</v>
      </c>
      <c r="W436" t="str">
        <f>IF(Table1[[#This Row],[Engagement Score]]&lt;3,"Low",IF(Table1[[#This Row],[Engagement Score]]&lt;4,"Medium","High"))</f>
        <v>Medium</v>
      </c>
      <c r="X436">
        <v>3</v>
      </c>
      <c r="Y436" t="str">
        <f>IF(Table1[[#This Row],[Satisfaction Score]]&lt;3,"Unsatisfied",IF(Table1[[#This Row],[Satisfaction Score]]&lt;4,"Neutral","Satisfied"))</f>
        <v>Neutral</v>
      </c>
      <c r="Z436">
        <v>5</v>
      </c>
      <c r="AA436" s="1">
        <v>44844</v>
      </c>
      <c r="AB436" t="s">
        <v>92</v>
      </c>
      <c r="AC436" t="s">
        <v>51</v>
      </c>
      <c r="AD436" t="s">
        <v>63</v>
      </c>
      <c r="AE436">
        <v>3</v>
      </c>
      <c r="AF436" s="5">
        <v>701.83</v>
      </c>
      <c r="AG436">
        <v>60</v>
      </c>
      <c r="AH436" t="str">
        <f t="shared" si="6"/>
        <v>Old</v>
      </c>
    </row>
    <row r="437" spans="1:34" x14ac:dyDescent="0.25">
      <c r="A437">
        <v>3919</v>
      </c>
      <c r="B437" s="1">
        <v>45113</v>
      </c>
      <c r="C437">
        <v>2</v>
      </c>
      <c r="D437" t="s">
        <v>112</v>
      </c>
      <c r="E437" t="s">
        <v>81</v>
      </c>
      <c r="F437" t="s">
        <v>30</v>
      </c>
      <c r="G437" t="s">
        <v>31</v>
      </c>
      <c r="H437" t="s">
        <v>32</v>
      </c>
      <c r="I437" t="s">
        <v>55</v>
      </c>
      <c r="J437" t="s">
        <v>95</v>
      </c>
      <c r="K437" t="s">
        <v>95</v>
      </c>
      <c r="L437" t="s">
        <v>70</v>
      </c>
      <c r="M437" s="1">
        <v>16352</v>
      </c>
      <c r="N437" t="s">
        <v>36</v>
      </c>
      <c r="O437" t="s">
        <v>37</v>
      </c>
      <c r="P437" t="s">
        <v>84</v>
      </c>
      <c r="Q437" t="s">
        <v>77</v>
      </c>
      <c r="R437" t="s">
        <v>40</v>
      </c>
      <c r="S437" t="str">
        <f>IF(Table1[[#This Row],[Current Employee Rating]]&gt;=4,"High Performer",IF(Table1[[#This Row],[Current Employee Rating]]&gt;=3,"Average Performer","Low Performer"))</f>
        <v>Average Performer</v>
      </c>
      <c r="T437">
        <v>3</v>
      </c>
      <c r="U437" s="1">
        <v>45048</v>
      </c>
      <c r="V437">
        <v>3</v>
      </c>
      <c r="W437" t="str">
        <f>IF(Table1[[#This Row],[Engagement Score]]&lt;3,"Low",IF(Table1[[#This Row],[Engagement Score]]&lt;4,"Medium","High"))</f>
        <v>Medium</v>
      </c>
      <c r="X437">
        <v>3</v>
      </c>
      <c r="Y437" t="str">
        <f>IF(Table1[[#This Row],[Satisfaction Score]]&lt;3,"Unsatisfied",IF(Table1[[#This Row],[Satisfaction Score]]&lt;4,"Neutral","Satisfied"))</f>
        <v>Neutral</v>
      </c>
      <c r="Z437">
        <v>2</v>
      </c>
      <c r="AA437" s="1">
        <v>45135</v>
      </c>
      <c r="AB437" t="s">
        <v>50</v>
      </c>
      <c r="AC437" t="s">
        <v>51</v>
      </c>
      <c r="AD437" t="s">
        <v>63</v>
      </c>
      <c r="AE437">
        <v>5</v>
      </c>
      <c r="AF437" s="5">
        <v>229.03</v>
      </c>
      <c r="AG437">
        <v>79</v>
      </c>
      <c r="AH437" t="str">
        <f t="shared" si="6"/>
        <v>Old</v>
      </c>
    </row>
    <row r="438" spans="1:34" x14ac:dyDescent="0.25">
      <c r="A438">
        <v>3920</v>
      </c>
      <c r="B438" s="1">
        <v>44297</v>
      </c>
      <c r="C438">
        <v>5</v>
      </c>
      <c r="D438" t="s">
        <v>112</v>
      </c>
      <c r="E438" t="s">
        <v>54</v>
      </c>
      <c r="F438" t="s">
        <v>30</v>
      </c>
      <c r="G438" t="s">
        <v>55</v>
      </c>
      <c r="H438" t="s">
        <v>45</v>
      </c>
      <c r="I438" t="s">
        <v>46</v>
      </c>
      <c r="J438" t="s">
        <v>95</v>
      </c>
      <c r="K438" t="s">
        <v>95</v>
      </c>
      <c r="L438" t="s">
        <v>70</v>
      </c>
      <c r="M438" s="1">
        <v>22589</v>
      </c>
      <c r="N438" t="s">
        <v>36</v>
      </c>
      <c r="O438" t="s">
        <v>37</v>
      </c>
      <c r="P438" t="s">
        <v>60</v>
      </c>
      <c r="Q438" t="s">
        <v>77</v>
      </c>
      <c r="R438" t="s">
        <v>40</v>
      </c>
      <c r="S438" t="str">
        <f>IF(Table1[[#This Row],[Current Employee Rating]]&gt;=4,"High Performer",IF(Table1[[#This Row],[Current Employee Rating]]&gt;=3,"Average Performer","Low Performer"))</f>
        <v>Average Performer</v>
      </c>
      <c r="T438">
        <v>3</v>
      </c>
      <c r="U438" s="1">
        <v>44879</v>
      </c>
      <c r="V438">
        <v>2</v>
      </c>
      <c r="W438" t="str">
        <f>IF(Table1[[#This Row],[Engagement Score]]&lt;3,"Low",IF(Table1[[#This Row],[Engagement Score]]&lt;4,"Medium","High"))</f>
        <v>Low</v>
      </c>
      <c r="X438">
        <v>1</v>
      </c>
      <c r="Y438" t="str">
        <f>IF(Table1[[#This Row],[Satisfaction Score]]&lt;3,"Unsatisfied",IF(Table1[[#This Row],[Satisfaction Score]]&lt;4,"Neutral","Satisfied"))</f>
        <v>Unsatisfied</v>
      </c>
      <c r="Z438">
        <v>4</v>
      </c>
      <c r="AA438" s="1">
        <v>45081</v>
      </c>
      <c r="AB438" t="s">
        <v>50</v>
      </c>
      <c r="AC438" t="s">
        <v>42</v>
      </c>
      <c r="AD438" t="s">
        <v>43</v>
      </c>
      <c r="AE438">
        <v>3</v>
      </c>
      <c r="AF438" s="5">
        <v>809.39</v>
      </c>
      <c r="AG438">
        <v>60</v>
      </c>
      <c r="AH438" t="str">
        <f t="shared" si="6"/>
        <v>Old</v>
      </c>
    </row>
    <row r="439" spans="1:34" x14ac:dyDescent="0.25">
      <c r="A439">
        <v>3921</v>
      </c>
      <c r="B439" s="1">
        <v>43873</v>
      </c>
      <c r="C439">
        <v>6</v>
      </c>
      <c r="D439" t="s">
        <v>112</v>
      </c>
      <c r="E439" t="s">
        <v>69</v>
      </c>
      <c r="F439" t="s">
        <v>30</v>
      </c>
      <c r="G439" t="s">
        <v>31</v>
      </c>
      <c r="H439" t="s">
        <v>45</v>
      </c>
      <c r="I439" t="s">
        <v>46</v>
      </c>
      <c r="J439" t="s">
        <v>95</v>
      </c>
      <c r="K439" t="s">
        <v>95</v>
      </c>
      <c r="L439" t="s">
        <v>89</v>
      </c>
      <c r="M439" s="1">
        <v>16040</v>
      </c>
      <c r="N439" t="s">
        <v>36</v>
      </c>
      <c r="O439" t="s">
        <v>37</v>
      </c>
      <c r="P439" t="s">
        <v>60</v>
      </c>
      <c r="Q439" t="s">
        <v>67</v>
      </c>
      <c r="R439" t="s">
        <v>40</v>
      </c>
      <c r="S439" t="str">
        <f>IF(Table1[[#This Row],[Current Employee Rating]]&gt;=4,"High Performer",IF(Table1[[#This Row],[Current Employee Rating]]&gt;=3,"Average Performer","Low Performer"))</f>
        <v>Average Performer</v>
      </c>
      <c r="T439">
        <v>3</v>
      </c>
      <c r="U439" s="1">
        <v>45107</v>
      </c>
      <c r="V439">
        <v>4</v>
      </c>
      <c r="W439" t="str">
        <f>IF(Table1[[#This Row],[Engagement Score]]&lt;3,"Low",IF(Table1[[#This Row],[Engagement Score]]&lt;4,"Medium","High"))</f>
        <v>High</v>
      </c>
      <c r="X439">
        <v>3</v>
      </c>
      <c r="Y439" t="str">
        <f>IF(Table1[[#This Row],[Satisfaction Score]]&lt;3,"Unsatisfied",IF(Table1[[#This Row],[Satisfaction Score]]&lt;4,"Neutral","Satisfied"))</f>
        <v>Neutral</v>
      </c>
      <c r="Z439">
        <v>2</v>
      </c>
      <c r="AA439" s="1">
        <v>45081</v>
      </c>
      <c r="AB439" t="s">
        <v>50</v>
      </c>
      <c r="AC439" t="s">
        <v>51</v>
      </c>
      <c r="AD439" t="s">
        <v>63</v>
      </c>
      <c r="AE439">
        <v>5</v>
      </c>
      <c r="AF439" s="5">
        <v>393.54</v>
      </c>
      <c r="AG439">
        <v>77</v>
      </c>
      <c r="AH439" t="str">
        <f t="shared" si="6"/>
        <v>Old</v>
      </c>
    </row>
    <row r="440" spans="1:34" x14ac:dyDescent="0.25">
      <c r="A440">
        <v>3922</v>
      </c>
      <c r="B440" s="1">
        <v>43459</v>
      </c>
      <c r="C440">
        <v>7</v>
      </c>
      <c r="D440" t="s">
        <v>112</v>
      </c>
      <c r="E440" t="s">
        <v>29</v>
      </c>
      <c r="F440" t="s">
        <v>30</v>
      </c>
      <c r="G440" t="s">
        <v>46</v>
      </c>
      <c r="H440" t="s">
        <v>45</v>
      </c>
      <c r="I440" t="s">
        <v>55</v>
      </c>
      <c r="J440" t="s">
        <v>95</v>
      </c>
      <c r="K440" t="s">
        <v>95</v>
      </c>
      <c r="L440" t="s">
        <v>65</v>
      </c>
      <c r="M440" s="1">
        <v>35342</v>
      </c>
      <c r="N440" t="s">
        <v>36</v>
      </c>
      <c r="O440" t="s">
        <v>37</v>
      </c>
      <c r="P440" t="s">
        <v>38</v>
      </c>
      <c r="Q440" t="s">
        <v>39</v>
      </c>
      <c r="R440" t="s">
        <v>40</v>
      </c>
      <c r="S440" t="str">
        <f>IF(Table1[[#This Row],[Current Employee Rating]]&gt;=4,"High Performer",IF(Table1[[#This Row],[Current Employee Rating]]&gt;=3,"Average Performer","Low Performer"))</f>
        <v>Average Performer</v>
      </c>
      <c r="T440">
        <v>3</v>
      </c>
      <c r="U440" s="1">
        <v>44972</v>
      </c>
      <c r="V440">
        <v>5</v>
      </c>
      <c r="W440" t="str">
        <f>IF(Table1[[#This Row],[Engagement Score]]&lt;3,"Low",IF(Table1[[#This Row],[Engagement Score]]&lt;4,"Medium","High"))</f>
        <v>High</v>
      </c>
      <c r="X440">
        <v>3</v>
      </c>
      <c r="Y440" t="str">
        <f>IF(Table1[[#This Row],[Satisfaction Score]]&lt;3,"Unsatisfied",IF(Table1[[#This Row],[Satisfaction Score]]&lt;4,"Neutral","Satisfied"))</f>
        <v>Neutral</v>
      </c>
      <c r="Z440">
        <v>1</v>
      </c>
      <c r="AA440" s="1">
        <v>45003</v>
      </c>
      <c r="AB440" t="s">
        <v>92</v>
      </c>
      <c r="AC440" t="s">
        <v>51</v>
      </c>
      <c r="AD440" t="s">
        <v>52</v>
      </c>
      <c r="AE440">
        <v>1</v>
      </c>
      <c r="AF440" s="5">
        <v>629.74</v>
      </c>
      <c r="AG440">
        <v>22</v>
      </c>
      <c r="AH440" t="str">
        <f t="shared" si="6"/>
        <v>Young Adult</v>
      </c>
    </row>
    <row r="441" spans="1:34" x14ac:dyDescent="0.25">
      <c r="A441">
        <v>3923</v>
      </c>
      <c r="B441" s="1">
        <v>44555</v>
      </c>
      <c r="C441">
        <v>4</v>
      </c>
      <c r="D441" t="s">
        <v>114</v>
      </c>
      <c r="E441" t="s">
        <v>74</v>
      </c>
      <c r="F441" t="s">
        <v>30</v>
      </c>
      <c r="G441" t="s">
        <v>55</v>
      </c>
      <c r="H441" t="s">
        <v>32</v>
      </c>
      <c r="I441" t="s">
        <v>46</v>
      </c>
      <c r="J441" t="s">
        <v>95</v>
      </c>
      <c r="K441" t="s">
        <v>95</v>
      </c>
      <c r="L441" t="s">
        <v>47</v>
      </c>
      <c r="M441" s="1">
        <v>20164</v>
      </c>
      <c r="N441" t="s">
        <v>36</v>
      </c>
      <c r="O441" t="s">
        <v>37</v>
      </c>
      <c r="P441" t="s">
        <v>49</v>
      </c>
      <c r="Q441" t="s">
        <v>61</v>
      </c>
      <c r="R441" t="s">
        <v>78</v>
      </c>
      <c r="S441" t="str">
        <f>IF(Table1[[#This Row],[Current Employee Rating]]&gt;=4,"High Performer",IF(Table1[[#This Row],[Current Employee Rating]]&gt;=3,"Average Performer","Low Performer"))</f>
        <v>Average Performer</v>
      </c>
      <c r="T441">
        <v>3</v>
      </c>
      <c r="U441" s="1">
        <v>44861</v>
      </c>
      <c r="V441">
        <v>2</v>
      </c>
      <c r="W441" t="str">
        <f>IF(Table1[[#This Row],[Engagement Score]]&lt;3,"Low",IF(Table1[[#This Row],[Engagement Score]]&lt;4,"Medium","High"))</f>
        <v>Low</v>
      </c>
      <c r="X441">
        <v>4</v>
      </c>
      <c r="Y441" t="str">
        <f>IF(Table1[[#This Row],[Satisfaction Score]]&lt;3,"Unsatisfied",IF(Table1[[#This Row],[Satisfaction Score]]&lt;4,"Neutral","Satisfied"))</f>
        <v>Satisfied</v>
      </c>
      <c r="Z441">
        <v>3</v>
      </c>
      <c r="AA441" s="1">
        <v>44922</v>
      </c>
      <c r="AB441" t="s">
        <v>62</v>
      </c>
      <c r="AC441" t="s">
        <v>51</v>
      </c>
      <c r="AD441" t="s">
        <v>43</v>
      </c>
      <c r="AE441">
        <v>2</v>
      </c>
      <c r="AF441" s="5">
        <v>378.39</v>
      </c>
      <c r="AG441">
        <v>66</v>
      </c>
      <c r="AH441" t="str">
        <f t="shared" si="6"/>
        <v>Old</v>
      </c>
    </row>
    <row r="442" spans="1:34" x14ac:dyDescent="0.25">
      <c r="A442">
        <v>3924</v>
      </c>
      <c r="B442" s="1">
        <v>44338</v>
      </c>
      <c r="C442">
        <v>4</v>
      </c>
      <c r="D442" t="s">
        <v>114</v>
      </c>
      <c r="E442" t="s">
        <v>81</v>
      </c>
      <c r="F442" t="s">
        <v>30</v>
      </c>
      <c r="G442" t="s">
        <v>55</v>
      </c>
      <c r="H442" t="s">
        <v>56</v>
      </c>
      <c r="I442" t="s">
        <v>55</v>
      </c>
      <c r="J442" t="s">
        <v>95</v>
      </c>
      <c r="K442" t="s">
        <v>95</v>
      </c>
      <c r="L442" t="s">
        <v>65</v>
      </c>
      <c r="M442" s="1">
        <v>34086</v>
      </c>
      <c r="N442" t="s">
        <v>71</v>
      </c>
      <c r="O442" t="s">
        <v>48</v>
      </c>
      <c r="P442" t="s">
        <v>60</v>
      </c>
      <c r="Q442" t="s">
        <v>39</v>
      </c>
      <c r="R442" t="s">
        <v>40</v>
      </c>
      <c r="S442" t="str">
        <f>IF(Table1[[#This Row],[Current Employee Rating]]&gt;=4,"High Performer",IF(Table1[[#This Row],[Current Employee Rating]]&gt;=3,"Average Performer","Low Performer"))</f>
        <v>Average Performer</v>
      </c>
      <c r="T442">
        <v>3</v>
      </c>
      <c r="U442" s="1">
        <v>44872</v>
      </c>
      <c r="V442">
        <v>2</v>
      </c>
      <c r="W442" t="str">
        <f>IF(Table1[[#This Row],[Engagement Score]]&lt;3,"Low",IF(Table1[[#This Row],[Engagement Score]]&lt;4,"Medium","High"))</f>
        <v>Low</v>
      </c>
      <c r="X442">
        <v>4</v>
      </c>
      <c r="Y442" t="str">
        <f>IF(Table1[[#This Row],[Satisfaction Score]]&lt;3,"Unsatisfied",IF(Table1[[#This Row],[Satisfaction Score]]&lt;4,"Neutral","Satisfied"))</f>
        <v>Satisfied</v>
      </c>
      <c r="Z442">
        <v>5</v>
      </c>
      <c r="AA442" s="1">
        <v>44812</v>
      </c>
      <c r="AB442" t="s">
        <v>50</v>
      </c>
      <c r="AC442" t="s">
        <v>51</v>
      </c>
      <c r="AD442" t="s">
        <v>73</v>
      </c>
      <c r="AE442">
        <v>2</v>
      </c>
      <c r="AF442" s="5">
        <v>715.98</v>
      </c>
      <c r="AG442">
        <v>28</v>
      </c>
      <c r="AH442" t="str">
        <f t="shared" si="6"/>
        <v>Adult</v>
      </c>
    </row>
    <row r="443" spans="1:34" x14ac:dyDescent="0.25">
      <c r="A443">
        <v>3926</v>
      </c>
      <c r="B443" s="1">
        <v>43523</v>
      </c>
      <c r="C443">
        <v>7</v>
      </c>
      <c r="D443" t="s">
        <v>114</v>
      </c>
      <c r="E443" t="s">
        <v>69</v>
      </c>
      <c r="F443" t="s">
        <v>30</v>
      </c>
      <c r="G443" t="s">
        <v>55</v>
      </c>
      <c r="H443" t="s">
        <v>32</v>
      </c>
      <c r="I443" t="s">
        <v>55</v>
      </c>
      <c r="J443" t="s">
        <v>95</v>
      </c>
      <c r="K443" t="s">
        <v>95</v>
      </c>
      <c r="L443" t="s">
        <v>103</v>
      </c>
      <c r="M443" s="1">
        <v>15326</v>
      </c>
      <c r="N443" t="s">
        <v>36</v>
      </c>
      <c r="O443" t="s">
        <v>37</v>
      </c>
      <c r="P443" t="s">
        <v>49</v>
      </c>
      <c r="Q443" t="s">
        <v>61</v>
      </c>
      <c r="R443" t="s">
        <v>98</v>
      </c>
      <c r="S443" t="str">
        <f>IF(Table1[[#This Row],[Current Employee Rating]]&gt;=4,"High Performer",IF(Table1[[#This Row],[Current Employee Rating]]&gt;=3,"Average Performer","Low Performer"))</f>
        <v>Average Performer</v>
      </c>
      <c r="T443">
        <v>3</v>
      </c>
      <c r="U443" s="1">
        <v>45122</v>
      </c>
      <c r="V443">
        <v>4</v>
      </c>
      <c r="W443" t="str">
        <f>IF(Table1[[#This Row],[Engagement Score]]&lt;3,"Low",IF(Table1[[#This Row],[Engagement Score]]&lt;4,"Medium","High"))</f>
        <v>High</v>
      </c>
      <c r="X443">
        <v>1</v>
      </c>
      <c r="Y443" t="str">
        <f>IF(Table1[[#This Row],[Satisfaction Score]]&lt;3,"Unsatisfied",IF(Table1[[#This Row],[Satisfaction Score]]&lt;4,"Neutral","Satisfied"))</f>
        <v>Unsatisfied</v>
      </c>
      <c r="Z443">
        <v>4</v>
      </c>
      <c r="AA443" s="1">
        <v>45132</v>
      </c>
      <c r="AB443" t="s">
        <v>50</v>
      </c>
      <c r="AC443" t="s">
        <v>42</v>
      </c>
      <c r="AD443" t="s">
        <v>52</v>
      </c>
      <c r="AE443">
        <v>2</v>
      </c>
      <c r="AF443" s="5">
        <v>449.35</v>
      </c>
      <c r="AG443">
        <v>78</v>
      </c>
      <c r="AH443" t="str">
        <f t="shared" si="6"/>
        <v>Old</v>
      </c>
    </row>
    <row r="444" spans="1:34" x14ac:dyDescent="0.25">
      <c r="A444">
        <v>3927</v>
      </c>
      <c r="B444" s="1">
        <v>43891</v>
      </c>
      <c r="C444">
        <v>6</v>
      </c>
      <c r="D444" t="s">
        <v>113</v>
      </c>
      <c r="E444" t="s">
        <v>85</v>
      </c>
      <c r="F444" t="s">
        <v>30</v>
      </c>
      <c r="G444" t="s">
        <v>31</v>
      </c>
      <c r="H444" t="s">
        <v>32</v>
      </c>
      <c r="I444" t="s">
        <v>33</v>
      </c>
      <c r="J444" t="s">
        <v>115</v>
      </c>
      <c r="K444" t="s">
        <v>115</v>
      </c>
      <c r="L444" t="s">
        <v>47</v>
      </c>
      <c r="M444" s="1">
        <v>30236</v>
      </c>
      <c r="N444" t="s">
        <v>36</v>
      </c>
      <c r="O444" t="s">
        <v>48</v>
      </c>
      <c r="P444" t="s">
        <v>60</v>
      </c>
      <c r="Q444" t="s">
        <v>61</v>
      </c>
      <c r="R444" t="s">
        <v>40</v>
      </c>
      <c r="S444" t="str">
        <f>IF(Table1[[#This Row],[Current Employee Rating]]&gt;=4,"High Performer",IF(Table1[[#This Row],[Current Employee Rating]]&gt;=3,"Average Performer","Low Performer"))</f>
        <v>Average Performer</v>
      </c>
      <c r="T444">
        <v>3</v>
      </c>
      <c r="U444" s="1">
        <v>45050</v>
      </c>
      <c r="V444">
        <v>5</v>
      </c>
      <c r="W444" t="str">
        <f>IF(Table1[[#This Row],[Engagement Score]]&lt;3,"Low",IF(Table1[[#This Row],[Engagement Score]]&lt;4,"Medium","High"))</f>
        <v>High</v>
      </c>
      <c r="X444">
        <v>4</v>
      </c>
      <c r="Y444" t="str">
        <f>IF(Table1[[#This Row],[Satisfaction Score]]&lt;3,"Unsatisfied",IF(Table1[[#This Row],[Satisfaction Score]]&lt;4,"Neutral","Satisfied"))</f>
        <v>Satisfied</v>
      </c>
      <c r="Z444">
        <v>1</v>
      </c>
      <c r="AA444" s="1">
        <v>44990</v>
      </c>
      <c r="AB444" t="s">
        <v>50</v>
      </c>
      <c r="AC444" t="s">
        <v>51</v>
      </c>
      <c r="AD444" t="s">
        <v>63</v>
      </c>
      <c r="AE444">
        <v>2</v>
      </c>
      <c r="AF444" s="5">
        <v>878.67</v>
      </c>
      <c r="AG444">
        <v>38</v>
      </c>
      <c r="AH444" t="str">
        <f t="shared" si="6"/>
        <v>Adult</v>
      </c>
    </row>
    <row r="445" spans="1:34" x14ac:dyDescent="0.25">
      <c r="A445">
        <v>3928</v>
      </c>
      <c r="B445" s="1">
        <v>44223</v>
      </c>
      <c r="C445">
        <v>5</v>
      </c>
      <c r="D445" t="s">
        <v>113</v>
      </c>
      <c r="E445" t="s">
        <v>64</v>
      </c>
      <c r="F445" t="s">
        <v>30</v>
      </c>
      <c r="G445" t="s">
        <v>55</v>
      </c>
      <c r="H445" t="s">
        <v>45</v>
      </c>
      <c r="I445" t="s">
        <v>33</v>
      </c>
      <c r="J445" t="s">
        <v>95</v>
      </c>
      <c r="K445" t="s">
        <v>95</v>
      </c>
      <c r="L445" t="s">
        <v>65</v>
      </c>
      <c r="M445" s="1">
        <v>20647</v>
      </c>
      <c r="N445" t="s">
        <v>36</v>
      </c>
      <c r="O445" t="s">
        <v>48</v>
      </c>
      <c r="P445" t="s">
        <v>38</v>
      </c>
      <c r="Q445" t="s">
        <v>39</v>
      </c>
      <c r="R445" t="s">
        <v>40</v>
      </c>
      <c r="S445" t="str">
        <f>IF(Table1[[#This Row],[Current Employee Rating]]&gt;=4,"High Performer",IF(Table1[[#This Row],[Current Employee Rating]]&gt;=3,"Average Performer","Low Performer"))</f>
        <v>Average Performer</v>
      </c>
      <c r="T445">
        <v>3</v>
      </c>
      <c r="U445" s="1">
        <v>44930</v>
      </c>
      <c r="V445">
        <v>4</v>
      </c>
      <c r="W445" t="str">
        <f>IF(Table1[[#This Row],[Engagement Score]]&lt;3,"Low",IF(Table1[[#This Row],[Engagement Score]]&lt;4,"Medium","High"))</f>
        <v>High</v>
      </c>
      <c r="X445">
        <v>2</v>
      </c>
      <c r="Y445" t="str">
        <f>IF(Table1[[#This Row],[Satisfaction Score]]&lt;3,"Unsatisfied",IF(Table1[[#This Row],[Satisfaction Score]]&lt;4,"Neutral","Satisfied"))</f>
        <v>Unsatisfied</v>
      </c>
      <c r="Z445">
        <v>1</v>
      </c>
      <c r="AA445" s="1">
        <v>44815</v>
      </c>
      <c r="AB445" t="s">
        <v>41</v>
      </c>
      <c r="AC445" t="s">
        <v>42</v>
      </c>
      <c r="AD445" t="s">
        <v>43</v>
      </c>
      <c r="AE445">
        <v>1</v>
      </c>
      <c r="AF445" s="5">
        <v>799.99</v>
      </c>
      <c r="AG445">
        <v>65</v>
      </c>
      <c r="AH445" t="str">
        <f t="shared" si="6"/>
        <v>Old</v>
      </c>
    </row>
    <row r="446" spans="1:34" x14ac:dyDescent="0.25">
      <c r="A446">
        <v>3929</v>
      </c>
      <c r="B446" s="1">
        <v>45095</v>
      </c>
      <c r="C446">
        <v>2</v>
      </c>
      <c r="D446" t="s">
        <v>113</v>
      </c>
      <c r="E446" t="s">
        <v>74</v>
      </c>
      <c r="F446" t="s">
        <v>30</v>
      </c>
      <c r="G446" t="s">
        <v>31</v>
      </c>
      <c r="H446" t="s">
        <v>32</v>
      </c>
      <c r="I446" t="s">
        <v>46</v>
      </c>
      <c r="J446" t="s">
        <v>95</v>
      </c>
      <c r="K446" t="s">
        <v>95</v>
      </c>
      <c r="L446" t="s">
        <v>101</v>
      </c>
      <c r="M446" s="1">
        <v>28235</v>
      </c>
      <c r="N446" t="s">
        <v>36</v>
      </c>
      <c r="O446" t="s">
        <v>37</v>
      </c>
      <c r="P446" t="s">
        <v>84</v>
      </c>
      <c r="Q446" t="s">
        <v>67</v>
      </c>
      <c r="R446" t="s">
        <v>40</v>
      </c>
      <c r="S446" t="str">
        <f>IF(Table1[[#This Row],[Current Employee Rating]]&gt;=4,"High Performer",IF(Table1[[#This Row],[Current Employee Rating]]&gt;=3,"Average Performer","Low Performer"))</f>
        <v>Average Performer</v>
      </c>
      <c r="T446">
        <v>3</v>
      </c>
      <c r="U446" s="1">
        <v>44862</v>
      </c>
      <c r="V446">
        <v>2</v>
      </c>
      <c r="W446" t="str">
        <f>IF(Table1[[#This Row],[Engagement Score]]&lt;3,"Low",IF(Table1[[#This Row],[Engagement Score]]&lt;4,"Medium","High"))</f>
        <v>Low</v>
      </c>
      <c r="X446">
        <v>5</v>
      </c>
      <c r="Y446" t="str">
        <f>IF(Table1[[#This Row],[Satisfaction Score]]&lt;3,"Unsatisfied",IF(Table1[[#This Row],[Satisfaction Score]]&lt;4,"Neutral","Satisfied"))</f>
        <v>Satisfied</v>
      </c>
      <c r="Z446">
        <v>2</v>
      </c>
      <c r="AA446" s="1">
        <v>45118</v>
      </c>
      <c r="AB446" t="s">
        <v>68</v>
      </c>
      <c r="AC446" t="s">
        <v>42</v>
      </c>
      <c r="AD446" t="s">
        <v>43</v>
      </c>
      <c r="AE446">
        <v>3</v>
      </c>
      <c r="AF446" s="5">
        <v>617.52</v>
      </c>
      <c r="AG446">
        <v>46</v>
      </c>
      <c r="AH446" t="str">
        <f t="shared" si="6"/>
        <v>Middle Aged</v>
      </c>
    </row>
    <row r="447" spans="1:34" x14ac:dyDescent="0.25">
      <c r="A447">
        <v>3930</v>
      </c>
      <c r="B447" s="1">
        <v>43793</v>
      </c>
      <c r="C447">
        <v>6</v>
      </c>
      <c r="D447" t="s">
        <v>113</v>
      </c>
      <c r="E447" t="s">
        <v>69</v>
      </c>
      <c r="F447" t="s">
        <v>30</v>
      </c>
      <c r="G447" t="s">
        <v>31</v>
      </c>
      <c r="H447" t="s">
        <v>45</v>
      </c>
      <c r="I447" t="s">
        <v>46</v>
      </c>
      <c r="J447" t="s">
        <v>95</v>
      </c>
      <c r="K447" t="s">
        <v>95</v>
      </c>
      <c r="L447" t="s">
        <v>65</v>
      </c>
      <c r="M447" s="1">
        <v>30781</v>
      </c>
      <c r="N447" t="s">
        <v>36</v>
      </c>
      <c r="O447" t="s">
        <v>37</v>
      </c>
      <c r="P447" t="s">
        <v>84</v>
      </c>
      <c r="Q447" t="s">
        <v>67</v>
      </c>
      <c r="R447" t="s">
        <v>40</v>
      </c>
      <c r="S447" t="str">
        <f>IF(Table1[[#This Row],[Current Employee Rating]]&gt;=4,"High Performer",IF(Table1[[#This Row],[Current Employee Rating]]&gt;=3,"Average Performer","Low Performer"))</f>
        <v>Average Performer</v>
      </c>
      <c r="T447">
        <v>3</v>
      </c>
      <c r="U447" s="1">
        <v>45052</v>
      </c>
      <c r="V447">
        <v>4</v>
      </c>
      <c r="W447" t="str">
        <f>IF(Table1[[#This Row],[Engagement Score]]&lt;3,"Low",IF(Table1[[#This Row],[Engagement Score]]&lt;4,"Medium","High"))</f>
        <v>High</v>
      </c>
      <c r="X447">
        <v>4</v>
      </c>
      <c r="Y447" t="str">
        <f>IF(Table1[[#This Row],[Satisfaction Score]]&lt;3,"Unsatisfied",IF(Table1[[#This Row],[Satisfaction Score]]&lt;4,"Neutral","Satisfied"))</f>
        <v>Satisfied</v>
      </c>
      <c r="Z447">
        <v>4</v>
      </c>
      <c r="AA447" s="1">
        <v>45076</v>
      </c>
      <c r="AB447" t="s">
        <v>41</v>
      </c>
      <c r="AC447" t="s">
        <v>51</v>
      </c>
      <c r="AD447" t="s">
        <v>43</v>
      </c>
      <c r="AE447">
        <v>5</v>
      </c>
      <c r="AF447" s="5">
        <v>522.86</v>
      </c>
      <c r="AG447">
        <v>35</v>
      </c>
      <c r="AH447" t="str">
        <f t="shared" si="6"/>
        <v>Adult</v>
      </c>
    </row>
    <row r="448" spans="1:34" x14ac:dyDescent="0.25">
      <c r="A448">
        <v>3931</v>
      </c>
      <c r="B448" s="1">
        <v>44463</v>
      </c>
      <c r="C448">
        <v>4</v>
      </c>
      <c r="D448" t="s">
        <v>113</v>
      </c>
      <c r="E448" t="s">
        <v>29</v>
      </c>
      <c r="F448" t="s">
        <v>30</v>
      </c>
      <c r="G448" t="s">
        <v>46</v>
      </c>
      <c r="H448" t="s">
        <v>45</v>
      </c>
      <c r="I448" t="s">
        <v>33</v>
      </c>
      <c r="J448" t="s">
        <v>95</v>
      </c>
      <c r="K448" t="s">
        <v>95</v>
      </c>
      <c r="L448" t="s">
        <v>79</v>
      </c>
      <c r="M448" s="1">
        <v>22093</v>
      </c>
      <c r="N448" t="s">
        <v>36</v>
      </c>
      <c r="O448" t="s">
        <v>48</v>
      </c>
      <c r="P448" t="s">
        <v>72</v>
      </c>
      <c r="Q448" t="s">
        <v>39</v>
      </c>
      <c r="R448" t="s">
        <v>40</v>
      </c>
      <c r="S448" t="str">
        <f>IF(Table1[[#This Row],[Current Employee Rating]]&gt;=4,"High Performer",IF(Table1[[#This Row],[Current Employee Rating]]&gt;=3,"Average Performer","Low Performer"))</f>
        <v>Average Performer</v>
      </c>
      <c r="T448">
        <v>3</v>
      </c>
      <c r="U448" s="1">
        <v>44834</v>
      </c>
      <c r="V448">
        <v>2</v>
      </c>
      <c r="W448" t="str">
        <f>IF(Table1[[#This Row],[Engagement Score]]&lt;3,"Low",IF(Table1[[#This Row],[Engagement Score]]&lt;4,"Medium","High"))</f>
        <v>Low</v>
      </c>
      <c r="X448">
        <v>1</v>
      </c>
      <c r="Y448" t="str">
        <f>IF(Table1[[#This Row],[Satisfaction Score]]&lt;3,"Unsatisfied",IF(Table1[[#This Row],[Satisfaction Score]]&lt;4,"Neutral","Satisfied"))</f>
        <v>Unsatisfied</v>
      </c>
      <c r="Z448">
        <v>5</v>
      </c>
      <c r="AA448" s="1">
        <v>44877</v>
      </c>
      <c r="AB448" t="s">
        <v>50</v>
      </c>
      <c r="AC448" t="s">
        <v>51</v>
      </c>
      <c r="AD448" t="s">
        <v>43</v>
      </c>
      <c r="AE448">
        <v>5</v>
      </c>
      <c r="AF448" s="5">
        <v>685.82</v>
      </c>
      <c r="AG448">
        <v>61</v>
      </c>
      <c r="AH448" t="str">
        <f t="shared" si="6"/>
        <v>Old</v>
      </c>
    </row>
    <row r="449" spans="1:34" x14ac:dyDescent="0.25">
      <c r="A449">
        <v>3932</v>
      </c>
      <c r="B449" s="1">
        <v>44790</v>
      </c>
      <c r="C449">
        <v>3</v>
      </c>
      <c r="D449" t="s">
        <v>112</v>
      </c>
      <c r="E449" t="s">
        <v>44</v>
      </c>
      <c r="F449" t="s">
        <v>30</v>
      </c>
      <c r="G449" t="s">
        <v>31</v>
      </c>
      <c r="H449" t="s">
        <v>56</v>
      </c>
      <c r="I449" t="s">
        <v>55</v>
      </c>
      <c r="J449" t="s">
        <v>95</v>
      </c>
      <c r="K449" t="s">
        <v>95</v>
      </c>
      <c r="L449" t="s">
        <v>75</v>
      </c>
      <c r="M449" s="1">
        <v>23853</v>
      </c>
      <c r="N449" t="s">
        <v>36</v>
      </c>
      <c r="O449" t="s">
        <v>37</v>
      </c>
      <c r="P449" t="s">
        <v>72</v>
      </c>
      <c r="Q449" t="s">
        <v>61</v>
      </c>
      <c r="R449" t="s">
        <v>40</v>
      </c>
      <c r="S449" t="str">
        <f>IF(Table1[[#This Row],[Current Employee Rating]]&gt;=4,"High Performer",IF(Table1[[#This Row],[Current Employee Rating]]&gt;=3,"Average Performer","Low Performer"))</f>
        <v>Average Performer</v>
      </c>
      <c r="T449">
        <v>3</v>
      </c>
      <c r="U449" s="1">
        <v>45100</v>
      </c>
      <c r="V449">
        <v>5</v>
      </c>
      <c r="W449" t="str">
        <f>IF(Table1[[#This Row],[Engagement Score]]&lt;3,"Low",IF(Table1[[#This Row],[Engagement Score]]&lt;4,"Medium","High"))</f>
        <v>High</v>
      </c>
      <c r="X449">
        <v>5</v>
      </c>
      <c r="Y449" t="str">
        <f>IF(Table1[[#This Row],[Satisfaction Score]]&lt;3,"Unsatisfied",IF(Table1[[#This Row],[Satisfaction Score]]&lt;4,"Neutral","Satisfied"))</f>
        <v>Satisfied</v>
      </c>
      <c r="Z449">
        <v>4</v>
      </c>
      <c r="AA449" s="1">
        <v>44984</v>
      </c>
      <c r="AB449" t="s">
        <v>68</v>
      </c>
      <c r="AC449" t="s">
        <v>42</v>
      </c>
      <c r="AD449" t="s">
        <v>63</v>
      </c>
      <c r="AE449">
        <v>5</v>
      </c>
      <c r="AF449" s="5">
        <v>898.93</v>
      </c>
      <c r="AG449">
        <v>57</v>
      </c>
      <c r="AH449" t="str">
        <f t="shared" si="6"/>
        <v>Middle Aged</v>
      </c>
    </row>
    <row r="450" spans="1:34" x14ac:dyDescent="0.25">
      <c r="A450">
        <v>3933</v>
      </c>
      <c r="B450" s="1">
        <v>45034</v>
      </c>
      <c r="C450">
        <v>3</v>
      </c>
      <c r="D450" t="s">
        <v>112</v>
      </c>
      <c r="E450" t="s">
        <v>87</v>
      </c>
      <c r="F450" t="s">
        <v>30</v>
      </c>
      <c r="G450" t="s">
        <v>31</v>
      </c>
      <c r="H450" t="s">
        <v>45</v>
      </c>
      <c r="I450" t="s">
        <v>46</v>
      </c>
      <c r="J450" t="s">
        <v>95</v>
      </c>
      <c r="K450" t="s">
        <v>95</v>
      </c>
      <c r="L450" t="s">
        <v>79</v>
      </c>
      <c r="M450" s="1">
        <v>24705</v>
      </c>
      <c r="N450" t="s">
        <v>36</v>
      </c>
      <c r="O450" t="s">
        <v>37</v>
      </c>
      <c r="P450" t="s">
        <v>38</v>
      </c>
      <c r="Q450" t="s">
        <v>67</v>
      </c>
      <c r="R450" t="s">
        <v>40</v>
      </c>
      <c r="S450" t="str">
        <f>IF(Table1[[#This Row],[Current Employee Rating]]&gt;=4,"High Performer",IF(Table1[[#This Row],[Current Employee Rating]]&gt;=3,"Average Performer","Low Performer"))</f>
        <v>Average Performer</v>
      </c>
      <c r="T450">
        <v>3</v>
      </c>
      <c r="U450" s="1">
        <v>45012</v>
      </c>
      <c r="V450">
        <v>3</v>
      </c>
      <c r="W450" t="str">
        <f>IF(Table1[[#This Row],[Engagement Score]]&lt;3,"Low",IF(Table1[[#This Row],[Engagement Score]]&lt;4,"Medium","High"))</f>
        <v>Medium</v>
      </c>
      <c r="X450">
        <v>4</v>
      </c>
      <c r="Y450" t="str">
        <f>IF(Table1[[#This Row],[Satisfaction Score]]&lt;3,"Unsatisfied",IF(Table1[[#This Row],[Satisfaction Score]]&lt;4,"Neutral","Satisfied"))</f>
        <v>Satisfied</v>
      </c>
      <c r="Z450">
        <v>5</v>
      </c>
      <c r="AA450" s="1">
        <v>44796</v>
      </c>
      <c r="AB450" t="s">
        <v>92</v>
      </c>
      <c r="AC450" t="s">
        <v>42</v>
      </c>
      <c r="AD450" t="s">
        <v>52</v>
      </c>
      <c r="AE450">
        <v>1</v>
      </c>
      <c r="AF450" s="5">
        <v>559.54999999999995</v>
      </c>
      <c r="AG450">
        <v>56</v>
      </c>
      <c r="AH450" t="str">
        <f t="shared" si="6"/>
        <v>Middle Aged</v>
      </c>
    </row>
    <row r="451" spans="1:34" x14ac:dyDescent="0.25">
      <c r="A451">
        <v>3934</v>
      </c>
      <c r="B451" s="1">
        <v>43936</v>
      </c>
      <c r="C451">
        <v>6</v>
      </c>
      <c r="D451" t="s">
        <v>112</v>
      </c>
      <c r="E451" t="s">
        <v>81</v>
      </c>
      <c r="F451" t="s">
        <v>30</v>
      </c>
      <c r="G451" t="s">
        <v>55</v>
      </c>
      <c r="H451" t="s">
        <v>32</v>
      </c>
      <c r="I451" t="s">
        <v>33</v>
      </c>
      <c r="J451" t="s">
        <v>95</v>
      </c>
      <c r="K451" t="s">
        <v>95</v>
      </c>
      <c r="L451" t="s">
        <v>82</v>
      </c>
      <c r="M451" s="1">
        <v>28858</v>
      </c>
      <c r="N451" t="s">
        <v>36</v>
      </c>
      <c r="O451" t="s">
        <v>37</v>
      </c>
      <c r="P451" t="s">
        <v>84</v>
      </c>
      <c r="Q451" t="s">
        <v>39</v>
      </c>
      <c r="R451" t="s">
        <v>40</v>
      </c>
      <c r="S451" t="str">
        <f>IF(Table1[[#This Row],[Current Employee Rating]]&gt;=4,"High Performer",IF(Table1[[#This Row],[Current Employee Rating]]&gt;=3,"Average Performer","Low Performer"))</f>
        <v>Average Performer</v>
      </c>
      <c r="T451">
        <v>3</v>
      </c>
      <c r="U451" s="1">
        <v>45023</v>
      </c>
      <c r="V451">
        <v>3</v>
      </c>
      <c r="W451" t="str">
        <f>IF(Table1[[#This Row],[Engagement Score]]&lt;3,"Low",IF(Table1[[#This Row],[Engagement Score]]&lt;4,"Medium","High"))</f>
        <v>Medium</v>
      </c>
      <c r="X451">
        <v>3</v>
      </c>
      <c r="Y451" t="str">
        <f>IF(Table1[[#This Row],[Satisfaction Score]]&lt;3,"Unsatisfied",IF(Table1[[#This Row],[Satisfaction Score]]&lt;4,"Neutral","Satisfied"))</f>
        <v>Neutral</v>
      </c>
      <c r="Z451">
        <v>2</v>
      </c>
      <c r="AA451" s="1">
        <v>44973</v>
      </c>
      <c r="AB451" t="s">
        <v>62</v>
      </c>
      <c r="AC451" t="s">
        <v>42</v>
      </c>
      <c r="AD451" t="s">
        <v>63</v>
      </c>
      <c r="AE451">
        <v>5</v>
      </c>
      <c r="AF451" s="5">
        <v>219.78</v>
      </c>
      <c r="AG451">
        <v>41</v>
      </c>
      <c r="AH451" t="str">
        <f t="shared" ref="AH451:AH514" si="7">IF(AG451&lt;25,"Young Adult", IF(AG451&lt;40, "Adult", IF(AG451&lt;60, "Middle Aged", "Old")))</f>
        <v>Middle Aged</v>
      </c>
    </row>
    <row r="452" spans="1:34" x14ac:dyDescent="0.25">
      <c r="A452">
        <v>3935</v>
      </c>
      <c r="B452" s="1">
        <v>44190</v>
      </c>
      <c r="C452">
        <v>5</v>
      </c>
      <c r="D452" t="s">
        <v>112</v>
      </c>
      <c r="E452" t="s">
        <v>54</v>
      </c>
      <c r="F452" t="s">
        <v>30</v>
      </c>
      <c r="G452" t="s">
        <v>55</v>
      </c>
      <c r="H452" t="s">
        <v>32</v>
      </c>
      <c r="I452" t="s">
        <v>55</v>
      </c>
      <c r="J452" t="s">
        <v>95</v>
      </c>
      <c r="K452" t="s">
        <v>95</v>
      </c>
      <c r="L452" t="s">
        <v>47</v>
      </c>
      <c r="M452" s="1">
        <v>34289</v>
      </c>
      <c r="N452" t="s">
        <v>36</v>
      </c>
      <c r="O452" t="s">
        <v>48</v>
      </c>
      <c r="P452" t="s">
        <v>38</v>
      </c>
      <c r="Q452" t="s">
        <v>39</v>
      </c>
      <c r="R452" t="s">
        <v>40</v>
      </c>
      <c r="S452" t="str">
        <f>IF(Table1[[#This Row],[Current Employee Rating]]&gt;=4,"High Performer",IF(Table1[[#This Row],[Current Employee Rating]]&gt;=3,"Average Performer","Low Performer"))</f>
        <v>Average Performer</v>
      </c>
      <c r="T452">
        <v>3</v>
      </c>
      <c r="U452" s="1">
        <v>45021</v>
      </c>
      <c r="V452">
        <v>5</v>
      </c>
      <c r="W452" t="str">
        <f>IF(Table1[[#This Row],[Engagement Score]]&lt;3,"Low",IF(Table1[[#This Row],[Engagement Score]]&lt;4,"Medium","High"))</f>
        <v>High</v>
      </c>
      <c r="X452">
        <v>1</v>
      </c>
      <c r="Y452" t="str">
        <f>IF(Table1[[#This Row],[Satisfaction Score]]&lt;3,"Unsatisfied",IF(Table1[[#This Row],[Satisfaction Score]]&lt;4,"Neutral","Satisfied"))</f>
        <v>Unsatisfied</v>
      </c>
      <c r="Z452">
        <v>4</v>
      </c>
      <c r="AA452" s="1">
        <v>45123</v>
      </c>
      <c r="AB452" t="s">
        <v>50</v>
      </c>
      <c r="AC452" t="s">
        <v>42</v>
      </c>
      <c r="AD452" t="s">
        <v>73</v>
      </c>
      <c r="AE452">
        <v>5</v>
      </c>
      <c r="AF452" s="5">
        <v>223.6</v>
      </c>
      <c r="AG452">
        <v>27</v>
      </c>
      <c r="AH452" t="str">
        <f t="shared" si="7"/>
        <v>Adult</v>
      </c>
    </row>
    <row r="453" spans="1:34" x14ac:dyDescent="0.25">
      <c r="A453">
        <v>3936</v>
      </c>
      <c r="B453" s="1">
        <v>44763</v>
      </c>
      <c r="C453">
        <v>3</v>
      </c>
      <c r="D453" t="s">
        <v>117</v>
      </c>
      <c r="E453" t="s">
        <v>87</v>
      </c>
      <c r="F453" t="s">
        <v>108</v>
      </c>
      <c r="G453" t="s">
        <v>55</v>
      </c>
      <c r="H453" t="s">
        <v>56</v>
      </c>
      <c r="I453" t="s">
        <v>33</v>
      </c>
      <c r="J453" t="s">
        <v>95</v>
      </c>
      <c r="K453" t="s">
        <v>95</v>
      </c>
      <c r="L453" t="s">
        <v>58</v>
      </c>
      <c r="M453" s="1">
        <v>35973</v>
      </c>
      <c r="N453" t="s">
        <v>71</v>
      </c>
      <c r="O453" t="s">
        <v>48</v>
      </c>
      <c r="P453" t="s">
        <v>60</v>
      </c>
      <c r="Q453" t="s">
        <v>39</v>
      </c>
      <c r="R453" t="s">
        <v>40</v>
      </c>
      <c r="S453" t="str">
        <f>IF(Table1[[#This Row],[Current Employee Rating]]&gt;=4,"High Performer",IF(Table1[[#This Row],[Current Employee Rating]]&gt;=3,"Average Performer","Low Performer"))</f>
        <v>Average Performer</v>
      </c>
      <c r="T453">
        <v>3</v>
      </c>
      <c r="U453" s="1">
        <v>45010</v>
      </c>
      <c r="V453">
        <v>5</v>
      </c>
      <c r="W453" t="str">
        <f>IF(Table1[[#This Row],[Engagement Score]]&lt;3,"Low",IF(Table1[[#This Row],[Engagement Score]]&lt;4,"Medium","High"))</f>
        <v>High</v>
      </c>
      <c r="X453">
        <v>3</v>
      </c>
      <c r="Y453" t="str">
        <f>IF(Table1[[#This Row],[Satisfaction Score]]&lt;3,"Unsatisfied",IF(Table1[[#This Row],[Satisfaction Score]]&lt;4,"Neutral","Satisfied"))</f>
        <v>Neutral</v>
      </c>
      <c r="Z453">
        <v>4</v>
      </c>
      <c r="AA453" s="1">
        <v>45060</v>
      </c>
      <c r="AB453" t="s">
        <v>92</v>
      </c>
      <c r="AC453" t="s">
        <v>42</v>
      </c>
      <c r="AD453" t="s">
        <v>63</v>
      </c>
      <c r="AE453">
        <v>4</v>
      </c>
      <c r="AF453" s="5">
        <v>283.29000000000002</v>
      </c>
      <c r="AG453">
        <v>24</v>
      </c>
      <c r="AH453" t="str">
        <f t="shared" si="7"/>
        <v>Young Adult</v>
      </c>
    </row>
    <row r="454" spans="1:34" x14ac:dyDescent="0.25">
      <c r="A454">
        <v>3937</v>
      </c>
      <c r="B454" s="1">
        <v>44869</v>
      </c>
      <c r="C454">
        <v>3</v>
      </c>
      <c r="D454" t="s">
        <v>119</v>
      </c>
      <c r="E454" t="s">
        <v>44</v>
      </c>
      <c r="F454" t="s">
        <v>30</v>
      </c>
      <c r="G454" t="s">
        <v>31</v>
      </c>
      <c r="H454" t="s">
        <v>32</v>
      </c>
      <c r="I454" t="s">
        <v>46</v>
      </c>
      <c r="J454" t="s">
        <v>95</v>
      </c>
      <c r="K454" t="s">
        <v>95</v>
      </c>
      <c r="L454" t="s">
        <v>70</v>
      </c>
      <c r="M454" s="1">
        <v>16328</v>
      </c>
      <c r="N454" t="s">
        <v>36</v>
      </c>
      <c r="O454" t="s">
        <v>48</v>
      </c>
      <c r="P454" t="s">
        <v>38</v>
      </c>
      <c r="Q454" t="s">
        <v>39</v>
      </c>
      <c r="R454" t="s">
        <v>40</v>
      </c>
      <c r="S454" t="str">
        <f>IF(Table1[[#This Row],[Current Employee Rating]]&gt;=4,"High Performer",IF(Table1[[#This Row],[Current Employee Rating]]&gt;=3,"Average Performer","Low Performer"))</f>
        <v>Average Performer</v>
      </c>
      <c r="T454">
        <v>3</v>
      </c>
      <c r="U454" s="1">
        <v>44886</v>
      </c>
      <c r="V454">
        <v>1</v>
      </c>
      <c r="W454" t="str">
        <f>IF(Table1[[#This Row],[Engagement Score]]&lt;3,"Low",IF(Table1[[#This Row],[Engagement Score]]&lt;4,"Medium","High"))</f>
        <v>Low</v>
      </c>
      <c r="X454">
        <v>3</v>
      </c>
      <c r="Y454" t="str">
        <f>IF(Table1[[#This Row],[Satisfaction Score]]&lt;3,"Unsatisfied",IF(Table1[[#This Row],[Satisfaction Score]]&lt;4,"Neutral","Satisfied"))</f>
        <v>Neutral</v>
      </c>
      <c r="Z454">
        <v>1</v>
      </c>
      <c r="AA454" s="1">
        <v>45018</v>
      </c>
      <c r="AB454" t="s">
        <v>92</v>
      </c>
      <c r="AC454" t="s">
        <v>42</v>
      </c>
      <c r="AD454" t="s">
        <v>63</v>
      </c>
      <c r="AE454">
        <v>2</v>
      </c>
      <c r="AF454" s="5">
        <v>935.28</v>
      </c>
      <c r="AG454">
        <v>78</v>
      </c>
      <c r="AH454" t="str">
        <f t="shared" si="7"/>
        <v>Old</v>
      </c>
    </row>
    <row r="455" spans="1:34" x14ac:dyDescent="0.25">
      <c r="A455">
        <v>3938</v>
      </c>
      <c r="B455" s="1">
        <v>43941</v>
      </c>
      <c r="C455">
        <v>6</v>
      </c>
      <c r="D455" t="s">
        <v>120</v>
      </c>
      <c r="E455" t="s">
        <v>69</v>
      </c>
      <c r="F455" t="s">
        <v>30</v>
      </c>
      <c r="G455" t="s">
        <v>46</v>
      </c>
      <c r="H455" t="s">
        <v>56</v>
      </c>
      <c r="I455" t="s">
        <v>33</v>
      </c>
      <c r="J455" t="s">
        <v>95</v>
      </c>
      <c r="K455" t="s">
        <v>95</v>
      </c>
      <c r="L455" t="s">
        <v>70</v>
      </c>
      <c r="M455" s="1">
        <v>20237</v>
      </c>
      <c r="N455" t="s">
        <v>36</v>
      </c>
      <c r="O455" t="s">
        <v>37</v>
      </c>
      <c r="P455" t="s">
        <v>49</v>
      </c>
      <c r="Q455" t="s">
        <v>67</v>
      </c>
      <c r="R455" t="s">
        <v>40</v>
      </c>
      <c r="S455" t="str">
        <f>IF(Table1[[#This Row],[Current Employee Rating]]&gt;=4,"High Performer",IF(Table1[[#This Row],[Current Employee Rating]]&gt;=3,"Average Performer","Low Performer"))</f>
        <v>Average Performer</v>
      </c>
      <c r="T455">
        <v>3</v>
      </c>
      <c r="U455" s="1">
        <v>44911</v>
      </c>
      <c r="V455">
        <v>1</v>
      </c>
      <c r="W455" t="str">
        <f>IF(Table1[[#This Row],[Engagement Score]]&lt;3,"Low",IF(Table1[[#This Row],[Engagement Score]]&lt;4,"Medium","High"))</f>
        <v>Low</v>
      </c>
      <c r="X455">
        <v>1</v>
      </c>
      <c r="Y455" t="str">
        <f>IF(Table1[[#This Row],[Satisfaction Score]]&lt;3,"Unsatisfied",IF(Table1[[#This Row],[Satisfaction Score]]&lt;4,"Neutral","Satisfied"))</f>
        <v>Unsatisfied</v>
      </c>
      <c r="Z455">
        <v>1</v>
      </c>
      <c r="AA455" s="1">
        <v>45137</v>
      </c>
      <c r="AB455" t="s">
        <v>68</v>
      </c>
      <c r="AC455" t="s">
        <v>51</v>
      </c>
      <c r="AD455" t="s">
        <v>63</v>
      </c>
      <c r="AE455">
        <v>2</v>
      </c>
      <c r="AF455" s="5">
        <v>892.83</v>
      </c>
      <c r="AG455">
        <v>65</v>
      </c>
      <c r="AH455" t="str">
        <f t="shared" si="7"/>
        <v>Old</v>
      </c>
    </row>
    <row r="456" spans="1:34" x14ac:dyDescent="0.25">
      <c r="A456">
        <v>3939</v>
      </c>
      <c r="B456" s="1">
        <v>43713</v>
      </c>
      <c r="C456">
        <v>6</v>
      </c>
      <c r="D456" t="s">
        <v>120</v>
      </c>
      <c r="E456" t="s">
        <v>29</v>
      </c>
      <c r="F456" t="s">
        <v>30</v>
      </c>
      <c r="G456" t="s">
        <v>46</v>
      </c>
      <c r="H456" t="s">
        <v>45</v>
      </c>
      <c r="I456" t="s">
        <v>46</v>
      </c>
      <c r="J456" t="s">
        <v>95</v>
      </c>
      <c r="K456" t="s">
        <v>95</v>
      </c>
      <c r="L456" t="s">
        <v>65</v>
      </c>
      <c r="M456" s="1">
        <v>33851</v>
      </c>
      <c r="N456" t="s">
        <v>83</v>
      </c>
      <c r="O456" t="s">
        <v>48</v>
      </c>
      <c r="P456" t="s">
        <v>72</v>
      </c>
      <c r="Q456" t="s">
        <v>67</v>
      </c>
      <c r="R456" t="s">
        <v>40</v>
      </c>
      <c r="S456" t="str">
        <f>IF(Table1[[#This Row],[Current Employee Rating]]&gt;=4,"High Performer",IF(Table1[[#This Row],[Current Employee Rating]]&gt;=3,"Average Performer","Low Performer"))</f>
        <v>Average Performer</v>
      </c>
      <c r="T456">
        <v>3</v>
      </c>
      <c r="U456" s="1">
        <v>44935</v>
      </c>
      <c r="V456">
        <v>5</v>
      </c>
      <c r="W456" t="str">
        <f>IF(Table1[[#This Row],[Engagement Score]]&lt;3,"Low",IF(Table1[[#This Row],[Engagement Score]]&lt;4,"Medium","High"))</f>
        <v>High</v>
      </c>
      <c r="X456">
        <v>2</v>
      </c>
      <c r="Y456" t="str">
        <f>IF(Table1[[#This Row],[Satisfaction Score]]&lt;3,"Unsatisfied",IF(Table1[[#This Row],[Satisfaction Score]]&lt;4,"Neutral","Satisfied"))</f>
        <v>Unsatisfied</v>
      </c>
      <c r="Z456">
        <v>4</v>
      </c>
      <c r="AA456" s="1">
        <v>45064</v>
      </c>
      <c r="AB456" t="s">
        <v>68</v>
      </c>
      <c r="AC456" t="s">
        <v>42</v>
      </c>
      <c r="AD456" t="s">
        <v>73</v>
      </c>
      <c r="AE456">
        <v>4</v>
      </c>
      <c r="AF456" s="5">
        <v>318.19</v>
      </c>
      <c r="AG456">
        <v>27</v>
      </c>
      <c r="AH456" t="str">
        <f t="shared" si="7"/>
        <v>Adult</v>
      </c>
    </row>
    <row r="457" spans="1:34" x14ac:dyDescent="0.25">
      <c r="A457">
        <v>3940</v>
      </c>
      <c r="B457" s="1">
        <v>43688</v>
      </c>
      <c r="C457">
        <v>6</v>
      </c>
      <c r="D457" t="s">
        <v>121</v>
      </c>
      <c r="E457" t="s">
        <v>44</v>
      </c>
      <c r="F457" t="s">
        <v>30</v>
      </c>
      <c r="G457" t="s">
        <v>31</v>
      </c>
      <c r="H457" t="s">
        <v>56</v>
      </c>
      <c r="I457" t="s">
        <v>55</v>
      </c>
      <c r="J457" t="s">
        <v>95</v>
      </c>
      <c r="K457" t="s">
        <v>95</v>
      </c>
      <c r="L457" t="s">
        <v>65</v>
      </c>
      <c r="M457" s="1">
        <v>21406</v>
      </c>
      <c r="N457" t="s">
        <v>36</v>
      </c>
      <c r="O457" t="s">
        <v>48</v>
      </c>
      <c r="P457" t="s">
        <v>60</v>
      </c>
      <c r="Q457" t="s">
        <v>77</v>
      </c>
      <c r="R457" t="s">
        <v>40</v>
      </c>
      <c r="S457" t="str">
        <f>IF(Table1[[#This Row],[Current Employee Rating]]&gt;=4,"High Performer",IF(Table1[[#This Row],[Current Employee Rating]]&gt;=3,"Average Performer","Low Performer"))</f>
        <v>Average Performer</v>
      </c>
      <c r="T457">
        <v>3</v>
      </c>
      <c r="U457" s="1">
        <v>44920</v>
      </c>
      <c r="V457">
        <v>5</v>
      </c>
      <c r="W457" t="str">
        <f>IF(Table1[[#This Row],[Engagement Score]]&lt;3,"Low",IF(Table1[[#This Row],[Engagement Score]]&lt;4,"Medium","High"))</f>
        <v>High</v>
      </c>
      <c r="X457">
        <v>4</v>
      </c>
      <c r="Y457" t="str">
        <f>IF(Table1[[#This Row],[Satisfaction Score]]&lt;3,"Unsatisfied",IF(Table1[[#This Row],[Satisfaction Score]]&lt;4,"Neutral","Satisfied"))</f>
        <v>Satisfied</v>
      </c>
      <c r="Z457">
        <v>3</v>
      </c>
      <c r="AA457" s="1">
        <v>44784</v>
      </c>
      <c r="AB457" t="s">
        <v>62</v>
      </c>
      <c r="AC457" t="s">
        <v>51</v>
      </c>
      <c r="AD457" t="s">
        <v>43</v>
      </c>
      <c r="AE457">
        <v>5</v>
      </c>
      <c r="AF457" s="5">
        <v>305.31</v>
      </c>
      <c r="AG457">
        <v>61</v>
      </c>
      <c r="AH457" t="str">
        <f t="shared" si="7"/>
        <v>Old</v>
      </c>
    </row>
    <row r="458" spans="1:34" x14ac:dyDescent="0.25">
      <c r="A458">
        <v>3941</v>
      </c>
      <c r="B458" s="1">
        <v>43408</v>
      </c>
      <c r="C458">
        <v>7</v>
      </c>
      <c r="D458" t="s">
        <v>120</v>
      </c>
      <c r="E458" t="s">
        <v>69</v>
      </c>
      <c r="F458" t="s">
        <v>30</v>
      </c>
      <c r="G458" t="s">
        <v>55</v>
      </c>
      <c r="H458" t="s">
        <v>56</v>
      </c>
      <c r="I458" t="s">
        <v>33</v>
      </c>
      <c r="J458" t="s">
        <v>95</v>
      </c>
      <c r="K458" t="s">
        <v>95</v>
      </c>
      <c r="L458" t="s">
        <v>70</v>
      </c>
      <c r="M458" s="1">
        <v>31289</v>
      </c>
      <c r="N458" t="s">
        <v>36</v>
      </c>
      <c r="O458" t="s">
        <v>48</v>
      </c>
      <c r="P458" t="s">
        <v>38</v>
      </c>
      <c r="Q458" t="s">
        <v>67</v>
      </c>
      <c r="R458" t="s">
        <v>40</v>
      </c>
      <c r="S458" t="str">
        <f>IF(Table1[[#This Row],[Current Employee Rating]]&gt;=4,"High Performer",IF(Table1[[#This Row],[Current Employee Rating]]&gt;=3,"Average Performer","Low Performer"))</f>
        <v>Average Performer</v>
      </c>
      <c r="T458">
        <v>3</v>
      </c>
      <c r="U458" s="1">
        <v>44952</v>
      </c>
      <c r="V458">
        <v>2</v>
      </c>
      <c r="W458" t="str">
        <f>IF(Table1[[#This Row],[Engagement Score]]&lt;3,"Low",IF(Table1[[#This Row],[Engagement Score]]&lt;4,"Medium","High"))</f>
        <v>Low</v>
      </c>
      <c r="X458">
        <v>3</v>
      </c>
      <c r="Y458" t="str">
        <f>IF(Table1[[#This Row],[Satisfaction Score]]&lt;3,"Unsatisfied",IF(Table1[[#This Row],[Satisfaction Score]]&lt;4,"Neutral","Satisfied"))</f>
        <v>Neutral</v>
      </c>
      <c r="Z458">
        <v>3</v>
      </c>
      <c r="AA458" s="1">
        <v>44817</v>
      </c>
      <c r="AB458" t="s">
        <v>62</v>
      </c>
      <c r="AC458" t="s">
        <v>51</v>
      </c>
      <c r="AD458" t="s">
        <v>52</v>
      </c>
      <c r="AE458">
        <v>5</v>
      </c>
      <c r="AF458" s="5">
        <v>756.43</v>
      </c>
      <c r="AG458">
        <v>33</v>
      </c>
      <c r="AH458" t="str">
        <f t="shared" si="7"/>
        <v>Adult</v>
      </c>
    </row>
    <row r="459" spans="1:34" x14ac:dyDescent="0.25">
      <c r="A459">
        <v>3942</v>
      </c>
      <c r="B459" s="1">
        <v>43408</v>
      </c>
      <c r="C459">
        <v>7</v>
      </c>
      <c r="D459" t="s">
        <v>116</v>
      </c>
      <c r="E459" t="s">
        <v>94</v>
      </c>
      <c r="F459" t="s">
        <v>108</v>
      </c>
      <c r="G459" t="s">
        <v>31</v>
      </c>
      <c r="H459" t="s">
        <v>56</v>
      </c>
      <c r="I459" t="s">
        <v>33</v>
      </c>
      <c r="J459" t="s">
        <v>95</v>
      </c>
      <c r="K459" t="s">
        <v>95</v>
      </c>
      <c r="L459" t="s">
        <v>102</v>
      </c>
      <c r="M459" s="1">
        <v>18875</v>
      </c>
      <c r="N459" t="s">
        <v>36</v>
      </c>
      <c r="O459" t="s">
        <v>37</v>
      </c>
      <c r="P459" t="s">
        <v>84</v>
      </c>
      <c r="Q459" t="s">
        <v>67</v>
      </c>
      <c r="R459" t="s">
        <v>107</v>
      </c>
      <c r="S459" t="str">
        <f>IF(Table1[[#This Row],[Current Employee Rating]]&gt;=4,"High Performer",IF(Table1[[#This Row],[Current Employee Rating]]&gt;=3,"Average Performer","Low Performer"))</f>
        <v>Average Performer</v>
      </c>
      <c r="T459">
        <v>3</v>
      </c>
      <c r="U459" s="1">
        <v>44959</v>
      </c>
      <c r="V459">
        <v>3</v>
      </c>
      <c r="W459" t="str">
        <f>IF(Table1[[#This Row],[Engagement Score]]&lt;3,"Low",IF(Table1[[#This Row],[Engagement Score]]&lt;4,"Medium","High"))</f>
        <v>Medium</v>
      </c>
      <c r="X459">
        <v>4</v>
      </c>
      <c r="Y459" t="str">
        <f>IF(Table1[[#This Row],[Satisfaction Score]]&lt;3,"Unsatisfied",IF(Table1[[#This Row],[Satisfaction Score]]&lt;4,"Neutral","Satisfied"))</f>
        <v>Satisfied</v>
      </c>
      <c r="Z459">
        <v>1</v>
      </c>
      <c r="AA459" s="1">
        <v>44954</v>
      </c>
      <c r="AB459" t="s">
        <v>50</v>
      </c>
      <c r="AC459" t="s">
        <v>51</v>
      </c>
      <c r="AD459" t="s">
        <v>63</v>
      </c>
      <c r="AE459">
        <v>5</v>
      </c>
      <c r="AF459" s="5">
        <v>940.22</v>
      </c>
      <c r="AG459">
        <v>67</v>
      </c>
      <c r="AH459" t="str">
        <f t="shared" si="7"/>
        <v>Old</v>
      </c>
    </row>
    <row r="460" spans="1:34" x14ac:dyDescent="0.25">
      <c r="A460">
        <v>3943</v>
      </c>
      <c r="B460" s="1">
        <v>43673</v>
      </c>
      <c r="C460">
        <v>6</v>
      </c>
      <c r="D460" t="s">
        <v>122</v>
      </c>
      <c r="E460" t="s">
        <v>81</v>
      </c>
      <c r="F460" t="s">
        <v>108</v>
      </c>
      <c r="G460" t="s">
        <v>46</v>
      </c>
      <c r="H460" t="s">
        <v>45</v>
      </c>
      <c r="I460" t="s">
        <v>46</v>
      </c>
      <c r="J460" t="s">
        <v>95</v>
      </c>
      <c r="K460" t="s">
        <v>95</v>
      </c>
      <c r="L460" t="s">
        <v>75</v>
      </c>
      <c r="M460" s="1">
        <v>26149</v>
      </c>
      <c r="N460" t="s">
        <v>36</v>
      </c>
      <c r="O460" t="s">
        <v>48</v>
      </c>
      <c r="P460" t="s">
        <v>72</v>
      </c>
      <c r="Q460" t="s">
        <v>61</v>
      </c>
      <c r="R460" t="s">
        <v>40</v>
      </c>
      <c r="S460" t="str">
        <f>IF(Table1[[#This Row],[Current Employee Rating]]&gt;=4,"High Performer",IF(Table1[[#This Row],[Current Employee Rating]]&gt;=3,"Average Performer","Low Performer"))</f>
        <v>Average Performer</v>
      </c>
      <c r="T460">
        <v>3</v>
      </c>
      <c r="U460" s="1">
        <v>44779</v>
      </c>
      <c r="V460">
        <v>5</v>
      </c>
      <c r="W460" t="str">
        <f>IF(Table1[[#This Row],[Engagement Score]]&lt;3,"Low",IF(Table1[[#This Row],[Engagement Score]]&lt;4,"Medium","High"))</f>
        <v>High</v>
      </c>
      <c r="X460">
        <v>2</v>
      </c>
      <c r="Y460" t="str">
        <f>IF(Table1[[#This Row],[Satisfaction Score]]&lt;3,"Unsatisfied",IF(Table1[[#This Row],[Satisfaction Score]]&lt;4,"Neutral","Satisfied"))</f>
        <v>Unsatisfied</v>
      </c>
      <c r="Z460">
        <v>2</v>
      </c>
      <c r="AA460" s="1">
        <v>45061</v>
      </c>
      <c r="AB460" t="s">
        <v>92</v>
      </c>
      <c r="AC460" t="s">
        <v>51</v>
      </c>
      <c r="AD460" t="s">
        <v>43</v>
      </c>
      <c r="AE460">
        <v>3</v>
      </c>
      <c r="AF460" s="5">
        <v>282.37</v>
      </c>
      <c r="AG460">
        <v>48</v>
      </c>
      <c r="AH460" t="str">
        <f t="shared" si="7"/>
        <v>Middle Aged</v>
      </c>
    </row>
    <row r="461" spans="1:34" x14ac:dyDescent="0.25">
      <c r="A461">
        <v>3944</v>
      </c>
      <c r="B461" s="1">
        <v>44186</v>
      </c>
      <c r="C461">
        <v>5</v>
      </c>
      <c r="D461" t="s">
        <v>120</v>
      </c>
      <c r="E461" t="s">
        <v>85</v>
      </c>
      <c r="F461" t="s">
        <v>30</v>
      </c>
      <c r="G461" t="s">
        <v>55</v>
      </c>
      <c r="H461" t="s">
        <v>45</v>
      </c>
      <c r="I461" t="s">
        <v>55</v>
      </c>
      <c r="J461" t="s">
        <v>95</v>
      </c>
      <c r="K461" t="s">
        <v>95</v>
      </c>
      <c r="L461" t="s">
        <v>58</v>
      </c>
      <c r="M461" s="1">
        <v>35616</v>
      </c>
      <c r="N461" t="s">
        <v>36</v>
      </c>
      <c r="O461" t="s">
        <v>37</v>
      </c>
      <c r="P461" t="s">
        <v>38</v>
      </c>
      <c r="Q461" t="s">
        <v>61</v>
      </c>
      <c r="R461" t="s">
        <v>40</v>
      </c>
      <c r="S461" t="str">
        <f>IF(Table1[[#This Row],[Current Employee Rating]]&gt;=4,"High Performer",IF(Table1[[#This Row],[Current Employee Rating]]&gt;=3,"Average Performer","Low Performer"))</f>
        <v>Average Performer</v>
      </c>
      <c r="T461">
        <v>3</v>
      </c>
      <c r="U461" s="1">
        <v>44983</v>
      </c>
      <c r="V461">
        <v>5</v>
      </c>
      <c r="W461" t="str">
        <f>IF(Table1[[#This Row],[Engagement Score]]&lt;3,"Low",IF(Table1[[#This Row],[Engagement Score]]&lt;4,"Medium","High"))</f>
        <v>High</v>
      </c>
      <c r="X461">
        <v>3</v>
      </c>
      <c r="Y461" t="str">
        <f>IF(Table1[[#This Row],[Satisfaction Score]]&lt;3,"Unsatisfied",IF(Table1[[#This Row],[Satisfaction Score]]&lt;4,"Neutral","Satisfied"))</f>
        <v>Neutral</v>
      </c>
      <c r="Z461">
        <v>4</v>
      </c>
      <c r="AA461" s="1">
        <v>44792</v>
      </c>
      <c r="AB461" t="s">
        <v>68</v>
      </c>
      <c r="AC461" t="s">
        <v>51</v>
      </c>
      <c r="AD461" t="s">
        <v>63</v>
      </c>
      <c r="AE461">
        <v>1</v>
      </c>
      <c r="AF461" s="5">
        <v>627.14</v>
      </c>
      <c r="AG461">
        <v>23</v>
      </c>
      <c r="AH461" t="str">
        <f t="shared" si="7"/>
        <v>Young Adult</v>
      </c>
    </row>
    <row r="462" spans="1:34" x14ac:dyDescent="0.25">
      <c r="A462">
        <v>3945</v>
      </c>
      <c r="B462" s="1">
        <v>44767</v>
      </c>
      <c r="C462">
        <v>3</v>
      </c>
      <c r="D462" t="s">
        <v>120</v>
      </c>
      <c r="E462" t="s">
        <v>87</v>
      </c>
      <c r="F462" t="s">
        <v>30</v>
      </c>
      <c r="G462" t="s">
        <v>55</v>
      </c>
      <c r="H462" t="s">
        <v>32</v>
      </c>
      <c r="I462" t="s">
        <v>33</v>
      </c>
      <c r="J462" t="s">
        <v>95</v>
      </c>
      <c r="K462" t="s">
        <v>95</v>
      </c>
      <c r="L462" t="s">
        <v>79</v>
      </c>
      <c r="M462" s="1">
        <v>35877</v>
      </c>
      <c r="N462" t="s">
        <v>36</v>
      </c>
      <c r="O462" t="s">
        <v>37</v>
      </c>
      <c r="P462" t="s">
        <v>72</v>
      </c>
      <c r="Q462" t="s">
        <v>61</v>
      </c>
      <c r="R462" t="s">
        <v>107</v>
      </c>
      <c r="S462" t="str">
        <f>IF(Table1[[#This Row],[Current Employee Rating]]&gt;=4,"High Performer",IF(Table1[[#This Row],[Current Employee Rating]]&gt;=3,"Average Performer","Low Performer"))</f>
        <v>Average Performer</v>
      </c>
      <c r="T462">
        <v>3</v>
      </c>
      <c r="U462" s="1">
        <v>44929</v>
      </c>
      <c r="V462">
        <v>4</v>
      </c>
      <c r="W462" t="str">
        <f>IF(Table1[[#This Row],[Engagement Score]]&lt;3,"Low",IF(Table1[[#This Row],[Engagement Score]]&lt;4,"Medium","High"))</f>
        <v>High</v>
      </c>
      <c r="X462">
        <v>4</v>
      </c>
      <c r="Y462" t="str">
        <f>IF(Table1[[#This Row],[Satisfaction Score]]&lt;3,"Unsatisfied",IF(Table1[[#This Row],[Satisfaction Score]]&lt;4,"Neutral","Satisfied"))</f>
        <v>Satisfied</v>
      </c>
      <c r="Z462">
        <v>2</v>
      </c>
      <c r="AA462" s="1">
        <v>44802</v>
      </c>
      <c r="AB462" t="s">
        <v>92</v>
      </c>
      <c r="AC462" t="s">
        <v>51</v>
      </c>
      <c r="AD462" t="s">
        <v>52</v>
      </c>
      <c r="AE462">
        <v>2</v>
      </c>
      <c r="AF462" s="5">
        <v>864.5</v>
      </c>
      <c r="AG462">
        <v>24</v>
      </c>
      <c r="AH462" t="str">
        <f t="shared" si="7"/>
        <v>Young Adult</v>
      </c>
    </row>
    <row r="463" spans="1:34" x14ac:dyDescent="0.25">
      <c r="A463">
        <v>3946</v>
      </c>
      <c r="B463" s="1">
        <v>43631</v>
      </c>
      <c r="C463">
        <v>6</v>
      </c>
      <c r="D463" t="s">
        <v>119</v>
      </c>
      <c r="E463" t="s">
        <v>81</v>
      </c>
      <c r="F463" t="s">
        <v>30</v>
      </c>
      <c r="G463" t="s">
        <v>31</v>
      </c>
      <c r="H463" t="s">
        <v>45</v>
      </c>
      <c r="I463" t="s">
        <v>33</v>
      </c>
      <c r="J463" t="s">
        <v>95</v>
      </c>
      <c r="K463" t="s">
        <v>95</v>
      </c>
      <c r="L463" t="s">
        <v>100</v>
      </c>
      <c r="M463" s="1">
        <v>21021</v>
      </c>
      <c r="N463" t="s">
        <v>36</v>
      </c>
      <c r="O463" t="s">
        <v>37</v>
      </c>
      <c r="P463" t="s">
        <v>38</v>
      </c>
      <c r="Q463" t="s">
        <v>67</v>
      </c>
      <c r="R463" t="s">
        <v>40</v>
      </c>
      <c r="S463" t="str">
        <f>IF(Table1[[#This Row],[Current Employee Rating]]&gt;=4,"High Performer",IF(Table1[[#This Row],[Current Employee Rating]]&gt;=3,"Average Performer","Low Performer"))</f>
        <v>Average Performer</v>
      </c>
      <c r="T463">
        <v>3</v>
      </c>
      <c r="U463" s="1">
        <v>45130</v>
      </c>
      <c r="V463">
        <v>1</v>
      </c>
      <c r="W463" t="str">
        <f>IF(Table1[[#This Row],[Engagement Score]]&lt;3,"Low",IF(Table1[[#This Row],[Engagement Score]]&lt;4,"Medium","High"))</f>
        <v>Low</v>
      </c>
      <c r="X463">
        <v>3</v>
      </c>
      <c r="Y463" t="str">
        <f>IF(Table1[[#This Row],[Satisfaction Score]]&lt;3,"Unsatisfied",IF(Table1[[#This Row],[Satisfaction Score]]&lt;4,"Neutral","Satisfied"))</f>
        <v>Neutral</v>
      </c>
      <c r="Z463">
        <v>4</v>
      </c>
      <c r="AA463" s="1">
        <v>45122</v>
      </c>
      <c r="AB463" t="s">
        <v>41</v>
      </c>
      <c r="AC463" t="s">
        <v>51</v>
      </c>
      <c r="AD463" t="s">
        <v>73</v>
      </c>
      <c r="AE463">
        <v>4</v>
      </c>
      <c r="AF463" s="5">
        <v>981.64</v>
      </c>
      <c r="AG463">
        <v>62</v>
      </c>
      <c r="AH463" t="str">
        <f t="shared" si="7"/>
        <v>Old</v>
      </c>
    </row>
    <row r="464" spans="1:34" x14ac:dyDescent="0.25">
      <c r="A464">
        <v>3947</v>
      </c>
      <c r="B464" s="1">
        <v>43925</v>
      </c>
      <c r="C464">
        <v>6</v>
      </c>
      <c r="D464" t="s">
        <v>119</v>
      </c>
      <c r="E464" t="s">
        <v>44</v>
      </c>
      <c r="F464" t="s">
        <v>108</v>
      </c>
      <c r="G464" t="s">
        <v>55</v>
      </c>
      <c r="H464" t="s">
        <v>56</v>
      </c>
      <c r="I464" t="s">
        <v>55</v>
      </c>
      <c r="J464" t="s">
        <v>95</v>
      </c>
      <c r="K464" t="s">
        <v>95</v>
      </c>
      <c r="L464" t="s">
        <v>70</v>
      </c>
      <c r="M464" s="1">
        <v>35402</v>
      </c>
      <c r="N464" t="s">
        <v>36</v>
      </c>
      <c r="O464" t="s">
        <v>37</v>
      </c>
      <c r="P464" t="s">
        <v>49</v>
      </c>
      <c r="Q464" t="s">
        <v>67</v>
      </c>
      <c r="R464" t="s">
        <v>40</v>
      </c>
      <c r="S464" t="str">
        <f>IF(Table1[[#This Row],[Current Employee Rating]]&gt;=4,"High Performer",IF(Table1[[#This Row],[Current Employee Rating]]&gt;=3,"Average Performer","Low Performer"))</f>
        <v>Average Performer</v>
      </c>
      <c r="T464">
        <v>3</v>
      </c>
      <c r="U464" s="1">
        <v>45135</v>
      </c>
      <c r="V464">
        <v>4</v>
      </c>
      <c r="W464" t="str">
        <f>IF(Table1[[#This Row],[Engagement Score]]&lt;3,"Low",IF(Table1[[#This Row],[Engagement Score]]&lt;4,"Medium","High"))</f>
        <v>High</v>
      </c>
      <c r="X464">
        <v>3</v>
      </c>
      <c r="Y464" t="str">
        <f>IF(Table1[[#This Row],[Satisfaction Score]]&lt;3,"Unsatisfied",IF(Table1[[#This Row],[Satisfaction Score]]&lt;4,"Neutral","Satisfied"))</f>
        <v>Neutral</v>
      </c>
      <c r="Z464">
        <v>1</v>
      </c>
      <c r="AA464" s="1">
        <v>44940</v>
      </c>
      <c r="AB464" t="s">
        <v>62</v>
      </c>
      <c r="AC464" t="s">
        <v>42</v>
      </c>
      <c r="AD464" t="s">
        <v>43</v>
      </c>
      <c r="AE464">
        <v>3</v>
      </c>
      <c r="AF464" s="5">
        <v>456.02</v>
      </c>
      <c r="AG464">
        <v>24</v>
      </c>
      <c r="AH464" t="str">
        <f t="shared" si="7"/>
        <v>Young Adult</v>
      </c>
    </row>
    <row r="465" spans="1:34" x14ac:dyDescent="0.25">
      <c r="A465">
        <v>3948</v>
      </c>
      <c r="B465" s="1">
        <v>44960</v>
      </c>
      <c r="C465">
        <v>3</v>
      </c>
      <c r="D465" t="s">
        <v>120</v>
      </c>
      <c r="E465" t="s">
        <v>87</v>
      </c>
      <c r="F465" t="s">
        <v>108</v>
      </c>
      <c r="G465" t="s">
        <v>31</v>
      </c>
      <c r="H465" t="s">
        <v>32</v>
      </c>
      <c r="I465" t="s">
        <v>55</v>
      </c>
      <c r="J465" t="s">
        <v>95</v>
      </c>
      <c r="K465" t="s">
        <v>95</v>
      </c>
      <c r="L465" t="s">
        <v>47</v>
      </c>
      <c r="M465" s="1">
        <v>16008</v>
      </c>
      <c r="N465" t="s">
        <v>36</v>
      </c>
      <c r="O465" t="s">
        <v>48</v>
      </c>
      <c r="P465" t="s">
        <v>49</v>
      </c>
      <c r="Q465" t="s">
        <v>67</v>
      </c>
      <c r="R465" t="s">
        <v>40</v>
      </c>
      <c r="S465" t="str">
        <f>IF(Table1[[#This Row],[Current Employee Rating]]&gt;=4,"High Performer",IF(Table1[[#This Row],[Current Employee Rating]]&gt;=3,"Average Performer","Low Performer"))</f>
        <v>Average Performer</v>
      </c>
      <c r="T465">
        <v>3</v>
      </c>
      <c r="U465" s="1">
        <v>44995</v>
      </c>
      <c r="V465">
        <v>4</v>
      </c>
      <c r="W465" t="str">
        <f>IF(Table1[[#This Row],[Engagement Score]]&lt;3,"Low",IF(Table1[[#This Row],[Engagement Score]]&lt;4,"Medium","High"))</f>
        <v>High</v>
      </c>
      <c r="X465">
        <v>4</v>
      </c>
      <c r="Y465" t="str">
        <f>IF(Table1[[#This Row],[Satisfaction Score]]&lt;3,"Unsatisfied",IF(Table1[[#This Row],[Satisfaction Score]]&lt;4,"Neutral","Satisfied"))</f>
        <v>Satisfied</v>
      </c>
      <c r="Z465">
        <v>2</v>
      </c>
      <c r="AA465" s="1">
        <v>45018</v>
      </c>
      <c r="AB465" t="s">
        <v>41</v>
      </c>
      <c r="AC465" t="s">
        <v>51</v>
      </c>
      <c r="AD465" t="s">
        <v>73</v>
      </c>
      <c r="AE465">
        <v>5</v>
      </c>
      <c r="AF465" s="5">
        <v>350.68</v>
      </c>
      <c r="AG465">
        <v>80</v>
      </c>
      <c r="AH465" t="str">
        <f t="shared" si="7"/>
        <v>Old</v>
      </c>
    </row>
    <row r="466" spans="1:34" x14ac:dyDescent="0.25">
      <c r="A466">
        <v>3950</v>
      </c>
      <c r="B466" s="1">
        <v>45119</v>
      </c>
      <c r="C466">
        <v>2</v>
      </c>
      <c r="D466" t="s">
        <v>119</v>
      </c>
      <c r="E466" t="s">
        <v>29</v>
      </c>
      <c r="F466" t="s">
        <v>30</v>
      </c>
      <c r="G466" t="s">
        <v>55</v>
      </c>
      <c r="H466" t="s">
        <v>45</v>
      </c>
      <c r="I466" t="s">
        <v>46</v>
      </c>
      <c r="J466" t="s">
        <v>95</v>
      </c>
      <c r="K466" t="s">
        <v>95</v>
      </c>
      <c r="L466" t="s">
        <v>97</v>
      </c>
      <c r="M466" s="1">
        <v>32537</v>
      </c>
      <c r="N466" t="s">
        <v>36</v>
      </c>
      <c r="O466" t="s">
        <v>37</v>
      </c>
      <c r="P466" t="s">
        <v>49</v>
      </c>
      <c r="Q466" t="s">
        <v>39</v>
      </c>
      <c r="R466" t="s">
        <v>40</v>
      </c>
      <c r="S466" t="str">
        <f>IF(Table1[[#This Row],[Current Employee Rating]]&gt;=4,"High Performer",IF(Table1[[#This Row],[Current Employee Rating]]&gt;=3,"Average Performer","Low Performer"))</f>
        <v>Average Performer</v>
      </c>
      <c r="T466">
        <v>3</v>
      </c>
      <c r="U466" s="1">
        <v>44852</v>
      </c>
      <c r="V466">
        <v>2</v>
      </c>
      <c r="W466" t="str">
        <f>IF(Table1[[#This Row],[Engagement Score]]&lt;3,"Low",IF(Table1[[#This Row],[Engagement Score]]&lt;4,"Medium","High"))</f>
        <v>Low</v>
      </c>
      <c r="X466">
        <v>3</v>
      </c>
      <c r="Y466" t="str">
        <f>IF(Table1[[#This Row],[Satisfaction Score]]&lt;3,"Unsatisfied",IF(Table1[[#This Row],[Satisfaction Score]]&lt;4,"Neutral","Satisfied"))</f>
        <v>Neutral</v>
      </c>
      <c r="Z466">
        <v>5</v>
      </c>
      <c r="AA466" s="1">
        <v>45038</v>
      </c>
      <c r="AB466" t="s">
        <v>68</v>
      </c>
      <c r="AC466" t="s">
        <v>42</v>
      </c>
      <c r="AD466" t="s">
        <v>63</v>
      </c>
      <c r="AE466">
        <v>2</v>
      </c>
      <c r="AF466" s="5">
        <v>119.24</v>
      </c>
      <c r="AG466">
        <v>34</v>
      </c>
      <c r="AH466" t="str">
        <f t="shared" si="7"/>
        <v>Adult</v>
      </c>
    </row>
    <row r="467" spans="1:34" x14ac:dyDescent="0.25">
      <c r="A467">
        <v>3951</v>
      </c>
      <c r="B467" s="1">
        <v>44311</v>
      </c>
      <c r="C467">
        <v>5</v>
      </c>
      <c r="D467" t="s">
        <v>119</v>
      </c>
      <c r="E467" t="s">
        <v>87</v>
      </c>
      <c r="F467" t="s">
        <v>108</v>
      </c>
      <c r="G467" t="s">
        <v>31</v>
      </c>
      <c r="H467" t="s">
        <v>45</v>
      </c>
      <c r="I467" t="s">
        <v>33</v>
      </c>
      <c r="J467" t="s">
        <v>95</v>
      </c>
      <c r="K467" t="s">
        <v>95</v>
      </c>
      <c r="L467" t="s">
        <v>101</v>
      </c>
      <c r="M467" s="1">
        <v>22531</v>
      </c>
      <c r="N467" t="s">
        <v>36</v>
      </c>
      <c r="O467" t="s">
        <v>37</v>
      </c>
      <c r="P467" t="s">
        <v>84</v>
      </c>
      <c r="Q467" t="s">
        <v>77</v>
      </c>
      <c r="R467" t="s">
        <v>40</v>
      </c>
      <c r="S467" t="str">
        <f>IF(Table1[[#This Row],[Current Employee Rating]]&gt;=4,"High Performer",IF(Table1[[#This Row],[Current Employee Rating]]&gt;=3,"Average Performer","Low Performer"))</f>
        <v>Average Performer</v>
      </c>
      <c r="T467">
        <v>3</v>
      </c>
      <c r="U467" s="1">
        <v>45017</v>
      </c>
      <c r="V467">
        <v>4</v>
      </c>
      <c r="W467" t="str">
        <f>IF(Table1[[#This Row],[Engagement Score]]&lt;3,"Low",IF(Table1[[#This Row],[Engagement Score]]&lt;4,"Medium","High"))</f>
        <v>High</v>
      </c>
      <c r="X467">
        <v>1</v>
      </c>
      <c r="Y467" t="str">
        <f>IF(Table1[[#This Row],[Satisfaction Score]]&lt;3,"Unsatisfied",IF(Table1[[#This Row],[Satisfaction Score]]&lt;4,"Neutral","Satisfied"))</f>
        <v>Unsatisfied</v>
      </c>
      <c r="Z467">
        <v>3</v>
      </c>
      <c r="AA467" s="1">
        <v>45024</v>
      </c>
      <c r="AB467" t="s">
        <v>62</v>
      </c>
      <c r="AC467" t="s">
        <v>42</v>
      </c>
      <c r="AD467" t="s">
        <v>63</v>
      </c>
      <c r="AE467">
        <v>5</v>
      </c>
      <c r="AF467" s="5">
        <v>532.41</v>
      </c>
      <c r="AG467">
        <v>60</v>
      </c>
      <c r="AH467" t="str">
        <f t="shared" si="7"/>
        <v>Old</v>
      </c>
    </row>
    <row r="468" spans="1:34" x14ac:dyDescent="0.25">
      <c r="A468">
        <v>3952</v>
      </c>
      <c r="B468" s="1">
        <v>44268</v>
      </c>
      <c r="C468">
        <v>5</v>
      </c>
      <c r="D468" t="s">
        <v>120</v>
      </c>
      <c r="E468" t="s">
        <v>44</v>
      </c>
      <c r="F468" t="s">
        <v>30</v>
      </c>
      <c r="G468" t="s">
        <v>55</v>
      </c>
      <c r="H468" t="s">
        <v>45</v>
      </c>
      <c r="I468" t="s">
        <v>55</v>
      </c>
      <c r="J468" t="s">
        <v>95</v>
      </c>
      <c r="K468" t="s">
        <v>95</v>
      </c>
      <c r="L468" t="s">
        <v>35</v>
      </c>
      <c r="M468" s="1">
        <v>18568</v>
      </c>
      <c r="N468" t="s">
        <v>36</v>
      </c>
      <c r="O468" t="s">
        <v>48</v>
      </c>
      <c r="P468" t="s">
        <v>72</v>
      </c>
      <c r="Q468" t="s">
        <v>61</v>
      </c>
      <c r="R468" t="s">
        <v>40</v>
      </c>
      <c r="S468" t="str">
        <f>IF(Table1[[#This Row],[Current Employee Rating]]&gt;=4,"High Performer",IF(Table1[[#This Row],[Current Employee Rating]]&gt;=3,"Average Performer","Low Performer"))</f>
        <v>Average Performer</v>
      </c>
      <c r="T468">
        <v>3</v>
      </c>
      <c r="U468" s="1">
        <v>44908</v>
      </c>
      <c r="V468">
        <v>1</v>
      </c>
      <c r="W468" t="str">
        <f>IF(Table1[[#This Row],[Engagement Score]]&lt;3,"Low",IF(Table1[[#This Row],[Engagement Score]]&lt;4,"Medium","High"))</f>
        <v>Low</v>
      </c>
      <c r="X468">
        <v>4</v>
      </c>
      <c r="Y468" t="str">
        <f>IF(Table1[[#This Row],[Satisfaction Score]]&lt;3,"Unsatisfied",IF(Table1[[#This Row],[Satisfaction Score]]&lt;4,"Neutral","Satisfied"))</f>
        <v>Satisfied</v>
      </c>
      <c r="Z468">
        <v>1</v>
      </c>
      <c r="AA468" s="1">
        <v>45123</v>
      </c>
      <c r="AB468" t="s">
        <v>62</v>
      </c>
      <c r="AC468" t="s">
        <v>51</v>
      </c>
      <c r="AD468" t="s">
        <v>52</v>
      </c>
      <c r="AE468">
        <v>5</v>
      </c>
      <c r="AF468" s="5">
        <v>625.95000000000005</v>
      </c>
      <c r="AG468">
        <v>71</v>
      </c>
      <c r="AH468" t="str">
        <f t="shared" si="7"/>
        <v>Old</v>
      </c>
    </row>
    <row r="469" spans="1:34" x14ac:dyDescent="0.25">
      <c r="A469">
        <v>3953</v>
      </c>
      <c r="B469" s="1">
        <v>44424</v>
      </c>
      <c r="C469">
        <v>4</v>
      </c>
      <c r="D469" t="s">
        <v>120</v>
      </c>
      <c r="E469" t="s">
        <v>69</v>
      </c>
      <c r="F469" t="s">
        <v>30</v>
      </c>
      <c r="G469" t="s">
        <v>55</v>
      </c>
      <c r="H469" t="s">
        <v>56</v>
      </c>
      <c r="I469" t="s">
        <v>55</v>
      </c>
      <c r="J469" t="s">
        <v>95</v>
      </c>
      <c r="K469" t="s">
        <v>95</v>
      </c>
      <c r="L469" t="s">
        <v>75</v>
      </c>
      <c r="M469" s="1">
        <v>23795</v>
      </c>
      <c r="N469" t="s">
        <v>36</v>
      </c>
      <c r="O469" t="s">
        <v>37</v>
      </c>
      <c r="P469" t="s">
        <v>38</v>
      </c>
      <c r="Q469" t="s">
        <v>67</v>
      </c>
      <c r="R469" t="s">
        <v>40</v>
      </c>
      <c r="S469" t="str">
        <f>IF(Table1[[#This Row],[Current Employee Rating]]&gt;=4,"High Performer",IF(Table1[[#This Row],[Current Employee Rating]]&gt;=3,"Average Performer","Low Performer"))</f>
        <v>Average Performer</v>
      </c>
      <c r="T469">
        <v>3</v>
      </c>
      <c r="U469" s="1">
        <v>45001</v>
      </c>
      <c r="V469">
        <v>3</v>
      </c>
      <c r="W469" t="str">
        <f>IF(Table1[[#This Row],[Engagement Score]]&lt;3,"Low",IF(Table1[[#This Row],[Engagement Score]]&lt;4,"Medium","High"))</f>
        <v>Medium</v>
      </c>
      <c r="X469">
        <v>4</v>
      </c>
      <c r="Y469" t="str">
        <f>IF(Table1[[#This Row],[Satisfaction Score]]&lt;3,"Unsatisfied",IF(Table1[[#This Row],[Satisfaction Score]]&lt;4,"Neutral","Satisfied"))</f>
        <v>Satisfied</v>
      </c>
      <c r="Z469">
        <v>4</v>
      </c>
      <c r="AA469" s="1">
        <v>45077</v>
      </c>
      <c r="AB469" t="s">
        <v>50</v>
      </c>
      <c r="AC469" t="s">
        <v>42</v>
      </c>
      <c r="AD469" t="s">
        <v>73</v>
      </c>
      <c r="AE469">
        <v>2</v>
      </c>
      <c r="AF469" s="5">
        <v>779.08</v>
      </c>
      <c r="AG469">
        <v>56</v>
      </c>
      <c r="AH469" t="str">
        <f t="shared" si="7"/>
        <v>Middle Aged</v>
      </c>
    </row>
    <row r="470" spans="1:34" x14ac:dyDescent="0.25">
      <c r="A470">
        <v>3954</v>
      </c>
      <c r="B470" s="1">
        <v>44487</v>
      </c>
      <c r="C470">
        <v>4</v>
      </c>
      <c r="D470" t="s">
        <v>119</v>
      </c>
      <c r="E470" t="s">
        <v>29</v>
      </c>
      <c r="F470" t="s">
        <v>30</v>
      </c>
      <c r="G470" t="s">
        <v>55</v>
      </c>
      <c r="H470" t="s">
        <v>56</v>
      </c>
      <c r="I470" t="s">
        <v>33</v>
      </c>
      <c r="J470" t="s">
        <v>95</v>
      </c>
      <c r="K470" t="s">
        <v>95</v>
      </c>
      <c r="L470" t="s">
        <v>65</v>
      </c>
      <c r="M470" s="1">
        <v>17117</v>
      </c>
      <c r="N470" t="s">
        <v>36</v>
      </c>
      <c r="O470" t="s">
        <v>37</v>
      </c>
      <c r="P470" t="s">
        <v>49</v>
      </c>
      <c r="Q470" t="s">
        <v>67</v>
      </c>
      <c r="R470" t="s">
        <v>40</v>
      </c>
      <c r="S470" t="str">
        <f>IF(Table1[[#This Row],[Current Employee Rating]]&gt;=4,"High Performer",IF(Table1[[#This Row],[Current Employee Rating]]&gt;=3,"Average Performer","Low Performer"))</f>
        <v>Average Performer</v>
      </c>
      <c r="T470">
        <v>3</v>
      </c>
      <c r="U470" s="1">
        <v>45095</v>
      </c>
      <c r="V470">
        <v>5</v>
      </c>
      <c r="W470" t="str">
        <f>IF(Table1[[#This Row],[Engagement Score]]&lt;3,"Low",IF(Table1[[#This Row],[Engagement Score]]&lt;4,"Medium","High"))</f>
        <v>High</v>
      </c>
      <c r="X470">
        <v>1</v>
      </c>
      <c r="Y470" t="str">
        <f>IF(Table1[[#This Row],[Satisfaction Score]]&lt;3,"Unsatisfied",IF(Table1[[#This Row],[Satisfaction Score]]&lt;4,"Neutral","Satisfied"))</f>
        <v>Unsatisfied</v>
      </c>
      <c r="Z470">
        <v>5</v>
      </c>
      <c r="AA470" s="1">
        <v>45057</v>
      </c>
      <c r="AB470" t="s">
        <v>41</v>
      </c>
      <c r="AC470" t="s">
        <v>51</v>
      </c>
      <c r="AD470" t="s">
        <v>63</v>
      </c>
      <c r="AE470">
        <v>1</v>
      </c>
      <c r="AF470" s="5">
        <v>497.09</v>
      </c>
      <c r="AG470">
        <v>75</v>
      </c>
      <c r="AH470" t="str">
        <f t="shared" si="7"/>
        <v>Old</v>
      </c>
    </row>
    <row r="471" spans="1:34" x14ac:dyDescent="0.25">
      <c r="A471">
        <v>3955</v>
      </c>
      <c r="B471" s="1">
        <v>43877</v>
      </c>
      <c r="C471">
        <v>6</v>
      </c>
      <c r="D471" t="s">
        <v>119</v>
      </c>
      <c r="E471" t="s">
        <v>85</v>
      </c>
      <c r="F471" t="s">
        <v>30</v>
      </c>
      <c r="G471" t="s">
        <v>31</v>
      </c>
      <c r="H471" t="s">
        <v>32</v>
      </c>
      <c r="I471" t="s">
        <v>55</v>
      </c>
      <c r="J471" t="s">
        <v>95</v>
      </c>
      <c r="K471" t="s">
        <v>95</v>
      </c>
      <c r="L471" t="s">
        <v>96</v>
      </c>
      <c r="M471" s="1">
        <v>36096</v>
      </c>
      <c r="N471" t="s">
        <v>36</v>
      </c>
      <c r="O471" t="s">
        <v>37</v>
      </c>
      <c r="P471" t="s">
        <v>49</v>
      </c>
      <c r="Q471" t="s">
        <v>67</v>
      </c>
      <c r="R471" t="s">
        <v>40</v>
      </c>
      <c r="S471" t="str">
        <f>IF(Table1[[#This Row],[Current Employee Rating]]&gt;=4,"High Performer",IF(Table1[[#This Row],[Current Employee Rating]]&gt;=3,"Average Performer","Low Performer"))</f>
        <v>Average Performer</v>
      </c>
      <c r="T471">
        <v>3</v>
      </c>
      <c r="U471" s="1">
        <v>45087</v>
      </c>
      <c r="V471">
        <v>2</v>
      </c>
      <c r="W471" t="str">
        <f>IF(Table1[[#This Row],[Engagement Score]]&lt;3,"Low",IF(Table1[[#This Row],[Engagement Score]]&lt;4,"Medium","High"))</f>
        <v>Low</v>
      </c>
      <c r="X471">
        <v>1</v>
      </c>
      <c r="Y471" t="str">
        <f>IF(Table1[[#This Row],[Satisfaction Score]]&lt;3,"Unsatisfied",IF(Table1[[#This Row],[Satisfaction Score]]&lt;4,"Neutral","Satisfied"))</f>
        <v>Unsatisfied</v>
      </c>
      <c r="Z471">
        <v>1</v>
      </c>
      <c r="AA471" s="1">
        <v>44999</v>
      </c>
      <c r="AB471" t="s">
        <v>68</v>
      </c>
      <c r="AC471" t="s">
        <v>51</v>
      </c>
      <c r="AD471" t="s">
        <v>43</v>
      </c>
      <c r="AE471">
        <v>1</v>
      </c>
      <c r="AF471" s="5">
        <v>762.36</v>
      </c>
      <c r="AG471">
        <v>22</v>
      </c>
      <c r="AH471" t="str">
        <f t="shared" si="7"/>
        <v>Young Adult</v>
      </c>
    </row>
    <row r="472" spans="1:34" x14ac:dyDescent="0.25">
      <c r="A472">
        <v>3956</v>
      </c>
      <c r="B472" s="1">
        <v>43684</v>
      </c>
      <c r="C472">
        <v>6</v>
      </c>
      <c r="D472" t="s">
        <v>119</v>
      </c>
      <c r="E472" t="s">
        <v>44</v>
      </c>
      <c r="F472" t="s">
        <v>30</v>
      </c>
      <c r="G472" t="s">
        <v>31</v>
      </c>
      <c r="H472" t="s">
        <v>45</v>
      </c>
      <c r="I472" t="s">
        <v>33</v>
      </c>
      <c r="J472" t="s">
        <v>95</v>
      </c>
      <c r="K472" t="s">
        <v>95</v>
      </c>
      <c r="L472" t="s">
        <v>58</v>
      </c>
      <c r="M472" s="1">
        <v>35432</v>
      </c>
      <c r="N472" t="s">
        <v>83</v>
      </c>
      <c r="O472" t="s">
        <v>37</v>
      </c>
      <c r="P472" t="s">
        <v>72</v>
      </c>
      <c r="Q472" t="s">
        <v>39</v>
      </c>
      <c r="R472" t="s">
        <v>40</v>
      </c>
      <c r="S472" t="str">
        <f>IF(Table1[[#This Row],[Current Employee Rating]]&gt;=4,"High Performer",IF(Table1[[#This Row],[Current Employee Rating]]&gt;=3,"Average Performer","Low Performer"))</f>
        <v>Average Performer</v>
      </c>
      <c r="T472">
        <v>3</v>
      </c>
      <c r="U472" s="1">
        <v>44830</v>
      </c>
      <c r="V472">
        <v>4</v>
      </c>
      <c r="W472" t="str">
        <f>IF(Table1[[#This Row],[Engagement Score]]&lt;3,"Low",IF(Table1[[#This Row],[Engagement Score]]&lt;4,"Medium","High"))</f>
        <v>High</v>
      </c>
      <c r="X472">
        <v>5</v>
      </c>
      <c r="Y472" t="str">
        <f>IF(Table1[[#This Row],[Satisfaction Score]]&lt;3,"Unsatisfied",IF(Table1[[#This Row],[Satisfaction Score]]&lt;4,"Neutral","Satisfied"))</f>
        <v>Satisfied</v>
      </c>
      <c r="Z472">
        <v>2</v>
      </c>
      <c r="AA472" s="1">
        <v>44855</v>
      </c>
      <c r="AB472" t="s">
        <v>50</v>
      </c>
      <c r="AC472" t="s">
        <v>51</v>
      </c>
      <c r="AD472" t="s">
        <v>43</v>
      </c>
      <c r="AE472">
        <v>4</v>
      </c>
      <c r="AF472" s="5">
        <v>611.15</v>
      </c>
      <c r="AG472">
        <v>22</v>
      </c>
      <c r="AH472" t="str">
        <f t="shared" si="7"/>
        <v>Young Adult</v>
      </c>
    </row>
    <row r="473" spans="1:34" x14ac:dyDescent="0.25">
      <c r="A473">
        <v>3957</v>
      </c>
      <c r="B473" s="1">
        <v>44564</v>
      </c>
      <c r="C473">
        <v>4</v>
      </c>
      <c r="D473" t="s">
        <v>119</v>
      </c>
      <c r="E473" t="s">
        <v>87</v>
      </c>
      <c r="F473" t="s">
        <v>30</v>
      </c>
      <c r="G473" t="s">
        <v>31</v>
      </c>
      <c r="H473" t="s">
        <v>32</v>
      </c>
      <c r="I473" t="s">
        <v>33</v>
      </c>
      <c r="J473" t="s">
        <v>95</v>
      </c>
      <c r="K473" t="s">
        <v>95</v>
      </c>
      <c r="L473" t="s">
        <v>70</v>
      </c>
      <c r="M473" s="1">
        <v>33240</v>
      </c>
      <c r="N473" t="s">
        <v>83</v>
      </c>
      <c r="O473" t="s">
        <v>37</v>
      </c>
      <c r="P473" t="s">
        <v>60</v>
      </c>
      <c r="Q473" t="s">
        <v>77</v>
      </c>
      <c r="R473" t="s">
        <v>40</v>
      </c>
      <c r="S473" t="str">
        <f>IF(Table1[[#This Row],[Current Employee Rating]]&gt;=4,"High Performer",IF(Table1[[#This Row],[Current Employee Rating]]&gt;=3,"Average Performer","Low Performer"))</f>
        <v>Average Performer</v>
      </c>
      <c r="T473">
        <v>3</v>
      </c>
      <c r="U473" s="1">
        <v>45084</v>
      </c>
      <c r="V473">
        <v>3</v>
      </c>
      <c r="W473" t="str">
        <f>IF(Table1[[#This Row],[Engagement Score]]&lt;3,"Low",IF(Table1[[#This Row],[Engagement Score]]&lt;4,"Medium","High"))</f>
        <v>Medium</v>
      </c>
      <c r="X473">
        <v>2</v>
      </c>
      <c r="Y473" t="str">
        <f>IF(Table1[[#This Row],[Satisfaction Score]]&lt;3,"Unsatisfied",IF(Table1[[#This Row],[Satisfaction Score]]&lt;4,"Neutral","Satisfied"))</f>
        <v>Unsatisfied</v>
      </c>
      <c r="Z473">
        <v>4</v>
      </c>
      <c r="AA473" s="1">
        <v>45099</v>
      </c>
      <c r="AB473" t="s">
        <v>92</v>
      </c>
      <c r="AC473" t="s">
        <v>42</v>
      </c>
      <c r="AD473" t="s">
        <v>73</v>
      </c>
      <c r="AE473">
        <v>3</v>
      </c>
      <c r="AF473" s="5">
        <v>724.95</v>
      </c>
      <c r="AG473">
        <v>31</v>
      </c>
      <c r="AH473" t="str">
        <f t="shared" si="7"/>
        <v>Adult</v>
      </c>
    </row>
    <row r="474" spans="1:34" x14ac:dyDescent="0.25">
      <c r="A474">
        <v>3958</v>
      </c>
      <c r="B474" s="1">
        <v>44096</v>
      </c>
      <c r="C474">
        <v>5</v>
      </c>
      <c r="D474" t="s">
        <v>119</v>
      </c>
      <c r="E474" t="s">
        <v>64</v>
      </c>
      <c r="F474" t="s">
        <v>30</v>
      </c>
      <c r="G474" t="s">
        <v>46</v>
      </c>
      <c r="H474" t="s">
        <v>32</v>
      </c>
      <c r="I474" t="s">
        <v>55</v>
      </c>
      <c r="J474" t="s">
        <v>95</v>
      </c>
      <c r="K474" t="s">
        <v>95</v>
      </c>
      <c r="L474" t="s">
        <v>70</v>
      </c>
      <c r="M474" s="1">
        <v>27290</v>
      </c>
      <c r="N474" t="s">
        <v>83</v>
      </c>
      <c r="O474" t="s">
        <v>37</v>
      </c>
      <c r="P474" t="s">
        <v>49</v>
      </c>
      <c r="Q474" t="s">
        <v>67</v>
      </c>
      <c r="R474" t="s">
        <v>107</v>
      </c>
      <c r="S474" t="str">
        <f>IF(Table1[[#This Row],[Current Employee Rating]]&gt;=4,"High Performer",IF(Table1[[#This Row],[Current Employee Rating]]&gt;=3,"Average Performer","Low Performer"))</f>
        <v>Average Performer</v>
      </c>
      <c r="T474">
        <v>3</v>
      </c>
      <c r="U474" s="1">
        <v>45026</v>
      </c>
      <c r="V474">
        <v>5</v>
      </c>
      <c r="W474" t="str">
        <f>IF(Table1[[#This Row],[Engagement Score]]&lt;3,"Low",IF(Table1[[#This Row],[Engagement Score]]&lt;4,"Medium","High"))</f>
        <v>High</v>
      </c>
      <c r="X474">
        <v>3</v>
      </c>
      <c r="Y474" t="str">
        <f>IF(Table1[[#This Row],[Satisfaction Score]]&lt;3,"Unsatisfied",IF(Table1[[#This Row],[Satisfaction Score]]&lt;4,"Neutral","Satisfied"))</f>
        <v>Neutral</v>
      </c>
      <c r="Z474">
        <v>1</v>
      </c>
      <c r="AA474" s="1">
        <v>44916</v>
      </c>
      <c r="AB474" t="s">
        <v>68</v>
      </c>
      <c r="AC474" t="s">
        <v>42</v>
      </c>
      <c r="AD474" t="s">
        <v>63</v>
      </c>
      <c r="AE474">
        <v>5</v>
      </c>
      <c r="AF474" s="5">
        <v>332.9</v>
      </c>
      <c r="AG474">
        <v>46</v>
      </c>
      <c r="AH474" t="str">
        <f t="shared" si="7"/>
        <v>Middle Aged</v>
      </c>
    </row>
    <row r="475" spans="1:34" x14ac:dyDescent="0.25">
      <c r="A475">
        <v>3959</v>
      </c>
      <c r="B475" s="1">
        <v>44876</v>
      </c>
      <c r="C475">
        <v>3</v>
      </c>
      <c r="D475" t="s">
        <v>123</v>
      </c>
      <c r="E475" t="s">
        <v>94</v>
      </c>
      <c r="F475" t="s">
        <v>108</v>
      </c>
      <c r="G475" t="s">
        <v>46</v>
      </c>
      <c r="H475" t="s">
        <v>45</v>
      </c>
      <c r="I475" t="s">
        <v>55</v>
      </c>
      <c r="J475" t="s">
        <v>95</v>
      </c>
      <c r="K475" t="s">
        <v>95</v>
      </c>
      <c r="L475" t="s">
        <v>65</v>
      </c>
      <c r="M475" s="1">
        <v>32375</v>
      </c>
      <c r="N475" t="s">
        <v>83</v>
      </c>
      <c r="O475" t="s">
        <v>48</v>
      </c>
      <c r="P475" t="s">
        <v>49</v>
      </c>
      <c r="Q475" t="s">
        <v>61</v>
      </c>
      <c r="R475" t="s">
        <v>40</v>
      </c>
      <c r="S475" t="str">
        <f>IF(Table1[[#This Row],[Current Employee Rating]]&gt;=4,"High Performer",IF(Table1[[#This Row],[Current Employee Rating]]&gt;=3,"Average Performer","Low Performer"))</f>
        <v>Average Performer</v>
      </c>
      <c r="T475">
        <v>3</v>
      </c>
      <c r="U475" s="1">
        <v>45107</v>
      </c>
      <c r="V475">
        <v>5</v>
      </c>
      <c r="W475" t="str">
        <f>IF(Table1[[#This Row],[Engagement Score]]&lt;3,"Low",IF(Table1[[#This Row],[Engagement Score]]&lt;4,"Medium","High"))</f>
        <v>High</v>
      </c>
      <c r="X475">
        <v>4</v>
      </c>
      <c r="Y475" t="str">
        <f>IF(Table1[[#This Row],[Satisfaction Score]]&lt;3,"Unsatisfied",IF(Table1[[#This Row],[Satisfaction Score]]&lt;4,"Neutral","Satisfied"))</f>
        <v>Satisfied</v>
      </c>
      <c r="Z475">
        <v>5</v>
      </c>
      <c r="AA475" s="1">
        <v>44956</v>
      </c>
      <c r="AB475" t="s">
        <v>92</v>
      </c>
      <c r="AC475" t="s">
        <v>42</v>
      </c>
      <c r="AD475" t="s">
        <v>52</v>
      </c>
      <c r="AE475">
        <v>5</v>
      </c>
      <c r="AF475" s="5">
        <v>116.9</v>
      </c>
      <c r="AG475">
        <v>34</v>
      </c>
      <c r="AH475" t="str">
        <f t="shared" si="7"/>
        <v>Adult</v>
      </c>
    </row>
    <row r="476" spans="1:34" x14ac:dyDescent="0.25">
      <c r="A476">
        <v>3960</v>
      </c>
      <c r="B476" s="1">
        <v>43323</v>
      </c>
      <c r="C476">
        <v>7</v>
      </c>
      <c r="D476" t="s">
        <v>124</v>
      </c>
      <c r="E476" t="s">
        <v>74</v>
      </c>
      <c r="F476" t="s">
        <v>30</v>
      </c>
      <c r="G476" t="s">
        <v>46</v>
      </c>
      <c r="H476" t="s">
        <v>45</v>
      </c>
      <c r="I476" t="s">
        <v>55</v>
      </c>
      <c r="J476" t="s">
        <v>95</v>
      </c>
      <c r="K476" t="s">
        <v>95</v>
      </c>
      <c r="L476" t="s">
        <v>70</v>
      </c>
      <c r="M476" s="1">
        <v>17262</v>
      </c>
      <c r="N476" t="s">
        <v>83</v>
      </c>
      <c r="O476" t="s">
        <v>48</v>
      </c>
      <c r="P476" t="s">
        <v>38</v>
      </c>
      <c r="Q476" t="s">
        <v>67</v>
      </c>
      <c r="R476" t="s">
        <v>40</v>
      </c>
      <c r="S476" t="str">
        <f>IF(Table1[[#This Row],[Current Employee Rating]]&gt;=4,"High Performer",IF(Table1[[#This Row],[Current Employee Rating]]&gt;=3,"Average Performer","Low Performer"))</f>
        <v>Average Performer</v>
      </c>
      <c r="T476">
        <v>3</v>
      </c>
      <c r="U476" s="1">
        <v>45121</v>
      </c>
      <c r="V476">
        <v>3</v>
      </c>
      <c r="W476" t="str">
        <f>IF(Table1[[#This Row],[Engagement Score]]&lt;3,"Low",IF(Table1[[#This Row],[Engagement Score]]&lt;4,"Medium","High"))</f>
        <v>Medium</v>
      </c>
      <c r="X476">
        <v>4</v>
      </c>
      <c r="Y476" t="str">
        <f>IF(Table1[[#This Row],[Satisfaction Score]]&lt;3,"Unsatisfied",IF(Table1[[#This Row],[Satisfaction Score]]&lt;4,"Neutral","Satisfied"))</f>
        <v>Satisfied</v>
      </c>
      <c r="Z476">
        <v>1</v>
      </c>
      <c r="AA476" s="1">
        <v>45004</v>
      </c>
      <c r="AB476" t="s">
        <v>92</v>
      </c>
      <c r="AC476" t="s">
        <v>51</v>
      </c>
      <c r="AD476" t="s">
        <v>63</v>
      </c>
      <c r="AE476">
        <v>1</v>
      </c>
      <c r="AF476" s="5">
        <v>430.46</v>
      </c>
      <c r="AG476">
        <v>71</v>
      </c>
      <c r="AH476" t="str">
        <f t="shared" si="7"/>
        <v>Old</v>
      </c>
    </row>
    <row r="477" spans="1:34" x14ac:dyDescent="0.25">
      <c r="A477">
        <v>3961</v>
      </c>
      <c r="B477" s="1">
        <v>45016</v>
      </c>
      <c r="C477">
        <v>3</v>
      </c>
      <c r="D477" t="s">
        <v>125</v>
      </c>
      <c r="E477" t="s">
        <v>81</v>
      </c>
      <c r="F477" t="s">
        <v>30</v>
      </c>
      <c r="G477" t="s">
        <v>55</v>
      </c>
      <c r="H477" t="s">
        <v>45</v>
      </c>
      <c r="I477" t="s">
        <v>55</v>
      </c>
      <c r="J477" t="s">
        <v>95</v>
      </c>
      <c r="K477" t="s">
        <v>95</v>
      </c>
      <c r="L477" t="s">
        <v>47</v>
      </c>
      <c r="M477" s="1">
        <v>28660</v>
      </c>
      <c r="N477" t="s">
        <v>36</v>
      </c>
      <c r="O477" t="s">
        <v>48</v>
      </c>
      <c r="P477" t="s">
        <v>72</v>
      </c>
      <c r="Q477" t="s">
        <v>77</v>
      </c>
      <c r="R477" t="s">
        <v>40</v>
      </c>
      <c r="S477" t="str">
        <f>IF(Table1[[#This Row],[Current Employee Rating]]&gt;=4,"High Performer",IF(Table1[[#This Row],[Current Employee Rating]]&gt;=3,"Average Performer","Low Performer"))</f>
        <v>Average Performer</v>
      </c>
      <c r="T477">
        <v>3</v>
      </c>
      <c r="U477" s="1">
        <v>44885</v>
      </c>
      <c r="V477">
        <v>2</v>
      </c>
      <c r="W477" t="str">
        <f>IF(Table1[[#This Row],[Engagement Score]]&lt;3,"Low",IF(Table1[[#This Row],[Engagement Score]]&lt;4,"Medium","High"))</f>
        <v>Low</v>
      </c>
      <c r="X477">
        <v>5</v>
      </c>
      <c r="Y477" t="str">
        <f>IF(Table1[[#This Row],[Satisfaction Score]]&lt;3,"Unsatisfied",IF(Table1[[#This Row],[Satisfaction Score]]&lt;4,"Neutral","Satisfied"))</f>
        <v>Satisfied</v>
      </c>
      <c r="Z477">
        <v>2</v>
      </c>
      <c r="AA477" s="1">
        <v>44962</v>
      </c>
      <c r="AB477" t="s">
        <v>41</v>
      </c>
      <c r="AC477" t="s">
        <v>42</v>
      </c>
      <c r="AD477" t="s">
        <v>73</v>
      </c>
      <c r="AE477">
        <v>5</v>
      </c>
      <c r="AF477" s="5">
        <v>881.61</v>
      </c>
      <c r="AG477">
        <v>45</v>
      </c>
      <c r="AH477" t="str">
        <f t="shared" si="7"/>
        <v>Middle Aged</v>
      </c>
    </row>
    <row r="478" spans="1:34" x14ac:dyDescent="0.25">
      <c r="A478">
        <v>3962</v>
      </c>
      <c r="B478" s="1">
        <v>44265</v>
      </c>
      <c r="C478">
        <v>5</v>
      </c>
      <c r="D478" t="s">
        <v>121</v>
      </c>
      <c r="E478" t="s">
        <v>87</v>
      </c>
      <c r="F478" t="s">
        <v>30</v>
      </c>
      <c r="G478" t="s">
        <v>31</v>
      </c>
      <c r="H478" t="s">
        <v>56</v>
      </c>
      <c r="I478" t="s">
        <v>46</v>
      </c>
      <c r="J478" t="s">
        <v>95</v>
      </c>
      <c r="K478" t="s">
        <v>95</v>
      </c>
      <c r="L478" t="s">
        <v>47</v>
      </c>
      <c r="M478" s="1">
        <v>33195</v>
      </c>
      <c r="N478" t="s">
        <v>36</v>
      </c>
      <c r="O478" t="s">
        <v>37</v>
      </c>
      <c r="P478" t="s">
        <v>49</v>
      </c>
      <c r="Q478" t="s">
        <v>77</v>
      </c>
      <c r="R478" t="s">
        <v>40</v>
      </c>
      <c r="S478" t="str">
        <f>IF(Table1[[#This Row],[Current Employee Rating]]&gt;=4,"High Performer",IF(Table1[[#This Row],[Current Employee Rating]]&gt;=3,"Average Performer","Low Performer"))</f>
        <v>Average Performer</v>
      </c>
      <c r="T478">
        <v>3</v>
      </c>
      <c r="U478" s="1">
        <v>45076</v>
      </c>
      <c r="V478">
        <v>4</v>
      </c>
      <c r="W478" t="str">
        <f>IF(Table1[[#This Row],[Engagement Score]]&lt;3,"Low",IF(Table1[[#This Row],[Engagement Score]]&lt;4,"Medium","High"))</f>
        <v>High</v>
      </c>
      <c r="X478">
        <v>3</v>
      </c>
      <c r="Y478" t="str">
        <f>IF(Table1[[#This Row],[Satisfaction Score]]&lt;3,"Unsatisfied",IF(Table1[[#This Row],[Satisfaction Score]]&lt;4,"Neutral","Satisfied"))</f>
        <v>Neutral</v>
      </c>
      <c r="Z478">
        <v>3</v>
      </c>
      <c r="AA478" s="1">
        <v>44869</v>
      </c>
      <c r="AB478" t="s">
        <v>50</v>
      </c>
      <c r="AC478" t="s">
        <v>42</v>
      </c>
      <c r="AD478" t="s">
        <v>43</v>
      </c>
      <c r="AE478">
        <v>3</v>
      </c>
      <c r="AF478" s="5">
        <v>454.92</v>
      </c>
      <c r="AG478">
        <v>31</v>
      </c>
      <c r="AH478" t="str">
        <f t="shared" si="7"/>
        <v>Adult</v>
      </c>
    </row>
    <row r="479" spans="1:34" x14ac:dyDescent="0.25">
      <c r="A479">
        <v>3963</v>
      </c>
      <c r="B479" s="1">
        <v>43707</v>
      </c>
      <c r="C479">
        <v>6</v>
      </c>
      <c r="D479" t="s">
        <v>126</v>
      </c>
      <c r="E479" t="s">
        <v>64</v>
      </c>
      <c r="F479" t="s">
        <v>30</v>
      </c>
      <c r="G479" t="s">
        <v>46</v>
      </c>
      <c r="H479" t="s">
        <v>56</v>
      </c>
      <c r="I479" t="s">
        <v>33</v>
      </c>
      <c r="J479" t="s">
        <v>95</v>
      </c>
      <c r="K479" t="s">
        <v>95</v>
      </c>
      <c r="L479" t="s">
        <v>70</v>
      </c>
      <c r="M479" s="1">
        <v>35934</v>
      </c>
      <c r="N479" t="s">
        <v>36</v>
      </c>
      <c r="O479" t="s">
        <v>37</v>
      </c>
      <c r="P479" t="s">
        <v>72</v>
      </c>
      <c r="Q479" t="s">
        <v>39</v>
      </c>
      <c r="R479" t="s">
        <v>40</v>
      </c>
      <c r="S479" t="str">
        <f>IF(Table1[[#This Row],[Current Employee Rating]]&gt;=4,"High Performer",IF(Table1[[#This Row],[Current Employee Rating]]&gt;=3,"Average Performer","Low Performer"))</f>
        <v>Average Performer</v>
      </c>
      <c r="T479">
        <v>3</v>
      </c>
      <c r="U479" s="1">
        <v>45135</v>
      </c>
      <c r="V479">
        <v>4</v>
      </c>
      <c r="W479" t="str">
        <f>IF(Table1[[#This Row],[Engagement Score]]&lt;3,"Low",IF(Table1[[#This Row],[Engagement Score]]&lt;4,"Medium","High"))</f>
        <v>High</v>
      </c>
      <c r="X479">
        <v>1</v>
      </c>
      <c r="Y479" t="str">
        <f>IF(Table1[[#This Row],[Satisfaction Score]]&lt;3,"Unsatisfied",IF(Table1[[#This Row],[Satisfaction Score]]&lt;4,"Neutral","Satisfied"))</f>
        <v>Unsatisfied</v>
      </c>
      <c r="Z479">
        <v>5</v>
      </c>
      <c r="AA479" s="1">
        <v>45031</v>
      </c>
      <c r="AB479" t="s">
        <v>50</v>
      </c>
      <c r="AC479" t="s">
        <v>51</v>
      </c>
      <c r="AD479" t="s">
        <v>63</v>
      </c>
      <c r="AE479">
        <v>2</v>
      </c>
      <c r="AF479" s="5">
        <v>381.88</v>
      </c>
      <c r="AG479">
        <v>21</v>
      </c>
      <c r="AH479" t="str">
        <f t="shared" si="7"/>
        <v>Young Adult</v>
      </c>
    </row>
    <row r="480" spans="1:34" x14ac:dyDescent="0.25">
      <c r="A480">
        <v>3965</v>
      </c>
      <c r="B480" s="1">
        <v>43943</v>
      </c>
      <c r="C480">
        <v>6</v>
      </c>
      <c r="D480" t="s">
        <v>127</v>
      </c>
      <c r="E480" t="s">
        <v>74</v>
      </c>
      <c r="F480" t="s">
        <v>30</v>
      </c>
      <c r="G480" t="s">
        <v>31</v>
      </c>
      <c r="H480" t="s">
        <v>56</v>
      </c>
      <c r="I480" t="s">
        <v>46</v>
      </c>
      <c r="J480" t="s">
        <v>95</v>
      </c>
      <c r="K480" t="s">
        <v>95</v>
      </c>
      <c r="L480" t="s">
        <v>65</v>
      </c>
      <c r="M480" s="1">
        <v>36100</v>
      </c>
      <c r="N480" t="s">
        <v>36</v>
      </c>
      <c r="O480" t="s">
        <v>37</v>
      </c>
      <c r="P480" t="s">
        <v>60</v>
      </c>
      <c r="Q480" t="s">
        <v>67</v>
      </c>
      <c r="R480" t="s">
        <v>40</v>
      </c>
      <c r="S480" t="str">
        <f>IF(Table1[[#This Row],[Current Employee Rating]]&gt;=4,"High Performer",IF(Table1[[#This Row],[Current Employee Rating]]&gt;=3,"Average Performer","Low Performer"))</f>
        <v>Average Performer</v>
      </c>
      <c r="T480">
        <v>3</v>
      </c>
      <c r="U480" s="1">
        <v>45085</v>
      </c>
      <c r="V480">
        <v>4</v>
      </c>
      <c r="W480" t="str">
        <f>IF(Table1[[#This Row],[Engagement Score]]&lt;3,"Low",IF(Table1[[#This Row],[Engagement Score]]&lt;4,"Medium","High"))</f>
        <v>High</v>
      </c>
      <c r="X480">
        <v>1</v>
      </c>
      <c r="Y480" t="str">
        <f>IF(Table1[[#This Row],[Satisfaction Score]]&lt;3,"Unsatisfied",IF(Table1[[#This Row],[Satisfaction Score]]&lt;4,"Neutral","Satisfied"))</f>
        <v>Unsatisfied</v>
      </c>
      <c r="Z480">
        <v>2</v>
      </c>
      <c r="AA480" s="1">
        <v>45097</v>
      </c>
      <c r="AB480" t="s">
        <v>68</v>
      </c>
      <c r="AC480" t="s">
        <v>42</v>
      </c>
      <c r="AD480" t="s">
        <v>63</v>
      </c>
      <c r="AE480">
        <v>4</v>
      </c>
      <c r="AF480" s="5">
        <v>198.58</v>
      </c>
      <c r="AG480">
        <v>22</v>
      </c>
      <c r="AH480" t="str">
        <f t="shared" si="7"/>
        <v>Young Adult</v>
      </c>
    </row>
    <row r="481" spans="1:34" x14ac:dyDescent="0.25">
      <c r="A481">
        <v>3967</v>
      </c>
      <c r="B481" s="1">
        <v>43437</v>
      </c>
      <c r="C481">
        <v>7</v>
      </c>
      <c r="D481" t="s">
        <v>120</v>
      </c>
      <c r="E481" t="s">
        <v>87</v>
      </c>
      <c r="F481" t="s">
        <v>30</v>
      </c>
      <c r="G481" t="s">
        <v>55</v>
      </c>
      <c r="H481" t="s">
        <v>45</v>
      </c>
      <c r="I481" t="s">
        <v>33</v>
      </c>
      <c r="J481" t="s">
        <v>95</v>
      </c>
      <c r="K481" t="s">
        <v>95</v>
      </c>
      <c r="L481" t="s">
        <v>35</v>
      </c>
      <c r="M481" s="1">
        <v>20289</v>
      </c>
      <c r="N481" t="s">
        <v>36</v>
      </c>
      <c r="O481" t="s">
        <v>37</v>
      </c>
      <c r="P481" t="s">
        <v>72</v>
      </c>
      <c r="Q481" t="s">
        <v>67</v>
      </c>
      <c r="R481" t="s">
        <v>40</v>
      </c>
      <c r="S481" t="str">
        <f>IF(Table1[[#This Row],[Current Employee Rating]]&gt;=4,"High Performer",IF(Table1[[#This Row],[Current Employee Rating]]&gt;=3,"Average Performer","Low Performer"))</f>
        <v>Average Performer</v>
      </c>
      <c r="T481">
        <v>3</v>
      </c>
      <c r="U481" s="1">
        <v>44931</v>
      </c>
      <c r="V481">
        <v>5</v>
      </c>
      <c r="W481" t="str">
        <f>IF(Table1[[#This Row],[Engagement Score]]&lt;3,"Low",IF(Table1[[#This Row],[Engagement Score]]&lt;4,"Medium","High"))</f>
        <v>High</v>
      </c>
      <c r="X481">
        <v>3</v>
      </c>
      <c r="Y481" t="str">
        <f>IF(Table1[[#This Row],[Satisfaction Score]]&lt;3,"Unsatisfied",IF(Table1[[#This Row],[Satisfaction Score]]&lt;4,"Neutral","Satisfied"))</f>
        <v>Neutral</v>
      </c>
      <c r="Z481">
        <v>4</v>
      </c>
      <c r="AA481" s="1">
        <v>45062</v>
      </c>
      <c r="AB481" t="s">
        <v>50</v>
      </c>
      <c r="AC481" t="s">
        <v>51</v>
      </c>
      <c r="AD481" t="s">
        <v>43</v>
      </c>
      <c r="AE481">
        <v>4</v>
      </c>
      <c r="AF481" s="5">
        <v>683.96</v>
      </c>
      <c r="AG481">
        <v>63</v>
      </c>
      <c r="AH481" t="str">
        <f t="shared" si="7"/>
        <v>Old</v>
      </c>
    </row>
    <row r="482" spans="1:34" x14ac:dyDescent="0.25">
      <c r="A482">
        <v>3968</v>
      </c>
      <c r="B482" s="1">
        <v>44247</v>
      </c>
      <c r="C482">
        <v>5</v>
      </c>
      <c r="D482" t="s">
        <v>120</v>
      </c>
      <c r="E482" t="s">
        <v>81</v>
      </c>
      <c r="F482" t="s">
        <v>30</v>
      </c>
      <c r="G482" t="s">
        <v>31</v>
      </c>
      <c r="H482" t="s">
        <v>56</v>
      </c>
      <c r="I482" t="s">
        <v>33</v>
      </c>
      <c r="J482" t="s">
        <v>95</v>
      </c>
      <c r="K482" t="s">
        <v>95</v>
      </c>
      <c r="L482" t="s">
        <v>79</v>
      </c>
      <c r="M482" s="1">
        <v>24667</v>
      </c>
      <c r="N482" t="s">
        <v>36</v>
      </c>
      <c r="O482" t="s">
        <v>37</v>
      </c>
      <c r="P482" t="s">
        <v>60</v>
      </c>
      <c r="Q482" t="s">
        <v>67</v>
      </c>
      <c r="R482" t="s">
        <v>40</v>
      </c>
      <c r="S482" t="str">
        <f>IF(Table1[[#This Row],[Current Employee Rating]]&gt;=4,"High Performer",IF(Table1[[#This Row],[Current Employee Rating]]&gt;=3,"Average Performer","Low Performer"))</f>
        <v>Average Performer</v>
      </c>
      <c r="T482">
        <v>3</v>
      </c>
      <c r="U482" s="1">
        <v>44909</v>
      </c>
      <c r="V482">
        <v>5</v>
      </c>
      <c r="W482" t="str">
        <f>IF(Table1[[#This Row],[Engagement Score]]&lt;3,"Low",IF(Table1[[#This Row],[Engagement Score]]&lt;4,"Medium","High"))</f>
        <v>High</v>
      </c>
      <c r="X482">
        <v>5</v>
      </c>
      <c r="Y482" t="str">
        <f>IF(Table1[[#This Row],[Satisfaction Score]]&lt;3,"Unsatisfied",IF(Table1[[#This Row],[Satisfaction Score]]&lt;4,"Neutral","Satisfied"))</f>
        <v>Satisfied</v>
      </c>
      <c r="Z482">
        <v>1</v>
      </c>
      <c r="AA482" s="1">
        <v>44897</v>
      </c>
      <c r="AB482" t="s">
        <v>68</v>
      </c>
      <c r="AC482" t="s">
        <v>51</v>
      </c>
      <c r="AD482" t="s">
        <v>63</v>
      </c>
      <c r="AE482">
        <v>3</v>
      </c>
      <c r="AF482" s="5">
        <v>891.63</v>
      </c>
      <c r="AG482">
        <v>54</v>
      </c>
      <c r="AH482" t="str">
        <f t="shared" si="7"/>
        <v>Middle Aged</v>
      </c>
    </row>
    <row r="483" spans="1:34" x14ac:dyDescent="0.25">
      <c r="A483">
        <v>3969</v>
      </c>
      <c r="B483" s="1">
        <v>44213</v>
      </c>
      <c r="C483">
        <v>5</v>
      </c>
      <c r="D483" t="s">
        <v>119</v>
      </c>
      <c r="E483" t="s">
        <v>54</v>
      </c>
      <c r="F483" t="s">
        <v>30</v>
      </c>
      <c r="G483" t="s">
        <v>31</v>
      </c>
      <c r="H483" t="s">
        <v>45</v>
      </c>
      <c r="I483" t="s">
        <v>55</v>
      </c>
      <c r="J483" t="s">
        <v>95</v>
      </c>
      <c r="K483" t="s">
        <v>95</v>
      </c>
      <c r="L483" t="s">
        <v>47</v>
      </c>
      <c r="M483" s="1">
        <v>24276</v>
      </c>
      <c r="N483" t="s">
        <v>36</v>
      </c>
      <c r="O483" t="s">
        <v>37</v>
      </c>
      <c r="P483" t="s">
        <v>84</v>
      </c>
      <c r="Q483" t="s">
        <v>77</v>
      </c>
      <c r="R483" t="s">
        <v>78</v>
      </c>
      <c r="S483" t="str">
        <f>IF(Table1[[#This Row],[Current Employee Rating]]&gt;=4,"High Performer",IF(Table1[[#This Row],[Current Employee Rating]]&gt;=3,"Average Performer","Low Performer"))</f>
        <v>Average Performer</v>
      </c>
      <c r="T483">
        <v>3</v>
      </c>
      <c r="U483" s="1">
        <v>44782</v>
      </c>
      <c r="V483">
        <v>4</v>
      </c>
      <c r="W483" t="str">
        <f>IF(Table1[[#This Row],[Engagement Score]]&lt;3,"Low",IF(Table1[[#This Row],[Engagement Score]]&lt;4,"Medium","High"))</f>
        <v>High</v>
      </c>
      <c r="X483">
        <v>5</v>
      </c>
      <c r="Y483" t="str">
        <f>IF(Table1[[#This Row],[Satisfaction Score]]&lt;3,"Unsatisfied",IF(Table1[[#This Row],[Satisfaction Score]]&lt;4,"Neutral","Satisfied"))</f>
        <v>Satisfied</v>
      </c>
      <c r="Z483">
        <v>2</v>
      </c>
      <c r="AA483" s="1">
        <v>44986</v>
      </c>
      <c r="AB483" t="s">
        <v>68</v>
      </c>
      <c r="AC483" t="s">
        <v>42</v>
      </c>
      <c r="AD483" t="s">
        <v>43</v>
      </c>
      <c r="AE483">
        <v>4</v>
      </c>
      <c r="AF483" s="5">
        <v>701.87</v>
      </c>
      <c r="AG483">
        <v>55</v>
      </c>
      <c r="AH483" t="str">
        <f t="shared" si="7"/>
        <v>Middle Aged</v>
      </c>
    </row>
    <row r="484" spans="1:34" x14ac:dyDescent="0.25">
      <c r="A484">
        <v>3970</v>
      </c>
      <c r="B484" s="1">
        <v>44108</v>
      </c>
      <c r="C484">
        <v>5</v>
      </c>
      <c r="D484" t="s">
        <v>119</v>
      </c>
      <c r="E484" t="s">
        <v>94</v>
      </c>
      <c r="F484" t="s">
        <v>30</v>
      </c>
      <c r="G484" t="s">
        <v>46</v>
      </c>
      <c r="H484" t="s">
        <v>56</v>
      </c>
      <c r="I484" t="s">
        <v>55</v>
      </c>
      <c r="J484" t="s">
        <v>95</v>
      </c>
      <c r="K484" t="s">
        <v>95</v>
      </c>
      <c r="L484" t="s">
        <v>70</v>
      </c>
      <c r="M484" s="1">
        <v>18575</v>
      </c>
      <c r="N484" t="s">
        <v>36</v>
      </c>
      <c r="O484" t="s">
        <v>37</v>
      </c>
      <c r="P484" t="s">
        <v>60</v>
      </c>
      <c r="Q484" t="s">
        <v>67</v>
      </c>
      <c r="R484" t="s">
        <v>78</v>
      </c>
      <c r="S484" t="str">
        <f>IF(Table1[[#This Row],[Current Employee Rating]]&gt;=4,"High Performer",IF(Table1[[#This Row],[Current Employee Rating]]&gt;=3,"Average Performer","Low Performer"))</f>
        <v>Average Performer</v>
      </c>
      <c r="T484">
        <v>3</v>
      </c>
      <c r="U484" s="1">
        <v>44940</v>
      </c>
      <c r="V484">
        <v>5</v>
      </c>
      <c r="W484" t="str">
        <f>IF(Table1[[#This Row],[Engagement Score]]&lt;3,"Low",IF(Table1[[#This Row],[Engagement Score]]&lt;4,"Medium","High"))</f>
        <v>High</v>
      </c>
      <c r="X484">
        <v>1</v>
      </c>
      <c r="Y484" t="str">
        <f>IF(Table1[[#This Row],[Satisfaction Score]]&lt;3,"Unsatisfied",IF(Table1[[#This Row],[Satisfaction Score]]&lt;4,"Neutral","Satisfied"))</f>
        <v>Unsatisfied</v>
      </c>
      <c r="Z484">
        <v>5</v>
      </c>
      <c r="AA484" s="1">
        <v>44982</v>
      </c>
      <c r="AB484" t="s">
        <v>68</v>
      </c>
      <c r="AC484" t="s">
        <v>42</v>
      </c>
      <c r="AD484" t="s">
        <v>52</v>
      </c>
      <c r="AE484">
        <v>4</v>
      </c>
      <c r="AF484" s="5">
        <v>216.73</v>
      </c>
      <c r="AG484">
        <v>70</v>
      </c>
      <c r="AH484" t="str">
        <f t="shared" si="7"/>
        <v>Old</v>
      </c>
    </row>
    <row r="485" spans="1:34" x14ac:dyDescent="0.25">
      <c r="A485">
        <v>3971</v>
      </c>
      <c r="B485" s="1">
        <v>44225</v>
      </c>
      <c r="C485">
        <v>5</v>
      </c>
      <c r="D485" t="s">
        <v>119</v>
      </c>
      <c r="E485" t="s">
        <v>85</v>
      </c>
      <c r="F485" t="s">
        <v>30</v>
      </c>
      <c r="G485" t="s">
        <v>46</v>
      </c>
      <c r="H485" t="s">
        <v>45</v>
      </c>
      <c r="I485" t="s">
        <v>33</v>
      </c>
      <c r="J485" t="s">
        <v>95</v>
      </c>
      <c r="K485" t="s">
        <v>95</v>
      </c>
      <c r="L485" t="s">
        <v>65</v>
      </c>
      <c r="M485" s="1">
        <v>21489</v>
      </c>
      <c r="N485" t="s">
        <v>83</v>
      </c>
      <c r="O485" t="s">
        <v>37</v>
      </c>
      <c r="P485" t="s">
        <v>60</v>
      </c>
      <c r="Q485" t="s">
        <v>39</v>
      </c>
      <c r="R485" t="s">
        <v>40</v>
      </c>
      <c r="S485" t="str">
        <f>IF(Table1[[#This Row],[Current Employee Rating]]&gt;=4,"High Performer",IF(Table1[[#This Row],[Current Employee Rating]]&gt;=3,"Average Performer","Low Performer"))</f>
        <v>Average Performer</v>
      </c>
      <c r="T485">
        <v>3</v>
      </c>
      <c r="U485" s="1">
        <v>45008</v>
      </c>
      <c r="V485">
        <v>3</v>
      </c>
      <c r="W485" t="str">
        <f>IF(Table1[[#This Row],[Engagement Score]]&lt;3,"Low",IF(Table1[[#This Row],[Engagement Score]]&lt;4,"Medium","High"))</f>
        <v>Medium</v>
      </c>
      <c r="X485">
        <v>3</v>
      </c>
      <c r="Y485" t="str">
        <f>IF(Table1[[#This Row],[Satisfaction Score]]&lt;3,"Unsatisfied",IF(Table1[[#This Row],[Satisfaction Score]]&lt;4,"Neutral","Satisfied"))</f>
        <v>Neutral</v>
      </c>
      <c r="Z485">
        <v>2</v>
      </c>
      <c r="AA485" s="1">
        <v>44789</v>
      </c>
      <c r="AB485" t="s">
        <v>62</v>
      </c>
      <c r="AC485" t="s">
        <v>51</v>
      </c>
      <c r="AD485" t="s">
        <v>73</v>
      </c>
      <c r="AE485">
        <v>5</v>
      </c>
      <c r="AF485" s="5">
        <v>482.47</v>
      </c>
      <c r="AG485">
        <v>63</v>
      </c>
      <c r="AH485" t="str">
        <f t="shared" si="7"/>
        <v>Old</v>
      </c>
    </row>
    <row r="486" spans="1:34" x14ac:dyDescent="0.25">
      <c r="A486">
        <v>3972</v>
      </c>
      <c r="B486" s="1">
        <v>44768</v>
      </c>
      <c r="C486">
        <v>3</v>
      </c>
      <c r="D486" t="s">
        <v>119</v>
      </c>
      <c r="E486" t="s">
        <v>64</v>
      </c>
      <c r="F486" t="s">
        <v>30</v>
      </c>
      <c r="G486" t="s">
        <v>46</v>
      </c>
      <c r="H486" t="s">
        <v>56</v>
      </c>
      <c r="I486" t="s">
        <v>46</v>
      </c>
      <c r="J486" t="s">
        <v>95</v>
      </c>
      <c r="K486" t="s">
        <v>95</v>
      </c>
      <c r="L486" t="s">
        <v>65</v>
      </c>
      <c r="M486" s="1">
        <v>20247</v>
      </c>
      <c r="N486" t="s">
        <v>83</v>
      </c>
      <c r="O486" t="s">
        <v>37</v>
      </c>
      <c r="P486" t="s">
        <v>72</v>
      </c>
      <c r="Q486" t="s">
        <v>77</v>
      </c>
      <c r="R486" t="s">
        <v>40</v>
      </c>
      <c r="S486" t="str">
        <f>IF(Table1[[#This Row],[Current Employee Rating]]&gt;=4,"High Performer",IF(Table1[[#This Row],[Current Employee Rating]]&gt;=3,"Average Performer","Low Performer"))</f>
        <v>Average Performer</v>
      </c>
      <c r="T486">
        <v>3</v>
      </c>
      <c r="U486" s="1">
        <v>44863</v>
      </c>
      <c r="V486">
        <v>5</v>
      </c>
      <c r="W486" t="str">
        <f>IF(Table1[[#This Row],[Engagement Score]]&lt;3,"Low",IF(Table1[[#This Row],[Engagement Score]]&lt;4,"Medium","High"))</f>
        <v>High</v>
      </c>
      <c r="X486">
        <v>4</v>
      </c>
      <c r="Y486" t="str">
        <f>IF(Table1[[#This Row],[Satisfaction Score]]&lt;3,"Unsatisfied",IF(Table1[[#This Row],[Satisfaction Score]]&lt;4,"Neutral","Satisfied"))</f>
        <v>Satisfied</v>
      </c>
      <c r="Z486">
        <v>1</v>
      </c>
      <c r="AA486" s="1">
        <v>45041</v>
      </c>
      <c r="AB486" t="s">
        <v>41</v>
      </c>
      <c r="AC486" t="s">
        <v>51</v>
      </c>
      <c r="AD486" t="s">
        <v>52</v>
      </c>
      <c r="AE486">
        <v>5</v>
      </c>
      <c r="AF486" s="5">
        <v>853.57</v>
      </c>
      <c r="AG486">
        <v>67</v>
      </c>
      <c r="AH486" t="str">
        <f t="shared" si="7"/>
        <v>Old</v>
      </c>
    </row>
    <row r="487" spans="1:34" x14ac:dyDescent="0.25">
      <c r="A487">
        <v>3973</v>
      </c>
      <c r="B487" s="1">
        <v>43364</v>
      </c>
      <c r="C487">
        <v>7</v>
      </c>
      <c r="D487" t="s">
        <v>119</v>
      </c>
      <c r="E487" t="s">
        <v>74</v>
      </c>
      <c r="F487" t="s">
        <v>108</v>
      </c>
      <c r="G487" t="s">
        <v>46</v>
      </c>
      <c r="H487" t="s">
        <v>32</v>
      </c>
      <c r="I487" t="s">
        <v>33</v>
      </c>
      <c r="J487" t="s">
        <v>95</v>
      </c>
      <c r="K487" t="s">
        <v>95</v>
      </c>
      <c r="L487" t="s">
        <v>70</v>
      </c>
      <c r="M487" s="1">
        <v>26806</v>
      </c>
      <c r="N487" t="s">
        <v>83</v>
      </c>
      <c r="O487" t="s">
        <v>37</v>
      </c>
      <c r="P487" t="s">
        <v>49</v>
      </c>
      <c r="Q487" t="s">
        <v>61</v>
      </c>
      <c r="R487" t="s">
        <v>78</v>
      </c>
      <c r="S487" t="str">
        <f>IF(Table1[[#This Row],[Current Employee Rating]]&gt;=4,"High Performer",IF(Table1[[#This Row],[Current Employee Rating]]&gt;=3,"Average Performer","Low Performer"))</f>
        <v>Average Performer</v>
      </c>
      <c r="T487">
        <v>3</v>
      </c>
      <c r="U487" s="1">
        <v>44790</v>
      </c>
      <c r="V487">
        <v>3</v>
      </c>
      <c r="W487" t="str">
        <f>IF(Table1[[#This Row],[Engagement Score]]&lt;3,"Low",IF(Table1[[#This Row],[Engagement Score]]&lt;4,"Medium","High"))</f>
        <v>Medium</v>
      </c>
      <c r="X487">
        <v>2</v>
      </c>
      <c r="Y487" t="str">
        <f>IF(Table1[[#This Row],[Satisfaction Score]]&lt;3,"Unsatisfied",IF(Table1[[#This Row],[Satisfaction Score]]&lt;4,"Neutral","Satisfied"))</f>
        <v>Unsatisfied</v>
      </c>
      <c r="Z487">
        <v>1</v>
      </c>
      <c r="AA487" s="1">
        <v>44879</v>
      </c>
      <c r="AB487" t="s">
        <v>41</v>
      </c>
      <c r="AC487" t="s">
        <v>42</v>
      </c>
      <c r="AD487" t="s">
        <v>73</v>
      </c>
      <c r="AE487">
        <v>1</v>
      </c>
      <c r="AF487" s="5">
        <v>202.97</v>
      </c>
      <c r="AG487">
        <v>45</v>
      </c>
      <c r="AH487" t="str">
        <f t="shared" si="7"/>
        <v>Middle Aged</v>
      </c>
    </row>
    <row r="488" spans="1:34" x14ac:dyDescent="0.25">
      <c r="A488">
        <v>3974</v>
      </c>
      <c r="B488" s="1">
        <v>43459</v>
      </c>
      <c r="C488">
        <v>7</v>
      </c>
      <c r="D488" t="s">
        <v>123</v>
      </c>
      <c r="E488" t="s">
        <v>69</v>
      </c>
      <c r="F488" t="s">
        <v>108</v>
      </c>
      <c r="G488" t="s">
        <v>46</v>
      </c>
      <c r="H488" t="s">
        <v>32</v>
      </c>
      <c r="I488" t="s">
        <v>55</v>
      </c>
      <c r="J488" t="s">
        <v>95</v>
      </c>
      <c r="K488" t="s">
        <v>95</v>
      </c>
      <c r="L488" t="s">
        <v>75</v>
      </c>
      <c r="M488" s="1">
        <v>31419</v>
      </c>
      <c r="N488" t="s">
        <v>83</v>
      </c>
      <c r="O488" t="s">
        <v>48</v>
      </c>
      <c r="P488" t="s">
        <v>60</v>
      </c>
      <c r="Q488" t="s">
        <v>67</v>
      </c>
      <c r="R488" t="s">
        <v>78</v>
      </c>
      <c r="S488" t="str">
        <f>IF(Table1[[#This Row],[Current Employee Rating]]&gt;=4,"High Performer",IF(Table1[[#This Row],[Current Employee Rating]]&gt;=3,"Average Performer","Low Performer"))</f>
        <v>Average Performer</v>
      </c>
      <c r="T488">
        <v>3</v>
      </c>
      <c r="U488" s="1">
        <v>45020</v>
      </c>
      <c r="V488">
        <v>4</v>
      </c>
      <c r="W488" t="str">
        <f>IF(Table1[[#This Row],[Engagement Score]]&lt;3,"Low",IF(Table1[[#This Row],[Engagement Score]]&lt;4,"Medium","High"))</f>
        <v>High</v>
      </c>
      <c r="X488">
        <v>5</v>
      </c>
      <c r="Y488" t="str">
        <f>IF(Table1[[#This Row],[Satisfaction Score]]&lt;3,"Unsatisfied",IF(Table1[[#This Row],[Satisfaction Score]]&lt;4,"Neutral","Satisfied"))</f>
        <v>Satisfied</v>
      </c>
      <c r="Z488">
        <v>1</v>
      </c>
      <c r="AA488" s="1">
        <v>45043</v>
      </c>
      <c r="AB488" t="s">
        <v>92</v>
      </c>
      <c r="AC488" t="s">
        <v>42</v>
      </c>
      <c r="AD488" t="s">
        <v>73</v>
      </c>
      <c r="AE488">
        <v>1</v>
      </c>
      <c r="AF488" s="5">
        <v>487.4</v>
      </c>
      <c r="AG488">
        <v>32</v>
      </c>
      <c r="AH488" t="str">
        <f t="shared" si="7"/>
        <v>Adult</v>
      </c>
    </row>
    <row r="489" spans="1:34" x14ac:dyDescent="0.25">
      <c r="A489">
        <v>3975</v>
      </c>
      <c r="B489" s="1">
        <v>44138</v>
      </c>
      <c r="C489">
        <v>5</v>
      </c>
      <c r="D489" t="s">
        <v>124</v>
      </c>
      <c r="E489" t="s">
        <v>29</v>
      </c>
      <c r="F489" t="s">
        <v>108</v>
      </c>
      <c r="G489" t="s">
        <v>46</v>
      </c>
      <c r="H489" t="s">
        <v>56</v>
      </c>
      <c r="I489" t="s">
        <v>33</v>
      </c>
      <c r="J489" t="s">
        <v>95</v>
      </c>
      <c r="K489" t="s">
        <v>95</v>
      </c>
      <c r="L489" t="s">
        <v>70</v>
      </c>
      <c r="M489" s="1">
        <v>36185</v>
      </c>
      <c r="N489" t="s">
        <v>83</v>
      </c>
      <c r="O489" t="s">
        <v>48</v>
      </c>
      <c r="P489" t="s">
        <v>84</v>
      </c>
      <c r="Q489" t="s">
        <v>61</v>
      </c>
      <c r="R489" t="s">
        <v>40</v>
      </c>
      <c r="S489" t="str">
        <f>IF(Table1[[#This Row],[Current Employee Rating]]&gt;=4,"High Performer",IF(Table1[[#This Row],[Current Employee Rating]]&gt;=3,"Average Performer","Low Performer"))</f>
        <v>Average Performer</v>
      </c>
      <c r="T489">
        <v>3</v>
      </c>
      <c r="U489" s="1">
        <v>44892</v>
      </c>
      <c r="V489">
        <v>1</v>
      </c>
      <c r="W489" t="str">
        <f>IF(Table1[[#This Row],[Engagement Score]]&lt;3,"Low",IF(Table1[[#This Row],[Engagement Score]]&lt;4,"Medium","High"))</f>
        <v>Low</v>
      </c>
      <c r="X489">
        <v>4</v>
      </c>
      <c r="Y489" t="str">
        <f>IF(Table1[[#This Row],[Satisfaction Score]]&lt;3,"Unsatisfied",IF(Table1[[#This Row],[Satisfaction Score]]&lt;4,"Neutral","Satisfied"))</f>
        <v>Satisfied</v>
      </c>
      <c r="Z489">
        <v>3</v>
      </c>
      <c r="AA489" s="1">
        <v>45054</v>
      </c>
      <c r="AB489" t="s">
        <v>41</v>
      </c>
      <c r="AC489" t="s">
        <v>51</v>
      </c>
      <c r="AD489" t="s">
        <v>63</v>
      </c>
      <c r="AE489">
        <v>2</v>
      </c>
      <c r="AF489" s="5">
        <v>669.81</v>
      </c>
      <c r="AG489">
        <v>21</v>
      </c>
      <c r="AH489" t="str">
        <f t="shared" si="7"/>
        <v>Young Adult</v>
      </c>
    </row>
    <row r="490" spans="1:34" x14ac:dyDescent="0.25">
      <c r="A490">
        <v>3976</v>
      </c>
      <c r="B490" s="1">
        <v>44491</v>
      </c>
      <c r="C490">
        <v>4</v>
      </c>
      <c r="D490" t="s">
        <v>121</v>
      </c>
      <c r="E490" t="s">
        <v>87</v>
      </c>
      <c r="F490" t="s">
        <v>30</v>
      </c>
      <c r="G490" t="s">
        <v>55</v>
      </c>
      <c r="H490" t="s">
        <v>32</v>
      </c>
      <c r="I490" t="s">
        <v>33</v>
      </c>
      <c r="J490" t="s">
        <v>95</v>
      </c>
      <c r="K490" t="s">
        <v>95</v>
      </c>
      <c r="L490" t="s">
        <v>70</v>
      </c>
      <c r="M490" s="1">
        <v>33559</v>
      </c>
      <c r="N490" t="s">
        <v>36</v>
      </c>
      <c r="O490" t="s">
        <v>37</v>
      </c>
      <c r="P490" t="s">
        <v>38</v>
      </c>
      <c r="Q490" t="s">
        <v>77</v>
      </c>
      <c r="R490" t="s">
        <v>40</v>
      </c>
      <c r="S490" t="str">
        <f>IF(Table1[[#This Row],[Current Employee Rating]]&gt;=4,"High Performer",IF(Table1[[#This Row],[Current Employee Rating]]&gt;=3,"Average Performer","Low Performer"))</f>
        <v>Average Performer</v>
      </c>
      <c r="T490">
        <v>3</v>
      </c>
      <c r="U490" s="1">
        <v>45041</v>
      </c>
      <c r="V490">
        <v>4</v>
      </c>
      <c r="W490" t="str">
        <f>IF(Table1[[#This Row],[Engagement Score]]&lt;3,"Low",IF(Table1[[#This Row],[Engagement Score]]&lt;4,"Medium","High"))</f>
        <v>High</v>
      </c>
      <c r="X490">
        <v>5</v>
      </c>
      <c r="Y490" t="str">
        <f>IF(Table1[[#This Row],[Satisfaction Score]]&lt;3,"Unsatisfied",IF(Table1[[#This Row],[Satisfaction Score]]&lt;4,"Neutral","Satisfied"))</f>
        <v>Satisfied</v>
      </c>
      <c r="Z490">
        <v>1</v>
      </c>
      <c r="AA490" s="1">
        <v>45038</v>
      </c>
      <c r="AB490" t="s">
        <v>41</v>
      </c>
      <c r="AC490" t="s">
        <v>42</v>
      </c>
      <c r="AD490" t="s">
        <v>63</v>
      </c>
      <c r="AE490">
        <v>1</v>
      </c>
      <c r="AF490" s="5">
        <v>645.02</v>
      </c>
      <c r="AG490">
        <v>30</v>
      </c>
      <c r="AH490" t="str">
        <f t="shared" si="7"/>
        <v>Adult</v>
      </c>
    </row>
    <row r="491" spans="1:34" x14ac:dyDescent="0.25">
      <c r="A491">
        <v>3977</v>
      </c>
      <c r="B491" s="1">
        <v>43339</v>
      </c>
      <c r="C491">
        <v>7</v>
      </c>
      <c r="D491" t="s">
        <v>126</v>
      </c>
      <c r="E491" t="s">
        <v>64</v>
      </c>
      <c r="F491" t="s">
        <v>30</v>
      </c>
      <c r="G491" t="s">
        <v>55</v>
      </c>
      <c r="H491" t="s">
        <v>45</v>
      </c>
      <c r="I491" t="s">
        <v>55</v>
      </c>
      <c r="J491" t="s">
        <v>95</v>
      </c>
      <c r="K491" t="s">
        <v>95</v>
      </c>
      <c r="L491" t="s">
        <v>101</v>
      </c>
      <c r="M491" s="1">
        <v>15937</v>
      </c>
      <c r="N491" t="s">
        <v>36</v>
      </c>
      <c r="O491" t="s">
        <v>37</v>
      </c>
      <c r="P491" t="s">
        <v>72</v>
      </c>
      <c r="Q491" t="s">
        <v>77</v>
      </c>
      <c r="R491" t="s">
        <v>40</v>
      </c>
      <c r="S491" t="str">
        <f>IF(Table1[[#This Row],[Current Employee Rating]]&gt;=4,"High Performer",IF(Table1[[#This Row],[Current Employee Rating]]&gt;=3,"Average Performer","Low Performer"))</f>
        <v>Average Performer</v>
      </c>
      <c r="T491">
        <v>3</v>
      </c>
      <c r="U491" s="1">
        <v>44932</v>
      </c>
      <c r="V491">
        <v>1</v>
      </c>
      <c r="W491" t="str">
        <f>IF(Table1[[#This Row],[Engagement Score]]&lt;3,"Low",IF(Table1[[#This Row],[Engagement Score]]&lt;4,"Medium","High"))</f>
        <v>Low</v>
      </c>
      <c r="X491">
        <v>5</v>
      </c>
      <c r="Y491" t="str">
        <f>IF(Table1[[#This Row],[Satisfaction Score]]&lt;3,"Unsatisfied",IF(Table1[[#This Row],[Satisfaction Score]]&lt;4,"Neutral","Satisfied"))</f>
        <v>Satisfied</v>
      </c>
      <c r="Z491">
        <v>4</v>
      </c>
      <c r="AA491" s="1">
        <v>44847</v>
      </c>
      <c r="AB491" t="s">
        <v>68</v>
      </c>
      <c r="AC491" t="s">
        <v>51</v>
      </c>
      <c r="AD491" t="s">
        <v>63</v>
      </c>
      <c r="AE491">
        <v>2</v>
      </c>
      <c r="AF491" s="5">
        <v>157.4</v>
      </c>
      <c r="AG491">
        <v>75</v>
      </c>
      <c r="AH491" t="str">
        <f t="shared" si="7"/>
        <v>Old</v>
      </c>
    </row>
    <row r="492" spans="1:34" x14ac:dyDescent="0.25">
      <c r="A492">
        <v>3978</v>
      </c>
      <c r="B492" s="1">
        <v>44024</v>
      </c>
      <c r="C492">
        <v>5</v>
      </c>
      <c r="D492" t="s">
        <v>126</v>
      </c>
      <c r="E492" t="s">
        <v>94</v>
      </c>
      <c r="F492" t="s">
        <v>30</v>
      </c>
      <c r="G492" t="s">
        <v>46</v>
      </c>
      <c r="H492" t="s">
        <v>56</v>
      </c>
      <c r="I492" t="s">
        <v>46</v>
      </c>
      <c r="J492" t="s">
        <v>95</v>
      </c>
      <c r="K492" t="s">
        <v>95</v>
      </c>
      <c r="L492" t="s">
        <v>65</v>
      </c>
      <c r="M492" s="1">
        <v>29337</v>
      </c>
      <c r="N492" t="s">
        <v>36</v>
      </c>
      <c r="O492" t="s">
        <v>48</v>
      </c>
      <c r="P492" t="s">
        <v>84</v>
      </c>
      <c r="Q492" t="s">
        <v>39</v>
      </c>
      <c r="R492" t="s">
        <v>40</v>
      </c>
      <c r="S492" t="str">
        <f>IF(Table1[[#This Row],[Current Employee Rating]]&gt;=4,"High Performer",IF(Table1[[#This Row],[Current Employee Rating]]&gt;=3,"Average Performer","Low Performer"))</f>
        <v>Average Performer</v>
      </c>
      <c r="T492">
        <v>3</v>
      </c>
      <c r="U492" s="1">
        <v>44808</v>
      </c>
      <c r="V492">
        <v>4</v>
      </c>
      <c r="W492" t="str">
        <f>IF(Table1[[#This Row],[Engagement Score]]&lt;3,"Low",IF(Table1[[#This Row],[Engagement Score]]&lt;4,"Medium","High"))</f>
        <v>High</v>
      </c>
      <c r="X492">
        <v>3</v>
      </c>
      <c r="Y492" t="str">
        <f>IF(Table1[[#This Row],[Satisfaction Score]]&lt;3,"Unsatisfied",IF(Table1[[#This Row],[Satisfaction Score]]&lt;4,"Neutral","Satisfied"))</f>
        <v>Neutral</v>
      </c>
      <c r="Z492">
        <v>5</v>
      </c>
      <c r="AA492" s="1">
        <v>45061</v>
      </c>
      <c r="AB492" t="s">
        <v>62</v>
      </c>
      <c r="AC492" t="s">
        <v>51</v>
      </c>
      <c r="AD492" t="s">
        <v>43</v>
      </c>
      <c r="AE492">
        <v>1</v>
      </c>
      <c r="AF492" s="5">
        <v>131.97999999999999</v>
      </c>
      <c r="AG492">
        <v>40</v>
      </c>
      <c r="AH492" t="str">
        <f t="shared" si="7"/>
        <v>Middle Aged</v>
      </c>
    </row>
    <row r="493" spans="1:34" x14ac:dyDescent="0.25">
      <c r="A493">
        <v>3980</v>
      </c>
      <c r="B493" s="1">
        <v>43962</v>
      </c>
      <c r="C493">
        <v>6</v>
      </c>
      <c r="D493" t="s">
        <v>120</v>
      </c>
      <c r="E493" t="s">
        <v>54</v>
      </c>
      <c r="F493" t="s">
        <v>30</v>
      </c>
      <c r="G493" t="s">
        <v>55</v>
      </c>
      <c r="H493" t="s">
        <v>32</v>
      </c>
      <c r="I493" t="s">
        <v>55</v>
      </c>
      <c r="J493" t="s">
        <v>95</v>
      </c>
      <c r="K493" t="s">
        <v>95</v>
      </c>
      <c r="L493" t="s">
        <v>96</v>
      </c>
      <c r="M493" s="1">
        <v>27730</v>
      </c>
      <c r="N493" t="s">
        <v>36</v>
      </c>
      <c r="O493" t="s">
        <v>37</v>
      </c>
      <c r="P493" t="s">
        <v>38</v>
      </c>
      <c r="Q493" t="s">
        <v>67</v>
      </c>
      <c r="R493" t="s">
        <v>78</v>
      </c>
      <c r="S493" t="str">
        <f>IF(Table1[[#This Row],[Current Employee Rating]]&gt;=4,"High Performer",IF(Table1[[#This Row],[Current Employee Rating]]&gt;=3,"Average Performer","Low Performer"))</f>
        <v>Average Performer</v>
      </c>
      <c r="T493">
        <v>3</v>
      </c>
      <c r="U493" s="1">
        <v>44837</v>
      </c>
      <c r="V493">
        <v>4</v>
      </c>
      <c r="W493" t="str">
        <f>IF(Table1[[#This Row],[Engagement Score]]&lt;3,"Low",IF(Table1[[#This Row],[Engagement Score]]&lt;4,"Medium","High"))</f>
        <v>High</v>
      </c>
      <c r="X493">
        <v>2</v>
      </c>
      <c r="Y493" t="str">
        <f>IF(Table1[[#This Row],[Satisfaction Score]]&lt;3,"Unsatisfied",IF(Table1[[#This Row],[Satisfaction Score]]&lt;4,"Neutral","Satisfied"))</f>
        <v>Unsatisfied</v>
      </c>
      <c r="Z493">
        <v>5</v>
      </c>
      <c r="AA493" s="1">
        <v>45134</v>
      </c>
      <c r="AB493" t="s">
        <v>92</v>
      </c>
      <c r="AC493" t="s">
        <v>51</v>
      </c>
      <c r="AD493" t="s">
        <v>52</v>
      </c>
      <c r="AE493">
        <v>1</v>
      </c>
      <c r="AF493" s="5">
        <v>695.56</v>
      </c>
      <c r="AG493">
        <v>45</v>
      </c>
      <c r="AH493" t="str">
        <f t="shared" si="7"/>
        <v>Middle Aged</v>
      </c>
    </row>
    <row r="494" spans="1:34" x14ac:dyDescent="0.25">
      <c r="A494">
        <v>3981</v>
      </c>
      <c r="B494" s="1">
        <v>44036</v>
      </c>
      <c r="C494">
        <v>5</v>
      </c>
      <c r="D494" t="s">
        <v>120</v>
      </c>
      <c r="E494" t="s">
        <v>69</v>
      </c>
      <c r="F494" t="s">
        <v>30</v>
      </c>
      <c r="G494" t="s">
        <v>55</v>
      </c>
      <c r="H494" t="s">
        <v>45</v>
      </c>
      <c r="I494" t="s">
        <v>33</v>
      </c>
      <c r="J494" t="s">
        <v>95</v>
      </c>
      <c r="K494" t="s">
        <v>95</v>
      </c>
      <c r="L494" t="s">
        <v>70</v>
      </c>
      <c r="M494" s="1">
        <v>21953</v>
      </c>
      <c r="N494" t="s">
        <v>36</v>
      </c>
      <c r="O494" t="s">
        <v>37</v>
      </c>
      <c r="P494" t="s">
        <v>72</v>
      </c>
      <c r="Q494" t="s">
        <v>77</v>
      </c>
      <c r="R494" t="s">
        <v>40</v>
      </c>
      <c r="S494" t="str">
        <f>IF(Table1[[#This Row],[Current Employee Rating]]&gt;=4,"High Performer",IF(Table1[[#This Row],[Current Employee Rating]]&gt;=3,"Average Performer","Low Performer"))</f>
        <v>Average Performer</v>
      </c>
      <c r="T494">
        <v>3</v>
      </c>
      <c r="U494" s="1">
        <v>44865</v>
      </c>
      <c r="V494">
        <v>1</v>
      </c>
      <c r="W494" t="str">
        <f>IF(Table1[[#This Row],[Engagement Score]]&lt;3,"Low",IF(Table1[[#This Row],[Engagement Score]]&lt;4,"Medium","High"))</f>
        <v>Low</v>
      </c>
      <c r="X494">
        <v>2</v>
      </c>
      <c r="Y494" t="str">
        <f>IF(Table1[[#This Row],[Satisfaction Score]]&lt;3,"Unsatisfied",IF(Table1[[#This Row],[Satisfaction Score]]&lt;4,"Neutral","Satisfied"))</f>
        <v>Unsatisfied</v>
      </c>
      <c r="Z494">
        <v>4</v>
      </c>
      <c r="AA494" s="1">
        <v>44917</v>
      </c>
      <c r="AB494" t="s">
        <v>92</v>
      </c>
      <c r="AC494" t="s">
        <v>51</v>
      </c>
      <c r="AD494" t="s">
        <v>73</v>
      </c>
      <c r="AE494">
        <v>2</v>
      </c>
      <c r="AF494" s="5">
        <v>869.96</v>
      </c>
      <c r="AG494">
        <v>60</v>
      </c>
      <c r="AH494" t="str">
        <f t="shared" si="7"/>
        <v>Old</v>
      </c>
    </row>
    <row r="495" spans="1:34" x14ac:dyDescent="0.25">
      <c r="A495">
        <v>3982</v>
      </c>
      <c r="B495" s="1">
        <v>44782</v>
      </c>
      <c r="C495">
        <v>3</v>
      </c>
      <c r="D495" t="s">
        <v>119</v>
      </c>
      <c r="E495" t="s">
        <v>29</v>
      </c>
      <c r="F495" t="s">
        <v>30</v>
      </c>
      <c r="G495" t="s">
        <v>46</v>
      </c>
      <c r="H495" t="s">
        <v>56</v>
      </c>
      <c r="I495" t="s">
        <v>46</v>
      </c>
      <c r="J495" t="s">
        <v>95</v>
      </c>
      <c r="K495" t="s">
        <v>95</v>
      </c>
      <c r="L495" t="s">
        <v>47</v>
      </c>
      <c r="M495" s="1">
        <v>20983</v>
      </c>
      <c r="N495" t="s">
        <v>36</v>
      </c>
      <c r="O495" t="s">
        <v>37</v>
      </c>
      <c r="P495" t="s">
        <v>60</v>
      </c>
      <c r="Q495" t="s">
        <v>67</v>
      </c>
      <c r="R495" t="s">
        <v>98</v>
      </c>
      <c r="S495" t="str">
        <f>IF(Table1[[#This Row],[Current Employee Rating]]&gt;=4,"High Performer",IF(Table1[[#This Row],[Current Employee Rating]]&gt;=3,"Average Performer","Low Performer"))</f>
        <v>Average Performer</v>
      </c>
      <c r="T495">
        <v>3</v>
      </c>
      <c r="U495" s="1">
        <v>44843</v>
      </c>
      <c r="V495">
        <v>1</v>
      </c>
      <c r="W495" t="str">
        <f>IF(Table1[[#This Row],[Engagement Score]]&lt;3,"Low",IF(Table1[[#This Row],[Engagement Score]]&lt;4,"Medium","High"))</f>
        <v>Low</v>
      </c>
      <c r="X495">
        <v>1</v>
      </c>
      <c r="Y495" t="str">
        <f>IF(Table1[[#This Row],[Satisfaction Score]]&lt;3,"Unsatisfied",IF(Table1[[#This Row],[Satisfaction Score]]&lt;4,"Neutral","Satisfied"))</f>
        <v>Unsatisfied</v>
      </c>
      <c r="Z495">
        <v>1</v>
      </c>
      <c r="AA495" s="1">
        <v>44904</v>
      </c>
      <c r="AB495" t="s">
        <v>68</v>
      </c>
      <c r="AC495" t="s">
        <v>42</v>
      </c>
      <c r="AD495" t="s">
        <v>63</v>
      </c>
      <c r="AE495">
        <v>1</v>
      </c>
      <c r="AF495" s="5">
        <v>189.91</v>
      </c>
      <c r="AG495">
        <v>65</v>
      </c>
      <c r="AH495" t="str">
        <f t="shared" si="7"/>
        <v>Old</v>
      </c>
    </row>
    <row r="496" spans="1:34" x14ac:dyDescent="0.25">
      <c r="A496">
        <v>3983</v>
      </c>
      <c r="B496" s="1">
        <v>44724</v>
      </c>
      <c r="C496">
        <v>3</v>
      </c>
      <c r="D496" t="s">
        <v>119</v>
      </c>
      <c r="E496" t="s">
        <v>85</v>
      </c>
      <c r="F496" t="s">
        <v>30</v>
      </c>
      <c r="G496" t="s">
        <v>55</v>
      </c>
      <c r="H496" t="s">
        <v>45</v>
      </c>
      <c r="I496" t="s">
        <v>55</v>
      </c>
      <c r="J496" t="s">
        <v>95</v>
      </c>
      <c r="K496" t="s">
        <v>95</v>
      </c>
      <c r="L496" t="s">
        <v>70</v>
      </c>
      <c r="M496" s="1">
        <v>23479</v>
      </c>
      <c r="N496" t="s">
        <v>36</v>
      </c>
      <c r="O496" t="s">
        <v>37</v>
      </c>
      <c r="P496" t="s">
        <v>49</v>
      </c>
      <c r="Q496" t="s">
        <v>67</v>
      </c>
      <c r="R496" t="s">
        <v>78</v>
      </c>
      <c r="S496" t="str">
        <f>IF(Table1[[#This Row],[Current Employee Rating]]&gt;=4,"High Performer",IF(Table1[[#This Row],[Current Employee Rating]]&gt;=3,"Average Performer","Low Performer"))</f>
        <v>Average Performer</v>
      </c>
      <c r="T496">
        <v>3</v>
      </c>
      <c r="U496" s="1">
        <v>44898</v>
      </c>
      <c r="V496">
        <v>4</v>
      </c>
      <c r="W496" t="str">
        <f>IF(Table1[[#This Row],[Engagement Score]]&lt;3,"Low",IF(Table1[[#This Row],[Engagement Score]]&lt;4,"Medium","High"))</f>
        <v>High</v>
      </c>
      <c r="X496">
        <v>3</v>
      </c>
      <c r="Y496" t="str">
        <f>IF(Table1[[#This Row],[Satisfaction Score]]&lt;3,"Unsatisfied",IF(Table1[[#This Row],[Satisfaction Score]]&lt;4,"Neutral","Satisfied"))</f>
        <v>Neutral</v>
      </c>
      <c r="Z496">
        <v>1</v>
      </c>
      <c r="AA496" s="1">
        <v>45131</v>
      </c>
      <c r="AB496" t="s">
        <v>62</v>
      </c>
      <c r="AC496" t="s">
        <v>51</v>
      </c>
      <c r="AD496" t="s">
        <v>43</v>
      </c>
      <c r="AE496">
        <v>5</v>
      </c>
      <c r="AF496" s="5">
        <v>407.96</v>
      </c>
      <c r="AG496">
        <v>58</v>
      </c>
      <c r="AH496" t="str">
        <f t="shared" si="7"/>
        <v>Middle Aged</v>
      </c>
    </row>
    <row r="497" spans="1:34" x14ac:dyDescent="0.25">
      <c r="A497">
        <v>3984</v>
      </c>
      <c r="B497" s="1">
        <v>44602</v>
      </c>
      <c r="C497">
        <v>4</v>
      </c>
      <c r="D497" t="s">
        <v>119</v>
      </c>
      <c r="E497" t="s">
        <v>44</v>
      </c>
      <c r="F497" t="s">
        <v>30</v>
      </c>
      <c r="G497" t="s">
        <v>31</v>
      </c>
      <c r="H497" t="s">
        <v>56</v>
      </c>
      <c r="I497" t="s">
        <v>55</v>
      </c>
      <c r="J497" t="s">
        <v>95</v>
      </c>
      <c r="K497" t="s">
        <v>95</v>
      </c>
      <c r="L497" t="s">
        <v>101</v>
      </c>
      <c r="M497" s="1">
        <v>23215</v>
      </c>
      <c r="N497" t="s">
        <v>83</v>
      </c>
      <c r="O497" t="s">
        <v>37</v>
      </c>
      <c r="P497" t="s">
        <v>49</v>
      </c>
      <c r="Q497" t="s">
        <v>61</v>
      </c>
      <c r="R497" t="s">
        <v>40</v>
      </c>
      <c r="S497" t="str">
        <f>IF(Table1[[#This Row],[Current Employee Rating]]&gt;=4,"High Performer",IF(Table1[[#This Row],[Current Employee Rating]]&gt;=3,"Average Performer","Low Performer"))</f>
        <v>Average Performer</v>
      </c>
      <c r="T497">
        <v>3</v>
      </c>
      <c r="U497" s="1">
        <v>44981</v>
      </c>
      <c r="V497">
        <v>5</v>
      </c>
      <c r="W497" t="str">
        <f>IF(Table1[[#This Row],[Engagement Score]]&lt;3,"Low",IF(Table1[[#This Row],[Engagement Score]]&lt;4,"Medium","High"))</f>
        <v>High</v>
      </c>
      <c r="X497">
        <v>5</v>
      </c>
      <c r="Y497" t="str">
        <f>IF(Table1[[#This Row],[Satisfaction Score]]&lt;3,"Unsatisfied",IF(Table1[[#This Row],[Satisfaction Score]]&lt;4,"Neutral","Satisfied"))</f>
        <v>Satisfied</v>
      </c>
      <c r="Z497">
        <v>4</v>
      </c>
      <c r="AA497" s="1">
        <v>44780</v>
      </c>
      <c r="AB497" t="s">
        <v>92</v>
      </c>
      <c r="AC497" t="s">
        <v>42</v>
      </c>
      <c r="AD497" t="s">
        <v>52</v>
      </c>
      <c r="AE497">
        <v>1</v>
      </c>
      <c r="AF497" s="5">
        <v>202.91</v>
      </c>
      <c r="AG497">
        <v>59</v>
      </c>
      <c r="AH497" t="str">
        <f t="shared" si="7"/>
        <v>Middle Aged</v>
      </c>
    </row>
    <row r="498" spans="1:34" x14ac:dyDescent="0.25">
      <c r="A498">
        <v>3985</v>
      </c>
      <c r="B498" s="1">
        <v>44939</v>
      </c>
      <c r="C498">
        <v>3</v>
      </c>
      <c r="D498" t="s">
        <v>119</v>
      </c>
      <c r="E498" t="s">
        <v>87</v>
      </c>
      <c r="F498" t="s">
        <v>108</v>
      </c>
      <c r="G498" t="s">
        <v>46</v>
      </c>
      <c r="H498" t="s">
        <v>45</v>
      </c>
      <c r="I498" t="s">
        <v>46</v>
      </c>
      <c r="J498" t="s">
        <v>95</v>
      </c>
      <c r="K498" t="s">
        <v>95</v>
      </c>
      <c r="L498" t="s">
        <v>104</v>
      </c>
      <c r="M498" s="1">
        <v>33621</v>
      </c>
      <c r="N498" t="s">
        <v>83</v>
      </c>
      <c r="O498" t="s">
        <v>48</v>
      </c>
      <c r="P498" t="s">
        <v>38</v>
      </c>
      <c r="Q498" t="s">
        <v>39</v>
      </c>
      <c r="R498" t="s">
        <v>40</v>
      </c>
      <c r="S498" t="str">
        <f>IF(Table1[[#This Row],[Current Employee Rating]]&gt;=4,"High Performer",IF(Table1[[#This Row],[Current Employee Rating]]&gt;=3,"Average Performer","Low Performer"))</f>
        <v>Average Performer</v>
      </c>
      <c r="T498">
        <v>3</v>
      </c>
      <c r="U498" s="1">
        <v>44832</v>
      </c>
      <c r="V498">
        <v>5</v>
      </c>
      <c r="W498" t="str">
        <f>IF(Table1[[#This Row],[Engagement Score]]&lt;3,"Low",IF(Table1[[#This Row],[Engagement Score]]&lt;4,"Medium","High"))</f>
        <v>High</v>
      </c>
      <c r="X498">
        <v>4</v>
      </c>
      <c r="Y498" t="str">
        <f>IF(Table1[[#This Row],[Satisfaction Score]]&lt;3,"Unsatisfied",IF(Table1[[#This Row],[Satisfaction Score]]&lt;4,"Neutral","Satisfied"))</f>
        <v>Satisfied</v>
      </c>
      <c r="Z498">
        <v>2</v>
      </c>
      <c r="AA498" s="1">
        <v>44850</v>
      </c>
      <c r="AB498" t="s">
        <v>92</v>
      </c>
      <c r="AC498" t="s">
        <v>42</v>
      </c>
      <c r="AD498" t="s">
        <v>73</v>
      </c>
      <c r="AE498">
        <v>4</v>
      </c>
      <c r="AF498" s="5">
        <v>956.95</v>
      </c>
      <c r="AG498">
        <v>31</v>
      </c>
      <c r="AH498" t="str">
        <f t="shared" si="7"/>
        <v>Adult</v>
      </c>
    </row>
    <row r="499" spans="1:34" x14ac:dyDescent="0.25">
      <c r="A499">
        <v>3986</v>
      </c>
      <c r="B499" s="1">
        <v>43900</v>
      </c>
      <c r="C499">
        <v>6</v>
      </c>
      <c r="D499" t="s">
        <v>119</v>
      </c>
      <c r="E499" t="s">
        <v>64</v>
      </c>
      <c r="F499" t="s">
        <v>30</v>
      </c>
      <c r="G499" t="s">
        <v>46</v>
      </c>
      <c r="H499" t="s">
        <v>45</v>
      </c>
      <c r="I499" t="s">
        <v>33</v>
      </c>
      <c r="J499" t="s">
        <v>95</v>
      </c>
      <c r="K499" t="s">
        <v>95</v>
      </c>
      <c r="L499" t="s">
        <v>102</v>
      </c>
      <c r="M499" s="1">
        <v>26630</v>
      </c>
      <c r="N499" t="s">
        <v>83</v>
      </c>
      <c r="O499" t="s">
        <v>37</v>
      </c>
      <c r="P499" t="s">
        <v>49</v>
      </c>
      <c r="Q499" t="s">
        <v>67</v>
      </c>
      <c r="R499" t="s">
        <v>40</v>
      </c>
      <c r="S499" t="str">
        <f>IF(Table1[[#This Row],[Current Employee Rating]]&gt;=4,"High Performer",IF(Table1[[#This Row],[Current Employee Rating]]&gt;=3,"Average Performer","Low Performer"))</f>
        <v>Average Performer</v>
      </c>
      <c r="T499">
        <v>3</v>
      </c>
      <c r="U499" s="1">
        <v>44842</v>
      </c>
      <c r="V499">
        <v>4</v>
      </c>
      <c r="W499" t="str">
        <f>IF(Table1[[#This Row],[Engagement Score]]&lt;3,"Low",IF(Table1[[#This Row],[Engagement Score]]&lt;4,"Medium","High"))</f>
        <v>High</v>
      </c>
      <c r="X499">
        <v>3</v>
      </c>
      <c r="Y499" t="str">
        <f>IF(Table1[[#This Row],[Satisfaction Score]]&lt;3,"Unsatisfied",IF(Table1[[#This Row],[Satisfaction Score]]&lt;4,"Neutral","Satisfied"))</f>
        <v>Neutral</v>
      </c>
      <c r="Z499">
        <v>2</v>
      </c>
      <c r="AA499" s="1">
        <v>44849</v>
      </c>
      <c r="AB499" t="s">
        <v>68</v>
      </c>
      <c r="AC499" t="s">
        <v>51</v>
      </c>
      <c r="AD499" t="s">
        <v>73</v>
      </c>
      <c r="AE499">
        <v>5</v>
      </c>
      <c r="AF499" s="5">
        <v>813.03</v>
      </c>
      <c r="AG499">
        <v>48</v>
      </c>
      <c r="AH499" t="str">
        <f t="shared" si="7"/>
        <v>Middle Aged</v>
      </c>
    </row>
    <row r="500" spans="1:34" x14ac:dyDescent="0.25">
      <c r="A500">
        <v>3987</v>
      </c>
      <c r="B500" s="1">
        <v>44617</v>
      </c>
      <c r="C500">
        <v>4</v>
      </c>
      <c r="D500" t="s">
        <v>123</v>
      </c>
      <c r="E500" t="s">
        <v>94</v>
      </c>
      <c r="F500" t="s">
        <v>108</v>
      </c>
      <c r="G500" t="s">
        <v>55</v>
      </c>
      <c r="H500" t="s">
        <v>45</v>
      </c>
      <c r="I500" t="s">
        <v>55</v>
      </c>
      <c r="J500" t="s">
        <v>95</v>
      </c>
      <c r="K500" t="s">
        <v>95</v>
      </c>
      <c r="L500" t="s">
        <v>102</v>
      </c>
      <c r="M500" s="1">
        <v>30074</v>
      </c>
      <c r="N500" t="s">
        <v>83</v>
      </c>
      <c r="O500" t="s">
        <v>48</v>
      </c>
      <c r="P500" t="s">
        <v>60</v>
      </c>
      <c r="Q500" t="s">
        <v>39</v>
      </c>
      <c r="R500" t="s">
        <v>78</v>
      </c>
      <c r="S500" t="str">
        <f>IF(Table1[[#This Row],[Current Employee Rating]]&gt;=4,"High Performer",IF(Table1[[#This Row],[Current Employee Rating]]&gt;=3,"Average Performer","Low Performer"))</f>
        <v>Average Performer</v>
      </c>
      <c r="T500">
        <v>3</v>
      </c>
      <c r="U500" s="1">
        <v>44917</v>
      </c>
      <c r="V500">
        <v>5</v>
      </c>
      <c r="W500" t="str">
        <f>IF(Table1[[#This Row],[Engagement Score]]&lt;3,"Low",IF(Table1[[#This Row],[Engagement Score]]&lt;4,"Medium","High"))</f>
        <v>High</v>
      </c>
      <c r="X500">
        <v>4</v>
      </c>
      <c r="Y500" t="str">
        <f>IF(Table1[[#This Row],[Satisfaction Score]]&lt;3,"Unsatisfied",IF(Table1[[#This Row],[Satisfaction Score]]&lt;4,"Neutral","Satisfied"))</f>
        <v>Satisfied</v>
      </c>
      <c r="Z500">
        <v>1</v>
      </c>
      <c r="AA500" s="1">
        <v>44797</v>
      </c>
      <c r="AB500" t="s">
        <v>62</v>
      </c>
      <c r="AC500" t="s">
        <v>51</v>
      </c>
      <c r="AD500" t="s">
        <v>73</v>
      </c>
      <c r="AE500">
        <v>1</v>
      </c>
      <c r="AF500" s="5">
        <v>962.54</v>
      </c>
      <c r="AG500">
        <v>40</v>
      </c>
      <c r="AH500" t="str">
        <f t="shared" si="7"/>
        <v>Middle Aged</v>
      </c>
    </row>
    <row r="501" spans="1:34" x14ac:dyDescent="0.25">
      <c r="A501">
        <v>3989</v>
      </c>
      <c r="B501" s="1">
        <v>44753</v>
      </c>
      <c r="C501">
        <v>3</v>
      </c>
      <c r="D501" t="s">
        <v>121</v>
      </c>
      <c r="E501" t="s">
        <v>64</v>
      </c>
      <c r="F501" t="s">
        <v>30</v>
      </c>
      <c r="G501" t="s">
        <v>55</v>
      </c>
      <c r="H501" t="s">
        <v>32</v>
      </c>
      <c r="I501" t="s">
        <v>46</v>
      </c>
      <c r="J501" t="s">
        <v>95</v>
      </c>
      <c r="K501" t="s">
        <v>95</v>
      </c>
      <c r="L501" t="s">
        <v>65</v>
      </c>
      <c r="M501" s="1">
        <v>19163</v>
      </c>
      <c r="N501" t="s">
        <v>36</v>
      </c>
      <c r="O501" t="s">
        <v>37</v>
      </c>
      <c r="P501" t="s">
        <v>84</v>
      </c>
      <c r="Q501" t="s">
        <v>39</v>
      </c>
      <c r="R501" t="s">
        <v>40</v>
      </c>
      <c r="S501" t="str">
        <f>IF(Table1[[#This Row],[Current Employee Rating]]&gt;=4,"High Performer",IF(Table1[[#This Row],[Current Employee Rating]]&gt;=3,"Average Performer","Low Performer"))</f>
        <v>Average Performer</v>
      </c>
      <c r="T501">
        <v>3</v>
      </c>
      <c r="U501" s="1">
        <v>45042</v>
      </c>
      <c r="V501">
        <v>2</v>
      </c>
      <c r="W501" t="str">
        <f>IF(Table1[[#This Row],[Engagement Score]]&lt;3,"Low",IF(Table1[[#This Row],[Engagement Score]]&lt;4,"Medium","High"))</f>
        <v>Low</v>
      </c>
      <c r="X501">
        <v>1</v>
      </c>
      <c r="Y501" t="str">
        <f>IF(Table1[[#This Row],[Satisfaction Score]]&lt;3,"Unsatisfied",IF(Table1[[#This Row],[Satisfaction Score]]&lt;4,"Neutral","Satisfied"))</f>
        <v>Unsatisfied</v>
      </c>
      <c r="Z501">
        <v>1</v>
      </c>
      <c r="AA501" s="1">
        <v>44948</v>
      </c>
      <c r="AB501" t="s">
        <v>92</v>
      </c>
      <c r="AC501" t="s">
        <v>42</v>
      </c>
      <c r="AD501" t="s">
        <v>73</v>
      </c>
      <c r="AE501">
        <v>5</v>
      </c>
      <c r="AF501" s="5">
        <v>866.51</v>
      </c>
      <c r="AG501">
        <v>70</v>
      </c>
      <c r="AH501" t="str">
        <f t="shared" si="7"/>
        <v>Old</v>
      </c>
    </row>
    <row r="502" spans="1:34" x14ac:dyDescent="0.25">
      <c r="A502">
        <v>3991</v>
      </c>
      <c r="B502" s="1">
        <v>45026</v>
      </c>
      <c r="C502">
        <v>3</v>
      </c>
      <c r="D502" t="s">
        <v>126</v>
      </c>
      <c r="E502" t="s">
        <v>69</v>
      </c>
      <c r="F502" t="s">
        <v>30</v>
      </c>
      <c r="G502" t="s">
        <v>31</v>
      </c>
      <c r="H502" t="s">
        <v>56</v>
      </c>
      <c r="I502" t="s">
        <v>55</v>
      </c>
      <c r="J502" t="s">
        <v>95</v>
      </c>
      <c r="K502" t="s">
        <v>95</v>
      </c>
      <c r="L502" t="s">
        <v>96</v>
      </c>
      <c r="M502" s="1">
        <v>27097</v>
      </c>
      <c r="N502" t="s">
        <v>36</v>
      </c>
      <c r="O502" t="s">
        <v>48</v>
      </c>
      <c r="P502" t="s">
        <v>72</v>
      </c>
      <c r="Q502" t="s">
        <v>61</v>
      </c>
      <c r="R502" t="s">
        <v>40</v>
      </c>
      <c r="S502" t="str">
        <f>IF(Table1[[#This Row],[Current Employee Rating]]&gt;=4,"High Performer",IF(Table1[[#This Row],[Current Employee Rating]]&gt;=3,"Average Performer","Low Performer"))</f>
        <v>Average Performer</v>
      </c>
      <c r="T502">
        <v>3</v>
      </c>
      <c r="U502" s="1">
        <v>44845</v>
      </c>
      <c r="V502">
        <v>2</v>
      </c>
      <c r="W502" t="str">
        <f>IF(Table1[[#This Row],[Engagement Score]]&lt;3,"Low",IF(Table1[[#This Row],[Engagement Score]]&lt;4,"Medium","High"))</f>
        <v>Low</v>
      </c>
      <c r="X502">
        <v>3</v>
      </c>
      <c r="Y502" t="str">
        <f>IF(Table1[[#This Row],[Satisfaction Score]]&lt;3,"Unsatisfied",IF(Table1[[#This Row],[Satisfaction Score]]&lt;4,"Neutral","Satisfied"))</f>
        <v>Neutral</v>
      </c>
      <c r="Z502">
        <v>2</v>
      </c>
      <c r="AA502" s="1">
        <v>44823</v>
      </c>
      <c r="AB502" t="s">
        <v>50</v>
      </c>
      <c r="AC502" t="s">
        <v>42</v>
      </c>
      <c r="AD502" t="s">
        <v>63</v>
      </c>
      <c r="AE502">
        <v>4</v>
      </c>
      <c r="AF502" s="5">
        <v>716.52</v>
      </c>
      <c r="AG502">
        <v>49</v>
      </c>
      <c r="AH502" t="str">
        <f t="shared" si="7"/>
        <v>Middle Aged</v>
      </c>
    </row>
    <row r="503" spans="1:34" x14ac:dyDescent="0.25">
      <c r="A503">
        <v>3992</v>
      </c>
      <c r="B503" s="1">
        <v>44903</v>
      </c>
      <c r="C503">
        <v>3</v>
      </c>
      <c r="D503" t="s">
        <v>120</v>
      </c>
      <c r="E503" t="s">
        <v>85</v>
      </c>
      <c r="F503" t="s">
        <v>30</v>
      </c>
      <c r="G503" t="s">
        <v>46</v>
      </c>
      <c r="H503" t="s">
        <v>45</v>
      </c>
      <c r="I503" t="s">
        <v>55</v>
      </c>
      <c r="J503" t="s">
        <v>95</v>
      </c>
      <c r="K503" t="s">
        <v>95</v>
      </c>
      <c r="L503" t="s">
        <v>75</v>
      </c>
      <c r="M503" s="1">
        <v>22643</v>
      </c>
      <c r="N503" t="s">
        <v>36</v>
      </c>
      <c r="O503" t="s">
        <v>48</v>
      </c>
      <c r="P503" t="s">
        <v>72</v>
      </c>
      <c r="Q503" t="s">
        <v>67</v>
      </c>
      <c r="R503" t="s">
        <v>40</v>
      </c>
      <c r="S503" t="str">
        <f>IF(Table1[[#This Row],[Current Employee Rating]]&gt;=4,"High Performer",IF(Table1[[#This Row],[Current Employee Rating]]&gt;=3,"Average Performer","Low Performer"))</f>
        <v>Average Performer</v>
      </c>
      <c r="T503">
        <v>3</v>
      </c>
      <c r="U503" s="1">
        <v>45121</v>
      </c>
      <c r="V503">
        <v>4</v>
      </c>
      <c r="W503" t="str">
        <f>IF(Table1[[#This Row],[Engagement Score]]&lt;3,"Low",IF(Table1[[#This Row],[Engagement Score]]&lt;4,"Medium","High"))</f>
        <v>High</v>
      </c>
      <c r="X503">
        <v>3</v>
      </c>
      <c r="Y503" t="str">
        <f>IF(Table1[[#This Row],[Satisfaction Score]]&lt;3,"Unsatisfied",IF(Table1[[#This Row],[Satisfaction Score]]&lt;4,"Neutral","Satisfied"))</f>
        <v>Neutral</v>
      </c>
      <c r="Z503">
        <v>1</v>
      </c>
      <c r="AA503" s="1">
        <v>44817</v>
      </c>
      <c r="AB503" t="s">
        <v>62</v>
      </c>
      <c r="AC503" t="s">
        <v>51</v>
      </c>
      <c r="AD503" t="s">
        <v>63</v>
      </c>
      <c r="AE503">
        <v>3</v>
      </c>
      <c r="AF503" s="5">
        <v>323.25</v>
      </c>
      <c r="AG503">
        <v>61</v>
      </c>
      <c r="AH503" t="str">
        <f t="shared" si="7"/>
        <v>Old</v>
      </c>
    </row>
    <row r="504" spans="1:34" x14ac:dyDescent="0.25">
      <c r="A504">
        <v>3993</v>
      </c>
      <c r="B504" s="1">
        <v>44734</v>
      </c>
      <c r="C504">
        <v>3</v>
      </c>
      <c r="D504" t="s">
        <v>120</v>
      </c>
      <c r="E504" t="s">
        <v>94</v>
      </c>
      <c r="F504" t="s">
        <v>30</v>
      </c>
      <c r="G504" t="s">
        <v>31</v>
      </c>
      <c r="H504" t="s">
        <v>32</v>
      </c>
      <c r="I504" t="s">
        <v>55</v>
      </c>
      <c r="J504" t="s">
        <v>95</v>
      </c>
      <c r="K504" t="s">
        <v>95</v>
      </c>
      <c r="L504" t="s">
        <v>70</v>
      </c>
      <c r="M504" s="1">
        <v>35209</v>
      </c>
      <c r="N504" t="s">
        <v>36</v>
      </c>
      <c r="O504" t="s">
        <v>37</v>
      </c>
      <c r="P504" t="s">
        <v>84</v>
      </c>
      <c r="Q504" t="s">
        <v>67</v>
      </c>
      <c r="R504" t="s">
        <v>40</v>
      </c>
      <c r="S504" t="str">
        <f>IF(Table1[[#This Row],[Current Employee Rating]]&gt;=4,"High Performer",IF(Table1[[#This Row],[Current Employee Rating]]&gt;=3,"Average Performer","Low Performer"))</f>
        <v>Average Performer</v>
      </c>
      <c r="T504">
        <v>3</v>
      </c>
      <c r="U504" s="1">
        <v>44850</v>
      </c>
      <c r="V504">
        <v>3</v>
      </c>
      <c r="W504" t="str">
        <f>IF(Table1[[#This Row],[Engagement Score]]&lt;3,"Low",IF(Table1[[#This Row],[Engagement Score]]&lt;4,"Medium","High"))</f>
        <v>Medium</v>
      </c>
      <c r="X504">
        <v>4</v>
      </c>
      <c r="Y504" t="str">
        <f>IF(Table1[[#This Row],[Satisfaction Score]]&lt;3,"Unsatisfied",IF(Table1[[#This Row],[Satisfaction Score]]&lt;4,"Neutral","Satisfied"))</f>
        <v>Satisfied</v>
      </c>
      <c r="Z504">
        <v>4</v>
      </c>
      <c r="AA504" s="1">
        <v>44953</v>
      </c>
      <c r="AB504" t="s">
        <v>92</v>
      </c>
      <c r="AC504" t="s">
        <v>42</v>
      </c>
      <c r="AD504" t="s">
        <v>43</v>
      </c>
      <c r="AE504">
        <v>2</v>
      </c>
      <c r="AF504" s="5">
        <v>229</v>
      </c>
      <c r="AG504">
        <v>26</v>
      </c>
      <c r="AH504" t="str">
        <f t="shared" si="7"/>
        <v>Adult</v>
      </c>
    </row>
    <row r="505" spans="1:34" x14ac:dyDescent="0.25">
      <c r="A505">
        <v>3994</v>
      </c>
      <c r="B505" s="1">
        <v>44826</v>
      </c>
      <c r="C505">
        <v>3</v>
      </c>
      <c r="D505" t="s">
        <v>120</v>
      </c>
      <c r="E505" t="s">
        <v>54</v>
      </c>
      <c r="F505" t="s">
        <v>30</v>
      </c>
      <c r="G505" t="s">
        <v>55</v>
      </c>
      <c r="H505" t="s">
        <v>45</v>
      </c>
      <c r="I505" t="s">
        <v>55</v>
      </c>
      <c r="J505" t="s">
        <v>95</v>
      </c>
      <c r="K505" t="s">
        <v>95</v>
      </c>
      <c r="L505" t="s">
        <v>70</v>
      </c>
      <c r="M505" s="1">
        <v>31816</v>
      </c>
      <c r="N505" t="s">
        <v>36</v>
      </c>
      <c r="O505" t="s">
        <v>37</v>
      </c>
      <c r="P505" t="s">
        <v>84</v>
      </c>
      <c r="Q505" t="s">
        <v>61</v>
      </c>
      <c r="R505" t="s">
        <v>40</v>
      </c>
      <c r="S505" t="str">
        <f>IF(Table1[[#This Row],[Current Employee Rating]]&gt;=4,"High Performer",IF(Table1[[#This Row],[Current Employee Rating]]&gt;=3,"Average Performer","Low Performer"))</f>
        <v>Average Performer</v>
      </c>
      <c r="T505">
        <v>3</v>
      </c>
      <c r="U505" s="1">
        <v>44971</v>
      </c>
      <c r="V505">
        <v>3</v>
      </c>
      <c r="W505" t="str">
        <f>IF(Table1[[#This Row],[Engagement Score]]&lt;3,"Low",IF(Table1[[#This Row],[Engagement Score]]&lt;4,"Medium","High"))</f>
        <v>Medium</v>
      </c>
      <c r="X505">
        <v>5</v>
      </c>
      <c r="Y505" t="str">
        <f>IF(Table1[[#This Row],[Satisfaction Score]]&lt;3,"Unsatisfied",IF(Table1[[#This Row],[Satisfaction Score]]&lt;4,"Neutral","Satisfied"))</f>
        <v>Satisfied</v>
      </c>
      <c r="Z505">
        <v>2</v>
      </c>
      <c r="AA505" s="1">
        <v>44968</v>
      </c>
      <c r="AB505" t="s">
        <v>50</v>
      </c>
      <c r="AC505" t="s">
        <v>42</v>
      </c>
      <c r="AD505" t="s">
        <v>43</v>
      </c>
      <c r="AE505">
        <v>1</v>
      </c>
      <c r="AF505" s="5">
        <v>861.91</v>
      </c>
      <c r="AG505">
        <v>35</v>
      </c>
      <c r="AH505" t="str">
        <f t="shared" si="7"/>
        <v>Adult</v>
      </c>
    </row>
    <row r="506" spans="1:34" x14ac:dyDescent="0.25">
      <c r="A506">
        <v>3995</v>
      </c>
      <c r="B506" s="1">
        <v>43661</v>
      </c>
      <c r="C506">
        <v>6</v>
      </c>
      <c r="D506" t="s">
        <v>119</v>
      </c>
      <c r="E506" t="s">
        <v>81</v>
      </c>
      <c r="F506" t="s">
        <v>30</v>
      </c>
      <c r="G506" t="s">
        <v>55</v>
      </c>
      <c r="H506" t="s">
        <v>45</v>
      </c>
      <c r="I506" t="s">
        <v>33</v>
      </c>
      <c r="J506" t="s">
        <v>95</v>
      </c>
      <c r="K506" t="s">
        <v>95</v>
      </c>
      <c r="L506" t="s">
        <v>101</v>
      </c>
      <c r="M506" s="1">
        <v>17144</v>
      </c>
      <c r="N506" t="s">
        <v>36</v>
      </c>
      <c r="O506" t="s">
        <v>37</v>
      </c>
      <c r="P506" t="s">
        <v>72</v>
      </c>
      <c r="Q506" t="s">
        <v>39</v>
      </c>
      <c r="R506" t="s">
        <v>78</v>
      </c>
      <c r="S506" t="str">
        <f>IF(Table1[[#This Row],[Current Employee Rating]]&gt;=4,"High Performer",IF(Table1[[#This Row],[Current Employee Rating]]&gt;=3,"Average Performer","Low Performer"))</f>
        <v>Average Performer</v>
      </c>
      <c r="T506">
        <v>3</v>
      </c>
      <c r="U506" s="1">
        <v>44931</v>
      </c>
      <c r="V506">
        <v>4</v>
      </c>
      <c r="W506" t="str">
        <f>IF(Table1[[#This Row],[Engagement Score]]&lt;3,"Low",IF(Table1[[#This Row],[Engagement Score]]&lt;4,"Medium","High"))</f>
        <v>High</v>
      </c>
      <c r="X506">
        <v>5</v>
      </c>
      <c r="Y506" t="str">
        <f>IF(Table1[[#This Row],[Satisfaction Score]]&lt;3,"Unsatisfied",IF(Table1[[#This Row],[Satisfaction Score]]&lt;4,"Neutral","Satisfied"))</f>
        <v>Satisfied</v>
      </c>
      <c r="Z506">
        <v>2</v>
      </c>
      <c r="AA506" s="1">
        <v>44918</v>
      </c>
      <c r="AB506" t="s">
        <v>62</v>
      </c>
      <c r="AC506" t="s">
        <v>51</v>
      </c>
      <c r="AD506" t="s">
        <v>52</v>
      </c>
      <c r="AE506">
        <v>3</v>
      </c>
      <c r="AF506" s="5">
        <v>803.73</v>
      </c>
      <c r="AG506">
        <v>73</v>
      </c>
      <c r="AH506" t="str">
        <f t="shared" si="7"/>
        <v>Old</v>
      </c>
    </row>
    <row r="507" spans="1:34" x14ac:dyDescent="0.25">
      <c r="A507">
        <v>3996</v>
      </c>
      <c r="B507" s="1">
        <v>44440</v>
      </c>
      <c r="C507">
        <v>4</v>
      </c>
      <c r="D507" t="s">
        <v>119</v>
      </c>
      <c r="E507" t="s">
        <v>87</v>
      </c>
      <c r="F507" t="s">
        <v>30</v>
      </c>
      <c r="G507" t="s">
        <v>46</v>
      </c>
      <c r="H507" t="s">
        <v>32</v>
      </c>
      <c r="I507" t="s">
        <v>55</v>
      </c>
      <c r="J507" t="s">
        <v>95</v>
      </c>
      <c r="K507" t="s">
        <v>95</v>
      </c>
      <c r="L507" t="s">
        <v>102</v>
      </c>
      <c r="M507" s="1">
        <v>36493</v>
      </c>
      <c r="N507" t="s">
        <v>36</v>
      </c>
      <c r="O507" t="s">
        <v>37</v>
      </c>
      <c r="P507" t="s">
        <v>38</v>
      </c>
      <c r="Q507" t="s">
        <v>39</v>
      </c>
      <c r="R507" t="s">
        <v>40</v>
      </c>
      <c r="S507" t="str">
        <f>IF(Table1[[#This Row],[Current Employee Rating]]&gt;=4,"High Performer",IF(Table1[[#This Row],[Current Employee Rating]]&gt;=3,"Average Performer","Low Performer"))</f>
        <v>Average Performer</v>
      </c>
      <c r="T507">
        <v>3</v>
      </c>
      <c r="U507" s="1">
        <v>45030</v>
      </c>
      <c r="V507">
        <v>3</v>
      </c>
      <c r="W507" t="str">
        <f>IF(Table1[[#This Row],[Engagement Score]]&lt;3,"Low",IF(Table1[[#This Row],[Engagement Score]]&lt;4,"Medium","High"))</f>
        <v>Medium</v>
      </c>
      <c r="X507">
        <v>5</v>
      </c>
      <c r="Y507" t="str">
        <f>IF(Table1[[#This Row],[Satisfaction Score]]&lt;3,"Unsatisfied",IF(Table1[[#This Row],[Satisfaction Score]]&lt;4,"Neutral","Satisfied"))</f>
        <v>Satisfied</v>
      </c>
      <c r="Z507">
        <v>1</v>
      </c>
      <c r="AA507" s="1">
        <v>44935</v>
      </c>
      <c r="AB507" t="s">
        <v>50</v>
      </c>
      <c r="AC507" t="s">
        <v>42</v>
      </c>
      <c r="AD507" t="s">
        <v>43</v>
      </c>
      <c r="AE507">
        <v>2</v>
      </c>
      <c r="AF507" s="5">
        <v>808.51</v>
      </c>
      <c r="AG507">
        <v>22</v>
      </c>
      <c r="AH507" t="str">
        <f t="shared" si="7"/>
        <v>Young Adult</v>
      </c>
    </row>
    <row r="508" spans="1:34" x14ac:dyDescent="0.25">
      <c r="A508">
        <v>3997</v>
      </c>
      <c r="B508" s="1">
        <v>43662</v>
      </c>
      <c r="C508">
        <v>6</v>
      </c>
      <c r="D508" t="s">
        <v>119</v>
      </c>
      <c r="E508" t="s">
        <v>44</v>
      </c>
      <c r="F508" t="s">
        <v>30</v>
      </c>
      <c r="G508" t="s">
        <v>31</v>
      </c>
      <c r="H508" t="s">
        <v>45</v>
      </c>
      <c r="I508" t="s">
        <v>33</v>
      </c>
      <c r="J508" t="s">
        <v>95</v>
      </c>
      <c r="K508" t="s">
        <v>95</v>
      </c>
      <c r="L508" t="s">
        <v>79</v>
      </c>
      <c r="M508" s="1">
        <v>17138</v>
      </c>
      <c r="N508" t="s">
        <v>83</v>
      </c>
      <c r="O508" t="s">
        <v>48</v>
      </c>
      <c r="P508" t="s">
        <v>72</v>
      </c>
      <c r="Q508" t="s">
        <v>61</v>
      </c>
      <c r="R508" t="s">
        <v>98</v>
      </c>
      <c r="S508" t="str">
        <f>IF(Table1[[#This Row],[Current Employee Rating]]&gt;=4,"High Performer",IF(Table1[[#This Row],[Current Employee Rating]]&gt;=3,"Average Performer","Low Performer"))</f>
        <v>Average Performer</v>
      </c>
      <c r="T508">
        <v>3</v>
      </c>
      <c r="U508" s="1">
        <v>44814</v>
      </c>
      <c r="V508">
        <v>2</v>
      </c>
      <c r="W508" t="str">
        <f>IF(Table1[[#This Row],[Engagement Score]]&lt;3,"Low",IF(Table1[[#This Row],[Engagement Score]]&lt;4,"Medium","High"))</f>
        <v>Low</v>
      </c>
      <c r="X508">
        <v>4</v>
      </c>
      <c r="Y508" t="str">
        <f>IF(Table1[[#This Row],[Satisfaction Score]]&lt;3,"Unsatisfied",IF(Table1[[#This Row],[Satisfaction Score]]&lt;4,"Neutral","Satisfied"))</f>
        <v>Satisfied</v>
      </c>
      <c r="Z508">
        <v>1</v>
      </c>
      <c r="AA508" s="1">
        <v>44823</v>
      </c>
      <c r="AB508" t="s">
        <v>62</v>
      </c>
      <c r="AC508" t="s">
        <v>51</v>
      </c>
      <c r="AD508" t="s">
        <v>43</v>
      </c>
      <c r="AE508">
        <v>4</v>
      </c>
      <c r="AF508" s="5">
        <v>629.16</v>
      </c>
      <c r="AG508">
        <v>73</v>
      </c>
      <c r="AH508" t="str">
        <f t="shared" si="7"/>
        <v>Old</v>
      </c>
    </row>
    <row r="509" spans="1:34" x14ac:dyDescent="0.25">
      <c r="A509">
        <v>3998</v>
      </c>
      <c r="B509" s="1">
        <v>44554</v>
      </c>
      <c r="C509">
        <v>4</v>
      </c>
      <c r="D509" t="s">
        <v>119</v>
      </c>
      <c r="E509" t="s">
        <v>29</v>
      </c>
      <c r="F509" t="s">
        <v>108</v>
      </c>
      <c r="G509" t="s">
        <v>55</v>
      </c>
      <c r="H509" t="s">
        <v>56</v>
      </c>
      <c r="I509" t="s">
        <v>55</v>
      </c>
      <c r="J509" t="s">
        <v>95</v>
      </c>
      <c r="K509" t="s">
        <v>95</v>
      </c>
      <c r="L509" t="s">
        <v>105</v>
      </c>
      <c r="M509" s="1">
        <v>25955</v>
      </c>
      <c r="N509" t="s">
        <v>83</v>
      </c>
      <c r="O509" t="s">
        <v>37</v>
      </c>
      <c r="P509" t="s">
        <v>60</v>
      </c>
      <c r="Q509" t="s">
        <v>67</v>
      </c>
      <c r="R509" t="s">
        <v>40</v>
      </c>
      <c r="S509" t="str">
        <f>IF(Table1[[#This Row],[Current Employee Rating]]&gt;=4,"High Performer",IF(Table1[[#This Row],[Current Employee Rating]]&gt;=3,"Average Performer","Low Performer"))</f>
        <v>Average Performer</v>
      </c>
      <c r="T509">
        <v>3</v>
      </c>
      <c r="U509" s="1">
        <v>44979</v>
      </c>
      <c r="V509">
        <v>5</v>
      </c>
      <c r="W509" t="str">
        <f>IF(Table1[[#This Row],[Engagement Score]]&lt;3,"Low",IF(Table1[[#This Row],[Engagement Score]]&lt;4,"Medium","High"))</f>
        <v>High</v>
      </c>
      <c r="X509">
        <v>5</v>
      </c>
      <c r="Y509" t="str">
        <f>IF(Table1[[#This Row],[Satisfaction Score]]&lt;3,"Unsatisfied",IF(Table1[[#This Row],[Satisfaction Score]]&lt;4,"Neutral","Satisfied"))</f>
        <v>Satisfied</v>
      </c>
      <c r="Z509">
        <v>2</v>
      </c>
      <c r="AA509" s="1">
        <v>44830</v>
      </c>
      <c r="AB509" t="s">
        <v>50</v>
      </c>
      <c r="AC509" t="s">
        <v>51</v>
      </c>
      <c r="AD509" t="s">
        <v>63</v>
      </c>
      <c r="AE509">
        <v>1</v>
      </c>
      <c r="AF509" s="5">
        <v>994.09</v>
      </c>
      <c r="AG509">
        <v>50</v>
      </c>
      <c r="AH509" t="str">
        <f t="shared" si="7"/>
        <v>Middle Aged</v>
      </c>
    </row>
    <row r="510" spans="1:34" x14ac:dyDescent="0.25">
      <c r="A510">
        <v>3999</v>
      </c>
      <c r="B510" s="1">
        <v>43572</v>
      </c>
      <c r="C510">
        <v>7</v>
      </c>
      <c r="D510" t="s">
        <v>119</v>
      </c>
      <c r="E510" t="s">
        <v>69</v>
      </c>
      <c r="F510" t="s">
        <v>108</v>
      </c>
      <c r="G510" t="s">
        <v>55</v>
      </c>
      <c r="H510" t="s">
        <v>56</v>
      </c>
      <c r="I510" t="s">
        <v>55</v>
      </c>
      <c r="J510" t="s">
        <v>95</v>
      </c>
      <c r="K510" t="s">
        <v>95</v>
      </c>
      <c r="L510" t="s">
        <v>79</v>
      </c>
      <c r="M510" s="1">
        <v>15738</v>
      </c>
      <c r="N510" t="s">
        <v>83</v>
      </c>
      <c r="O510" t="s">
        <v>48</v>
      </c>
      <c r="P510" t="s">
        <v>84</v>
      </c>
      <c r="Q510" t="s">
        <v>61</v>
      </c>
      <c r="R510" t="s">
        <v>78</v>
      </c>
      <c r="S510" t="str">
        <f>IF(Table1[[#This Row],[Current Employee Rating]]&gt;=4,"High Performer",IF(Table1[[#This Row],[Current Employee Rating]]&gt;=3,"Average Performer","Low Performer"))</f>
        <v>Average Performer</v>
      </c>
      <c r="T510">
        <v>3</v>
      </c>
      <c r="U510" s="1">
        <v>44836</v>
      </c>
      <c r="V510">
        <v>5</v>
      </c>
      <c r="W510" t="str">
        <f>IF(Table1[[#This Row],[Engagement Score]]&lt;3,"Low",IF(Table1[[#This Row],[Engagement Score]]&lt;4,"Medium","High"))</f>
        <v>High</v>
      </c>
      <c r="X510">
        <v>4</v>
      </c>
      <c r="Y510" t="str">
        <f>IF(Table1[[#This Row],[Satisfaction Score]]&lt;3,"Unsatisfied",IF(Table1[[#This Row],[Satisfaction Score]]&lt;4,"Neutral","Satisfied"))</f>
        <v>Satisfied</v>
      </c>
      <c r="Z510">
        <v>2</v>
      </c>
      <c r="AA510" s="1">
        <v>45109</v>
      </c>
      <c r="AB510" t="s">
        <v>41</v>
      </c>
      <c r="AC510" t="s">
        <v>42</v>
      </c>
      <c r="AD510" t="s">
        <v>52</v>
      </c>
      <c r="AE510">
        <v>5</v>
      </c>
      <c r="AF510" s="5">
        <v>477.78</v>
      </c>
      <c r="AG510">
        <v>76</v>
      </c>
      <c r="AH510" t="str">
        <f t="shared" si="7"/>
        <v>Old</v>
      </c>
    </row>
    <row r="511" spans="1:34" x14ac:dyDescent="0.25">
      <c r="A511">
        <v>4000</v>
      </c>
      <c r="B511" s="1">
        <v>43764</v>
      </c>
      <c r="C511">
        <v>6</v>
      </c>
      <c r="D511" t="s">
        <v>123</v>
      </c>
      <c r="E511" t="s">
        <v>94</v>
      </c>
      <c r="F511" t="s">
        <v>108</v>
      </c>
      <c r="G511" t="s">
        <v>31</v>
      </c>
      <c r="H511" t="s">
        <v>32</v>
      </c>
      <c r="I511" t="s">
        <v>55</v>
      </c>
      <c r="J511" t="s">
        <v>95</v>
      </c>
      <c r="K511" t="s">
        <v>95</v>
      </c>
      <c r="L511" t="s">
        <v>70</v>
      </c>
      <c r="M511" s="1">
        <v>22006</v>
      </c>
      <c r="N511" t="s">
        <v>83</v>
      </c>
      <c r="O511" t="s">
        <v>48</v>
      </c>
      <c r="P511" t="s">
        <v>72</v>
      </c>
      <c r="Q511" t="s">
        <v>77</v>
      </c>
      <c r="R511" t="s">
        <v>40</v>
      </c>
      <c r="S511" t="str">
        <f>IF(Table1[[#This Row],[Current Employee Rating]]&gt;=4,"High Performer",IF(Table1[[#This Row],[Current Employee Rating]]&gt;=3,"Average Performer","Low Performer"))</f>
        <v>Average Performer</v>
      </c>
      <c r="T511">
        <v>3</v>
      </c>
      <c r="U511" s="1">
        <v>45037</v>
      </c>
      <c r="V511">
        <v>3</v>
      </c>
      <c r="W511" t="str">
        <f>IF(Table1[[#This Row],[Engagement Score]]&lt;3,"Low",IF(Table1[[#This Row],[Engagement Score]]&lt;4,"Medium","High"))</f>
        <v>Medium</v>
      </c>
      <c r="X511">
        <v>2</v>
      </c>
      <c r="Y511" t="str">
        <f>IF(Table1[[#This Row],[Satisfaction Score]]&lt;3,"Unsatisfied",IF(Table1[[#This Row],[Satisfaction Score]]&lt;4,"Neutral","Satisfied"))</f>
        <v>Unsatisfied</v>
      </c>
      <c r="Z511">
        <v>1</v>
      </c>
      <c r="AA511" s="1">
        <v>44840</v>
      </c>
      <c r="AB511" t="s">
        <v>41</v>
      </c>
      <c r="AC511" t="s">
        <v>42</v>
      </c>
      <c r="AD511" t="s">
        <v>63</v>
      </c>
      <c r="AE511">
        <v>4</v>
      </c>
      <c r="AF511" s="5">
        <v>951.27</v>
      </c>
      <c r="AG511">
        <v>59</v>
      </c>
      <c r="AH511" t="str">
        <f t="shared" si="7"/>
        <v>Middle Aged</v>
      </c>
    </row>
    <row r="512" spans="1:34" x14ac:dyDescent="0.25">
      <c r="A512">
        <v>1001</v>
      </c>
      <c r="B512" s="1">
        <v>43706</v>
      </c>
      <c r="C512">
        <v>6</v>
      </c>
      <c r="D512" t="s">
        <v>128</v>
      </c>
      <c r="E512" t="s">
        <v>69</v>
      </c>
      <c r="F512" t="s">
        <v>30</v>
      </c>
      <c r="G512" t="s">
        <v>46</v>
      </c>
      <c r="H512" t="s">
        <v>45</v>
      </c>
      <c r="I512" t="s">
        <v>46</v>
      </c>
      <c r="J512" t="s">
        <v>129</v>
      </c>
      <c r="K512" t="s">
        <v>129</v>
      </c>
      <c r="L512" t="s">
        <v>79</v>
      </c>
      <c r="M512" s="1">
        <v>21084</v>
      </c>
      <c r="N512" t="s">
        <v>36</v>
      </c>
      <c r="O512" t="s">
        <v>37</v>
      </c>
      <c r="P512" t="s">
        <v>72</v>
      </c>
      <c r="Q512" t="s">
        <v>67</v>
      </c>
      <c r="R512" t="s">
        <v>40</v>
      </c>
      <c r="S512" t="str">
        <f>IF(Table1[[#This Row],[Current Employee Rating]]&gt;=4,"High Performer",IF(Table1[[#This Row],[Current Employee Rating]]&gt;=3,"Average Performer","Low Performer"))</f>
        <v>Average Performer</v>
      </c>
      <c r="T512">
        <v>3</v>
      </c>
      <c r="U512" s="1">
        <v>44844</v>
      </c>
      <c r="V512">
        <v>2</v>
      </c>
      <c r="W512" t="str">
        <f>IF(Table1[[#This Row],[Engagement Score]]&lt;3,"Low",IF(Table1[[#This Row],[Engagement Score]]&lt;4,"Medium","High"))</f>
        <v>Low</v>
      </c>
      <c r="X512">
        <v>5</v>
      </c>
      <c r="Y512" t="str">
        <f>IF(Table1[[#This Row],[Satisfaction Score]]&lt;3,"Unsatisfied",IF(Table1[[#This Row],[Satisfaction Score]]&lt;4,"Neutral","Satisfied"))</f>
        <v>Satisfied</v>
      </c>
      <c r="Z512">
        <v>5</v>
      </c>
      <c r="AA512" s="1">
        <v>44825</v>
      </c>
      <c r="AB512" t="s">
        <v>50</v>
      </c>
      <c r="AC512" t="s">
        <v>42</v>
      </c>
      <c r="AD512" t="s">
        <v>43</v>
      </c>
      <c r="AE512">
        <v>4</v>
      </c>
      <c r="AF512" s="5">
        <v>510.83</v>
      </c>
      <c r="AG512">
        <v>62</v>
      </c>
      <c r="AH512" t="str">
        <f t="shared" si="7"/>
        <v>Old</v>
      </c>
    </row>
    <row r="513" spans="1:34" x14ac:dyDescent="0.25">
      <c r="A513">
        <v>1002</v>
      </c>
      <c r="B513" s="1">
        <v>44907</v>
      </c>
      <c r="C513">
        <v>3</v>
      </c>
      <c r="D513" t="s">
        <v>128</v>
      </c>
      <c r="E513" t="s">
        <v>81</v>
      </c>
      <c r="F513" t="s">
        <v>30</v>
      </c>
      <c r="G513" t="s">
        <v>46</v>
      </c>
      <c r="H513" t="s">
        <v>45</v>
      </c>
      <c r="I513" t="s">
        <v>33</v>
      </c>
      <c r="J513" t="s">
        <v>129</v>
      </c>
      <c r="K513" t="s">
        <v>129</v>
      </c>
      <c r="L513" t="s">
        <v>102</v>
      </c>
      <c r="M513" s="1">
        <v>18452</v>
      </c>
      <c r="N513" t="s">
        <v>36</v>
      </c>
      <c r="O513" t="s">
        <v>37</v>
      </c>
      <c r="P513" t="s">
        <v>84</v>
      </c>
      <c r="Q513" t="s">
        <v>39</v>
      </c>
      <c r="R513" t="s">
        <v>40</v>
      </c>
      <c r="S513" t="str">
        <f>IF(Table1[[#This Row],[Current Employee Rating]]&gt;=4,"High Performer",IF(Table1[[#This Row],[Current Employee Rating]]&gt;=3,"Average Performer","Low Performer"))</f>
        <v>Average Performer</v>
      </c>
      <c r="T513">
        <v>3</v>
      </c>
      <c r="U513" s="1">
        <v>45141</v>
      </c>
      <c r="V513">
        <v>4</v>
      </c>
      <c r="W513" t="str">
        <f>IF(Table1[[#This Row],[Engagement Score]]&lt;3,"Low",IF(Table1[[#This Row],[Engagement Score]]&lt;4,"Medium","High"))</f>
        <v>High</v>
      </c>
      <c r="X513">
        <v>5</v>
      </c>
      <c r="Y513" t="str">
        <f>IF(Table1[[#This Row],[Satisfaction Score]]&lt;3,"Unsatisfied",IF(Table1[[#This Row],[Satisfaction Score]]&lt;4,"Neutral","Satisfied"))</f>
        <v>Satisfied</v>
      </c>
      <c r="Z513">
        <v>3</v>
      </c>
      <c r="AA513" s="1">
        <v>45126</v>
      </c>
      <c r="AB513" t="s">
        <v>41</v>
      </c>
      <c r="AC513" t="s">
        <v>42</v>
      </c>
      <c r="AD513" t="s">
        <v>43</v>
      </c>
      <c r="AE513">
        <v>2</v>
      </c>
      <c r="AF513" s="5">
        <v>582.37</v>
      </c>
      <c r="AG513">
        <v>72</v>
      </c>
      <c r="AH513" t="str">
        <f t="shared" si="7"/>
        <v>Old</v>
      </c>
    </row>
    <row r="514" spans="1:34" x14ac:dyDescent="0.25">
      <c r="A514">
        <v>1003</v>
      </c>
      <c r="B514" s="1">
        <v>44993</v>
      </c>
      <c r="C514">
        <v>3</v>
      </c>
      <c r="D514" t="s">
        <v>128</v>
      </c>
      <c r="E514" t="s">
        <v>74</v>
      </c>
      <c r="F514" t="s">
        <v>30</v>
      </c>
      <c r="G514" t="s">
        <v>31</v>
      </c>
      <c r="H514" t="s">
        <v>45</v>
      </c>
      <c r="I514" t="s">
        <v>46</v>
      </c>
      <c r="J514" t="s">
        <v>129</v>
      </c>
      <c r="K514" t="s">
        <v>129</v>
      </c>
      <c r="L514" t="s">
        <v>70</v>
      </c>
      <c r="M514" s="1">
        <v>26991</v>
      </c>
      <c r="N514" t="s">
        <v>36</v>
      </c>
      <c r="O514" t="s">
        <v>37</v>
      </c>
      <c r="P514" t="s">
        <v>38</v>
      </c>
      <c r="Q514" t="s">
        <v>67</v>
      </c>
      <c r="R514" t="s">
        <v>40</v>
      </c>
      <c r="S514" t="str">
        <f>IF(Table1[[#This Row],[Current Employee Rating]]&gt;=4,"High Performer",IF(Table1[[#This Row],[Current Employee Rating]]&gt;=3,"Average Performer","Low Performer"))</f>
        <v>Average Performer</v>
      </c>
      <c r="T514">
        <v>3</v>
      </c>
      <c r="U514" s="1">
        <v>44929</v>
      </c>
      <c r="V514">
        <v>2</v>
      </c>
      <c r="W514" t="str">
        <f>IF(Table1[[#This Row],[Engagement Score]]&lt;3,"Low",IF(Table1[[#This Row],[Engagement Score]]&lt;4,"Medium","High"))</f>
        <v>Low</v>
      </c>
      <c r="X514">
        <v>5</v>
      </c>
      <c r="Y514" t="str">
        <f>IF(Table1[[#This Row],[Satisfaction Score]]&lt;3,"Unsatisfied",IF(Table1[[#This Row],[Satisfaction Score]]&lt;4,"Neutral","Satisfied"))</f>
        <v>Satisfied</v>
      </c>
      <c r="Z514">
        <v>2</v>
      </c>
      <c r="AA514" s="1">
        <v>44981</v>
      </c>
      <c r="AB514" t="s">
        <v>68</v>
      </c>
      <c r="AC514" t="s">
        <v>42</v>
      </c>
      <c r="AD514" t="s">
        <v>52</v>
      </c>
      <c r="AE514">
        <v>4</v>
      </c>
      <c r="AF514" s="5">
        <v>777.06</v>
      </c>
      <c r="AG514">
        <v>50</v>
      </c>
      <c r="AH514" t="str">
        <f t="shared" si="7"/>
        <v>Middle Aged</v>
      </c>
    </row>
    <row r="515" spans="1:34" x14ac:dyDescent="0.25">
      <c r="A515">
        <v>1004</v>
      </c>
      <c r="B515" s="1">
        <v>43980</v>
      </c>
      <c r="C515">
        <v>5</v>
      </c>
      <c r="D515" t="s">
        <v>128</v>
      </c>
      <c r="E515" t="s">
        <v>94</v>
      </c>
      <c r="F515" t="s">
        <v>30</v>
      </c>
      <c r="G515" t="s">
        <v>46</v>
      </c>
      <c r="H515" t="s">
        <v>32</v>
      </c>
      <c r="I515" t="s">
        <v>46</v>
      </c>
      <c r="J515" t="s">
        <v>129</v>
      </c>
      <c r="K515" t="s">
        <v>129</v>
      </c>
      <c r="L515" t="s">
        <v>96</v>
      </c>
      <c r="M515" s="1">
        <v>20847</v>
      </c>
      <c r="N515" t="s">
        <v>36</v>
      </c>
      <c r="O515" t="s">
        <v>48</v>
      </c>
      <c r="P515" t="s">
        <v>72</v>
      </c>
      <c r="Q515" t="s">
        <v>61</v>
      </c>
      <c r="R515" t="s">
        <v>40</v>
      </c>
      <c r="S515" t="str">
        <f>IF(Table1[[#This Row],[Current Employee Rating]]&gt;=4,"High Performer",IF(Table1[[#This Row],[Current Employee Rating]]&gt;=3,"Average Performer","Low Performer"))</f>
        <v>Average Performer</v>
      </c>
      <c r="T515">
        <v>3</v>
      </c>
      <c r="U515" s="1">
        <v>45137</v>
      </c>
      <c r="V515">
        <v>3</v>
      </c>
      <c r="W515" t="str">
        <f>IF(Table1[[#This Row],[Engagement Score]]&lt;3,"Low",IF(Table1[[#This Row],[Engagement Score]]&lt;4,"Medium","High"))</f>
        <v>Medium</v>
      </c>
      <c r="X515">
        <v>5</v>
      </c>
      <c r="Y515" t="str">
        <f>IF(Table1[[#This Row],[Satisfaction Score]]&lt;3,"Unsatisfied",IF(Table1[[#This Row],[Satisfaction Score]]&lt;4,"Neutral","Satisfied"))</f>
        <v>Satisfied</v>
      </c>
      <c r="Z515">
        <v>3</v>
      </c>
      <c r="AA515" s="1">
        <v>44938</v>
      </c>
      <c r="AB515" t="s">
        <v>50</v>
      </c>
      <c r="AC515" t="s">
        <v>42</v>
      </c>
      <c r="AD515" t="s">
        <v>63</v>
      </c>
      <c r="AE515">
        <v>2</v>
      </c>
      <c r="AF515" s="5">
        <v>824.3</v>
      </c>
      <c r="AG515">
        <v>63</v>
      </c>
      <c r="AH515" t="str">
        <f t="shared" ref="AH515:AH578" si="8">IF(AG515&lt;25,"Young Adult", IF(AG515&lt;40, "Adult", IF(AG515&lt;60, "Middle Aged", "Old")))</f>
        <v>Old</v>
      </c>
    </row>
    <row r="516" spans="1:34" x14ac:dyDescent="0.25">
      <c r="A516">
        <v>1005</v>
      </c>
      <c r="B516" s="1">
        <v>44820</v>
      </c>
      <c r="C516">
        <v>3</v>
      </c>
      <c r="D516" t="s">
        <v>128</v>
      </c>
      <c r="E516" t="s">
        <v>85</v>
      </c>
      <c r="F516" t="s">
        <v>30</v>
      </c>
      <c r="G516" t="s">
        <v>55</v>
      </c>
      <c r="H516" t="s">
        <v>56</v>
      </c>
      <c r="I516" t="s">
        <v>33</v>
      </c>
      <c r="J516" t="s">
        <v>129</v>
      </c>
      <c r="K516" t="s">
        <v>129</v>
      </c>
      <c r="L516" t="s">
        <v>70</v>
      </c>
      <c r="M516" s="1">
        <v>25777</v>
      </c>
      <c r="N516" t="s">
        <v>36</v>
      </c>
      <c r="O516" t="s">
        <v>48</v>
      </c>
      <c r="P516" t="s">
        <v>72</v>
      </c>
      <c r="Q516" t="s">
        <v>77</v>
      </c>
      <c r="R516" t="s">
        <v>40</v>
      </c>
      <c r="S516" t="str">
        <f>IF(Table1[[#This Row],[Current Employee Rating]]&gt;=4,"High Performer",IF(Table1[[#This Row],[Current Employee Rating]]&gt;=3,"Average Performer","Low Performer"))</f>
        <v>Average Performer</v>
      </c>
      <c r="T516">
        <v>3</v>
      </c>
      <c r="U516" s="1">
        <v>45096</v>
      </c>
      <c r="V516">
        <v>2</v>
      </c>
      <c r="W516" t="str">
        <f>IF(Table1[[#This Row],[Engagement Score]]&lt;3,"Low",IF(Table1[[#This Row],[Engagement Score]]&lt;4,"Medium","High"))</f>
        <v>Low</v>
      </c>
      <c r="X516">
        <v>4</v>
      </c>
      <c r="Y516" t="str">
        <f>IF(Table1[[#This Row],[Satisfaction Score]]&lt;3,"Unsatisfied",IF(Table1[[#This Row],[Satisfaction Score]]&lt;4,"Neutral","Satisfied"))</f>
        <v>Satisfied</v>
      </c>
      <c r="Z516">
        <v>5</v>
      </c>
      <c r="AA516" s="1">
        <v>45058</v>
      </c>
      <c r="AB516" t="s">
        <v>92</v>
      </c>
      <c r="AC516" t="s">
        <v>51</v>
      </c>
      <c r="AD516" t="s">
        <v>73</v>
      </c>
      <c r="AE516">
        <v>4</v>
      </c>
      <c r="AF516" s="5">
        <v>145.99</v>
      </c>
      <c r="AG516">
        <v>52</v>
      </c>
      <c r="AH516" t="str">
        <f t="shared" si="8"/>
        <v>Middle Aged</v>
      </c>
    </row>
    <row r="517" spans="1:34" x14ac:dyDescent="0.25">
      <c r="A517">
        <v>1006</v>
      </c>
      <c r="B517" s="1">
        <v>44423</v>
      </c>
      <c r="C517">
        <v>4</v>
      </c>
      <c r="D517" t="s">
        <v>128</v>
      </c>
      <c r="E517" t="s">
        <v>87</v>
      </c>
      <c r="F517" t="s">
        <v>30</v>
      </c>
      <c r="G517" t="s">
        <v>55</v>
      </c>
      <c r="H517" t="s">
        <v>32</v>
      </c>
      <c r="I517" t="s">
        <v>46</v>
      </c>
      <c r="J517" t="s">
        <v>129</v>
      </c>
      <c r="K517" t="s">
        <v>129</v>
      </c>
      <c r="L517" t="s">
        <v>79</v>
      </c>
      <c r="M517" s="1">
        <v>21600</v>
      </c>
      <c r="N517" t="s">
        <v>36</v>
      </c>
      <c r="O517" t="s">
        <v>37</v>
      </c>
      <c r="P517" t="s">
        <v>38</v>
      </c>
      <c r="Q517" t="s">
        <v>39</v>
      </c>
      <c r="R517" t="s">
        <v>40</v>
      </c>
      <c r="S517" t="str">
        <f>IF(Table1[[#This Row],[Current Employee Rating]]&gt;=4,"High Performer",IF(Table1[[#This Row],[Current Employee Rating]]&gt;=3,"Average Performer","Low Performer"))</f>
        <v>Average Performer</v>
      </c>
      <c r="T517">
        <v>3</v>
      </c>
      <c r="U517" s="1">
        <v>45049</v>
      </c>
      <c r="V517">
        <v>5</v>
      </c>
      <c r="W517" t="str">
        <f>IF(Table1[[#This Row],[Engagement Score]]&lt;3,"Low",IF(Table1[[#This Row],[Engagement Score]]&lt;4,"Medium","High"))</f>
        <v>High</v>
      </c>
      <c r="X517">
        <v>2</v>
      </c>
      <c r="Y517" t="str">
        <f>IF(Table1[[#This Row],[Satisfaction Score]]&lt;3,"Unsatisfied",IF(Table1[[#This Row],[Satisfaction Score]]&lt;4,"Neutral","Satisfied"))</f>
        <v>Unsatisfied</v>
      </c>
      <c r="Z517">
        <v>1</v>
      </c>
      <c r="AA517" s="1">
        <v>45054</v>
      </c>
      <c r="AB517" t="s">
        <v>62</v>
      </c>
      <c r="AC517" t="s">
        <v>42</v>
      </c>
      <c r="AD517" t="s">
        <v>43</v>
      </c>
      <c r="AE517">
        <v>2</v>
      </c>
      <c r="AF517" s="5">
        <v>838.07</v>
      </c>
      <c r="AG517">
        <v>62</v>
      </c>
      <c r="AH517" t="str">
        <f t="shared" si="8"/>
        <v>Old</v>
      </c>
    </row>
    <row r="518" spans="1:34" x14ac:dyDescent="0.25">
      <c r="A518">
        <v>1007</v>
      </c>
      <c r="B518" s="1">
        <v>44129</v>
      </c>
      <c r="C518">
        <v>5</v>
      </c>
      <c r="D518" t="s">
        <v>128</v>
      </c>
      <c r="E518" t="s">
        <v>85</v>
      </c>
      <c r="F518" t="s">
        <v>108</v>
      </c>
      <c r="G518" t="s">
        <v>46</v>
      </c>
      <c r="H518" t="s">
        <v>45</v>
      </c>
      <c r="I518" t="s">
        <v>46</v>
      </c>
      <c r="J518" t="s">
        <v>129</v>
      </c>
      <c r="K518" t="s">
        <v>129</v>
      </c>
      <c r="L518" t="s">
        <v>65</v>
      </c>
      <c r="M518" s="1">
        <v>36603</v>
      </c>
      <c r="N518" t="s">
        <v>36</v>
      </c>
      <c r="O518" t="s">
        <v>48</v>
      </c>
      <c r="P518" t="s">
        <v>72</v>
      </c>
      <c r="Q518" t="s">
        <v>39</v>
      </c>
      <c r="R518" t="s">
        <v>40</v>
      </c>
      <c r="S518" t="str">
        <f>IF(Table1[[#This Row],[Current Employee Rating]]&gt;=4,"High Performer",IF(Table1[[#This Row],[Current Employee Rating]]&gt;=3,"Average Performer","Low Performer"))</f>
        <v>Average Performer</v>
      </c>
      <c r="T518">
        <v>3</v>
      </c>
      <c r="U518" s="1">
        <v>45125</v>
      </c>
      <c r="V518">
        <v>2</v>
      </c>
      <c r="W518" t="str">
        <f>IF(Table1[[#This Row],[Engagement Score]]&lt;3,"Low",IF(Table1[[#This Row],[Engagement Score]]&lt;4,"Medium","High"))</f>
        <v>Low</v>
      </c>
      <c r="X518">
        <v>1</v>
      </c>
      <c r="Y518" t="str">
        <f>IF(Table1[[#This Row],[Satisfaction Score]]&lt;3,"Unsatisfied",IF(Table1[[#This Row],[Satisfaction Score]]&lt;4,"Neutral","Satisfied"))</f>
        <v>Unsatisfied</v>
      </c>
      <c r="Z518">
        <v>5</v>
      </c>
      <c r="AA518" s="1">
        <v>45060</v>
      </c>
      <c r="AB518" t="s">
        <v>41</v>
      </c>
      <c r="AC518" t="s">
        <v>51</v>
      </c>
      <c r="AD518" t="s">
        <v>43</v>
      </c>
      <c r="AE518">
        <v>2</v>
      </c>
      <c r="AF518" s="5">
        <v>667.32</v>
      </c>
      <c r="AG518">
        <v>20</v>
      </c>
      <c r="AH518" t="str">
        <f t="shared" si="8"/>
        <v>Young Adult</v>
      </c>
    </row>
    <row r="519" spans="1:34" x14ac:dyDescent="0.25">
      <c r="A519">
        <v>1008</v>
      </c>
      <c r="B519" s="1">
        <v>43705</v>
      </c>
      <c r="C519">
        <v>6</v>
      </c>
      <c r="D519" t="s">
        <v>128</v>
      </c>
      <c r="E519" t="s">
        <v>69</v>
      </c>
      <c r="F519" t="s">
        <v>30</v>
      </c>
      <c r="G519" t="s">
        <v>31</v>
      </c>
      <c r="H519" t="s">
        <v>56</v>
      </c>
      <c r="I519" t="s">
        <v>33</v>
      </c>
      <c r="J519" t="s">
        <v>129</v>
      </c>
      <c r="K519" t="s">
        <v>129</v>
      </c>
      <c r="L519" t="s">
        <v>65</v>
      </c>
      <c r="M519" s="1">
        <v>29941</v>
      </c>
      <c r="N519" t="s">
        <v>36</v>
      </c>
      <c r="O519" t="s">
        <v>37</v>
      </c>
      <c r="P519" t="s">
        <v>49</v>
      </c>
      <c r="Q519" t="s">
        <v>67</v>
      </c>
      <c r="R519" t="s">
        <v>40</v>
      </c>
      <c r="S519" t="str">
        <f>IF(Table1[[#This Row],[Current Employee Rating]]&gt;=4,"High Performer",IF(Table1[[#This Row],[Current Employee Rating]]&gt;=3,"Average Performer","Low Performer"))</f>
        <v>Average Performer</v>
      </c>
      <c r="T519">
        <v>3</v>
      </c>
      <c r="U519" s="1">
        <v>45098</v>
      </c>
      <c r="V519">
        <v>5</v>
      </c>
      <c r="W519" t="str">
        <f>IF(Table1[[#This Row],[Engagement Score]]&lt;3,"Low",IF(Table1[[#This Row],[Engagement Score]]&lt;4,"Medium","High"))</f>
        <v>High</v>
      </c>
      <c r="X519">
        <v>2</v>
      </c>
      <c r="Y519" t="str">
        <f>IF(Table1[[#This Row],[Satisfaction Score]]&lt;3,"Unsatisfied",IF(Table1[[#This Row],[Satisfaction Score]]&lt;4,"Neutral","Satisfied"))</f>
        <v>Unsatisfied</v>
      </c>
      <c r="Z519">
        <v>2</v>
      </c>
      <c r="AA519" s="1">
        <v>45140</v>
      </c>
      <c r="AB519" t="s">
        <v>68</v>
      </c>
      <c r="AC519" t="s">
        <v>51</v>
      </c>
      <c r="AD519" t="s">
        <v>52</v>
      </c>
      <c r="AE519">
        <v>2</v>
      </c>
      <c r="AF519" s="5">
        <v>758.18</v>
      </c>
      <c r="AG519">
        <v>38</v>
      </c>
      <c r="AH519" t="str">
        <f t="shared" si="8"/>
        <v>Adult</v>
      </c>
    </row>
    <row r="520" spans="1:34" x14ac:dyDescent="0.25">
      <c r="A520">
        <v>1009</v>
      </c>
      <c r="B520" s="1">
        <v>43629</v>
      </c>
      <c r="C520">
        <v>6</v>
      </c>
      <c r="D520" t="s">
        <v>128</v>
      </c>
      <c r="E520" t="s">
        <v>81</v>
      </c>
      <c r="F520" t="s">
        <v>30</v>
      </c>
      <c r="G520" t="s">
        <v>46</v>
      </c>
      <c r="H520" t="s">
        <v>32</v>
      </c>
      <c r="I520" t="s">
        <v>33</v>
      </c>
      <c r="J520" t="s">
        <v>129</v>
      </c>
      <c r="K520" t="s">
        <v>129</v>
      </c>
      <c r="L520" t="s">
        <v>65</v>
      </c>
      <c r="M520" s="1">
        <v>31837</v>
      </c>
      <c r="N520" t="s">
        <v>36</v>
      </c>
      <c r="O520" t="s">
        <v>37</v>
      </c>
      <c r="P520" t="s">
        <v>60</v>
      </c>
      <c r="Q520" t="s">
        <v>61</v>
      </c>
      <c r="R520" t="s">
        <v>40</v>
      </c>
      <c r="S520" t="str">
        <f>IF(Table1[[#This Row],[Current Employee Rating]]&gt;=4,"High Performer",IF(Table1[[#This Row],[Current Employee Rating]]&gt;=3,"Average Performer","Low Performer"))</f>
        <v>Average Performer</v>
      </c>
      <c r="T520">
        <v>3</v>
      </c>
      <c r="U520" s="1">
        <v>45083</v>
      </c>
      <c r="V520">
        <v>2</v>
      </c>
      <c r="W520" t="str">
        <f>IF(Table1[[#This Row],[Engagement Score]]&lt;3,"Low",IF(Table1[[#This Row],[Engagement Score]]&lt;4,"Medium","High"))</f>
        <v>Low</v>
      </c>
      <c r="X520">
        <v>5</v>
      </c>
      <c r="Y520" t="str">
        <f>IF(Table1[[#This Row],[Satisfaction Score]]&lt;3,"Unsatisfied",IF(Table1[[#This Row],[Satisfaction Score]]&lt;4,"Neutral","Satisfied"))</f>
        <v>Satisfied</v>
      </c>
      <c r="Z520">
        <v>1</v>
      </c>
      <c r="AA520" s="1">
        <v>44794</v>
      </c>
      <c r="AB520" t="s">
        <v>50</v>
      </c>
      <c r="AC520" t="s">
        <v>42</v>
      </c>
      <c r="AD520" t="s">
        <v>52</v>
      </c>
      <c r="AE520">
        <v>2</v>
      </c>
      <c r="AF520" s="5">
        <v>101.21</v>
      </c>
      <c r="AG520">
        <v>32</v>
      </c>
      <c r="AH520" t="str">
        <f t="shared" si="8"/>
        <v>Adult</v>
      </c>
    </row>
    <row r="521" spans="1:34" x14ac:dyDescent="0.25">
      <c r="A521">
        <v>1010</v>
      </c>
      <c r="B521" s="1">
        <v>44208</v>
      </c>
      <c r="C521">
        <v>5</v>
      </c>
      <c r="D521" t="s">
        <v>128</v>
      </c>
      <c r="E521" t="s">
        <v>44</v>
      </c>
      <c r="F521" t="s">
        <v>108</v>
      </c>
      <c r="G521" t="s">
        <v>46</v>
      </c>
      <c r="H521" t="s">
        <v>32</v>
      </c>
      <c r="I521" t="s">
        <v>33</v>
      </c>
      <c r="J521" t="s">
        <v>129</v>
      </c>
      <c r="K521" t="s">
        <v>129</v>
      </c>
      <c r="L521" t="s">
        <v>70</v>
      </c>
      <c r="M521" s="1">
        <v>33898</v>
      </c>
      <c r="N521" t="s">
        <v>36</v>
      </c>
      <c r="O521" t="s">
        <v>48</v>
      </c>
      <c r="P521" t="s">
        <v>49</v>
      </c>
      <c r="Q521" t="s">
        <v>77</v>
      </c>
      <c r="R521" t="s">
        <v>40</v>
      </c>
      <c r="S521" t="str">
        <f>IF(Table1[[#This Row],[Current Employee Rating]]&gt;=4,"High Performer",IF(Table1[[#This Row],[Current Employee Rating]]&gt;=3,"Average Performer","Low Performer"))</f>
        <v>Average Performer</v>
      </c>
      <c r="T521">
        <v>3</v>
      </c>
      <c r="U521" s="1">
        <v>44819</v>
      </c>
      <c r="V521">
        <v>2</v>
      </c>
      <c r="W521" t="str">
        <f>IF(Table1[[#This Row],[Engagement Score]]&lt;3,"Low",IF(Table1[[#This Row],[Engagement Score]]&lt;4,"Medium","High"))</f>
        <v>Low</v>
      </c>
      <c r="X521">
        <v>4</v>
      </c>
      <c r="Y521" t="str">
        <f>IF(Table1[[#This Row],[Satisfaction Score]]&lt;3,"Unsatisfied",IF(Table1[[#This Row],[Satisfaction Score]]&lt;4,"Neutral","Satisfied"))</f>
        <v>Satisfied</v>
      </c>
      <c r="Z521">
        <v>2</v>
      </c>
      <c r="AA521" s="1">
        <v>44792</v>
      </c>
      <c r="AB521" t="s">
        <v>92</v>
      </c>
      <c r="AC521" t="s">
        <v>51</v>
      </c>
      <c r="AD521" t="s">
        <v>52</v>
      </c>
      <c r="AE521">
        <v>5</v>
      </c>
      <c r="AF521" s="5">
        <v>332.25</v>
      </c>
      <c r="AG521">
        <v>29</v>
      </c>
      <c r="AH521" t="str">
        <f t="shared" si="8"/>
        <v>Adult</v>
      </c>
    </row>
    <row r="522" spans="1:34" x14ac:dyDescent="0.25">
      <c r="A522">
        <v>1011</v>
      </c>
      <c r="B522" s="1">
        <v>44599</v>
      </c>
      <c r="C522">
        <v>4</v>
      </c>
      <c r="D522" t="s">
        <v>128</v>
      </c>
      <c r="E522" t="s">
        <v>87</v>
      </c>
      <c r="F522" t="s">
        <v>108</v>
      </c>
      <c r="G522" t="s">
        <v>31</v>
      </c>
      <c r="H522" t="s">
        <v>45</v>
      </c>
      <c r="I522" t="s">
        <v>33</v>
      </c>
      <c r="J522" t="s">
        <v>129</v>
      </c>
      <c r="K522" t="s">
        <v>129</v>
      </c>
      <c r="L522" t="s">
        <v>65</v>
      </c>
      <c r="M522" s="1">
        <v>17585</v>
      </c>
      <c r="N522" t="s">
        <v>36</v>
      </c>
      <c r="O522" t="s">
        <v>48</v>
      </c>
      <c r="P522" t="s">
        <v>49</v>
      </c>
      <c r="Q522" t="s">
        <v>67</v>
      </c>
      <c r="R522" t="s">
        <v>40</v>
      </c>
      <c r="S522" t="str">
        <f>IF(Table1[[#This Row],[Current Employee Rating]]&gt;=4,"High Performer",IF(Table1[[#This Row],[Current Employee Rating]]&gt;=3,"Average Performer","Low Performer"))</f>
        <v>Average Performer</v>
      </c>
      <c r="T522">
        <v>3</v>
      </c>
      <c r="U522" s="1">
        <v>44903</v>
      </c>
      <c r="V522">
        <v>1</v>
      </c>
      <c r="W522" t="str">
        <f>IF(Table1[[#This Row],[Engagement Score]]&lt;3,"Low",IF(Table1[[#This Row],[Engagement Score]]&lt;4,"Medium","High"))</f>
        <v>Low</v>
      </c>
      <c r="X522">
        <v>2</v>
      </c>
      <c r="Y522" t="str">
        <f>IF(Table1[[#This Row],[Satisfaction Score]]&lt;3,"Unsatisfied",IF(Table1[[#This Row],[Satisfaction Score]]&lt;4,"Neutral","Satisfied"))</f>
        <v>Unsatisfied</v>
      </c>
      <c r="Z522">
        <v>3</v>
      </c>
      <c r="AA522" s="1">
        <v>44871</v>
      </c>
      <c r="AB522" t="s">
        <v>92</v>
      </c>
      <c r="AC522" t="s">
        <v>42</v>
      </c>
      <c r="AD522" t="s">
        <v>63</v>
      </c>
      <c r="AE522">
        <v>1</v>
      </c>
      <c r="AF522" s="5">
        <v>803.98</v>
      </c>
      <c r="AG522">
        <v>74</v>
      </c>
      <c r="AH522" t="str">
        <f t="shared" si="8"/>
        <v>Old</v>
      </c>
    </row>
    <row r="523" spans="1:34" x14ac:dyDescent="0.25">
      <c r="A523">
        <v>1012</v>
      </c>
      <c r="B523" s="1">
        <v>44144</v>
      </c>
      <c r="C523">
        <v>5</v>
      </c>
      <c r="D523" t="s">
        <v>128</v>
      </c>
      <c r="E523" t="s">
        <v>64</v>
      </c>
      <c r="F523" t="s">
        <v>108</v>
      </c>
      <c r="G523" t="s">
        <v>31</v>
      </c>
      <c r="H523" t="s">
        <v>45</v>
      </c>
      <c r="I523" t="s">
        <v>33</v>
      </c>
      <c r="J523" t="s">
        <v>129</v>
      </c>
      <c r="K523" t="s">
        <v>129</v>
      </c>
      <c r="L523" t="s">
        <v>75</v>
      </c>
      <c r="M523" s="1">
        <v>28766</v>
      </c>
      <c r="N523" t="s">
        <v>36</v>
      </c>
      <c r="O523" t="s">
        <v>48</v>
      </c>
      <c r="P523" t="s">
        <v>38</v>
      </c>
      <c r="Q523" t="s">
        <v>61</v>
      </c>
      <c r="R523" t="s">
        <v>40</v>
      </c>
      <c r="S523" t="str">
        <f>IF(Table1[[#This Row],[Current Employee Rating]]&gt;=4,"High Performer",IF(Table1[[#This Row],[Current Employee Rating]]&gt;=3,"Average Performer","Low Performer"))</f>
        <v>Average Performer</v>
      </c>
      <c r="T523">
        <v>3</v>
      </c>
      <c r="U523" s="1">
        <v>44939</v>
      </c>
      <c r="V523">
        <v>3</v>
      </c>
      <c r="W523" t="str">
        <f>IF(Table1[[#This Row],[Engagement Score]]&lt;3,"Low",IF(Table1[[#This Row],[Engagement Score]]&lt;4,"Medium","High"))</f>
        <v>Medium</v>
      </c>
      <c r="X523">
        <v>5</v>
      </c>
      <c r="Y523" t="str">
        <f>IF(Table1[[#This Row],[Satisfaction Score]]&lt;3,"Unsatisfied",IF(Table1[[#This Row],[Satisfaction Score]]&lt;4,"Neutral","Satisfied"))</f>
        <v>Satisfied</v>
      </c>
      <c r="Z523">
        <v>4</v>
      </c>
      <c r="AA523" s="1">
        <v>45013</v>
      </c>
      <c r="AB523" t="s">
        <v>68</v>
      </c>
      <c r="AC523" t="s">
        <v>51</v>
      </c>
      <c r="AD523" t="s">
        <v>43</v>
      </c>
      <c r="AE523">
        <v>3</v>
      </c>
      <c r="AF523" s="5">
        <v>887.08</v>
      </c>
      <c r="AG523">
        <v>42</v>
      </c>
      <c r="AH523" t="str">
        <f t="shared" si="8"/>
        <v>Middle Aged</v>
      </c>
    </row>
    <row r="524" spans="1:34" x14ac:dyDescent="0.25">
      <c r="A524">
        <v>1013</v>
      </c>
      <c r="B524" s="1">
        <v>43964</v>
      </c>
      <c r="C524">
        <v>5</v>
      </c>
      <c r="D524" t="s">
        <v>128</v>
      </c>
      <c r="E524" t="s">
        <v>94</v>
      </c>
      <c r="F524" t="s">
        <v>30</v>
      </c>
      <c r="G524" t="s">
        <v>46</v>
      </c>
      <c r="H524" t="s">
        <v>56</v>
      </c>
      <c r="I524" t="s">
        <v>55</v>
      </c>
      <c r="J524" t="s">
        <v>129</v>
      </c>
      <c r="K524" t="s">
        <v>129</v>
      </c>
      <c r="L524" t="s">
        <v>79</v>
      </c>
      <c r="M524" s="1">
        <v>27352</v>
      </c>
      <c r="N524" t="s">
        <v>36</v>
      </c>
      <c r="O524" t="s">
        <v>48</v>
      </c>
      <c r="P524" t="s">
        <v>84</v>
      </c>
      <c r="Q524" t="s">
        <v>61</v>
      </c>
      <c r="R524" t="s">
        <v>40</v>
      </c>
      <c r="S524" t="str">
        <f>IF(Table1[[#This Row],[Current Employee Rating]]&gt;=4,"High Performer",IF(Table1[[#This Row],[Current Employee Rating]]&gt;=3,"Average Performer","Low Performer"))</f>
        <v>Average Performer</v>
      </c>
      <c r="T524">
        <v>3</v>
      </c>
      <c r="U524" s="1">
        <v>44908</v>
      </c>
      <c r="V524">
        <v>5</v>
      </c>
      <c r="W524" t="str">
        <f>IF(Table1[[#This Row],[Engagement Score]]&lt;3,"Low",IF(Table1[[#This Row],[Engagement Score]]&lt;4,"Medium","High"))</f>
        <v>High</v>
      </c>
      <c r="X524">
        <v>4</v>
      </c>
      <c r="Y524" t="str">
        <f>IF(Table1[[#This Row],[Satisfaction Score]]&lt;3,"Unsatisfied",IF(Table1[[#This Row],[Satisfaction Score]]&lt;4,"Neutral","Satisfied"))</f>
        <v>Satisfied</v>
      </c>
      <c r="Z524">
        <v>3</v>
      </c>
      <c r="AA524" s="1">
        <v>45024</v>
      </c>
      <c r="AB524" t="s">
        <v>62</v>
      </c>
      <c r="AC524" t="s">
        <v>51</v>
      </c>
      <c r="AD524" t="s">
        <v>52</v>
      </c>
      <c r="AE524">
        <v>2</v>
      </c>
      <c r="AF524" s="5">
        <v>657.85</v>
      </c>
      <c r="AG524">
        <v>46</v>
      </c>
      <c r="AH524" t="str">
        <f t="shared" si="8"/>
        <v>Middle Aged</v>
      </c>
    </row>
    <row r="525" spans="1:34" x14ac:dyDescent="0.25">
      <c r="A525">
        <v>1014</v>
      </c>
      <c r="B525" s="1">
        <v>44926</v>
      </c>
      <c r="C525">
        <v>3</v>
      </c>
      <c r="D525" t="s">
        <v>130</v>
      </c>
      <c r="E525" t="s">
        <v>74</v>
      </c>
      <c r="F525" t="s">
        <v>30</v>
      </c>
      <c r="G525" t="s">
        <v>46</v>
      </c>
      <c r="H525" t="s">
        <v>45</v>
      </c>
      <c r="I525" t="s">
        <v>55</v>
      </c>
      <c r="J525" t="s">
        <v>129</v>
      </c>
      <c r="K525" t="s">
        <v>129</v>
      </c>
      <c r="L525" t="s">
        <v>102</v>
      </c>
      <c r="M525" s="1">
        <v>19553</v>
      </c>
      <c r="N525" t="s">
        <v>36</v>
      </c>
      <c r="O525" t="s">
        <v>48</v>
      </c>
      <c r="P525" t="s">
        <v>60</v>
      </c>
      <c r="Q525" t="s">
        <v>61</v>
      </c>
      <c r="R525" t="s">
        <v>40</v>
      </c>
      <c r="S525" t="str">
        <f>IF(Table1[[#This Row],[Current Employee Rating]]&gt;=4,"High Performer",IF(Table1[[#This Row],[Current Employee Rating]]&gt;=3,"Average Performer","Low Performer"))</f>
        <v>Average Performer</v>
      </c>
      <c r="T525">
        <v>3</v>
      </c>
      <c r="U525" s="1">
        <v>45105</v>
      </c>
      <c r="V525">
        <v>4</v>
      </c>
      <c r="W525" t="str">
        <f>IF(Table1[[#This Row],[Engagement Score]]&lt;3,"Low",IF(Table1[[#This Row],[Engagement Score]]&lt;4,"Medium","High"))</f>
        <v>High</v>
      </c>
      <c r="X525">
        <v>4</v>
      </c>
      <c r="Y525" t="str">
        <f>IF(Table1[[#This Row],[Satisfaction Score]]&lt;3,"Unsatisfied",IF(Table1[[#This Row],[Satisfaction Score]]&lt;4,"Neutral","Satisfied"))</f>
        <v>Satisfied</v>
      </c>
      <c r="Z525">
        <v>1</v>
      </c>
      <c r="AA525" s="1">
        <v>44978</v>
      </c>
      <c r="AB525" t="s">
        <v>50</v>
      </c>
      <c r="AC525" t="s">
        <v>51</v>
      </c>
      <c r="AD525" t="s">
        <v>52</v>
      </c>
      <c r="AE525">
        <v>2</v>
      </c>
      <c r="AF525" s="5">
        <v>895.49</v>
      </c>
      <c r="AG525">
        <v>69</v>
      </c>
      <c r="AH525" t="str">
        <f t="shared" si="8"/>
        <v>Old</v>
      </c>
    </row>
    <row r="526" spans="1:34" x14ac:dyDescent="0.25">
      <c r="A526">
        <v>1015</v>
      </c>
      <c r="B526" s="1">
        <v>43437</v>
      </c>
      <c r="C526">
        <v>7</v>
      </c>
      <c r="D526" t="s">
        <v>130</v>
      </c>
      <c r="E526" t="s">
        <v>81</v>
      </c>
      <c r="F526" t="s">
        <v>30</v>
      </c>
      <c r="G526" t="s">
        <v>31</v>
      </c>
      <c r="H526" t="s">
        <v>45</v>
      </c>
      <c r="I526" t="s">
        <v>46</v>
      </c>
      <c r="J526" t="s">
        <v>129</v>
      </c>
      <c r="K526" t="s">
        <v>129</v>
      </c>
      <c r="L526" t="s">
        <v>104</v>
      </c>
      <c r="M526" s="1">
        <v>22619</v>
      </c>
      <c r="N526" t="s">
        <v>36</v>
      </c>
      <c r="O526" t="s">
        <v>37</v>
      </c>
      <c r="P526" t="s">
        <v>38</v>
      </c>
      <c r="Q526" t="s">
        <v>67</v>
      </c>
      <c r="R526" t="s">
        <v>40</v>
      </c>
      <c r="S526" t="str">
        <f>IF(Table1[[#This Row],[Current Employee Rating]]&gt;=4,"High Performer",IF(Table1[[#This Row],[Current Employee Rating]]&gt;=3,"Average Performer","Low Performer"))</f>
        <v>Average Performer</v>
      </c>
      <c r="T526">
        <v>3</v>
      </c>
      <c r="U526" s="1">
        <v>45118</v>
      </c>
      <c r="V526">
        <v>1</v>
      </c>
      <c r="W526" t="str">
        <f>IF(Table1[[#This Row],[Engagement Score]]&lt;3,"Low",IF(Table1[[#This Row],[Engagement Score]]&lt;4,"Medium","High"))</f>
        <v>Low</v>
      </c>
      <c r="X526">
        <v>1</v>
      </c>
      <c r="Y526" t="str">
        <f>IF(Table1[[#This Row],[Satisfaction Score]]&lt;3,"Unsatisfied",IF(Table1[[#This Row],[Satisfaction Score]]&lt;4,"Neutral","Satisfied"))</f>
        <v>Unsatisfied</v>
      </c>
      <c r="Z526">
        <v>3</v>
      </c>
      <c r="AA526" s="1">
        <v>45059</v>
      </c>
      <c r="AB526" t="s">
        <v>41</v>
      </c>
      <c r="AC526" t="s">
        <v>51</v>
      </c>
      <c r="AD526" t="s">
        <v>73</v>
      </c>
      <c r="AE526">
        <v>1</v>
      </c>
      <c r="AF526" s="5">
        <v>539</v>
      </c>
      <c r="AG526">
        <v>57</v>
      </c>
      <c r="AH526" t="str">
        <f t="shared" si="8"/>
        <v>Middle Aged</v>
      </c>
    </row>
    <row r="527" spans="1:34" x14ac:dyDescent="0.25">
      <c r="A527">
        <v>1016</v>
      </c>
      <c r="B527" s="1">
        <v>43882</v>
      </c>
      <c r="C527">
        <v>6</v>
      </c>
      <c r="D527" t="s">
        <v>131</v>
      </c>
      <c r="E527" t="s">
        <v>54</v>
      </c>
      <c r="F527" t="s">
        <v>30</v>
      </c>
      <c r="G527" t="s">
        <v>46</v>
      </c>
      <c r="H527" t="s">
        <v>56</v>
      </c>
      <c r="I527" t="s">
        <v>46</v>
      </c>
      <c r="J527" t="s">
        <v>132</v>
      </c>
      <c r="K527" t="s">
        <v>132</v>
      </c>
      <c r="L527" t="s">
        <v>100</v>
      </c>
      <c r="M527" s="1">
        <v>20522</v>
      </c>
      <c r="N527" t="s">
        <v>36</v>
      </c>
      <c r="O527" t="s">
        <v>37</v>
      </c>
      <c r="P527" t="s">
        <v>38</v>
      </c>
      <c r="Q527" t="s">
        <v>61</v>
      </c>
      <c r="R527" t="s">
        <v>40</v>
      </c>
      <c r="S527" t="str">
        <f>IF(Table1[[#This Row],[Current Employee Rating]]&gt;=4,"High Performer",IF(Table1[[#This Row],[Current Employee Rating]]&gt;=3,"Average Performer","Low Performer"))</f>
        <v>Average Performer</v>
      </c>
      <c r="T527">
        <v>3</v>
      </c>
      <c r="U527" s="1">
        <v>44904</v>
      </c>
      <c r="V527">
        <v>2</v>
      </c>
      <c r="W527" t="str">
        <f>IF(Table1[[#This Row],[Engagement Score]]&lt;3,"Low",IF(Table1[[#This Row],[Engagement Score]]&lt;4,"Medium","High"))</f>
        <v>Low</v>
      </c>
      <c r="X527">
        <v>3</v>
      </c>
      <c r="Y527" t="str">
        <f>IF(Table1[[#This Row],[Satisfaction Score]]&lt;3,"Unsatisfied",IF(Table1[[#This Row],[Satisfaction Score]]&lt;4,"Neutral","Satisfied"))</f>
        <v>Neutral</v>
      </c>
      <c r="Z527">
        <v>2</v>
      </c>
      <c r="AA527" s="1">
        <v>45046</v>
      </c>
      <c r="AB527" t="s">
        <v>92</v>
      </c>
      <c r="AC527" t="s">
        <v>51</v>
      </c>
      <c r="AD527" t="s">
        <v>63</v>
      </c>
      <c r="AE527">
        <v>2</v>
      </c>
      <c r="AF527" s="5">
        <v>606.67999999999995</v>
      </c>
      <c r="AG527">
        <v>64</v>
      </c>
      <c r="AH527" t="str">
        <f t="shared" si="8"/>
        <v>Old</v>
      </c>
    </row>
    <row r="528" spans="1:34" x14ac:dyDescent="0.25">
      <c r="A528">
        <v>1017</v>
      </c>
      <c r="B528" s="1">
        <v>44081</v>
      </c>
      <c r="C528">
        <v>5</v>
      </c>
      <c r="D528" t="s">
        <v>131</v>
      </c>
      <c r="E528" t="s">
        <v>69</v>
      </c>
      <c r="F528" t="s">
        <v>30</v>
      </c>
      <c r="G528" t="s">
        <v>55</v>
      </c>
      <c r="H528" t="s">
        <v>56</v>
      </c>
      <c r="I528" t="s">
        <v>55</v>
      </c>
      <c r="J528" t="s">
        <v>132</v>
      </c>
      <c r="K528" t="s">
        <v>132</v>
      </c>
      <c r="L528" t="s">
        <v>70</v>
      </c>
      <c r="M528" s="1">
        <v>17353</v>
      </c>
      <c r="N528" t="s">
        <v>36</v>
      </c>
      <c r="O528" t="s">
        <v>37</v>
      </c>
      <c r="P528" t="s">
        <v>72</v>
      </c>
      <c r="Q528" t="s">
        <v>61</v>
      </c>
      <c r="R528" t="s">
        <v>40</v>
      </c>
      <c r="S528" t="str">
        <f>IF(Table1[[#This Row],[Current Employee Rating]]&gt;=4,"High Performer",IF(Table1[[#This Row],[Current Employee Rating]]&gt;=3,"Average Performer","Low Performer"))</f>
        <v>Average Performer</v>
      </c>
      <c r="T528">
        <v>3</v>
      </c>
      <c r="U528" s="1">
        <v>45123</v>
      </c>
      <c r="V528">
        <v>4</v>
      </c>
      <c r="W528" t="str">
        <f>IF(Table1[[#This Row],[Engagement Score]]&lt;3,"Low",IF(Table1[[#This Row],[Engagement Score]]&lt;4,"Medium","High"))</f>
        <v>High</v>
      </c>
      <c r="X528">
        <v>1</v>
      </c>
      <c r="Y528" t="str">
        <f>IF(Table1[[#This Row],[Satisfaction Score]]&lt;3,"Unsatisfied",IF(Table1[[#This Row],[Satisfaction Score]]&lt;4,"Neutral","Satisfied"))</f>
        <v>Unsatisfied</v>
      </c>
      <c r="Z528">
        <v>3</v>
      </c>
      <c r="AA528" s="1">
        <v>44879</v>
      </c>
      <c r="AB528" t="s">
        <v>68</v>
      </c>
      <c r="AC528" t="s">
        <v>51</v>
      </c>
      <c r="AD528" t="s">
        <v>73</v>
      </c>
      <c r="AE528">
        <v>3</v>
      </c>
      <c r="AF528" s="5">
        <v>265.73</v>
      </c>
      <c r="AG528">
        <v>73</v>
      </c>
      <c r="AH528" t="str">
        <f t="shared" si="8"/>
        <v>Old</v>
      </c>
    </row>
    <row r="529" spans="1:34" x14ac:dyDescent="0.25">
      <c r="A529">
        <v>1018</v>
      </c>
      <c r="B529" s="1">
        <v>44001</v>
      </c>
      <c r="C529">
        <v>5</v>
      </c>
      <c r="D529" t="s">
        <v>131</v>
      </c>
      <c r="E529" t="s">
        <v>29</v>
      </c>
      <c r="F529" t="s">
        <v>30</v>
      </c>
      <c r="G529" t="s">
        <v>46</v>
      </c>
      <c r="H529" t="s">
        <v>45</v>
      </c>
      <c r="I529" t="s">
        <v>46</v>
      </c>
      <c r="J529" t="s">
        <v>132</v>
      </c>
      <c r="K529" t="s">
        <v>132</v>
      </c>
      <c r="L529" t="s">
        <v>65</v>
      </c>
      <c r="M529" s="1">
        <v>15396</v>
      </c>
      <c r="N529" t="s">
        <v>36</v>
      </c>
      <c r="O529" t="s">
        <v>37</v>
      </c>
      <c r="P529" t="s">
        <v>38</v>
      </c>
      <c r="Q529" t="s">
        <v>67</v>
      </c>
      <c r="R529" t="s">
        <v>40</v>
      </c>
      <c r="S529" t="str">
        <f>IF(Table1[[#This Row],[Current Employee Rating]]&gt;=4,"High Performer",IF(Table1[[#This Row],[Current Employee Rating]]&gt;=3,"Average Performer","Low Performer"))</f>
        <v>Average Performer</v>
      </c>
      <c r="T529">
        <v>3</v>
      </c>
      <c r="U529" s="1">
        <v>45098</v>
      </c>
      <c r="V529">
        <v>4</v>
      </c>
      <c r="W529" t="str">
        <f>IF(Table1[[#This Row],[Engagement Score]]&lt;3,"Low",IF(Table1[[#This Row],[Engagement Score]]&lt;4,"Medium","High"))</f>
        <v>High</v>
      </c>
      <c r="X529">
        <v>1</v>
      </c>
      <c r="Y529" t="str">
        <f>IF(Table1[[#This Row],[Satisfaction Score]]&lt;3,"Unsatisfied",IF(Table1[[#This Row],[Satisfaction Score]]&lt;4,"Neutral","Satisfied"))</f>
        <v>Unsatisfied</v>
      </c>
      <c r="Z529">
        <v>4</v>
      </c>
      <c r="AA529" s="1">
        <v>45010</v>
      </c>
      <c r="AB529" t="s">
        <v>62</v>
      </c>
      <c r="AC529" t="s">
        <v>42</v>
      </c>
      <c r="AD529" t="s">
        <v>52</v>
      </c>
      <c r="AE529">
        <v>2</v>
      </c>
      <c r="AF529" s="5">
        <v>673.29</v>
      </c>
      <c r="AG529">
        <v>78</v>
      </c>
      <c r="AH529" t="str">
        <f t="shared" si="8"/>
        <v>Old</v>
      </c>
    </row>
    <row r="530" spans="1:34" x14ac:dyDescent="0.25">
      <c r="A530">
        <v>1019</v>
      </c>
      <c r="B530" s="1">
        <v>44848</v>
      </c>
      <c r="C530">
        <v>3</v>
      </c>
      <c r="D530" t="s">
        <v>128</v>
      </c>
      <c r="E530" t="s">
        <v>44</v>
      </c>
      <c r="F530" t="s">
        <v>108</v>
      </c>
      <c r="G530" t="s">
        <v>55</v>
      </c>
      <c r="H530" t="s">
        <v>45</v>
      </c>
      <c r="I530" t="s">
        <v>33</v>
      </c>
      <c r="J530" t="s">
        <v>129</v>
      </c>
      <c r="K530" t="s">
        <v>129</v>
      </c>
      <c r="L530" t="s">
        <v>97</v>
      </c>
      <c r="M530" s="1">
        <v>28822</v>
      </c>
      <c r="N530" t="s">
        <v>36</v>
      </c>
      <c r="O530" t="s">
        <v>48</v>
      </c>
      <c r="P530" t="s">
        <v>49</v>
      </c>
      <c r="Q530" t="s">
        <v>39</v>
      </c>
      <c r="R530" t="s">
        <v>40</v>
      </c>
      <c r="S530" t="str">
        <f>IF(Table1[[#This Row],[Current Employee Rating]]&gt;=4,"High Performer",IF(Table1[[#This Row],[Current Employee Rating]]&gt;=3,"Average Performer","Low Performer"))</f>
        <v>Average Performer</v>
      </c>
      <c r="T530">
        <v>3</v>
      </c>
      <c r="U530" s="1">
        <v>45098</v>
      </c>
      <c r="V530">
        <v>1</v>
      </c>
      <c r="W530" t="str">
        <f>IF(Table1[[#This Row],[Engagement Score]]&lt;3,"Low",IF(Table1[[#This Row],[Engagement Score]]&lt;4,"Medium","High"))</f>
        <v>Low</v>
      </c>
      <c r="X530">
        <v>3</v>
      </c>
      <c r="Y530" t="str">
        <f>IF(Table1[[#This Row],[Satisfaction Score]]&lt;3,"Unsatisfied",IF(Table1[[#This Row],[Satisfaction Score]]&lt;4,"Neutral","Satisfied"))</f>
        <v>Neutral</v>
      </c>
      <c r="Z530">
        <v>5</v>
      </c>
      <c r="AA530" s="1">
        <v>44860</v>
      </c>
      <c r="AB530" t="s">
        <v>62</v>
      </c>
      <c r="AC530" t="s">
        <v>51</v>
      </c>
      <c r="AD530" t="s">
        <v>73</v>
      </c>
      <c r="AE530">
        <v>5</v>
      </c>
      <c r="AF530" s="5">
        <v>436.98</v>
      </c>
      <c r="AG530">
        <v>44</v>
      </c>
      <c r="AH530" t="str">
        <f t="shared" si="8"/>
        <v>Middle Aged</v>
      </c>
    </row>
    <row r="531" spans="1:34" x14ac:dyDescent="0.25">
      <c r="A531">
        <v>1020</v>
      </c>
      <c r="B531" s="1">
        <v>45097</v>
      </c>
      <c r="C531">
        <v>2</v>
      </c>
      <c r="D531" t="s">
        <v>128</v>
      </c>
      <c r="E531" t="s">
        <v>87</v>
      </c>
      <c r="F531" t="s">
        <v>108</v>
      </c>
      <c r="G531" t="s">
        <v>31</v>
      </c>
      <c r="H531" t="s">
        <v>32</v>
      </c>
      <c r="I531" t="s">
        <v>55</v>
      </c>
      <c r="J531" t="s">
        <v>129</v>
      </c>
      <c r="K531" t="s">
        <v>129</v>
      </c>
      <c r="L531" t="s">
        <v>70</v>
      </c>
      <c r="M531" s="1">
        <v>33227</v>
      </c>
      <c r="N531" t="s">
        <v>36</v>
      </c>
      <c r="O531" t="s">
        <v>37</v>
      </c>
      <c r="P531" t="s">
        <v>72</v>
      </c>
      <c r="Q531" t="s">
        <v>39</v>
      </c>
      <c r="R531" t="s">
        <v>40</v>
      </c>
      <c r="S531" t="str">
        <f>IF(Table1[[#This Row],[Current Employee Rating]]&gt;=4,"High Performer",IF(Table1[[#This Row],[Current Employee Rating]]&gt;=3,"Average Performer","Low Performer"))</f>
        <v>Average Performer</v>
      </c>
      <c r="T531">
        <v>3</v>
      </c>
      <c r="U531" s="1">
        <v>45139</v>
      </c>
      <c r="V531">
        <v>2</v>
      </c>
      <c r="W531" t="str">
        <f>IF(Table1[[#This Row],[Engagement Score]]&lt;3,"Low",IF(Table1[[#This Row],[Engagement Score]]&lt;4,"Medium","High"))</f>
        <v>Low</v>
      </c>
      <c r="X531">
        <v>1</v>
      </c>
      <c r="Y531" t="str">
        <f>IF(Table1[[#This Row],[Satisfaction Score]]&lt;3,"Unsatisfied",IF(Table1[[#This Row],[Satisfaction Score]]&lt;4,"Neutral","Satisfied"))</f>
        <v>Unsatisfied</v>
      </c>
      <c r="Z531">
        <v>2</v>
      </c>
      <c r="AA531" s="1">
        <v>44925</v>
      </c>
      <c r="AB531" t="s">
        <v>68</v>
      </c>
      <c r="AC531" t="s">
        <v>51</v>
      </c>
      <c r="AD531" t="s">
        <v>73</v>
      </c>
      <c r="AE531">
        <v>4</v>
      </c>
      <c r="AF531" s="5">
        <v>578.58000000000004</v>
      </c>
      <c r="AG531">
        <v>33</v>
      </c>
      <c r="AH531" t="str">
        <f t="shared" si="8"/>
        <v>Adult</v>
      </c>
    </row>
    <row r="532" spans="1:34" x14ac:dyDescent="0.25">
      <c r="A532">
        <v>1021</v>
      </c>
      <c r="B532" s="1">
        <v>44144</v>
      </c>
      <c r="C532">
        <v>5</v>
      </c>
      <c r="D532" t="s">
        <v>128</v>
      </c>
      <c r="E532" t="s">
        <v>64</v>
      </c>
      <c r="F532" t="s">
        <v>108</v>
      </c>
      <c r="G532" t="s">
        <v>55</v>
      </c>
      <c r="H532" t="s">
        <v>32</v>
      </c>
      <c r="I532" t="s">
        <v>55</v>
      </c>
      <c r="J532" t="s">
        <v>129</v>
      </c>
      <c r="K532" t="s">
        <v>129</v>
      </c>
      <c r="L532" t="s">
        <v>75</v>
      </c>
      <c r="M532" s="1">
        <v>32533</v>
      </c>
      <c r="N532" t="s">
        <v>36</v>
      </c>
      <c r="O532" t="s">
        <v>48</v>
      </c>
      <c r="P532" t="s">
        <v>49</v>
      </c>
      <c r="Q532" t="s">
        <v>61</v>
      </c>
      <c r="R532" t="s">
        <v>40</v>
      </c>
      <c r="S532" t="str">
        <f>IF(Table1[[#This Row],[Current Employee Rating]]&gt;=4,"High Performer",IF(Table1[[#This Row],[Current Employee Rating]]&gt;=3,"Average Performer","Low Performer"))</f>
        <v>Average Performer</v>
      </c>
      <c r="T532">
        <v>3</v>
      </c>
      <c r="U532" s="1">
        <v>44994</v>
      </c>
      <c r="V532">
        <v>5</v>
      </c>
      <c r="W532" t="str">
        <f>IF(Table1[[#This Row],[Engagement Score]]&lt;3,"Low",IF(Table1[[#This Row],[Engagement Score]]&lt;4,"Medium","High"))</f>
        <v>High</v>
      </c>
      <c r="X532">
        <v>1</v>
      </c>
      <c r="Y532" t="str">
        <f>IF(Table1[[#This Row],[Satisfaction Score]]&lt;3,"Unsatisfied",IF(Table1[[#This Row],[Satisfaction Score]]&lt;4,"Neutral","Satisfied"))</f>
        <v>Unsatisfied</v>
      </c>
      <c r="Z532">
        <v>4</v>
      </c>
      <c r="AA532" s="1">
        <v>44995</v>
      </c>
      <c r="AB532" t="s">
        <v>68</v>
      </c>
      <c r="AC532" t="s">
        <v>42</v>
      </c>
      <c r="AD532" t="s">
        <v>43</v>
      </c>
      <c r="AE532">
        <v>1</v>
      </c>
      <c r="AF532" s="5">
        <v>647.16</v>
      </c>
      <c r="AG532">
        <v>31</v>
      </c>
      <c r="AH532" t="str">
        <f t="shared" si="8"/>
        <v>Adult</v>
      </c>
    </row>
    <row r="533" spans="1:34" x14ac:dyDescent="0.25">
      <c r="A533">
        <v>1022</v>
      </c>
      <c r="B533" s="1">
        <v>44823</v>
      </c>
      <c r="C533">
        <v>3</v>
      </c>
      <c r="D533" t="s">
        <v>128</v>
      </c>
      <c r="E533" t="s">
        <v>94</v>
      </c>
      <c r="F533" t="s">
        <v>30</v>
      </c>
      <c r="G533" t="s">
        <v>46</v>
      </c>
      <c r="H533" t="s">
        <v>45</v>
      </c>
      <c r="I533" t="s">
        <v>33</v>
      </c>
      <c r="J533" t="s">
        <v>129</v>
      </c>
      <c r="K533" t="s">
        <v>129</v>
      </c>
      <c r="L533" t="s">
        <v>70</v>
      </c>
      <c r="M533" s="1">
        <v>22808</v>
      </c>
      <c r="N533" t="s">
        <v>36</v>
      </c>
      <c r="O533" t="s">
        <v>48</v>
      </c>
      <c r="P533" t="s">
        <v>72</v>
      </c>
      <c r="Q533" t="s">
        <v>77</v>
      </c>
      <c r="R533" t="s">
        <v>40</v>
      </c>
      <c r="S533" t="str">
        <f>IF(Table1[[#This Row],[Current Employee Rating]]&gt;=4,"High Performer",IF(Table1[[#This Row],[Current Employee Rating]]&gt;=3,"Average Performer","Low Performer"))</f>
        <v>Average Performer</v>
      </c>
      <c r="T533">
        <v>3</v>
      </c>
      <c r="U533" s="1">
        <v>44969</v>
      </c>
      <c r="V533">
        <v>1</v>
      </c>
      <c r="W533" t="str">
        <f>IF(Table1[[#This Row],[Engagement Score]]&lt;3,"Low",IF(Table1[[#This Row],[Engagement Score]]&lt;4,"Medium","High"))</f>
        <v>Low</v>
      </c>
      <c r="X533">
        <v>4</v>
      </c>
      <c r="Y533" t="str">
        <f>IF(Table1[[#This Row],[Satisfaction Score]]&lt;3,"Unsatisfied",IF(Table1[[#This Row],[Satisfaction Score]]&lt;4,"Neutral","Satisfied"))</f>
        <v>Satisfied</v>
      </c>
      <c r="Z533">
        <v>4</v>
      </c>
      <c r="AA533" s="1">
        <v>44938</v>
      </c>
      <c r="AB533" t="s">
        <v>62</v>
      </c>
      <c r="AC533" t="s">
        <v>42</v>
      </c>
      <c r="AD533" t="s">
        <v>43</v>
      </c>
      <c r="AE533">
        <v>1</v>
      </c>
      <c r="AF533" s="5">
        <v>664.23</v>
      </c>
      <c r="AG533">
        <v>60</v>
      </c>
      <c r="AH533" t="str">
        <f t="shared" si="8"/>
        <v>Old</v>
      </c>
    </row>
    <row r="534" spans="1:34" x14ac:dyDescent="0.25">
      <c r="A534">
        <v>1023</v>
      </c>
      <c r="B534" s="1">
        <v>43413</v>
      </c>
      <c r="C534">
        <v>7</v>
      </c>
      <c r="D534" t="s">
        <v>130</v>
      </c>
      <c r="E534" t="s">
        <v>74</v>
      </c>
      <c r="F534" t="s">
        <v>30</v>
      </c>
      <c r="G534" t="s">
        <v>31</v>
      </c>
      <c r="H534" t="s">
        <v>32</v>
      </c>
      <c r="I534" t="s">
        <v>46</v>
      </c>
      <c r="J534" t="s">
        <v>129</v>
      </c>
      <c r="K534" t="s">
        <v>129</v>
      </c>
      <c r="L534" t="s">
        <v>65</v>
      </c>
      <c r="M534" s="1">
        <v>33699</v>
      </c>
      <c r="N534" t="s">
        <v>36</v>
      </c>
      <c r="O534" t="s">
        <v>48</v>
      </c>
      <c r="P534" t="s">
        <v>49</v>
      </c>
      <c r="Q534" t="s">
        <v>77</v>
      </c>
      <c r="R534" t="s">
        <v>40</v>
      </c>
      <c r="S534" t="str">
        <f>IF(Table1[[#This Row],[Current Employee Rating]]&gt;=4,"High Performer",IF(Table1[[#This Row],[Current Employee Rating]]&gt;=3,"Average Performer","Low Performer"))</f>
        <v>Average Performer</v>
      </c>
      <c r="T534">
        <v>3</v>
      </c>
      <c r="U534" s="1">
        <v>44943</v>
      </c>
      <c r="V534">
        <v>4</v>
      </c>
      <c r="W534" t="str">
        <f>IF(Table1[[#This Row],[Engagement Score]]&lt;3,"Low",IF(Table1[[#This Row],[Engagement Score]]&lt;4,"Medium","High"))</f>
        <v>High</v>
      </c>
      <c r="X534">
        <v>4</v>
      </c>
      <c r="Y534" t="str">
        <f>IF(Table1[[#This Row],[Satisfaction Score]]&lt;3,"Unsatisfied",IF(Table1[[#This Row],[Satisfaction Score]]&lt;4,"Neutral","Satisfied"))</f>
        <v>Satisfied</v>
      </c>
      <c r="Z534">
        <v>3</v>
      </c>
      <c r="AA534" s="1">
        <v>44853</v>
      </c>
      <c r="AB534" t="s">
        <v>62</v>
      </c>
      <c r="AC534" t="s">
        <v>42</v>
      </c>
      <c r="AD534" t="s">
        <v>43</v>
      </c>
      <c r="AE534">
        <v>4</v>
      </c>
      <c r="AF534" s="5">
        <v>893.07</v>
      </c>
      <c r="AG534">
        <v>26</v>
      </c>
      <c r="AH534" t="str">
        <f t="shared" si="8"/>
        <v>Adult</v>
      </c>
    </row>
    <row r="535" spans="1:34" x14ac:dyDescent="0.25">
      <c r="A535">
        <v>1024</v>
      </c>
      <c r="B535" s="1">
        <v>43464</v>
      </c>
      <c r="C535">
        <v>7</v>
      </c>
      <c r="D535" t="s">
        <v>130</v>
      </c>
      <c r="E535" t="s">
        <v>81</v>
      </c>
      <c r="F535" t="s">
        <v>30</v>
      </c>
      <c r="G535" t="s">
        <v>31</v>
      </c>
      <c r="H535" t="s">
        <v>45</v>
      </c>
      <c r="I535" t="s">
        <v>46</v>
      </c>
      <c r="J535" t="s">
        <v>129</v>
      </c>
      <c r="K535" t="s">
        <v>129</v>
      </c>
      <c r="L535" t="s">
        <v>97</v>
      </c>
      <c r="M535" s="1">
        <v>31866</v>
      </c>
      <c r="N535" t="s">
        <v>36</v>
      </c>
      <c r="O535" t="s">
        <v>37</v>
      </c>
      <c r="P535" t="s">
        <v>60</v>
      </c>
      <c r="Q535" t="s">
        <v>77</v>
      </c>
      <c r="R535" t="s">
        <v>40</v>
      </c>
      <c r="S535" t="str">
        <f>IF(Table1[[#This Row],[Current Employee Rating]]&gt;=4,"High Performer",IF(Table1[[#This Row],[Current Employee Rating]]&gt;=3,"Average Performer","Low Performer"))</f>
        <v>Average Performer</v>
      </c>
      <c r="T535">
        <v>3</v>
      </c>
      <c r="U535" s="1">
        <v>44846</v>
      </c>
      <c r="V535">
        <v>5</v>
      </c>
      <c r="W535" t="str">
        <f>IF(Table1[[#This Row],[Engagement Score]]&lt;3,"Low",IF(Table1[[#This Row],[Engagement Score]]&lt;4,"Medium","High"))</f>
        <v>High</v>
      </c>
      <c r="X535">
        <v>3</v>
      </c>
      <c r="Y535" t="str">
        <f>IF(Table1[[#This Row],[Satisfaction Score]]&lt;3,"Unsatisfied",IF(Table1[[#This Row],[Satisfaction Score]]&lt;4,"Neutral","Satisfied"))</f>
        <v>Neutral</v>
      </c>
      <c r="Z535">
        <v>1</v>
      </c>
      <c r="AA535" s="1">
        <v>44845</v>
      </c>
      <c r="AB535" t="s">
        <v>62</v>
      </c>
      <c r="AC535" t="s">
        <v>51</v>
      </c>
      <c r="AD535" t="s">
        <v>63</v>
      </c>
      <c r="AE535">
        <v>5</v>
      </c>
      <c r="AF535" s="5">
        <v>868.98</v>
      </c>
      <c r="AG535">
        <v>31</v>
      </c>
      <c r="AH535" t="str">
        <f t="shared" si="8"/>
        <v>Adult</v>
      </c>
    </row>
    <row r="536" spans="1:34" x14ac:dyDescent="0.25">
      <c r="A536">
        <v>1025</v>
      </c>
      <c r="B536" s="1">
        <v>45057</v>
      </c>
      <c r="C536">
        <v>3</v>
      </c>
      <c r="D536" t="s">
        <v>131</v>
      </c>
      <c r="E536" t="s">
        <v>54</v>
      </c>
      <c r="F536" t="s">
        <v>30</v>
      </c>
      <c r="G536" t="s">
        <v>55</v>
      </c>
      <c r="H536" t="s">
        <v>45</v>
      </c>
      <c r="I536" t="s">
        <v>33</v>
      </c>
      <c r="J536" t="s">
        <v>132</v>
      </c>
      <c r="K536" t="s">
        <v>132</v>
      </c>
      <c r="L536" t="s">
        <v>70</v>
      </c>
      <c r="M536" s="1">
        <v>22233</v>
      </c>
      <c r="N536" t="s">
        <v>36</v>
      </c>
      <c r="O536" t="s">
        <v>37</v>
      </c>
      <c r="P536" t="s">
        <v>60</v>
      </c>
      <c r="Q536" t="s">
        <v>77</v>
      </c>
      <c r="R536" t="s">
        <v>40</v>
      </c>
      <c r="S536" t="str">
        <f>IF(Table1[[#This Row],[Current Employee Rating]]&gt;=4,"High Performer",IF(Table1[[#This Row],[Current Employee Rating]]&gt;=3,"Average Performer","Low Performer"))</f>
        <v>Average Performer</v>
      </c>
      <c r="T536">
        <v>3</v>
      </c>
      <c r="U536" s="1">
        <v>44950</v>
      </c>
      <c r="V536">
        <v>4</v>
      </c>
      <c r="W536" t="str">
        <f>IF(Table1[[#This Row],[Engagement Score]]&lt;3,"Low",IF(Table1[[#This Row],[Engagement Score]]&lt;4,"Medium","High"))</f>
        <v>High</v>
      </c>
      <c r="X536">
        <v>1</v>
      </c>
      <c r="Y536" t="str">
        <f>IF(Table1[[#This Row],[Satisfaction Score]]&lt;3,"Unsatisfied",IF(Table1[[#This Row],[Satisfaction Score]]&lt;4,"Neutral","Satisfied"))</f>
        <v>Unsatisfied</v>
      </c>
      <c r="Z536">
        <v>4</v>
      </c>
      <c r="AA536" s="1">
        <v>44939</v>
      </c>
      <c r="AB536" t="s">
        <v>62</v>
      </c>
      <c r="AC536" t="s">
        <v>42</v>
      </c>
      <c r="AD536" t="s">
        <v>52</v>
      </c>
      <c r="AE536">
        <v>5</v>
      </c>
      <c r="AF536" s="5">
        <v>761.95</v>
      </c>
      <c r="AG536">
        <v>63</v>
      </c>
      <c r="AH536" t="str">
        <f t="shared" si="8"/>
        <v>Old</v>
      </c>
    </row>
    <row r="537" spans="1:34" x14ac:dyDescent="0.25">
      <c r="A537">
        <v>1026</v>
      </c>
      <c r="B537" s="1">
        <v>44868</v>
      </c>
      <c r="C537">
        <v>3</v>
      </c>
      <c r="D537" t="s">
        <v>131</v>
      </c>
      <c r="E537" t="s">
        <v>69</v>
      </c>
      <c r="F537" t="s">
        <v>30</v>
      </c>
      <c r="G537" t="s">
        <v>31</v>
      </c>
      <c r="H537" t="s">
        <v>45</v>
      </c>
      <c r="I537" t="s">
        <v>46</v>
      </c>
      <c r="J537" t="s">
        <v>132</v>
      </c>
      <c r="K537" t="s">
        <v>132</v>
      </c>
      <c r="L537" t="s">
        <v>79</v>
      </c>
      <c r="M537" s="1">
        <v>18574</v>
      </c>
      <c r="N537" t="s">
        <v>36</v>
      </c>
      <c r="O537" t="s">
        <v>37</v>
      </c>
      <c r="P537" t="s">
        <v>60</v>
      </c>
      <c r="Q537" t="s">
        <v>39</v>
      </c>
      <c r="R537" t="s">
        <v>40</v>
      </c>
      <c r="S537" t="str">
        <f>IF(Table1[[#This Row],[Current Employee Rating]]&gt;=4,"High Performer",IF(Table1[[#This Row],[Current Employee Rating]]&gt;=3,"Average Performer","Low Performer"))</f>
        <v>Average Performer</v>
      </c>
      <c r="T537">
        <v>3</v>
      </c>
      <c r="U537" s="1">
        <v>44843</v>
      </c>
      <c r="V537">
        <v>5</v>
      </c>
      <c r="W537" t="str">
        <f>IF(Table1[[#This Row],[Engagement Score]]&lt;3,"Low",IF(Table1[[#This Row],[Engagement Score]]&lt;4,"Medium","High"))</f>
        <v>High</v>
      </c>
      <c r="X537">
        <v>2</v>
      </c>
      <c r="Y537" t="str">
        <f>IF(Table1[[#This Row],[Satisfaction Score]]&lt;3,"Unsatisfied",IF(Table1[[#This Row],[Satisfaction Score]]&lt;4,"Neutral","Satisfied"))</f>
        <v>Unsatisfied</v>
      </c>
      <c r="Z537">
        <v>5</v>
      </c>
      <c r="AA537" s="1">
        <v>45033</v>
      </c>
      <c r="AB537" t="s">
        <v>92</v>
      </c>
      <c r="AC537" t="s">
        <v>51</v>
      </c>
      <c r="AD537" t="s">
        <v>52</v>
      </c>
      <c r="AE537">
        <v>4</v>
      </c>
      <c r="AF537" s="5">
        <v>431.57</v>
      </c>
      <c r="AG537">
        <v>72</v>
      </c>
      <c r="AH537" t="str">
        <f t="shared" si="8"/>
        <v>Old</v>
      </c>
    </row>
    <row r="538" spans="1:34" x14ac:dyDescent="0.25">
      <c r="A538">
        <v>1027</v>
      </c>
      <c r="B538" s="1">
        <v>43996</v>
      </c>
      <c r="C538">
        <v>5</v>
      </c>
      <c r="D538" t="s">
        <v>131</v>
      </c>
      <c r="E538" t="s">
        <v>29</v>
      </c>
      <c r="F538" t="s">
        <v>30</v>
      </c>
      <c r="G538" t="s">
        <v>46</v>
      </c>
      <c r="H538" t="s">
        <v>45</v>
      </c>
      <c r="I538" t="s">
        <v>55</v>
      </c>
      <c r="J538" t="s">
        <v>132</v>
      </c>
      <c r="K538" t="s">
        <v>132</v>
      </c>
      <c r="L538" t="s">
        <v>65</v>
      </c>
      <c r="M538" s="1">
        <v>23001</v>
      </c>
      <c r="N538" t="s">
        <v>36</v>
      </c>
      <c r="O538" t="s">
        <v>48</v>
      </c>
      <c r="P538" t="s">
        <v>60</v>
      </c>
      <c r="Q538" t="s">
        <v>61</v>
      </c>
      <c r="R538" t="s">
        <v>40</v>
      </c>
      <c r="S538" t="str">
        <f>IF(Table1[[#This Row],[Current Employee Rating]]&gt;=4,"High Performer",IF(Table1[[#This Row],[Current Employee Rating]]&gt;=3,"Average Performer","Low Performer"))</f>
        <v>Average Performer</v>
      </c>
      <c r="T538">
        <v>3</v>
      </c>
      <c r="U538" s="1">
        <v>45021</v>
      </c>
      <c r="V538">
        <v>2</v>
      </c>
      <c r="W538" t="str">
        <f>IF(Table1[[#This Row],[Engagement Score]]&lt;3,"Low",IF(Table1[[#This Row],[Engagement Score]]&lt;4,"Medium","High"))</f>
        <v>Low</v>
      </c>
      <c r="X538">
        <v>3</v>
      </c>
      <c r="Y538" t="str">
        <f>IF(Table1[[#This Row],[Satisfaction Score]]&lt;3,"Unsatisfied",IF(Table1[[#This Row],[Satisfaction Score]]&lt;4,"Neutral","Satisfied"))</f>
        <v>Neutral</v>
      </c>
      <c r="Z538">
        <v>5</v>
      </c>
      <c r="AA538" s="1">
        <v>45001</v>
      </c>
      <c r="AB538" t="s">
        <v>92</v>
      </c>
      <c r="AC538" t="s">
        <v>51</v>
      </c>
      <c r="AD538" t="s">
        <v>52</v>
      </c>
      <c r="AE538">
        <v>4</v>
      </c>
      <c r="AF538" s="5">
        <v>357.57</v>
      </c>
      <c r="AG538">
        <v>58</v>
      </c>
      <c r="AH538" t="str">
        <f t="shared" si="8"/>
        <v>Middle Aged</v>
      </c>
    </row>
    <row r="539" spans="1:34" x14ac:dyDescent="0.25">
      <c r="A539">
        <v>1028</v>
      </c>
      <c r="B539" s="1">
        <v>43753</v>
      </c>
      <c r="C539">
        <v>6</v>
      </c>
      <c r="D539" t="s">
        <v>128</v>
      </c>
      <c r="E539" t="s">
        <v>94</v>
      </c>
      <c r="F539" t="s">
        <v>108</v>
      </c>
      <c r="G539" t="s">
        <v>55</v>
      </c>
      <c r="H539" t="s">
        <v>32</v>
      </c>
      <c r="I539" t="s">
        <v>46</v>
      </c>
      <c r="J539" t="s">
        <v>129</v>
      </c>
      <c r="K539" t="s">
        <v>129</v>
      </c>
      <c r="L539" t="s">
        <v>65</v>
      </c>
      <c r="M539" s="1">
        <v>36821</v>
      </c>
      <c r="N539" t="s">
        <v>36</v>
      </c>
      <c r="O539" t="s">
        <v>48</v>
      </c>
      <c r="P539" t="s">
        <v>84</v>
      </c>
      <c r="Q539" t="s">
        <v>61</v>
      </c>
      <c r="R539" t="s">
        <v>40</v>
      </c>
      <c r="S539" t="str">
        <f>IF(Table1[[#This Row],[Current Employee Rating]]&gt;=4,"High Performer",IF(Table1[[#This Row],[Current Employee Rating]]&gt;=3,"Average Performer","Low Performer"))</f>
        <v>Average Performer</v>
      </c>
      <c r="T539">
        <v>3</v>
      </c>
      <c r="U539" s="1">
        <v>45011</v>
      </c>
      <c r="V539">
        <v>5</v>
      </c>
      <c r="W539" t="str">
        <f>IF(Table1[[#This Row],[Engagement Score]]&lt;3,"Low",IF(Table1[[#This Row],[Engagement Score]]&lt;4,"Medium","High"))</f>
        <v>High</v>
      </c>
      <c r="X539">
        <v>5</v>
      </c>
      <c r="Y539" t="str">
        <f>IF(Table1[[#This Row],[Satisfaction Score]]&lt;3,"Unsatisfied",IF(Table1[[#This Row],[Satisfaction Score]]&lt;4,"Neutral","Satisfied"))</f>
        <v>Satisfied</v>
      </c>
      <c r="Z539">
        <v>4</v>
      </c>
      <c r="AA539" s="1">
        <v>44945</v>
      </c>
      <c r="AB539" t="s">
        <v>68</v>
      </c>
      <c r="AC539" t="s">
        <v>42</v>
      </c>
      <c r="AD539" t="s">
        <v>52</v>
      </c>
      <c r="AE539">
        <v>3</v>
      </c>
      <c r="AF539" s="5">
        <v>804.06</v>
      </c>
      <c r="AG539">
        <v>19</v>
      </c>
      <c r="AH539" t="str">
        <f t="shared" si="8"/>
        <v>Young Adult</v>
      </c>
    </row>
    <row r="540" spans="1:34" x14ac:dyDescent="0.25">
      <c r="A540">
        <v>1029</v>
      </c>
      <c r="B540" s="1">
        <v>43949</v>
      </c>
      <c r="C540">
        <v>6</v>
      </c>
      <c r="D540" t="s">
        <v>128</v>
      </c>
      <c r="E540" t="s">
        <v>85</v>
      </c>
      <c r="F540" t="s">
        <v>30</v>
      </c>
      <c r="G540" t="s">
        <v>46</v>
      </c>
      <c r="H540" t="s">
        <v>56</v>
      </c>
      <c r="I540" t="s">
        <v>46</v>
      </c>
      <c r="J540" t="s">
        <v>129</v>
      </c>
      <c r="K540" t="s">
        <v>129</v>
      </c>
      <c r="L540" t="s">
        <v>70</v>
      </c>
      <c r="M540" s="1">
        <v>29007</v>
      </c>
      <c r="N540" t="s">
        <v>36</v>
      </c>
      <c r="O540" t="s">
        <v>37</v>
      </c>
      <c r="P540" t="s">
        <v>84</v>
      </c>
      <c r="Q540" t="s">
        <v>77</v>
      </c>
      <c r="R540" t="s">
        <v>40</v>
      </c>
      <c r="S540" t="str">
        <f>IF(Table1[[#This Row],[Current Employee Rating]]&gt;=4,"High Performer",IF(Table1[[#This Row],[Current Employee Rating]]&gt;=3,"Average Performer","Low Performer"))</f>
        <v>Average Performer</v>
      </c>
      <c r="T540">
        <v>3</v>
      </c>
      <c r="U540" s="1">
        <v>44872</v>
      </c>
      <c r="V540">
        <v>3</v>
      </c>
      <c r="W540" t="str">
        <f>IF(Table1[[#This Row],[Engagement Score]]&lt;3,"Low",IF(Table1[[#This Row],[Engagement Score]]&lt;4,"Medium","High"))</f>
        <v>Medium</v>
      </c>
      <c r="X540">
        <v>5</v>
      </c>
      <c r="Y540" t="str">
        <f>IF(Table1[[#This Row],[Satisfaction Score]]&lt;3,"Unsatisfied",IF(Table1[[#This Row],[Satisfaction Score]]&lt;4,"Neutral","Satisfied"))</f>
        <v>Satisfied</v>
      </c>
      <c r="Z540">
        <v>4</v>
      </c>
      <c r="AA540" s="1">
        <v>44982</v>
      </c>
      <c r="AB540" t="s">
        <v>62</v>
      </c>
      <c r="AC540" t="s">
        <v>42</v>
      </c>
      <c r="AD540" t="s">
        <v>43</v>
      </c>
      <c r="AE540">
        <v>5</v>
      </c>
      <c r="AF540" s="5">
        <v>729.41</v>
      </c>
      <c r="AG540">
        <v>41</v>
      </c>
      <c r="AH540" t="str">
        <f t="shared" si="8"/>
        <v>Middle Aged</v>
      </c>
    </row>
    <row r="541" spans="1:34" x14ac:dyDescent="0.25">
      <c r="A541">
        <v>1030</v>
      </c>
      <c r="B541" s="1">
        <v>43767</v>
      </c>
      <c r="C541">
        <v>6</v>
      </c>
      <c r="D541" t="s">
        <v>128</v>
      </c>
      <c r="E541" t="s">
        <v>64</v>
      </c>
      <c r="F541" t="s">
        <v>30</v>
      </c>
      <c r="G541" t="s">
        <v>31</v>
      </c>
      <c r="H541" t="s">
        <v>32</v>
      </c>
      <c r="I541" t="s">
        <v>33</v>
      </c>
      <c r="J541" t="s">
        <v>129</v>
      </c>
      <c r="K541" t="s">
        <v>129</v>
      </c>
      <c r="L541" t="s">
        <v>70</v>
      </c>
      <c r="M541" s="1">
        <v>20276</v>
      </c>
      <c r="N541" t="s">
        <v>36</v>
      </c>
      <c r="O541" t="s">
        <v>48</v>
      </c>
      <c r="P541" t="s">
        <v>72</v>
      </c>
      <c r="Q541" t="s">
        <v>61</v>
      </c>
      <c r="R541" t="s">
        <v>40</v>
      </c>
      <c r="S541" t="str">
        <f>IF(Table1[[#This Row],[Current Employee Rating]]&gt;=4,"High Performer",IF(Table1[[#This Row],[Current Employee Rating]]&gt;=3,"Average Performer","Low Performer"))</f>
        <v>Average Performer</v>
      </c>
      <c r="T541">
        <v>3</v>
      </c>
      <c r="U541" s="1">
        <v>44929</v>
      </c>
      <c r="V541">
        <v>4</v>
      </c>
      <c r="W541" t="str">
        <f>IF(Table1[[#This Row],[Engagement Score]]&lt;3,"Low",IF(Table1[[#This Row],[Engagement Score]]&lt;4,"Medium","High"))</f>
        <v>High</v>
      </c>
      <c r="X541">
        <v>4</v>
      </c>
      <c r="Y541" t="str">
        <f>IF(Table1[[#This Row],[Satisfaction Score]]&lt;3,"Unsatisfied",IF(Table1[[#This Row],[Satisfaction Score]]&lt;4,"Neutral","Satisfied"))</f>
        <v>Satisfied</v>
      </c>
      <c r="Z541">
        <v>1</v>
      </c>
      <c r="AA541" s="1">
        <v>44930</v>
      </c>
      <c r="AB541" t="s">
        <v>92</v>
      </c>
      <c r="AC541" t="s">
        <v>42</v>
      </c>
      <c r="AD541" t="s">
        <v>63</v>
      </c>
      <c r="AE541">
        <v>1</v>
      </c>
      <c r="AF541" s="5">
        <v>169.46</v>
      </c>
      <c r="AG541">
        <v>64</v>
      </c>
      <c r="AH541" t="str">
        <f t="shared" si="8"/>
        <v>Old</v>
      </c>
    </row>
    <row r="542" spans="1:34" x14ac:dyDescent="0.25">
      <c r="A542">
        <v>1031</v>
      </c>
      <c r="B542" s="1">
        <v>44314</v>
      </c>
      <c r="C542">
        <v>5</v>
      </c>
      <c r="D542" t="s">
        <v>128</v>
      </c>
      <c r="E542" t="s">
        <v>74</v>
      </c>
      <c r="F542" t="s">
        <v>30</v>
      </c>
      <c r="G542" t="s">
        <v>46</v>
      </c>
      <c r="H542" t="s">
        <v>56</v>
      </c>
      <c r="I542" t="s">
        <v>33</v>
      </c>
      <c r="J542" t="s">
        <v>129</v>
      </c>
      <c r="K542" t="s">
        <v>129</v>
      </c>
      <c r="L542" t="s">
        <v>65</v>
      </c>
      <c r="M542" s="1">
        <v>26601</v>
      </c>
      <c r="N542" t="s">
        <v>36</v>
      </c>
      <c r="O542" t="s">
        <v>48</v>
      </c>
      <c r="P542" t="s">
        <v>38</v>
      </c>
      <c r="Q542" t="s">
        <v>39</v>
      </c>
      <c r="R542" t="s">
        <v>40</v>
      </c>
      <c r="S542" t="str">
        <f>IF(Table1[[#This Row],[Current Employee Rating]]&gt;=4,"High Performer",IF(Table1[[#This Row],[Current Employee Rating]]&gt;=3,"Average Performer","Low Performer"))</f>
        <v>Average Performer</v>
      </c>
      <c r="T542">
        <v>3</v>
      </c>
      <c r="U542" s="1">
        <v>44984</v>
      </c>
      <c r="V542">
        <v>5</v>
      </c>
      <c r="W542" t="str">
        <f>IF(Table1[[#This Row],[Engagement Score]]&lt;3,"Low",IF(Table1[[#This Row],[Engagement Score]]&lt;4,"Medium","High"))</f>
        <v>High</v>
      </c>
      <c r="X542">
        <v>3</v>
      </c>
      <c r="Y542" t="str">
        <f>IF(Table1[[#This Row],[Satisfaction Score]]&lt;3,"Unsatisfied",IF(Table1[[#This Row],[Satisfaction Score]]&lt;4,"Neutral","Satisfied"))</f>
        <v>Neutral</v>
      </c>
      <c r="Z542">
        <v>2</v>
      </c>
      <c r="AA542" s="1">
        <v>44921</v>
      </c>
      <c r="AB542" t="s">
        <v>92</v>
      </c>
      <c r="AC542" t="s">
        <v>42</v>
      </c>
      <c r="AD542" t="s">
        <v>43</v>
      </c>
      <c r="AE542">
        <v>1</v>
      </c>
      <c r="AF542" s="5">
        <v>833.28</v>
      </c>
      <c r="AG542">
        <v>49</v>
      </c>
      <c r="AH542" t="str">
        <f t="shared" si="8"/>
        <v>Middle Aged</v>
      </c>
    </row>
    <row r="543" spans="1:34" x14ac:dyDescent="0.25">
      <c r="A543">
        <v>1032</v>
      </c>
      <c r="B543" s="1">
        <v>44670</v>
      </c>
      <c r="C543">
        <v>4</v>
      </c>
      <c r="D543" t="s">
        <v>128</v>
      </c>
      <c r="E543" t="s">
        <v>94</v>
      </c>
      <c r="F543" t="s">
        <v>30</v>
      </c>
      <c r="G543" t="s">
        <v>55</v>
      </c>
      <c r="H543" t="s">
        <v>32</v>
      </c>
      <c r="I543" t="s">
        <v>46</v>
      </c>
      <c r="J543" t="s">
        <v>129</v>
      </c>
      <c r="K543" t="s">
        <v>129</v>
      </c>
      <c r="L543" t="s">
        <v>47</v>
      </c>
      <c r="M543" s="1">
        <v>19906</v>
      </c>
      <c r="N543" t="s">
        <v>36</v>
      </c>
      <c r="O543" t="s">
        <v>48</v>
      </c>
      <c r="P543" t="s">
        <v>84</v>
      </c>
      <c r="Q543" t="s">
        <v>39</v>
      </c>
      <c r="R543" t="s">
        <v>40</v>
      </c>
      <c r="S543" t="str">
        <f>IF(Table1[[#This Row],[Current Employee Rating]]&gt;=4,"High Performer",IF(Table1[[#This Row],[Current Employee Rating]]&gt;=3,"Average Performer","Low Performer"))</f>
        <v>Average Performer</v>
      </c>
      <c r="T543">
        <v>3</v>
      </c>
      <c r="U543" s="1">
        <v>45068</v>
      </c>
      <c r="V543">
        <v>5</v>
      </c>
      <c r="W543" t="str">
        <f>IF(Table1[[#This Row],[Engagement Score]]&lt;3,"Low",IF(Table1[[#This Row],[Engagement Score]]&lt;4,"Medium","High"))</f>
        <v>High</v>
      </c>
      <c r="X543">
        <v>4</v>
      </c>
      <c r="Y543" t="str">
        <f>IF(Table1[[#This Row],[Satisfaction Score]]&lt;3,"Unsatisfied",IF(Table1[[#This Row],[Satisfaction Score]]&lt;4,"Neutral","Satisfied"))</f>
        <v>Satisfied</v>
      </c>
      <c r="Z543">
        <v>4</v>
      </c>
      <c r="AA543" s="1">
        <v>44902</v>
      </c>
      <c r="AB543" t="s">
        <v>68</v>
      </c>
      <c r="AC543" t="s">
        <v>51</v>
      </c>
      <c r="AD543" t="s">
        <v>63</v>
      </c>
      <c r="AE543">
        <v>3</v>
      </c>
      <c r="AF543" s="5">
        <v>482.23</v>
      </c>
      <c r="AG543">
        <v>68</v>
      </c>
      <c r="AH543" t="str">
        <f t="shared" si="8"/>
        <v>Old</v>
      </c>
    </row>
    <row r="544" spans="1:34" x14ac:dyDescent="0.25">
      <c r="A544">
        <v>1033</v>
      </c>
      <c r="B544" s="1">
        <v>45013</v>
      </c>
      <c r="C544">
        <v>3</v>
      </c>
      <c r="D544" t="s">
        <v>130</v>
      </c>
      <c r="E544" t="s">
        <v>74</v>
      </c>
      <c r="F544" t="s">
        <v>30</v>
      </c>
      <c r="G544" t="s">
        <v>31</v>
      </c>
      <c r="H544" t="s">
        <v>56</v>
      </c>
      <c r="I544" t="s">
        <v>55</v>
      </c>
      <c r="J544" t="s">
        <v>129</v>
      </c>
      <c r="K544" t="s">
        <v>129</v>
      </c>
      <c r="L544" t="s">
        <v>70</v>
      </c>
      <c r="M544" s="1">
        <v>35517</v>
      </c>
      <c r="N544" t="s">
        <v>36</v>
      </c>
      <c r="O544" t="s">
        <v>48</v>
      </c>
      <c r="P544" t="s">
        <v>60</v>
      </c>
      <c r="Q544" t="s">
        <v>61</v>
      </c>
      <c r="R544" t="s">
        <v>40</v>
      </c>
      <c r="S544" t="str">
        <f>IF(Table1[[#This Row],[Current Employee Rating]]&gt;=4,"High Performer",IF(Table1[[#This Row],[Current Employee Rating]]&gt;=3,"Average Performer","Low Performer"))</f>
        <v>Average Performer</v>
      </c>
      <c r="T544">
        <v>3</v>
      </c>
      <c r="U544" s="1">
        <v>45109</v>
      </c>
      <c r="V544">
        <v>3</v>
      </c>
      <c r="W544" t="str">
        <f>IF(Table1[[#This Row],[Engagement Score]]&lt;3,"Low",IF(Table1[[#This Row],[Engagement Score]]&lt;4,"Medium","High"))</f>
        <v>Medium</v>
      </c>
      <c r="X544">
        <v>1</v>
      </c>
      <c r="Y544" t="str">
        <f>IF(Table1[[#This Row],[Satisfaction Score]]&lt;3,"Unsatisfied",IF(Table1[[#This Row],[Satisfaction Score]]&lt;4,"Neutral","Satisfied"))</f>
        <v>Unsatisfied</v>
      </c>
      <c r="Z544">
        <v>3</v>
      </c>
      <c r="AA544" s="1">
        <v>45097</v>
      </c>
      <c r="AB544" t="s">
        <v>92</v>
      </c>
      <c r="AC544" t="s">
        <v>42</v>
      </c>
      <c r="AD544" t="s">
        <v>52</v>
      </c>
      <c r="AE544">
        <v>4</v>
      </c>
      <c r="AF544" s="5">
        <v>169.85</v>
      </c>
      <c r="AG544">
        <v>26</v>
      </c>
      <c r="AH544" t="str">
        <f t="shared" si="8"/>
        <v>Adult</v>
      </c>
    </row>
    <row r="545" spans="1:34" x14ac:dyDescent="0.25">
      <c r="A545">
        <v>1034</v>
      </c>
      <c r="B545" s="1">
        <v>43591</v>
      </c>
      <c r="C545">
        <v>7</v>
      </c>
      <c r="D545" t="s">
        <v>130</v>
      </c>
      <c r="E545" t="s">
        <v>81</v>
      </c>
      <c r="F545" t="s">
        <v>30</v>
      </c>
      <c r="G545" t="s">
        <v>55</v>
      </c>
      <c r="H545" t="s">
        <v>32</v>
      </c>
      <c r="I545" t="s">
        <v>46</v>
      </c>
      <c r="J545" t="s">
        <v>129</v>
      </c>
      <c r="K545" t="s">
        <v>129</v>
      </c>
      <c r="L545" t="s">
        <v>96</v>
      </c>
      <c r="M545" s="1">
        <v>28467</v>
      </c>
      <c r="N545" t="s">
        <v>36</v>
      </c>
      <c r="O545" t="s">
        <v>37</v>
      </c>
      <c r="P545" t="s">
        <v>72</v>
      </c>
      <c r="Q545" t="s">
        <v>61</v>
      </c>
      <c r="R545" t="s">
        <v>40</v>
      </c>
      <c r="S545" t="str">
        <f>IF(Table1[[#This Row],[Current Employee Rating]]&gt;=4,"High Performer",IF(Table1[[#This Row],[Current Employee Rating]]&gt;=3,"Average Performer","Low Performer"))</f>
        <v>Average Performer</v>
      </c>
      <c r="T545">
        <v>3</v>
      </c>
      <c r="U545" s="1">
        <v>45116</v>
      </c>
      <c r="V545">
        <v>2</v>
      </c>
      <c r="W545" t="str">
        <f>IF(Table1[[#This Row],[Engagement Score]]&lt;3,"Low",IF(Table1[[#This Row],[Engagement Score]]&lt;4,"Medium","High"))</f>
        <v>Low</v>
      </c>
      <c r="X545">
        <v>5</v>
      </c>
      <c r="Y545" t="str">
        <f>IF(Table1[[#This Row],[Satisfaction Score]]&lt;3,"Unsatisfied",IF(Table1[[#This Row],[Satisfaction Score]]&lt;4,"Neutral","Satisfied"))</f>
        <v>Satisfied</v>
      </c>
      <c r="Z545">
        <v>1</v>
      </c>
      <c r="AA545" s="1">
        <v>44875</v>
      </c>
      <c r="AB545" t="s">
        <v>41</v>
      </c>
      <c r="AC545" t="s">
        <v>42</v>
      </c>
      <c r="AD545" t="s">
        <v>43</v>
      </c>
      <c r="AE545">
        <v>1</v>
      </c>
      <c r="AF545" s="5">
        <v>570.62</v>
      </c>
      <c r="AG545">
        <v>42</v>
      </c>
      <c r="AH545" t="str">
        <f t="shared" si="8"/>
        <v>Middle Aged</v>
      </c>
    </row>
    <row r="546" spans="1:34" x14ac:dyDescent="0.25">
      <c r="A546">
        <v>1035</v>
      </c>
      <c r="B546" s="1">
        <v>44117</v>
      </c>
      <c r="C546">
        <v>5</v>
      </c>
      <c r="D546" t="s">
        <v>131</v>
      </c>
      <c r="E546" t="s">
        <v>54</v>
      </c>
      <c r="F546" t="s">
        <v>30</v>
      </c>
      <c r="G546" t="s">
        <v>55</v>
      </c>
      <c r="H546" t="s">
        <v>45</v>
      </c>
      <c r="I546" t="s">
        <v>33</v>
      </c>
      <c r="J546" t="s">
        <v>132</v>
      </c>
      <c r="K546" t="s">
        <v>132</v>
      </c>
      <c r="L546" t="s">
        <v>111</v>
      </c>
      <c r="M546" s="1">
        <v>28902</v>
      </c>
      <c r="N546" t="s">
        <v>36</v>
      </c>
      <c r="O546" t="s">
        <v>37</v>
      </c>
      <c r="P546" t="s">
        <v>84</v>
      </c>
      <c r="Q546" t="s">
        <v>77</v>
      </c>
      <c r="R546" t="s">
        <v>40</v>
      </c>
      <c r="S546" t="str">
        <f>IF(Table1[[#This Row],[Current Employee Rating]]&gt;=4,"High Performer",IF(Table1[[#This Row],[Current Employee Rating]]&gt;=3,"Average Performer","Low Performer"))</f>
        <v>Average Performer</v>
      </c>
      <c r="T546">
        <v>3</v>
      </c>
      <c r="U546" s="1">
        <v>45126</v>
      </c>
      <c r="V546">
        <v>1</v>
      </c>
      <c r="W546" t="str">
        <f>IF(Table1[[#This Row],[Engagement Score]]&lt;3,"Low",IF(Table1[[#This Row],[Engagement Score]]&lt;4,"Medium","High"))</f>
        <v>Low</v>
      </c>
      <c r="X546">
        <v>5</v>
      </c>
      <c r="Y546" t="str">
        <f>IF(Table1[[#This Row],[Satisfaction Score]]&lt;3,"Unsatisfied",IF(Table1[[#This Row],[Satisfaction Score]]&lt;4,"Neutral","Satisfied"))</f>
        <v>Satisfied</v>
      </c>
      <c r="Z546">
        <v>5</v>
      </c>
      <c r="AA546" s="1">
        <v>44996</v>
      </c>
      <c r="AB546" t="s">
        <v>92</v>
      </c>
      <c r="AC546" t="s">
        <v>42</v>
      </c>
      <c r="AD546" t="s">
        <v>63</v>
      </c>
      <c r="AE546">
        <v>2</v>
      </c>
      <c r="AF546" s="5">
        <v>724.14</v>
      </c>
      <c r="AG546">
        <v>41</v>
      </c>
      <c r="AH546" t="str">
        <f t="shared" si="8"/>
        <v>Middle Aged</v>
      </c>
    </row>
    <row r="547" spans="1:34" x14ac:dyDescent="0.25">
      <c r="A547">
        <v>1036</v>
      </c>
      <c r="B547" s="1">
        <v>44383</v>
      </c>
      <c r="C547">
        <v>4</v>
      </c>
      <c r="D547" t="s">
        <v>131</v>
      </c>
      <c r="E547" t="s">
        <v>69</v>
      </c>
      <c r="F547" t="s">
        <v>30</v>
      </c>
      <c r="G547" t="s">
        <v>46</v>
      </c>
      <c r="H547" t="s">
        <v>45</v>
      </c>
      <c r="I547" t="s">
        <v>46</v>
      </c>
      <c r="J547" t="s">
        <v>132</v>
      </c>
      <c r="K547" t="s">
        <v>132</v>
      </c>
      <c r="L547" t="s">
        <v>70</v>
      </c>
      <c r="M547" s="1">
        <v>34189</v>
      </c>
      <c r="N547" t="s">
        <v>36</v>
      </c>
      <c r="O547" t="s">
        <v>48</v>
      </c>
      <c r="P547" t="s">
        <v>84</v>
      </c>
      <c r="Q547" t="s">
        <v>61</v>
      </c>
      <c r="R547" t="s">
        <v>40</v>
      </c>
      <c r="S547" t="str">
        <f>IF(Table1[[#This Row],[Current Employee Rating]]&gt;=4,"High Performer",IF(Table1[[#This Row],[Current Employee Rating]]&gt;=3,"Average Performer","Low Performer"))</f>
        <v>Average Performer</v>
      </c>
      <c r="T547">
        <v>3</v>
      </c>
      <c r="U547" s="1">
        <v>44782</v>
      </c>
      <c r="V547">
        <v>5</v>
      </c>
      <c r="W547" t="str">
        <f>IF(Table1[[#This Row],[Engagement Score]]&lt;3,"Low",IF(Table1[[#This Row],[Engagement Score]]&lt;4,"Medium","High"))</f>
        <v>High</v>
      </c>
      <c r="X547">
        <v>2</v>
      </c>
      <c r="Y547" t="str">
        <f>IF(Table1[[#This Row],[Satisfaction Score]]&lt;3,"Unsatisfied",IF(Table1[[#This Row],[Satisfaction Score]]&lt;4,"Neutral","Satisfied"))</f>
        <v>Unsatisfied</v>
      </c>
      <c r="Z547">
        <v>1</v>
      </c>
      <c r="AA547" s="1">
        <v>44905</v>
      </c>
      <c r="AB547" t="s">
        <v>50</v>
      </c>
      <c r="AC547" t="s">
        <v>51</v>
      </c>
      <c r="AD547" t="s">
        <v>43</v>
      </c>
      <c r="AE547">
        <v>3</v>
      </c>
      <c r="AF547" s="5">
        <v>305.98</v>
      </c>
      <c r="AG547">
        <v>28</v>
      </c>
      <c r="AH547" t="str">
        <f t="shared" si="8"/>
        <v>Adult</v>
      </c>
    </row>
    <row r="548" spans="1:34" x14ac:dyDescent="0.25">
      <c r="A548">
        <v>1037</v>
      </c>
      <c r="B548" s="1">
        <v>44098</v>
      </c>
      <c r="C548">
        <v>5</v>
      </c>
      <c r="D548" t="s">
        <v>128</v>
      </c>
      <c r="E548" t="s">
        <v>29</v>
      </c>
      <c r="F548" t="s">
        <v>108</v>
      </c>
      <c r="G548" t="s">
        <v>46</v>
      </c>
      <c r="H548" t="s">
        <v>32</v>
      </c>
      <c r="I548" t="s">
        <v>55</v>
      </c>
      <c r="J548" t="s">
        <v>129</v>
      </c>
      <c r="K548" t="s">
        <v>129</v>
      </c>
      <c r="L548" t="s">
        <v>97</v>
      </c>
      <c r="M548" s="1">
        <v>34177</v>
      </c>
      <c r="N548" t="s">
        <v>36</v>
      </c>
      <c r="O548" t="s">
        <v>48</v>
      </c>
      <c r="P548" t="s">
        <v>60</v>
      </c>
      <c r="Q548" t="s">
        <v>39</v>
      </c>
      <c r="R548" t="s">
        <v>40</v>
      </c>
      <c r="S548" t="str">
        <f>IF(Table1[[#This Row],[Current Employee Rating]]&gt;=4,"High Performer",IF(Table1[[#This Row],[Current Employee Rating]]&gt;=3,"Average Performer","Low Performer"))</f>
        <v>Average Performer</v>
      </c>
      <c r="T548">
        <v>3</v>
      </c>
      <c r="U548" s="1">
        <v>44890</v>
      </c>
      <c r="V548">
        <v>5</v>
      </c>
      <c r="W548" t="str">
        <f>IF(Table1[[#This Row],[Engagement Score]]&lt;3,"Low",IF(Table1[[#This Row],[Engagement Score]]&lt;4,"Medium","High"))</f>
        <v>High</v>
      </c>
      <c r="X548">
        <v>1</v>
      </c>
      <c r="Y548" t="str">
        <f>IF(Table1[[#This Row],[Satisfaction Score]]&lt;3,"Unsatisfied",IF(Table1[[#This Row],[Satisfaction Score]]&lt;4,"Neutral","Satisfied"))</f>
        <v>Unsatisfied</v>
      </c>
      <c r="Z548">
        <v>4</v>
      </c>
      <c r="AA548" s="1">
        <v>44859</v>
      </c>
      <c r="AB548" t="s">
        <v>41</v>
      </c>
      <c r="AC548" t="s">
        <v>42</v>
      </c>
      <c r="AD548" t="s">
        <v>43</v>
      </c>
      <c r="AE548">
        <v>2</v>
      </c>
      <c r="AF548" s="5">
        <v>646.76</v>
      </c>
      <c r="AG548">
        <v>27</v>
      </c>
      <c r="AH548" t="str">
        <f t="shared" si="8"/>
        <v>Adult</v>
      </c>
    </row>
    <row r="549" spans="1:34" x14ac:dyDescent="0.25">
      <c r="A549">
        <v>1038</v>
      </c>
      <c r="B549" s="1">
        <v>44944</v>
      </c>
      <c r="C549">
        <v>3</v>
      </c>
      <c r="D549" t="s">
        <v>128</v>
      </c>
      <c r="E549" t="s">
        <v>85</v>
      </c>
      <c r="F549" t="s">
        <v>30</v>
      </c>
      <c r="G549" t="s">
        <v>31</v>
      </c>
      <c r="H549" t="s">
        <v>56</v>
      </c>
      <c r="I549" t="s">
        <v>46</v>
      </c>
      <c r="J549" t="s">
        <v>129</v>
      </c>
      <c r="K549" t="s">
        <v>129</v>
      </c>
      <c r="L549" t="s">
        <v>70</v>
      </c>
      <c r="M549" s="1">
        <v>26057</v>
      </c>
      <c r="N549" t="s">
        <v>36</v>
      </c>
      <c r="O549" t="s">
        <v>48</v>
      </c>
      <c r="P549" t="s">
        <v>49</v>
      </c>
      <c r="Q549" t="s">
        <v>67</v>
      </c>
      <c r="R549" t="s">
        <v>40</v>
      </c>
      <c r="S549" t="str">
        <f>IF(Table1[[#This Row],[Current Employee Rating]]&gt;=4,"High Performer",IF(Table1[[#This Row],[Current Employee Rating]]&gt;=3,"Average Performer","Low Performer"))</f>
        <v>Average Performer</v>
      </c>
      <c r="T549">
        <v>3</v>
      </c>
      <c r="U549" s="1">
        <v>44995</v>
      </c>
      <c r="V549">
        <v>5</v>
      </c>
      <c r="W549" t="str">
        <f>IF(Table1[[#This Row],[Engagement Score]]&lt;3,"Low",IF(Table1[[#This Row],[Engagement Score]]&lt;4,"Medium","High"))</f>
        <v>High</v>
      </c>
      <c r="X549">
        <v>1</v>
      </c>
      <c r="Y549" t="str">
        <f>IF(Table1[[#This Row],[Satisfaction Score]]&lt;3,"Unsatisfied",IF(Table1[[#This Row],[Satisfaction Score]]&lt;4,"Neutral","Satisfied"))</f>
        <v>Unsatisfied</v>
      </c>
      <c r="Z549">
        <v>2</v>
      </c>
      <c r="AA549" s="1">
        <v>45135</v>
      </c>
      <c r="AB549" t="s">
        <v>50</v>
      </c>
      <c r="AC549" t="s">
        <v>51</v>
      </c>
      <c r="AD549" t="s">
        <v>43</v>
      </c>
      <c r="AE549">
        <v>2</v>
      </c>
      <c r="AF549" s="5">
        <v>516.89</v>
      </c>
      <c r="AG549">
        <v>52</v>
      </c>
      <c r="AH549" t="str">
        <f t="shared" si="8"/>
        <v>Middle Aged</v>
      </c>
    </row>
    <row r="550" spans="1:34" x14ac:dyDescent="0.25">
      <c r="A550">
        <v>1039</v>
      </c>
      <c r="B550" s="1">
        <v>43699</v>
      </c>
      <c r="C550">
        <v>6</v>
      </c>
      <c r="D550" t="s">
        <v>128</v>
      </c>
      <c r="E550" t="s">
        <v>44</v>
      </c>
      <c r="F550" t="s">
        <v>108</v>
      </c>
      <c r="G550" t="s">
        <v>46</v>
      </c>
      <c r="H550" t="s">
        <v>56</v>
      </c>
      <c r="I550" t="s">
        <v>46</v>
      </c>
      <c r="J550" t="s">
        <v>129</v>
      </c>
      <c r="K550" t="s">
        <v>129</v>
      </c>
      <c r="L550" t="s">
        <v>35</v>
      </c>
      <c r="M550" s="1">
        <v>30272</v>
      </c>
      <c r="N550" t="s">
        <v>36</v>
      </c>
      <c r="O550" t="s">
        <v>37</v>
      </c>
      <c r="P550" t="s">
        <v>60</v>
      </c>
      <c r="Q550" t="s">
        <v>39</v>
      </c>
      <c r="R550" t="s">
        <v>40</v>
      </c>
      <c r="S550" t="str">
        <f>IF(Table1[[#This Row],[Current Employee Rating]]&gt;=4,"High Performer",IF(Table1[[#This Row],[Current Employee Rating]]&gt;=3,"Average Performer","Low Performer"))</f>
        <v>Average Performer</v>
      </c>
      <c r="T550">
        <v>3</v>
      </c>
      <c r="U550" s="1">
        <v>44898</v>
      </c>
      <c r="V550">
        <v>2</v>
      </c>
      <c r="W550" t="str">
        <f>IF(Table1[[#This Row],[Engagement Score]]&lt;3,"Low",IF(Table1[[#This Row],[Engagement Score]]&lt;4,"Medium","High"))</f>
        <v>Low</v>
      </c>
      <c r="X550">
        <v>4</v>
      </c>
      <c r="Y550" t="str">
        <f>IF(Table1[[#This Row],[Satisfaction Score]]&lt;3,"Unsatisfied",IF(Table1[[#This Row],[Satisfaction Score]]&lt;4,"Neutral","Satisfied"))</f>
        <v>Satisfied</v>
      </c>
      <c r="Z550">
        <v>5</v>
      </c>
      <c r="AA550" s="1">
        <v>44950</v>
      </c>
      <c r="AB550" t="s">
        <v>50</v>
      </c>
      <c r="AC550" t="s">
        <v>51</v>
      </c>
      <c r="AD550" t="s">
        <v>73</v>
      </c>
      <c r="AE550">
        <v>5</v>
      </c>
      <c r="AF550" s="5">
        <v>520.41</v>
      </c>
      <c r="AG550">
        <v>37</v>
      </c>
      <c r="AH550" t="str">
        <f t="shared" si="8"/>
        <v>Adult</v>
      </c>
    </row>
    <row r="551" spans="1:34" x14ac:dyDescent="0.25">
      <c r="A551">
        <v>1040</v>
      </c>
      <c r="B551" s="1">
        <v>43671</v>
      </c>
      <c r="C551">
        <v>6</v>
      </c>
      <c r="D551" t="s">
        <v>128</v>
      </c>
      <c r="E551" t="s">
        <v>87</v>
      </c>
      <c r="F551" t="s">
        <v>108</v>
      </c>
      <c r="G551" t="s">
        <v>31</v>
      </c>
      <c r="H551" t="s">
        <v>45</v>
      </c>
      <c r="I551" t="s">
        <v>46</v>
      </c>
      <c r="J551" t="s">
        <v>129</v>
      </c>
      <c r="K551" t="s">
        <v>129</v>
      </c>
      <c r="L551" t="s">
        <v>70</v>
      </c>
      <c r="M551" s="1">
        <v>26414</v>
      </c>
      <c r="N551" t="s">
        <v>36</v>
      </c>
      <c r="O551" t="s">
        <v>48</v>
      </c>
      <c r="P551" t="s">
        <v>38</v>
      </c>
      <c r="Q551" t="s">
        <v>77</v>
      </c>
      <c r="R551" t="s">
        <v>40</v>
      </c>
      <c r="S551" t="str">
        <f>IF(Table1[[#This Row],[Current Employee Rating]]&gt;=4,"High Performer",IF(Table1[[#This Row],[Current Employee Rating]]&gt;=3,"Average Performer","Low Performer"))</f>
        <v>Average Performer</v>
      </c>
      <c r="T551">
        <v>3</v>
      </c>
      <c r="U551" s="1">
        <v>44831</v>
      </c>
      <c r="V551">
        <v>5</v>
      </c>
      <c r="W551" t="str">
        <f>IF(Table1[[#This Row],[Engagement Score]]&lt;3,"Low",IF(Table1[[#This Row],[Engagement Score]]&lt;4,"Medium","High"))</f>
        <v>High</v>
      </c>
      <c r="X551">
        <v>3</v>
      </c>
      <c r="Y551" t="str">
        <f>IF(Table1[[#This Row],[Satisfaction Score]]&lt;3,"Unsatisfied",IF(Table1[[#This Row],[Satisfaction Score]]&lt;4,"Neutral","Satisfied"))</f>
        <v>Neutral</v>
      </c>
      <c r="Z551">
        <v>1</v>
      </c>
      <c r="AA551" s="1">
        <v>44896</v>
      </c>
      <c r="AB551" t="s">
        <v>68</v>
      </c>
      <c r="AC551" t="s">
        <v>42</v>
      </c>
      <c r="AD551" t="s">
        <v>63</v>
      </c>
      <c r="AE551">
        <v>5</v>
      </c>
      <c r="AF551" s="5">
        <v>712.84</v>
      </c>
      <c r="AG551">
        <v>47</v>
      </c>
      <c r="AH551" t="str">
        <f t="shared" si="8"/>
        <v>Middle Aged</v>
      </c>
    </row>
    <row r="552" spans="1:34" x14ac:dyDescent="0.25">
      <c r="A552">
        <v>1041</v>
      </c>
      <c r="B552" s="1">
        <v>43780</v>
      </c>
      <c r="C552">
        <v>6</v>
      </c>
      <c r="D552" t="s">
        <v>128</v>
      </c>
      <c r="E552" t="s">
        <v>64</v>
      </c>
      <c r="F552" t="s">
        <v>108</v>
      </c>
      <c r="G552" t="s">
        <v>55</v>
      </c>
      <c r="H552" t="s">
        <v>45</v>
      </c>
      <c r="I552" t="s">
        <v>55</v>
      </c>
      <c r="J552" t="s">
        <v>129</v>
      </c>
      <c r="K552" t="s">
        <v>129</v>
      </c>
      <c r="L552" t="s">
        <v>79</v>
      </c>
      <c r="M552" s="1">
        <v>28068</v>
      </c>
      <c r="N552" t="s">
        <v>36</v>
      </c>
      <c r="O552" t="s">
        <v>48</v>
      </c>
      <c r="P552" t="s">
        <v>38</v>
      </c>
      <c r="Q552" t="s">
        <v>61</v>
      </c>
      <c r="R552" t="s">
        <v>40</v>
      </c>
      <c r="S552" t="str">
        <f>IF(Table1[[#This Row],[Current Employee Rating]]&gt;=4,"High Performer",IF(Table1[[#This Row],[Current Employee Rating]]&gt;=3,"Average Performer","Low Performer"))</f>
        <v>Average Performer</v>
      </c>
      <c r="T552">
        <v>3</v>
      </c>
      <c r="U552" s="1">
        <v>44945</v>
      </c>
      <c r="V552">
        <v>3</v>
      </c>
      <c r="W552" t="str">
        <f>IF(Table1[[#This Row],[Engagement Score]]&lt;3,"Low",IF(Table1[[#This Row],[Engagement Score]]&lt;4,"Medium","High"))</f>
        <v>Medium</v>
      </c>
      <c r="X552">
        <v>1</v>
      </c>
      <c r="Y552" t="str">
        <f>IF(Table1[[#This Row],[Satisfaction Score]]&lt;3,"Unsatisfied",IF(Table1[[#This Row],[Satisfaction Score]]&lt;4,"Neutral","Satisfied"))</f>
        <v>Unsatisfied</v>
      </c>
      <c r="Z552">
        <v>4</v>
      </c>
      <c r="AA552" s="1">
        <v>44992</v>
      </c>
      <c r="AB552" t="s">
        <v>50</v>
      </c>
      <c r="AC552" t="s">
        <v>42</v>
      </c>
      <c r="AD552" t="s">
        <v>63</v>
      </c>
      <c r="AE552">
        <v>3</v>
      </c>
      <c r="AF552" s="5">
        <v>871.12</v>
      </c>
      <c r="AG552">
        <v>43</v>
      </c>
      <c r="AH552" t="str">
        <f t="shared" si="8"/>
        <v>Middle Aged</v>
      </c>
    </row>
    <row r="553" spans="1:34" x14ac:dyDescent="0.25">
      <c r="A553">
        <v>1042</v>
      </c>
      <c r="B553" s="1">
        <v>44758</v>
      </c>
      <c r="C553">
        <v>3</v>
      </c>
      <c r="D553" t="s">
        <v>128</v>
      </c>
      <c r="E553" t="s">
        <v>94</v>
      </c>
      <c r="F553" t="s">
        <v>30</v>
      </c>
      <c r="G553" t="s">
        <v>31</v>
      </c>
      <c r="H553" t="s">
        <v>56</v>
      </c>
      <c r="I553" t="s">
        <v>33</v>
      </c>
      <c r="J553" t="s">
        <v>129</v>
      </c>
      <c r="K553" t="s">
        <v>129</v>
      </c>
      <c r="L553" t="s">
        <v>70</v>
      </c>
      <c r="M553" s="1">
        <v>15571</v>
      </c>
      <c r="N553" t="s">
        <v>36</v>
      </c>
      <c r="O553" t="s">
        <v>48</v>
      </c>
      <c r="P553" t="s">
        <v>72</v>
      </c>
      <c r="Q553" t="s">
        <v>39</v>
      </c>
      <c r="R553" t="s">
        <v>40</v>
      </c>
      <c r="S553" t="str">
        <f>IF(Table1[[#This Row],[Current Employee Rating]]&gt;=4,"High Performer",IF(Table1[[#This Row],[Current Employee Rating]]&gt;=3,"Average Performer","Low Performer"))</f>
        <v>Average Performer</v>
      </c>
      <c r="T553">
        <v>3</v>
      </c>
      <c r="U553" s="1">
        <v>44974</v>
      </c>
      <c r="V553">
        <v>1</v>
      </c>
      <c r="W553" t="str">
        <f>IF(Table1[[#This Row],[Engagement Score]]&lt;3,"Low",IF(Table1[[#This Row],[Engagement Score]]&lt;4,"Medium","High"))</f>
        <v>Low</v>
      </c>
      <c r="X553">
        <v>3</v>
      </c>
      <c r="Y553" t="str">
        <f>IF(Table1[[#This Row],[Satisfaction Score]]&lt;3,"Unsatisfied",IF(Table1[[#This Row],[Satisfaction Score]]&lt;4,"Neutral","Satisfied"))</f>
        <v>Neutral</v>
      </c>
      <c r="Z553">
        <v>4</v>
      </c>
      <c r="AA553" s="1">
        <v>44839</v>
      </c>
      <c r="AB553" t="s">
        <v>62</v>
      </c>
      <c r="AC553" t="s">
        <v>42</v>
      </c>
      <c r="AD553" t="s">
        <v>73</v>
      </c>
      <c r="AE553">
        <v>1</v>
      </c>
      <c r="AF553" s="5">
        <v>228.11</v>
      </c>
      <c r="AG553">
        <v>80</v>
      </c>
      <c r="AH553" t="str">
        <f t="shared" si="8"/>
        <v>Old</v>
      </c>
    </row>
    <row r="554" spans="1:34" x14ac:dyDescent="0.25">
      <c r="A554">
        <v>1043</v>
      </c>
      <c r="B554" s="1">
        <v>44914</v>
      </c>
      <c r="C554">
        <v>3</v>
      </c>
      <c r="D554" t="s">
        <v>130</v>
      </c>
      <c r="E554" t="s">
        <v>74</v>
      </c>
      <c r="F554" t="s">
        <v>30</v>
      </c>
      <c r="G554" t="s">
        <v>55</v>
      </c>
      <c r="H554" t="s">
        <v>32</v>
      </c>
      <c r="I554" t="s">
        <v>46</v>
      </c>
      <c r="J554" t="s">
        <v>129</v>
      </c>
      <c r="K554" t="s">
        <v>129</v>
      </c>
      <c r="L554" t="s">
        <v>89</v>
      </c>
      <c r="M554" s="1">
        <v>20439</v>
      </c>
      <c r="N554" t="s">
        <v>36</v>
      </c>
      <c r="O554" t="s">
        <v>37</v>
      </c>
      <c r="P554" t="s">
        <v>38</v>
      </c>
      <c r="Q554" t="s">
        <v>67</v>
      </c>
      <c r="R554" t="s">
        <v>40</v>
      </c>
      <c r="S554" t="str">
        <f>IF(Table1[[#This Row],[Current Employee Rating]]&gt;=4,"High Performer",IF(Table1[[#This Row],[Current Employee Rating]]&gt;=3,"Average Performer","Low Performer"))</f>
        <v>Average Performer</v>
      </c>
      <c r="T554">
        <v>3</v>
      </c>
      <c r="U554" s="1">
        <v>44982</v>
      </c>
      <c r="V554">
        <v>1</v>
      </c>
      <c r="W554" t="str">
        <f>IF(Table1[[#This Row],[Engagement Score]]&lt;3,"Low",IF(Table1[[#This Row],[Engagement Score]]&lt;4,"Medium","High"))</f>
        <v>Low</v>
      </c>
      <c r="X554">
        <v>1</v>
      </c>
      <c r="Y554" t="str">
        <f>IF(Table1[[#This Row],[Satisfaction Score]]&lt;3,"Unsatisfied",IF(Table1[[#This Row],[Satisfaction Score]]&lt;4,"Neutral","Satisfied"))</f>
        <v>Unsatisfied</v>
      </c>
      <c r="Z554">
        <v>3</v>
      </c>
      <c r="AA554" s="1">
        <v>44783</v>
      </c>
      <c r="AB554" t="s">
        <v>92</v>
      </c>
      <c r="AC554" t="s">
        <v>51</v>
      </c>
      <c r="AD554" t="s">
        <v>63</v>
      </c>
      <c r="AE554">
        <v>2</v>
      </c>
      <c r="AF554" s="5">
        <v>289.93</v>
      </c>
      <c r="AG554">
        <v>67</v>
      </c>
      <c r="AH554" t="str">
        <f t="shared" si="8"/>
        <v>Old</v>
      </c>
    </row>
    <row r="555" spans="1:34" x14ac:dyDescent="0.25">
      <c r="A555">
        <v>1044</v>
      </c>
      <c r="B555" s="1">
        <v>44089</v>
      </c>
      <c r="C555">
        <v>5</v>
      </c>
      <c r="D555" t="s">
        <v>130</v>
      </c>
      <c r="E555" t="s">
        <v>81</v>
      </c>
      <c r="F555" t="s">
        <v>30</v>
      </c>
      <c r="G555" t="s">
        <v>31</v>
      </c>
      <c r="H555" t="s">
        <v>45</v>
      </c>
      <c r="I555" t="s">
        <v>33</v>
      </c>
      <c r="J555" t="s">
        <v>129</v>
      </c>
      <c r="K555" t="s">
        <v>129</v>
      </c>
      <c r="L555" t="s">
        <v>70</v>
      </c>
      <c r="M555" s="1">
        <v>20714</v>
      </c>
      <c r="N555" t="s">
        <v>36</v>
      </c>
      <c r="O555" t="s">
        <v>37</v>
      </c>
      <c r="P555" t="s">
        <v>49</v>
      </c>
      <c r="Q555" t="s">
        <v>77</v>
      </c>
      <c r="R555" t="s">
        <v>40</v>
      </c>
      <c r="S555" t="str">
        <f>IF(Table1[[#This Row],[Current Employee Rating]]&gt;=4,"High Performer",IF(Table1[[#This Row],[Current Employee Rating]]&gt;=3,"Average Performer","Low Performer"))</f>
        <v>Average Performer</v>
      </c>
      <c r="T555">
        <v>3</v>
      </c>
      <c r="U555" s="1">
        <v>44891</v>
      </c>
      <c r="V555">
        <v>2</v>
      </c>
      <c r="W555" t="str">
        <f>IF(Table1[[#This Row],[Engagement Score]]&lt;3,"Low",IF(Table1[[#This Row],[Engagement Score]]&lt;4,"Medium","High"))</f>
        <v>Low</v>
      </c>
      <c r="X555">
        <v>4</v>
      </c>
      <c r="Y555" t="str">
        <f>IF(Table1[[#This Row],[Satisfaction Score]]&lt;3,"Unsatisfied",IF(Table1[[#This Row],[Satisfaction Score]]&lt;4,"Neutral","Satisfied"))</f>
        <v>Satisfied</v>
      </c>
      <c r="Z555">
        <v>5</v>
      </c>
      <c r="AA555" s="1">
        <v>44817</v>
      </c>
      <c r="AB555" t="s">
        <v>68</v>
      </c>
      <c r="AC555" t="s">
        <v>51</v>
      </c>
      <c r="AD555" t="s">
        <v>52</v>
      </c>
      <c r="AE555">
        <v>4</v>
      </c>
      <c r="AF555" s="5">
        <v>920.78</v>
      </c>
      <c r="AG555">
        <v>64</v>
      </c>
      <c r="AH555" t="str">
        <f t="shared" si="8"/>
        <v>Old</v>
      </c>
    </row>
    <row r="556" spans="1:34" x14ac:dyDescent="0.25">
      <c r="A556">
        <v>1045</v>
      </c>
      <c r="B556" s="1">
        <v>44108</v>
      </c>
      <c r="C556">
        <v>5</v>
      </c>
      <c r="D556" t="s">
        <v>131</v>
      </c>
      <c r="E556" t="s">
        <v>54</v>
      </c>
      <c r="F556" t="s">
        <v>30</v>
      </c>
      <c r="G556" t="s">
        <v>55</v>
      </c>
      <c r="H556" t="s">
        <v>32</v>
      </c>
      <c r="I556" t="s">
        <v>33</v>
      </c>
      <c r="J556" t="s">
        <v>132</v>
      </c>
      <c r="K556" t="s">
        <v>132</v>
      </c>
      <c r="L556" t="s">
        <v>102</v>
      </c>
      <c r="M556" s="1">
        <v>23172</v>
      </c>
      <c r="N556" t="s">
        <v>36</v>
      </c>
      <c r="O556" t="s">
        <v>37</v>
      </c>
      <c r="P556" t="s">
        <v>72</v>
      </c>
      <c r="Q556" t="s">
        <v>61</v>
      </c>
      <c r="R556" t="s">
        <v>40</v>
      </c>
      <c r="S556" t="str">
        <f>IF(Table1[[#This Row],[Current Employee Rating]]&gt;=4,"High Performer",IF(Table1[[#This Row],[Current Employee Rating]]&gt;=3,"Average Performer","Low Performer"))</f>
        <v>Average Performer</v>
      </c>
      <c r="T556">
        <v>3</v>
      </c>
      <c r="U556" s="1">
        <v>44781</v>
      </c>
      <c r="V556">
        <v>1</v>
      </c>
      <c r="W556" t="str">
        <f>IF(Table1[[#This Row],[Engagement Score]]&lt;3,"Low",IF(Table1[[#This Row],[Engagement Score]]&lt;4,"Medium","High"))</f>
        <v>Low</v>
      </c>
      <c r="X556">
        <v>4</v>
      </c>
      <c r="Y556" t="str">
        <f>IF(Table1[[#This Row],[Satisfaction Score]]&lt;3,"Unsatisfied",IF(Table1[[#This Row],[Satisfaction Score]]&lt;4,"Neutral","Satisfied"))</f>
        <v>Satisfied</v>
      </c>
      <c r="Z556">
        <v>1</v>
      </c>
      <c r="AA556" s="1">
        <v>45088</v>
      </c>
      <c r="AB556" t="s">
        <v>50</v>
      </c>
      <c r="AC556" t="s">
        <v>51</v>
      </c>
      <c r="AD556" t="s">
        <v>63</v>
      </c>
      <c r="AE556">
        <v>2</v>
      </c>
      <c r="AF556" s="5">
        <v>690.41</v>
      </c>
      <c r="AG556">
        <v>57</v>
      </c>
      <c r="AH556" t="str">
        <f t="shared" si="8"/>
        <v>Middle Aged</v>
      </c>
    </row>
    <row r="557" spans="1:34" x14ac:dyDescent="0.25">
      <c r="A557">
        <v>1046</v>
      </c>
      <c r="B557" s="1">
        <v>44674</v>
      </c>
      <c r="C557">
        <v>4</v>
      </c>
      <c r="D557" t="s">
        <v>128</v>
      </c>
      <c r="E557" t="s">
        <v>29</v>
      </c>
      <c r="F557" t="s">
        <v>108</v>
      </c>
      <c r="G557" t="s">
        <v>55</v>
      </c>
      <c r="H557" t="s">
        <v>45</v>
      </c>
      <c r="I557" t="s">
        <v>33</v>
      </c>
      <c r="J557" t="s">
        <v>129</v>
      </c>
      <c r="K557" t="s">
        <v>129</v>
      </c>
      <c r="L557" t="s">
        <v>111</v>
      </c>
      <c r="M557" s="1">
        <v>22967</v>
      </c>
      <c r="N557" t="s">
        <v>36</v>
      </c>
      <c r="O557" t="s">
        <v>48</v>
      </c>
      <c r="P557" t="s">
        <v>38</v>
      </c>
      <c r="Q557" t="s">
        <v>61</v>
      </c>
      <c r="R557" t="s">
        <v>40</v>
      </c>
      <c r="S557" t="str">
        <f>IF(Table1[[#This Row],[Current Employee Rating]]&gt;=4,"High Performer",IF(Table1[[#This Row],[Current Employee Rating]]&gt;=3,"Average Performer","Low Performer"))</f>
        <v>Average Performer</v>
      </c>
      <c r="T557">
        <v>3</v>
      </c>
      <c r="U557" s="1">
        <v>44975</v>
      </c>
      <c r="V557">
        <v>3</v>
      </c>
      <c r="W557" t="str">
        <f>IF(Table1[[#This Row],[Engagement Score]]&lt;3,"Low",IF(Table1[[#This Row],[Engagement Score]]&lt;4,"Medium","High"))</f>
        <v>Medium</v>
      </c>
      <c r="X557">
        <v>5</v>
      </c>
      <c r="Y557" t="str">
        <f>IF(Table1[[#This Row],[Satisfaction Score]]&lt;3,"Unsatisfied",IF(Table1[[#This Row],[Satisfaction Score]]&lt;4,"Neutral","Satisfied"))</f>
        <v>Satisfied</v>
      </c>
      <c r="Z557">
        <v>4</v>
      </c>
      <c r="AA557" s="1">
        <v>45135</v>
      </c>
      <c r="AB557" t="s">
        <v>41</v>
      </c>
      <c r="AC557" t="s">
        <v>42</v>
      </c>
      <c r="AD557" t="s">
        <v>43</v>
      </c>
      <c r="AE557">
        <v>2</v>
      </c>
      <c r="AF557" s="5">
        <v>211.39</v>
      </c>
      <c r="AG557">
        <v>60</v>
      </c>
      <c r="AH557" t="str">
        <f t="shared" si="8"/>
        <v>Old</v>
      </c>
    </row>
    <row r="558" spans="1:34" x14ac:dyDescent="0.25">
      <c r="A558">
        <v>1047</v>
      </c>
      <c r="B558" s="1">
        <v>44527</v>
      </c>
      <c r="C558">
        <v>4</v>
      </c>
      <c r="D558" t="s">
        <v>128</v>
      </c>
      <c r="E558" t="s">
        <v>85</v>
      </c>
      <c r="F558" t="s">
        <v>30</v>
      </c>
      <c r="G558" t="s">
        <v>31</v>
      </c>
      <c r="H558" t="s">
        <v>45</v>
      </c>
      <c r="I558" t="s">
        <v>46</v>
      </c>
      <c r="J558" t="s">
        <v>129</v>
      </c>
      <c r="K558" t="s">
        <v>129</v>
      </c>
      <c r="L558" t="s">
        <v>70</v>
      </c>
      <c r="M558" s="1">
        <v>17495</v>
      </c>
      <c r="N558" t="s">
        <v>36</v>
      </c>
      <c r="O558" t="s">
        <v>37</v>
      </c>
      <c r="P558" t="s">
        <v>49</v>
      </c>
      <c r="Q558" t="s">
        <v>61</v>
      </c>
      <c r="R558" t="s">
        <v>40</v>
      </c>
      <c r="S558" t="str">
        <f>IF(Table1[[#This Row],[Current Employee Rating]]&gt;=4,"High Performer",IF(Table1[[#This Row],[Current Employee Rating]]&gt;=3,"Average Performer","Low Performer"))</f>
        <v>Average Performer</v>
      </c>
      <c r="T558">
        <v>3</v>
      </c>
      <c r="U558" s="1">
        <v>45058</v>
      </c>
      <c r="V558">
        <v>4</v>
      </c>
      <c r="W558" t="str">
        <f>IF(Table1[[#This Row],[Engagement Score]]&lt;3,"Low",IF(Table1[[#This Row],[Engagement Score]]&lt;4,"Medium","High"))</f>
        <v>High</v>
      </c>
      <c r="X558">
        <v>2</v>
      </c>
      <c r="Y558" t="str">
        <f>IF(Table1[[#This Row],[Satisfaction Score]]&lt;3,"Unsatisfied",IF(Table1[[#This Row],[Satisfaction Score]]&lt;4,"Neutral","Satisfied"))</f>
        <v>Unsatisfied</v>
      </c>
      <c r="Z558">
        <v>3</v>
      </c>
      <c r="AA558" s="1">
        <v>44892</v>
      </c>
      <c r="AB558" t="s">
        <v>62</v>
      </c>
      <c r="AC558" t="s">
        <v>42</v>
      </c>
      <c r="AD558" t="s">
        <v>73</v>
      </c>
      <c r="AE558">
        <v>2</v>
      </c>
      <c r="AF558" s="5">
        <v>606.63</v>
      </c>
      <c r="AG558">
        <v>74</v>
      </c>
      <c r="AH558" t="str">
        <f t="shared" si="8"/>
        <v>Old</v>
      </c>
    </row>
    <row r="559" spans="1:34" x14ac:dyDescent="0.25">
      <c r="A559">
        <v>1048</v>
      </c>
      <c r="B559" s="1">
        <v>43798</v>
      </c>
      <c r="C559">
        <v>6</v>
      </c>
      <c r="D559" t="s">
        <v>128</v>
      </c>
      <c r="E559" t="s">
        <v>44</v>
      </c>
      <c r="F559" t="s">
        <v>30</v>
      </c>
      <c r="G559" t="s">
        <v>46</v>
      </c>
      <c r="H559" t="s">
        <v>45</v>
      </c>
      <c r="I559" t="s">
        <v>33</v>
      </c>
      <c r="J559" t="s">
        <v>129</v>
      </c>
      <c r="K559" t="s">
        <v>129</v>
      </c>
      <c r="L559" t="s">
        <v>65</v>
      </c>
      <c r="M559" s="1">
        <v>20655</v>
      </c>
      <c r="N559" t="s">
        <v>36</v>
      </c>
      <c r="O559" t="s">
        <v>48</v>
      </c>
      <c r="P559" t="s">
        <v>84</v>
      </c>
      <c r="Q559" t="s">
        <v>39</v>
      </c>
      <c r="R559" t="s">
        <v>40</v>
      </c>
      <c r="S559" t="str">
        <f>IF(Table1[[#This Row],[Current Employee Rating]]&gt;=4,"High Performer",IF(Table1[[#This Row],[Current Employee Rating]]&gt;=3,"Average Performer","Low Performer"))</f>
        <v>Average Performer</v>
      </c>
      <c r="T559">
        <v>3</v>
      </c>
      <c r="U559" s="1">
        <v>44853</v>
      </c>
      <c r="V559">
        <v>3</v>
      </c>
      <c r="W559" t="str">
        <f>IF(Table1[[#This Row],[Engagement Score]]&lt;3,"Low",IF(Table1[[#This Row],[Engagement Score]]&lt;4,"Medium","High"))</f>
        <v>Medium</v>
      </c>
      <c r="X559">
        <v>1</v>
      </c>
      <c r="Y559" t="str">
        <f>IF(Table1[[#This Row],[Satisfaction Score]]&lt;3,"Unsatisfied",IF(Table1[[#This Row],[Satisfaction Score]]&lt;4,"Neutral","Satisfied"))</f>
        <v>Unsatisfied</v>
      </c>
      <c r="Z559">
        <v>4</v>
      </c>
      <c r="AA559" s="1">
        <v>44897</v>
      </c>
      <c r="AB559" t="s">
        <v>41</v>
      </c>
      <c r="AC559" t="s">
        <v>42</v>
      </c>
      <c r="AD559" t="s">
        <v>63</v>
      </c>
      <c r="AE559">
        <v>5</v>
      </c>
      <c r="AF559" s="5">
        <v>503.99</v>
      </c>
      <c r="AG559">
        <v>63</v>
      </c>
      <c r="AH559" t="str">
        <f t="shared" si="8"/>
        <v>Old</v>
      </c>
    </row>
    <row r="560" spans="1:34" x14ac:dyDescent="0.25">
      <c r="A560">
        <v>1049</v>
      </c>
      <c r="B560" s="1">
        <v>43615</v>
      </c>
      <c r="C560">
        <v>6</v>
      </c>
      <c r="D560" t="s">
        <v>128</v>
      </c>
      <c r="E560" t="s">
        <v>87</v>
      </c>
      <c r="F560" t="s">
        <v>108</v>
      </c>
      <c r="G560" t="s">
        <v>46</v>
      </c>
      <c r="H560" t="s">
        <v>56</v>
      </c>
      <c r="I560" t="s">
        <v>46</v>
      </c>
      <c r="J560" t="s">
        <v>129</v>
      </c>
      <c r="K560" t="s">
        <v>129</v>
      </c>
      <c r="L560" t="s">
        <v>70</v>
      </c>
      <c r="M560" s="1">
        <v>19993</v>
      </c>
      <c r="N560" t="s">
        <v>36</v>
      </c>
      <c r="O560" t="s">
        <v>48</v>
      </c>
      <c r="P560" t="s">
        <v>38</v>
      </c>
      <c r="Q560" t="s">
        <v>67</v>
      </c>
      <c r="R560" t="s">
        <v>40</v>
      </c>
      <c r="S560" t="str">
        <f>IF(Table1[[#This Row],[Current Employee Rating]]&gt;=4,"High Performer",IF(Table1[[#This Row],[Current Employee Rating]]&gt;=3,"Average Performer","Low Performer"))</f>
        <v>Average Performer</v>
      </c>
      <c r="T560">
        <v>3</v>
      </c>
      <c r="U560" s="1">
        <v>45134</v>
      </c>
      <c r="V560">
        <v>3</v>
      </c>
      <c r="W560" t="str">
        <f>IF(Table1[[#This Row],[Engagement Score]]&lt;3,"Low",IF(Table1[[#This Row],[Engagement Score]]&lt;4,"Medium","High"))</f>
        <v>Medium</v>
      </c>
      <c r="X560">
        <v>5</v>
      </c>
      <c r="Y560" t="str">
        <f>IF(Table1[[#This Row],[Satisfaction Score]]&lt;3,"Unsatisfied",IF(Table1[[#This Row],[Satisfaction Score]]&lt;4,"Neutral","Satisfied"))</f>
        <v>Satisfied</v>
      </c>
      <c r="Z560">
        <v>2</v>
      </c>
      <c r="AA560" s="1">
        <v>44885</v>
      </c>
      <c r="AB560" t="s">
        <v>41</v>
      </c>
      <c r="AC560" t="s">
        <v>42</v>
      </c>
      <c r="AD560" t="s">
        <v>63</v>
      </c>
      <c r="AE560">
        <v>2</v>
      </c>
      <c r="AF560" s="5">
        <v>518.54</v>
      </c>
      <c r="AG560">
        <v>65</v>
      </c>
      <c r="AH560" t="str">
        <f t="shared" si="8"/>
        <v>Old</v>
      </c>
    </row>
    <row r="561" spans="1:34" x14ac:dyDescent="0.25">
      <c r="A561">
        <v>1050</v>
      </c>
      <c r="B561" s="1">
        <v>44158</v>
      </c>
      <c r="C561">
        <v>5</v>
      </c>
      <c r="D561" t="s">
        <v>128</v>
      </c>
      <c r="E561" t="s">
        <v>64</v>
      </c>
      <c r="F561" t="s">
        <v>30</v>
      </c>
      <c r="G561" t="s">
        <v>31</v>
      </c>
      <c r="H561" t="s">
        <v>56</v>
      </c>
      <c r="I561" t="s">
        <v>33</v>
      </c>
      <c r="J561" t="s">
        <v>129</v>
      </c>
      <c r="K561" t="s">
        <v>129</v>
      </c>
      <c r="L561" t="s">
        <v>35</v>
      </c>
      <c r="M561" s="1">
        <v>34154</v>
      </c>
      <c r="N561" t="s">
        <v>36</v>
      </c>
      <c r="O561" t="s">
        <v>48</v>
      </c>
      <c r="P561" t="s">
        <v>72</v>
      </c>
      <c r="Q561" t="s">
        <v>39</v>
      </c>
      <c r="R561" t="s">
        <v>40</v>
      </c>
      <c r="S561" t="str">
        <f>IF(Table1[[#This Row],[Current Employee Rating]]&gt;=4,"High Performer",IF(Table1[[#This Row],[Current Employee Rating]]&gt;=3,"Average Performer","Low Performer"))</f>
        <v>Average Performer</v>
      </c>
      <c r="T561">
        <v>3</v>
      </c>
      <c r="U561" s="1">
        <v>45110</v>
      </c>
      <c r="V561">
        <v>4</v>
      </c>
      <c r="W561" t="str">
        <f>IF(Table1[[#This Row],[Engagement Score]]&lt;3,"Low",IF(Table1[[#This Row],[Engagement Score]]&lt;4,"Medium","High"))</f>
        <v>High</v>
      </c>
      <c r="X561">
        <v>5</v>
      </c>
      <c r="Y561" t="str">
        <f>IF(Table1[[#This Row],[Satisfaction Score]]&lt;3,"Unsatisfied",IF(Table1[[#This Row],[Satisfaction Score]]&lt;4,"Neutral","Satisfied"))</f>
        <v>Satisfied</v>
      </c>
      <c r="Z561">
        <v>1</v>
      </c>
      <c r="AA561" s="1">
        <v>45141</v>
      </c>
      <c r="AB561" t="s">
        <v>50</v>
      </c>
      <c r="AC561" t="s">
        <v>42</v>
      </c>
      <c r="AD561" t="s">
        <v>63</v>
      </c>
      <c r="AE561">
        <v>1</v>
      </c>
      <c r="AF561" s="5">
        <v>846.43</v>
      </c>
      <c r="AG561">
        <v>27</v>
      </c>
      <c r="AH561" t="str">
        <f t="shared" si="8"/>
        <v>Adult</v>
      </c>
    </row>
    <row r="562" spans="1:34" x14ac:dyDescent="0.25">
      <c r="A562">
        <v>1051</v>
      </c>
      <c r="B562" s="1">
        <v>44659</v>
      </c>
      <c r="C562">
        <v>4</v>
      </c>
      <c r="D562" t="s">
        <v>128</v>
      </c>
      <c r="E562" t="s">
        <v>94</v>
      </c>
      <c r="F562" t="s">
        <v>30</v>
      </c>
      <c r="G562" t="s">
        <v>55</v>
      </c>
      <c r="H562" t="s">
        <v>32</v>
      </c>
      <c r="I562" t="s">
        <v>46</v>
      </c>
      <c r="J562" t="s">
        <v>129</v>
      </c>
      <c r="K562" t="s">
        <v>129</v>
      </c>
      <c r="L562" t="s">
        <v>70</v>
      </c>
      <c r="M562" s="1">
        <v>29705</v>
      </c>
      <c r="N562" t="s">
        <v>36</v>
      </c>
      <c r="O562" t="s">
        <v>48</v>
      </c>
      <c r="P562" t="s">
        <v>38</v>
      </c>
      <c r="Q562" t="s">
        <v>77</v>
      </c>
      <c r="R562" t="s">
        <v>40</v>
      </c>
      <c r="S562" t="str">
        <f>IF(Table1[[#This Row],[Current Employee Rating]]&gt;=4,"High Performer",IF(Table1[[#This Row],[Current Employee Rating]]&gt;=3,"Average Performer","Low Performer"))</f>
        <v>Average Performer</v>
      </c>
      <c r="T562">
        <v>3</v>
      </c>
      <c r="U562" s="1">
        <v>44927</v>
      </c>
      <c r="V562">
        <v>2</v>
      </c>
      <c r="W562" t="str">
        <f>IF(Table1[[#This Row],[Engagement Score]]&lt;3,"Low",IF(Table1[[#This Row],[Engagement Score]]&lt;4,"Medium","High"))</f>
        <v>Low</v>
      </c>
      <c r="X562">
        <v>4</v>
      </c>
      <c r="Y562" t="str">
        <f>IF(Table1[[#This Row],[Satisfaction Score]]&lt;3,"Unsatisfied",IF(Table1[[#This Row],[Satisfaction Score]]&lt;4,"Neutral","Satisfied"))</f>
        <v>Satisfied</v>
      </c>
      <c r="Z562">
        <v>5</v>
      </c>
      <c r="AA562" s="1">
        <v>44847</v>
      </c>
      <c r="AB562" t="s">
        <v>41</v>
      </c>
      <c r="AC562" t="s">
        <v>42</v>
      </c>
      <c r="AD562" t="s">
        <v>73</v>
      </c>
      <c r="AE562">
        <v>3</v>
      </c>
      <c r="AF562" s="5">
        <v>572.94000000000005</v>
      </c>
      <c r="AG562">
        <v>41</v>
      </c>
      <c r="AH562" t="str">
        <f t="shared" si="8"/>
        <v>Middle Aged</v>
      </c>
    </row>
    <row r="563" spans="1:34" x14ac:dyDescent="0.25">
      <c r="A563">
        <v>1052</v>
      </c>
      <c r="B563" s="1">
        <v>44252</v>
      </c>
      <c r="C563">
        <v>5</v>
      </c>
      <c r="D563" t="s">
        <v>130</v>
      </c>
      <c r="E563" t="s">
        <v>74</v>
      </c>
      <c r="F563" t="s">
        <v>30</v>
      </c>
      <c r="G563" t="s">
        <v>31</v>
      </c>
      <c r="H563" t="s">
        <v>56</v>
      </c>
      <c r="I563" t="s">
        <v>46</v>
      </c>
      <c r="J563" t="s">
        <v>129</v>
      </c>
      <c r="K563" t="s">
        <v>129</v>
      </c>
      <c r="L563" t="s">
        <v>65</v>
      </c>
      <c r="M563" s="1">
        <v>29393</v>
      </c>
      <c r="N563" t="s">
        <v>36</v>
      </c>
      <c r="O563" t="s">
        <v>37</v>
      </c>
      <c r="P563" t="s">
        <v>49</v>
      </c>
      <c r="Q563" t="s">
        <v>61</v>
      </c>
      <c r="R563" t="s">
        <v>40</v>
      </c>
      <c r="S563" t="str">
        <f>IF(Table1[[#This Row],[Current Employee Rating]]&gt;=4,"High Performer",IF(Table1[[#This Row],[Current Employee Rating]]&gt;=3,"Average Performer","Low Performer"))</f>
        <v>Average Performer</v>
      </c>
      <c r="T563">
        <v>3</v>
      </c>
      <c r="U563" s="1">
        <v>44884</v>
      </c>
      <c r="V563">
        <v>1</v>
      </c>
      <c r="W563" t="str">
        <f>IF(Table1[[#This Row],[Engagement Score]]&lt;3,"Low",IF(Table1[[#This Row],[Engagement Score]]&lt;4,"Medium","High"))</f>
        <v>Low</v>
      </c>
      <c r="X563">
        <v>4</v>
      </c>
      <c r="Y563" t="str">
        <f>IF(Table1[[#This Row],[Satisfaction Score]]&lt;3,"Unsatisfied",IF(Table1[[#This Row],[Satisfaction Score]]&lt;4,"Neutral","Satisfied"))</f>
        <v>Satisfied</v>
      </c>
      <c r="Z563">
        <v>4</v>
      </c>
      <c r="AA563" s="1">
        <v>44859</v>
      </c>
      <c r="AB563" t="s">
        <v>92</v>
      </c>
      <c r="AC563" t="s">
        <v>42</v>
      </c>
      <c r="AD563" t="s">
        <v>52</v>
      </c>
      <c r="AE563">
        <v>4</v>
      </c>
      <c r="AF563" s="5">
        <v>234.76</v>
      </c>
      <c r="AG563">
        <v>41</v>
      </c>
      <c r="AH563" t="str">
        <f t="shared" si="8"/>
        <v>Middle Aged</v>
      </c>
    </row>
    <row r="564" spans="1:34" x14ac:dyDescent="0.25">
      <c r="A564">
        <v>1053</v>
      </c>
      <c r="B564" s="1">
        <v>43537</v>
      </c>
      <c r="C564">
        <v>7</v>
      </c>
      <c r="D564" t="s">
        <v>130</v>
      </c>
      <c r="E564" t="s">
        <v>81</v>
      </c>
      <c r="F564" t="s">
        <v>30</v>
      </c>
      <c r="G564" t="s">
        <v>31</v>
      </c>
      <c r="H564" t="s">
        <v>32</v>
      </c>
      <c r="I564" t="s">
        <v>55</v>
      </c>
      <c r="J564" t="s">
        <v>129</v>
      </c>
      <c r="K564" t="s">
        <v>129</v>
      </c>
      <c r="L564" t="s">
        <v>96</v>
      </c>
      <c r="M564" s="1">
        <v>17373</v>
      </c>
      <c r="N564" t="s">
        <v>36</v>
      </c>
      <c r="O564" t="s">
        <v>37</v>
      </c>
      <c r="P564" t="s">
        <v>49</v>
      </c>
      <c r="Q564" t="s">
        <v>77</v>
      </c>
      <c r="R564" t="s">
        <v>40</v>
      </c>
      <c r="S564" t="str">
        <f>IF(Table1[[#This Row],[Current Employee Rating]]&gt;=4,"High Performer",IF(Table1[[#This Row],[Current Employee Rating]]&gt;=3,"Average Performer","Low Performer"))</f>
        <v>Average Performer</v>
      </c>
      <c r="T564">
        <v>3</v>
      </c>
      <c r="U564" s="1">
        <v>44846</v>
      </c>
      <c r="V564">
        <v>2</v>
      </c>
      <c r="W564" t="str">
        <f>IF(Table1[[#This Row],[Engagement Score]]&lt;3,"Low",IF(Table1[[#This Row],[Engagement Score]]&lt;4,"Medium","High"))</f>
        <v>Low</v>
      </c>
      <c r="X564">
        <v>1</v>
      </c>
      <c r="Y564" t="str">
        <f>IF(Table1[[#This Row],[Satisfaction Score]]&lt;3,"Unsatisfied",IF(Table1[[#This Row],[Satisfaction Score]]&lt;4,"Neutral","Satisfied"))</f>
        <v>Unsatisfied</v>
      </c>
      <c r="Z564">
        <v>4</v>
      </c>
      <c r="AA564" s="1">
        <v>44914</v>
      </c>
      <c r="AB564" t="s">
        <v>92</v>
      </c>
      <c r="AC564" t="s">
        <v>51</v>
      </c>
      <c r="AD564" t="s">
        <v>73</v>
      </c>
      <c r="AE564">
        <v>4</v>
      </c>
      <c r="AF564" s="5">
        <v>704.7</v>
      </c>
      <c r="AG564">
        <v>72</v>
      </c>
      <c r="AH564" t="str">
        <f t="shared" si="8"/>
        <v>Old</v>
      </c>
    </row>
    <row r="565" spans="1:34" x14ac:dyDescent="0.25">
      <c r="A565">
        <v>1054</v>
      </c>
      <c r="B565" s="1">
        <v>44969</v>
      </c>
      <c r="C565">
        <v>3</v>
      </c>
      <c r="D565" t="s">
        <v>128</v>
      </c>
      <c r="E565" t="s">
        <v>54</v>
      </c>
      <c r="F565" t="s">
        <v>30</v>
      </c>
      <c r="G565" t="s">
        <v>46</v>
      </c>
      <c r="H565" t="s">
        <v>45</v>
      </c>
      <c r="I565" t="s">
        <v>55</v>
      </c>
      <c r="J565" t="s">
        <v>129</v>
      </c>
      <c r="K565" t="s">
        <v>129</v>
      </c>
      <c r="L565" t="s">
        <v>79</v>
      </c>
      <c r="M565" s="1">
        <v>34099</v>
      </c>
      <c r="N565" t="s">
        <v>36</v>
      </c>
      <c r="O565" t="s">
        <v>48</v>
      </c>
      <c r="P565" t="s">
        <v>38</v>
      </c>
      <c r="Q565" t="s">
        <v>61</v>
      </c>
      <c r="R565" t="s">
        <v>40</v>
      </c>
      <c r="S565" t="str">
        <f>IF(Table1[[#This Row],[Current Employee Rating]]&gt;=4,"High Performer",IF(Table1[[#This Row],[Current Employee Rating]]&gt;=3,"Average Performer","Low Performer"))</f>
        <v>Average Performer</v>
      </c>
      <c r="T565">
        <v>3</v>
      </c>
      <c r="U565" s="1">
        <v>45112</v>
      </c>
      <c r="V565">
        <v>1</v>
      </c>
      <c r="W565" t="str">
        <f>IF(Table1[[#This Row],[Engagement Score]]&lt;3,"Low",IF(Table1[[#This Row],[Engagement Score]]&lt;4,"Medium","High"))</f>
        <v>Low</v>
      </c>
      <c r="X565">
        <v>5</v>
      </c>
      <c r="Y565" t="str">
        <f>IF(Table1[[#This Row],[Satisfaction Score]]&lt;3,"Unsatisfied",IF(Table1[[#This Row],[Satisfaction Score]]&lt;4,"Neutral","Satisfied"))</f>
        <v>Satisfied</v>
      </c>
      <c r="Z565">
        <v>2</v>
      </c>
      <c r="AA565" s="1">
        <v>44869</v>
      </c>
      <c r="AB565" t="s">
        <v>68</v>
      </c>
      <c r="AC565" t="s">
        <v>51</v>
      </c>
      <c r="AD565" t="s">
        <v>43</v>
      </c>
      <c r="AE565">
        <v>3</v>
      </c>
      <c r="AF565" s="5">
        <v>533.97</v>
      </c>
      <c r="AG565">
        <v>30</v>
      </c>
      <c r="AH565" t="str">
        <f t="shared" si="8"/>
        <v>Adult</v>
      </c>
    </row>
    <row r="566" spans="1:34" x14ac:dyDescent="0.25">
      <c r="A566">
        <v>1055</v>
      </c>
      <c r="B566" s="1">
        <v>43351</v>
      </c>
      <c r="C566">
        <v>7</v>
      </c>
      <c r="D566" t="s">
        <v>128</v>
      </c>
      <c r="E566" t="s">
        <v>94</v>
      </c>
      <c r="F566" t="s">
        <v>30</v>
      </c>
      <c r="G566" t="s">
        <v>31</v>
      </c>
      <c r="H566" t="s">
        <v>32</v>
      </c>
      <c r="I566" t="s">
        <v>55</v>
      </c>
      <c r="J566" t="s">
        <v>129</v>
      </c>
      <c r="K566" t="s">
        <v>129</v>
      </c>
      <c r="L566" t="s">
        <v>70</v>
      </c>
      <c r="M566" s="1">
        <v>35027</v>
      </c>
      <c r="N566" t="s">
        <v>36</v>
      </c>
      <c r="O566" t="s">
        <v>37</v>
      </c>
      <c r="P566" t="s">
        <v>38</v>
      </c>
      <c r="Q566" t="s">
        <v>39</v>
      </c>
      <c r="R566" t="s">
        <v>40</v>
      </c>
      <c r="S566" t="str">
        <f>IF(Table1[[#This Row],[Current Employee Rating]]&gt;=4,"High Performer",IF(Table1[[#This Row],[Current Employee Rating]]&gt;=3,"Average Performer","Low Performer"))</f>
        <v>Average Performer</v>
      </c>
      <c r="T566">
        <v>3</v>
      </c>
      <c r="U566" s="1">
        <v>44827</v>
      </c>
      <c r="V566">
        <v>3</v>
      </c>
      <c r="W566" t="str">
        <f>IF(Table1[[#This Row],[Engagement Score]]&lt;3,"Low",IF(Table1[[#This Row],[Engagement Score]]&lt;4,"Medium","High"))</f>
        <v>Medium</v>
      </c>
      <c r="X566">
        <v>4</v>
      </c>
      <c r="Y566" t="str">
        <f>IF(Table1[[#This Row],[Satisfaction Score]]&lt;3,"Unsatisfied",IF(Table1[[#This Row],[Satisfaction Score]]&lt;4,"Neutral","Satisfied"))</f>
        <v>Satisfied</v>
      </c>
      <c r="Z566">
        <v>1</v>
      </c>
      <c r="AA566" s="1">
        <v>44880</v>
      </c>
      <c r="AB566" t="s">
        <v>50</v>
      </c>
      <c r="AC566" t="s">
        <v>42</v>
      </c>
      <c r="AD566" t="s">
        <v>73</v>
      </c>
      <c r="AE566">
        <v>2</v>
      </c>
      <c r="AF566" s="5">
        <v>125.7</v>
      </c>
      <c r="AG566">
        <v>23</v>
      </c>
      <c r="AH566" t="str">
        <f t="shared" si="8"/>
        <v>Young Adult</v>
      </c>
    </row>
    <row r="567" spans="1:34" x14ac:dyDescent="0.25">
      <c r="A567">
        <v>1056</v>
      </c>
      <c r="B567" s="1">
        <v>44518</v>
      </c>
      <c r="C567">
        <v>4</v>
      </c>
      <c r="D567" t="s">
        <v>128</v>
      </c>
      <c r="E567" t="s">
        <v>85</v>
      </c>
      <c r="F567" t="s">
        <v>30</v>
      </c>
      <c r="G567" t="s">
        <v>31</v>
      </c>
      <c r="H567" t="s">
        <v>32</v>
      </c>
      <c r="I567" t="s">
        <v>33</v>
      </c>
      <c r="J567" t="s">
        <v>129</v>
      </c>
      <c r="K567" t="s">
        <v>129</v>
      </c>
      <c r="L567" t="s">
        <v>101</v>
      </c>
      <c r="M567" s="1">
        <v>15950</v>
      </c>
      <c r="N567" t="s">
        <v>36</v>
      </c>
      <c r="O567" t="s">
        <v>48</v>
      </c>
      <c r="P567" t="s">
        <v>49</v>
      </c>
      <c r="Q567" t="s">
        <v>39</v>
      </c>
      <c r="R567" t="s">
        <v>40</v>
      </c>
      <c r="S567" t="str">
        <f>IF(Table1[[#This Row],[Current Employee Rating]]&gt;=4,"High Performer",IF(Table1[[#This Row],[Current Employee Rating]]&gt;=3,"Average Performer","Low Performer"))</f>
        <v>Average Performer</v>
      </c>
      <c r="T567">
        <v>3</v>
      </c>
      <c r="U567" s="1">
        <v>44943</v>
      </c>
      <c r="V567">
        <v>4</v>
      </c>
      <c r="W567" t="str">
        <f>IF(Table1[[#This Row],[Engagement Score]]&lt;3,"Low",IF(Table1[[#This Row],[Engagement Score]]&lt;4,"Medium","High"))</f>
        <v>High</v>
      </c>
      <c r="X567">
        <v>2</v>
      </c>
      <c r="Y567" t="str">
        <f>IF(Table1[[#This Row],[Satisfaction Score]]&lt;3,"Unsatisfied",IF(Table1[[#This Row],[Satisfaction Score]]&lt;4,"Neutral","Satisfied"))</f>
        <v>Unsatisfied</v>
      </c>
      <c r="Z567">
        <v>2</v>
      </c>
      <c r="AA567" s="1">
        <v>44973</v>
      </c>
      <c r="AB567" t="s">
        <v>41</v>
      </c>
      <c r="AC567" t="s">
        <v>42</v>
      </c>
      <c r="AD567" t="s">
        <v>63</v>
      </c>
      <c r="AE567">
        <v>2</v>
      </c>
      <c r="AF567" s="5">
        <v>442.06</v>
      </c>
      <c r="AG567">
        <v>78</v>
      </c>
      <c r="AH567" t="str">
        <f t="shared" si="8"/>
        <v>Old</v>
      </c>
    </row>
    <row r="568" spans="1:34" x14ac:dyDescent="0.25">
      <c r="A568">
        <v>1057</v>
      </c>
      <c r="B568" s="1">
        <v>45108</v>
      </c>
      <c r="C568">
        <v>2</v>
      </c>
      <c r="D568" t="s">
        <v>128</v>
      </c>
      <c r="E568" t="s">
        <v>64</v>
      </c>
      <c r="F568" t="s">
        <v>30</v>
      </c>
      <c r="G568" t="s">
        <v>55</v>
      </c>
      <c r="H568" t="s">
        <v>45</v>
      </c>
      <c r="I568" t="s">
        <v>55</v>
      </c>
      <c r="J568" t="s">
        <v>129</v>
      </c>
      <c r="K568" t="s">
        <v>129</v>
      </c>
      <c r="L568" t="s">
        <v>101</v>
      </c>
      <c r="M568" s="1">
        <v>36095</v>
      </c>
      <c r="N568" t="s">
        <v>36</v>
      </c>
      <c r="O568" t="s">
        <v>48</v>
      </c>
      <c r="P568" t="s">
        <v>84</v>
      </c>
      <c r="Q568" t="s">
        <v>39</v>
      </c>
      <c r="R568" t="s">
        <v>40</v>
      </c>
      <c r="S568" t="str">
        <f>IF(Table1[[#This Row],[Current Employee Rating]]&gt;=4,"High Performer",IF(Table1[[#This Row],[Current Employee Rating]]&gt;=3,"Average Performer","Low Performer"))</f>
        <v>Average Performer</v>
      </c>
      <c r="T568">
        <v>3</v>
      </c>
      <c r="U568" s="1">
        <v>44997</v>
      </c>
      <c r="V568">
        <v>3</v>
      </c>
      <c r="W568" t="str">
        <f>IF(Table1[[#This Row],[Engagement Score]]&lt;3,"Low",IF(Table1[[#This Row],[Engagement Score]]&lt;4,"Medium","High"))</f>
        <v>Medium</v>
      </c>
      <c r="X568">
        <v>2</v>
      </c>
      <c r="Y568" t="str">
        <f>IF(Table1[[#This Row],[Satisfaction Score]]&lt;3,"Unsatisfied",IF(Table1[[#This Row],[Satisfaction Score]]&lt;4,"Neutral","Satisfied"))</f>
        <v>Unsatisfied</v>
      </c>
      <c r="Z568">
        <v>5</v>
      </c>
      <c r="AA568" s="1">
        <v>44857</v>
      </c>
      <c r="AB568" t="s">
        <v>62</v>
      </c>
      <c r="AC568" t="s">
        <v>42</v>
      </c>
      <c r="AD568" t="s">
        <v>43</v>
      </c>
      <c r="AE568">
        <v>4</v>
      </c>
      <c r="AF568" s="5">
        <v>649.23</v>
      </c>
      <c r="AG568">
        <v>25</v>
      </c>
      <c r="AH568" t="str">
        <f t="shared" si="8"/>
        <v>Adult</v>
      </c>
    </row>
    <row r="569" spans="1:34" x14ac:dyDescent="0.25">
      <c r="A569">
        <v>1058</v>
      </c>
      <c r="B569" s="1">
        <v>44669</v>
      </c>
      <c r="C569">
        <v>4</v>
      </c>
      <c r="D569" t="s">
        <v>128</v>
      </c>
      <c r="E569" t="s">
        <v>74</v>
      </c>
      <c r="F569" t="s">
        <v>30</v>
      </c>
      <c r="G569" t="s">
        <v>31</v>
      </c>
      <c r="H569" t="s">
        <v>32</v>
      </c>
      <c r="I569" t="s">
        <v>33</v>
      </c>
      <c r="J569" t="s">
        <v>129</v>
      </c>
      <c r="K569" t="s">
        <v>129</v>
      </c>
      <c r="L569" t="s">
        <v>109</v>
      </c>
      <c r="M569" s="1">
        <v>15413</v>
      </c>
      <c r="N569" t="s">
        <v>36</v>
      </c>
      <c r="O569" t="s">
        <v>48</v>
      </c>
      <c r="P569" t="s">
        <v>49</v>
      </c>
      <c r="Q569" t="s">
        <v>67</v>
      </c>
      <c r="R569" t="s">
        <v>40</v>
      </c>
      <c r="S569" t="str">
        <f>IF(Table1[[#This Row],[Current Employee Rating]]&gt;=4,"High Performer",IF(Table1[[#This Row],[Current Employee Rating]]&gt;=3,"Average Performer","Low Performer"))</f>
        <v>Average Performer</v>
      </c>
      <c r="T569">
        <v>3</v>
      </c>
      <c r="U569" s="1">
        <v>44991</v>
      </c>
      <c r="V569">
        <v>4</v>
      </c>
      <c r="W569" t="str">
        <f>IF(Table1[[#This Row],[Engagement Score]]&lt;3,"Low",IF(Table1[[#This Row],[Engagement Score]]&lt;4,"Medium","High"))</f>
        <v>High</v>
      </c>
      <c r="X569">
        <v>2</v>
      </c>
      <c r="Y569" t="str">
        <f>IF(Table1[[#This Row],[Satisfaction Score]]&lt;3,"Unsatisfied",IF(Table1[[#This Row],[Satisfaction Score]]&lt;4,"Neutral","Satisfied"))</f>
        <v>Unsatisfied</v>
      </c>
      <c r="Z569">
        <v>1</v>
      </c>
      <c r="AA569" s="1">
        <v>45017</v>
      </c>
      <c r="AB569" t="s">
        <v>62</v>
      </c>
      <c r="AC569" t="s">
        <v>51</v>
      </c>
      <c r="AD569" t="s">
        <v>52</v>
      </c>
      <c r="AE569">
        <v>1</v>
      </c>
      <c r="AF569" s="5">
        <v>855.67</v>
      </c>
      <c r="AG569">
        <v>80</v>
      </c>
      <c r="AH569" t="str">
        <f t="shared" si="8"/>
        <v>Old</v>
      </c>
    </row>
    <row r="570" spans="1:34" x14ac:dyDescent="0.25">
      <c r="A570">
        <v>1059</v>
      </c>
      <c r="B570" s="1">
        <v>45045</v>
      </c>
      <c r="C570">
        <v>3</v>
      </c>
      <c r="D570" t="s">
        <v>128</v>
      </c>
      <c r="E570" t="s">
        <v>69</v>
      </c>
      <c r="F570" t="s">
        <v>30</v>
      </c>
      <c r="G570" t="s">
        <v>46</v>
      </c>
      <c r="H570" t="s">
        <v>32</v>
      </c>
      <c r="I570" t="s">
        <v>55</v>
      </c>
      <c r="J570" t="s">
        <v>129</v>
      </c>
      <c r="K570" t="s">
        <v>129</v>
      </c>
      <c r="L570" t="s">
        <v>79</v>
      </c>
      <c r="M570" s="1">
        <v>27172</v>
      </c>
      <c r="N570" t="s">
        <v>36</v>
      </c>
      <c r="O570" t="s">
        <v>37</v>
      </c>
      <c r="P570" t="s">
        <v>84</v>
      </c>
      <c r="Q570" t="s">
        <v>39</v>
      </c>
      <c r="R570" t="s">
        <v>40</v>
      </c>
      <c r="S570" t="str">
        <f>IF(Table1[[#This Row],[Current Employee Rating]]&gt;=4,"High Performer",IF(Table1[[#This Row],[Current Employee Rating]]&gt;=3,"Average Performer","Low Performer"))</f>
        <v>Average Performer</v>
      </c>
      <c r="T570">
        <v>3</v>
      </c>
      <c r="U570" s="1">
        <v>45014</v>
      </c>
      <c r="V570">
        <v>4</v>
      </c>
      <c r="W570" t="str">
        <f>IF(Table1[[#This Row],[Engagement Score]]&lt;3,"Low",IF(Table1[[#This Row],[Engagement Score]]&lt;4,"Medium","High"))</f>
        <v>High</v>
      </c>
      <c r="X570">
        <v>3</v>
      </c>
      <c r="Y570" t="str">
        <f>IF(Table1[[#This Row],[Satisfaction Score]]&lt;3,"Unsatisfied",IF(Table1[[#This Row],[Satisfaction Score]]&lt;4,"Neutral","Satisfied"))</f>
        <v>Neutral</v>
      </c>
      <c r="Z570">
        <v>3</v>
      </c>
      <c r="AA570" s="1">
        <v>44820</v>
      </c>
      <c r="AB570" t="s">
        <v>68</v>
      </c>
      <c r="AC570" t="s">
        <v>42</v>
      </c>
      <c r="AD570" t="s">
        <v>52</v>
      </c>
      <c r="AE570">
        <v>3</v>
      </c>
      <c r="AF570" s="5">
        <v>256.82</v>
      </c>
      <c r="AG570">
        <v>49</v>
      </c>
      <c r="AH570" t="str">
        <f t="shared" si="8"/>
        <v>Middle Aged</v>
      </c>
    </row>
    <row r="571" spans="1:34" x14ac:dyDescent="0.25">
      <c r="A571">
        <v>1060</v>
      </c>
      <c r="B571" s="1">
        <v>43383</v>
      </c>
      <c r="C571">
        <v>7</v>
      </c>
      <c r="D571" t="s">
        <v>130</v>
      </c>
      <c r="E571" t="s">
        <v>29</v>
      </c>
      <c r="F571" t="s">
        <v>30</v>
      </c>
      <c r="G571" t="s">
        <v>46</v>
      </c>
      <c r="H571" t="s">
        <v>56</v>
      </c>
      <c r="I571" t="s">
        <v>55</v>
      </c>
      <c r="J571" t="s">
        <v>129</v>
      </c>
      <c r="K571" t="s">
        <v>129</v>
      </c>
      <c r="L571" t="s">
        <v>65</v>
      </c>
      <c r="M571" s="1">
        <v>27795</v>
      </c>
      <c r="N571" t="s">
        <v>36</v>
      </c>
      <c r="O571" t="s">
        <v>37</v>
      </c>
      <c r="P571" t="s">
        <v>72</v>
      </c>
      <c r="Q571" t="s">
        <v>61</v>
      </c>
      <c r="R571" t="s">
        <v>40</v>
      </c>
      <c r="S571" t="str">
        <f>IF(Table1[[#This Row],[Current Employee Rating]]&gt;=4,"High Performer",IF(Table1[[#This Row],[Current Employee Rating]]&gt;=3,"Average Performer","Low Performer"))</f>
        <v>Average Performer</v>
      </c>
      <c r="T571">
        <v>3</v>
      </c>
      <c r="U571" s="1">
        <v>45108</v>
      </c>
      <c r="V571">
        <v>5</v>
      </c>
      <c r="W571" t="str">
        <f>IF(Table1[[#This Row],[Engagement Score]]&lt;3,"Low",IF(Table1[[#This Row],[Engagement Score]]&lt;4,"Medium","High"))</f>
        <v>High</v>
      </c>
      <c r="X571">
        <v>5</v>
      </c>
      <c r="Y571" t="str">
        <f>IF(Table1[[#This Row],[Satisfaction Score]]&lt;3,"Unsatisfied",IF(Table1[[#This Row],[Satisfaction Score]]&lt;4,"Neutral","Satisfied"))</f>
        <v>Satisfied</v>
      </c>
      <c r="Z571">
        <v>4</v>
      </c>
      <c r="AA571" s="1">
        <v>44810</v>
      </c>
      <c r="AB571" t="s">
        <v>62</v>
      </c>
      <c r="AC571" t="s">
        <v>42</v>
      </c>
      <c r="AD571" t="s">
        <v>63</v>
      </c>
      <c r="AE571">
        <v>1</v>
      </c>
      <c r="AF571" s="5">
        <v>770.84</v>
      </c>
      <c r="AG571">
        <v>42</v>
      </c>
      <c r="AH571" t="str">
        <f t="shared" si="8"/>
        <v>Middle Aged</v>
      </c>
    </row>
    <row r="572" spans="1:34" x14ac:dyDescent="0.25">
      <c r="A572">
        <v>1061</v>
      </c>
      <c r="B572" s="1">
        <v>44885</v>
      </c>
      <c r="C572">
        <v>3</v>
      </c>
      <c r="D572" t="s">
        <v>130</v>
      </c>
      <c r="E572" t="s">
        <v>44</v>
      </c>
      <c r="F572" t="s">
        <v>30</v>
      </c>
      <c r="G572" t="s">
        <v>46</v>
      </c>
      <c r="H572" t="s">
        <v>32</v>
      </c>
      <c r="I572" t="s">
        <v>46</v>
      </c>
      <c r="J572" t="s">
        <v>129</v>
      </c>
      <c r="K572" t="s">
        <v>129</v>
      </c>
      <c r="L572" t="s">
        <v>58</v>
      </c>
      <c r="M572" s="1">
        <v>34110</v>
      </c>
      <c r="N572" t="s">
        <v>36</v>
      </c>
      <c r="O572" t="s">
        <v>37</v>
      </c>
      <c r="P572" t="s">
        <v>60</v>
      </c>
      <c r="Q572" t="s">
        <v>61</v>
      </c>
      <c r="R572" t="s">
        <v>40</v>
      </c>
      <c r="S572" t="str">
        <f>IF(Table1[[#This Row],[Current Employee Rating]]&gt;=4,"High Performer",IF(Table1[[#This Row],[Current Employee Rating]]&gt;=3,"Average Performer","Low Performer"))</f>
        <v>Average Performer</v>
      </c>
      <c r="T572">
        <v>3</v>
      </c>
      <c r="U572" s="1">
        <v>44962</v>
      </c>
      <c r="V572">
        <v>3</v>
      </c>
      <c r="W572" t="str">
        <f>IF(Table1[[#This Row],[Engagement Score]]&lt;3,"Low",IF(Table1[[#This Row],[Engagement Score]]&lt;4,"Medium","High"))</f>
        <v>Medium</v>
      </c>
      <c r="X572">
        <v>3</v>
      </c>
      <c r="Y572" t="str">
        <f>IF(Table1[[#This Row],[Satisfaction Score]]&lt;3,"Unsatisfied",IF(Table1[[#This Row],[Satisfaction Score]]&lt;4,"Neutral","Satisfied"))</f>
        <v>Neutral</v>
      </c>
      <c r="Z572">
        <v>1</v>
      </c>
      <c r="AA572" s="1">
        <v>45139</v>
      </c>
      <c r="AB572" t="s">
        <v>62</v>
      </c>
      <c r="AC572" t="s">
        <v>42</v>
      </c>
      <c r="AD572" t="s">
        <v>52</v>
      </c>
      <c r="AE572">
        <v>2</v>
      </c>
      <c r="AF572" s="5">
        <v>862.33</v>
      </c>
      <c r="AG572">
        <v>29</v>
      </c>
      <c r="AH572" t="str">
        <f t="shared" si="8"/>
        <v>Adult</v>
      </c>
    </row>
    <row r="573" spans="1:34" x14ac:dyDescent="0.25">
      <c r="A573">
        <v>1062</v>
      </c>
      <c r="B573" s="1">
        <v>43603</v>
      </c>
      <c r="C573">
        <v>6</v>
      </c>
      <c r="D573" t="s">
        <v>128</v>
      </c>
      <c r="E573" t="s">
        <v>69</v>
      </c>
      <c r="F573" t="s">
        <v>108</v>
      </c>
      <c r="G573" t="s">
        <v>46</v>
      </c>
      <c r="H573" t="s">
        <v>45</v>
      </c>
      <c r="I573" t="s">
        <v>46</v>
      </c>
      <c r="J573" t="s">
        <v>129</v>
      </c>
      <c r="K573" t="s">
        <v>129</v>
      </c>
      <c r="L573" t="s">
        <v>79</v>
      </c>
      <c r="M573" s="1">
        <v>25510</v>
      </c>
      <c r="N573" t="s">
        <v>36</v>
      </c>
      <c r="O573" t="s">
        <v>48</v>
      </c>
      <c r="P573" t="s">
        <v>49</v>
      </c>
      <c r="Q573" t="s">
        <v>67</v>
      </c>
      <c r="R573" t="s">
        <v>40</v>
      </c>
      <c r="S573" t="str">
        <f>IF(Table1[[#This Row],[Current Employee Rating]]&gt;=4,"High Performer",IF(Table1[[#This Row],[Current Employee Rating]]&gt;=3,"Average Performer","Low Performer"))</f>
        <v>Average Performer</v>
      </c>
      <c r="T573">
        <v>3</v>
      </c>
      <c r="U573" s="1">
        <v>44929</v>
      </c>
      <c r="V573">
        <v>3</v>
      </c>
      <c r="W573" t="str">
        <f>IF(Table1[[#This Row],[Engagement Score]]&lt;3,"Low",IF(Table1[[#This Row],[Engagement Score]]&lt;4,"Medium","High"))</f>
        <v>Medium</v>
      </c>
      <c r="X573">
        <v>2</v>
      </c>
      <c r="Y573" t="str">
        <f>IF(Table1[[#This Row],[Satisfaction Score]]&lt;3,"Unsatisfied",IF(Table1[[#This Row],[Satisfaction Score]]&lt;4,"Neutral","Satisfied"))</f>
        <v>Unsatisfied</v>
      </c>
      <c r="Z573">
        <v>1</v>
      </c>
      <c r="AA573" s="1">
        <v>44892</v>
      </c>
      <c r="AB573" t="s">
        <v>68</v>
      </c>
      <c r="AC573" t="s">
        <v>42</v>
      </c>
      <c r="AD573" t="s">
        <v>43</v>
      </c>
      <c r="AE573">
        <v>5</v>
      </c>
      <c r="AF573" s="5">
        <v>702.84</v>
      </c>
      <c r="AG573">
        <v>50</v>
      </c>
      <c r="AH573" t="str">
        <f t="shared" si="8"/>
        <v>Middle Aged</v>
      </c>
    </row>
    <row r="574" spans="1:34" x14ac:dyDescent="0.25">
      <c r="A574">
        <v>1063</v>
      </c>
      <c r="B574" s="1">
        <v>44369</v>
      </c>
      <c r="C574">
        <v>4</v>
      </c>
      <c r="D574" t="s">
        <v>128</v>
      </c>
      <c r="E574" t="s">
        <v>29</v>
      </c>
      <c r="F574" t="s">
        <v>30</v>
      </c>
      <c r="G574" t="s">
        <v>55</v>
      </c>
      <c r="H574" t="s">
        <v>56</v>
      </c>
      <c r="I574" t="s">
        <v>33</v>
      </c>
      <c r="J574" t="s">
        <v>129</v>
      </c>
      <c r="K574" t="s">
        <v>129</v>
      </c>
      <c r="L574" t="s">
        <v>47</v>
      </c>
      <c r="M574" s="1">
        <v>16546</v>
      </c>
      <c r="N574" t="s">
        <v>36</v>
      </c>
      <c r="O574" t="s">
        <v>37</v>
      </c>
      <c r="P574" t="s">
        <v>72</v>
      </c>
      <c r="Q574" t="s">
        <v>61</v>
      </c>
      <c r="R574" t="s">
        <v>40</v>
      </c>
      <c r="S574" t="str">
        <f>IF(Table1[[#This Row],[Current Employee Rating]]&gt;=4,"High Performer",IF(Table1[[#This Row],[Current Employee Rating]]&gt;=3,"Average Performer","Low Performer"))</f>
        <v>Average Performer</v>
      </c>
      <c r="T574">
        <v>3</v>
      </c>
      <c r="U574" s="1">
        <v>45132</v>
      </c>
      <c r="V574">
        <v>5</v>
      </c>
      <c r="W574" t="str">
        <f>IF(Table1[[#This Row],[Engagement Score]]&lt;3,"Low",IF(Table1[[#This Row],[Engagement Score]]&lt;4,"Medium","High"))</f>
        <v>High</v>
      </c>
      <c r="X574">
        <v>2</v>
      </c>
      <c r="Y574" t="str">
        <f>IF(Table1[[#This Row],[Satisfaction Score]]&lt;3,"Unsatisfied",IF(Table1[[#This Row],[Satisfaction Score]]&lt;4,"Neutral","Satisfied"))</f>
        <v>Unsatisfied</v>
      </c>
      <c r="Z574">
        <v>4</v>
      </c>
      <c r="AA574" s="1">
        <v>44849</v>
      </c>
      <c r="AB574" t="s">
        <v>68</v>
      </c>
      <c r="AC574" t="s">
        <v>42</v>
      </c>
      <c r="AD574" t="s">
        <v>63</v>
      </c>
      <c r="AE574">
        <v>1</v>
      </c>
      <c r="AF574" s="5">
        <v>523.82000000000005</v>
      </c>
      <c r="AG574">
        <v>76</v>
      </c>
      <c r="AH574" t="str">
        <f t="shared" si="8"/>
        <v>Old</v>
      </c>
    </row>
    <row r="575" spans="1:34" x14ac:dyDescent="0.25">
      <c r="A575">
        <v>1064</v>
      </c>
      <c r="B575" s="1">
        <v>44650</v>
      </c>
      <c r="C575">
        <v>4</v>
      </c>
      <c r="D575" t="s">
        <v>128</v>
      </c>
      <c r="E575" t="s">
        <v>85</v>
      </c>
      <c r="F575" t="s">
        <v>108</v>
      </c>
      <c r="G575" t="s">
        <v>46</v>
      </c>
      <c r="H575" t="s">
        <v>45</v>
      </c>
      <c r="I575" t="s">
        <v>46</v>
      </c>
      <c r="J575" t="s">
        <v>129</v>
      </c>
      <c r="K575" t="s">
        <v>129</v>
      </c>
      <c r="L575" t="s">
        <v>70</v>
      </c>
      <c r="M575" s="1">
        <v>31832</v>
      </c>
      <c r="N575" t="s">
        <v>36</v>
      </c>
      <c r="O575" t="s">
        <v>48</v>
      </c>
      <c r="P575" t="s">
        <v>38</v>
      </c>
      <c r="Q575" t="s">
        <v>77</v>
      </c>
      <c r="R575" t="s">
        <v>40</v>
      </c>
      <c r="S575" t="str">
        <f>IF(Table1[[#This Row],[Current Employee Rating]]&gt;=4,"High Performer",IF(Table1[[#This Row],[Current Employee Rating]]&gt;=3,"Average Performer","Low Performer"))</f>
        <v>Average Performer</v>
      </c>
      <c r="T575">
        <v>3</v>
      </c>
      <c r="U575" s="1">
        <v>44909</v>
      </c>
      <c r="V575">
        <v>5</v>
      </c>
      <c r="W575" t="str">
        <f>IF(Table1[[#This Row],[Engagement Score]]&lt;3,"Low",IF(Table1[[#This Row],[Engagement Score]]&lt;4,"Medium","High"))</f>
        <v>High</v>
      </c>
      <c r="X575">
        <v>4</v>
      </c>
      <c r="Y575" t="str">
        <f>IF(Table1[[#This Row],[Satisfaction Score]]&lt;3,"Unsatisfied",IF(Table1[[#This Row],[Satisfaction Score]]&lt;4,"Neutral","Satisfied"))</f>
        <v>Satisfied</v>
      </c>
      <c r="Z575">
        <v>4</v>
      </c>
      <c r="AA575" s="1">
        <v>44840</v>
      </c>
      <c r="AB575" t="s">
        <v>41</v>
      </c>
      <c r="AC575" t="s">
        <v>51</v>
      </c>
      <c r="AD575" t="s">
        <v>73</v>
      </c>
      <c r="AE575">
        <v>1</v>
      </c>
      <c r="AF575" s="5">
        <v>819.86</v>
      </c>
      <c r="AG575">
        <v>35</v>
      </c>
      <c r="AH575" t="str">
        <f t="shared" si="8"/>
        <v>Adult</v>
      </c>
    </row>
    <row r="576" spans="1:34" x14ac:dyDescent="0.25">
      <c r="A576">
        <v>1065</v>
      </c>
      <c r="B576" s="1">
        <v>43340</v>
      </c>
      <c r="C576">
        <v>7</v>
      </c>
      <c r="D576" t="s">
        <v>128</v>
      </c>
      <c r="E576" t="s">
        <v>44</v>
      </c>
      <c r="F576" t="s">
        <v>30</v>
      </c>
      <c r="G576" t="s">
        <v>31</v>
      </c>
      <c r="H576" t="s">
        <v>32</v>
      </c>
      <c r="I576" t="s">
        <v>33</v>
      </c>
      <c r="J576" t="s">
        <v>129</v>
      </c>
      <c r="K576" t="s">
        <v>129</v>
      </c>
      <c r="L576" t="s">
        <v>79</v>
      </c>
      <c r="M576" s="1">
        <v>34876</v>
      </c>
      <c r="N576" t="s">
        <v>36</v>
      </c>
      <c r="O576" t="s">
        <v>48</v>
      </c>
      <c r="P576" t="s">
        <v>60</v>
      </c>
      <c r="Q576" t="s">
        <v>39</v>
      </c>
      <c r="R576" t="s">
        <v>40</v>
      </c>
      <c r="S576" t="str">
        <f>IF(Table1[[#This Row],[Current Employee Rating]]&gt;=4,"High Performer",IF(Table1[[#This Row],[Current Employee Rating]]&gt;=3,"Average Performer","Low Performer"))</f>
        <v>Average Performer</v>
      </c>
      <c r="T576">
        <v>3</v>
      </c>
      <c r="U576" s="1">
        <v>44946</v>
      </c>
      <c r="V576">
        <v>5</v>
      </c>
      <c r="W576" t="str">
        <f>IF(Table1[[#This Row],[Engagement Score]]&lt;3,"Low",IF(Table1[[#This Row],[Engagement Score]]&lt;4,"Medium","High"))</f>
        <v>High</v>
      </c>
      <c r="X576">
        <v>3</v>
      </c>
      <c r="Y576" t="str">
        <f>IF(Table1[[#This Row],[Satisfaction Score]]&lt;3,"Unsatisfied",IF(Table1[[#This Row],[Satisfaction Score]]&lt;4,"Neutral","Satisfied"))</f>
        <v>Neutral</v>
      </c>
      <c r="Z576">
        <v>4</v>
      </c>
      <c r="AA576" s="1">
        <v>44904</v>
      </c>
      <c r="AB576" t="s">
        <v>68</v>
      </c>
      <c r="AC576" t="s">
        <v>51</v>
      </c>
      <c r="AD576" t="s">
        <v>73</v>
      </c>
      <c r="AE576">
        <v>4</v>
      </c>
      <c r="AF576" s="5">
        <v>486.01</v>
      </c>
      <c r="AG576">
        <v>23</v>
      </c>
      <c r="AH576" t="str">
        <f t="shared" si="8"/>
        <v>Young Adult</v>
      </c>
    </row>
    <row r="577" spans="1:34" x14ac:dyDescent="0.25">
      <c r="A577">
        <v>1066</v>
      </c>
      <c r="B577" s="1">
        <v>44557</v>
      </c>
      <c r="C577">
        <v>4</v>
      </c>
      <c r="D577" t="s">
        <v>128</v>
      </c>
      <c r="E577" t="s">
        <v>87</v>
      </c>
      <c r="F577" t="s">
        <v>30</v>
      </c>
      <c r="G577" t="s">
        <v>55</v>
      </c>
      <c r="H577" t="s">
        <v>32</v>
      </c>
      <c r="I577" t="s">
        <v>33</v>
      </c>
      <c r="J577" t="s">
        <v>129</v>
      </c>
      <c r="K577" t="s">
        <v>129</v>
      </c>
      <c r="L577" t="s">
        <v>102</v>
      </c>
      <c r="M577" s="1">
        <v>29699</v>
      </c>
      <c r="N577" t="s">
        <v>36</v>
      </c>
      <c r="O577" t="s">
        <v>48</v>
      </c>
      <c r="P577" t="s">
        <v>49</v>
      </c>
      <c r="Q577" t="s">
        <v>61</v>
      </c>
      <c r="R577" t="s">
        <v>40</v>
      </c>
      <c r="S577" t="str">
        <f>IF(Table1[[#This Row],[Current Employee Rating]]&gt;=4,"High Performer",IF(Table1[[#This Row],[Current Employee Rating]]&gt;=3,"Average Performer","Low Performer"))</f>
        <v>Average Performer</v>
      </c>
      <c r="T577">
        <v>3</v>
      </c>
      <c r="U577" s="1">
        <v>45122</v>
      </c>
      <c r="V577">
        <v>4</v>
      </c>
      <c r="W577" t="str">
        <f>IF(Table1[[#This Row],[Engagement Score]]&lt;3,"Low",IF(Table1[[#This Row],[Engagement Score]]&lt;4,"Medium","High"))</f>
        <v>High</v>
      </c>
      <c r="X577">
        <v>3</v>
      </c>
      <c r="Y577" t="str">
        <f>IF(Table1[[#This Row],[Satisfaction Score]]&lt;3,"Unsatisfied",IF(Table1[[#This Row],[Satisfaction Score]]&lt;4,"Neutral","Satisfied"))</f>
        <v>Neutral</v>
      </c>
      <c r="Z577">
        <v>5</v>
      </c>
      <c r="AA577" s="1">
        <v>45091</v>
      </c>
      <c r="AB577" t="s">
        <v>92</v>
      </c>
      <c r="AC577" t="s">
        <v>42</v>
      </c>
      <c r="AD577" t="s">
        <v>63</v>
      </c>
      <c r="AE577">
        <v>5</v>
      </c>
      <c r="AF577" s="5">
        <v>769.42</v>
      </c>
      <c r="AG577">
        <v>40</v>
      </c>
      <c r="AH577" t="str">
        <f t="shared" si="8"/>
        <v>Middle Aged</v>
      </c>
    </row>
    <row r="578" spans="1:34" x14ac:dyDescent="0.25">
      <c r="A578">
        <v>1067</v>
      </c>
      <c r="B578" s="1">
        <v>44149</v>
      </c>
      <c r="C578">
        <v>5</v>
      </c>
      <c r="D578" t="s">
        <v>128</v>
      </c>
      <c r="E578" t="s">
        <v>64</v>
      </c>
      <c r="F578" t="s">
        <v>30</v>
      </c>
      <c r="G578" t="s">
        <v>46</v>
      </c>
      <c r="H578" t="s">
        <v>45</v>
      </c>
      <c r="I578" t="s">
        <v>33</v>
      </c>
      <c r="J578" t="s">
        <v>129</v>
      </c>
      <c r="K578" t="s">
        <v>129</v>
      </c>
      <c r="L578" t="s">
        <v>70</v>
      </c>
      <c r="M578" s="1">
        <v>17874</v>
      </c>
      <c r="N578" t="s">
        <v>36</v>
      </c>
      <c r="O578" t="s">
        <v>37</v>
      </c>
      <c r="P578" t="s">
        <v>38</v>
      </c>
      <c r="Q578" t="s">
        <v>67</v>
      </c>
      <c r="R578" t="s">
        <v>40</v>
      </c>
      <c r="S578" t="str">
        <f>IF(Table1[[#This Row],[Current Employee Rating]]&gt;=4,"High Performer",IF(Table1[[#This Row],[Current Employee Rating]]&gt;=3,"Average Performer","Low Performer"))</f>
        <v>Average Performer</v>
      </c>
      <c r="T578">
        <v>3</v>
      </c>
      <c r="U578" s="1">
        <v>45087</v>
      </c>
      <c r="V578">
        <v>3</v>
      </c>
      <c r="W578" t="str">
        <f>IF(Table1[[#This Row],[Engagement Score]]&lt;3,"Low",IF(Table1[[#This Row],[Engagement Score]]&lt;4,"Medium","High"))</f>
        <v>Medium</v>
      </c>
      <c r="X578">
        <v>2</v>
      </c>
      <c r="Y578" t="str">
        <f>IF(Table1[[#This Row],[Satisfaction Score]]&lt;3,"Unsatisfied",IF(Table1[[#This Row],[Satisfaction Score]]&lt;4,"Neutral","Satisfied"))</f>
        <v>Unsatisfied</v>
      </c>
      <c r="Z578">
        <v>5</v>
      </c>
      <c r="AA578" s="1">
        <v>45101</v>
      </c>
      <c r="AB578" t="s">
        <v>62</v>
      </c>
      <c r="AC578" t="s">
        <v>51</v>
      </c>
      <c r="AD578" t="s">
        <v>63</v>
      </c>
      <c r="AE578">
        <v>5</v>
      </c>
      <c r="AF578" s="5">
        <v>857.65</v>
      </c>
      <c r="AG578">
        <v>72</v>
      </c>
      <c r="AH578" t="str">
        <f t="shared" si="8"/>
        <v>Old</v>
      </c>
    </row>
    <row r="579" spans="1:34" x14ac:dyDescent="0.25">
      <c r="A579">
        <v>1068</v>
      </c>
      <c r="B579" s="1">
        <v>44470</v>
      </c>
      <c r="C579">
        <v>4</v>
      </c>
      <c r="D579" t="s">
        <v>128</v>
      </c>
      <c r="E579" t="s">
        <v>94</v>
      </c>
      <c r="F579" t="s">
        <v>30</v>
      </c>
      <c r="G579" t="s">
        <v>55</v>
      </c>
      <c r="H579" t="s">
        <v>56</v>
      </c>
      <c r="I579" t="s">
        <v>46</v>
      </c>
      <c r="J579" t="s">
        <v>129</v>
      </c>
      <c r="K579" t="s">
        <v>129</v>
      </c>
      <c r="L579" t="s">
        <v>101</v>
      </c>
      <c r="M579" s="1">
        <v>36153</v>
      </c>
      <c r="N579" t="s">
        <v>36</v>
      </c>
      <c r="O579" t="s">
        <v>37</v>
      </c>
      <c r="P579" t="s">
        <v>72</v>
      </c>
      <c r="Q579" t="s">
        <v>39</v>
      </c>
      <c r="R579" t="s">
        <v>40</v>
      </c>
      <c r="S579" t="str">
        <f>IF(Table1[[#This Row],[Current Employee Rating]]&gt;=4,"High Performer",IF(Table1[[#This Row],[Current Employee Rating]]&gt;=3,"Average Performer","Low Performer"))</f>
        <v>Average Performer</v>
      </c>
      <c r="T579">
        <v>3</v>
      </c>
      <c r="U579" s="1">
        <v>44843</v>
      </c>
      <c r="V579">
        <v>3</v>
      </c>
      <c r="W579" t="str">
        <f>IF(Table1[[#This Row],[Engagement Score]]&lt;3,"Low",IF(Table1[[#This Row],[Engagement Score]]&lt;4,"Medium","High"))</f>
        <v>Medium</v>
      </c>
      <c r="X579">
        <v>2</v>
      </c>
      <c r="Y579" t="str">
        <f>IF(Table1[[#This Row],[Satisfaction Score]]&lt;3,"Unsatisfied",IF(Table1[[#This Row],[Satisfaction Score]]&lt;4,"Neutral","Satisfied"))</f>
        <v>Unsatisfied</v>
      </c>
      <c r="Z579">
        <v>2</v>
      </c>
      <c r="AA579" s="1">
        <v>44871</v>
      </c>
      <c r="AB579" t="s">
        <v>92</v>
      </c>
      <c r="AC579" t="s">
        <v>51</v>
      </c>
      <c r="AD579" t="s">
        <v>63</v>
      </c>
      <c r="AE579">
        <v>1</v>
      </c>
      <c r="AF579" s="5">
        <v>238.27</v>
      </c>
      <c r="AG579">
        <v>23</v>
      </c>
      <c r="AH579" t="str">
        <f t="shared" ref="AH579:AH642" si="9">IF(AG579&lt;25,"Young Adult", IF(AG579&lt;40, "Adult", IF(AG579&lt;60, "Middle Aged", "Old")))</f>
        <v>Young Adult</v>
      </c>
    </row>
    <row r="580" spans="1:34" x14ac:dyDescent="0.25">
      <c r="A580">
        <v>1069</v>
      </c>
      <c r="B580" s="1">
        <v>43386</v>
      </c>
      <c r="C580">
        <v>7</v>
      </c>
      <c r="D580" t="s">
        <v>130</v>
      </c>
      <c r="E580" t="s">
        <v>74</v>
      </c>
      <c r="F580" t="s">
        <v>30</v>
      </c>
      <c r="G580" t="s">
        <v>55</v>
      </c>
      <c r="H580" t="s">
        <v>56</v>
      </c>
      <c r="I580" t="s">
        <v>46</v>
      </c>
      <c r="J580" t="s">
        <v>129</v>
      </c>
      <c r="K580" t="s">
        <v>129</v>
      </c>
      <c r="L580" t="s">
        <v>65</v>
      </c>
      <c r="M580" s="1">
        <v>27650</v>
      </c>
      <c r="N580" t="s">
        <v>36</v>
      </c>
      <c r="O580" t="s">
        <v>37</v>
      </c>
      <c r="P580" t="s">
        <v>60</v>
      </c>
      <c r="Q580" t="s">
        <v>39</v>
      </c>
      <c r="R580" t="s">
        <v>40</v>
      </c>
      <c r="S580" t="str">
        <f>IF(Table1[[#This Row],[Current Employee Rating]]&gt;=4,"High Performer",IF(Table1[[#This Row],[Current Employee Rating]]&gt;=3,"Average Performer","Low Performer"))</f>
        <v>Average Performer</v>
      </c>
      <c r="T580">
        <v>3</v>
      </c>
      <c r="U580" s="1">
        <v>44961</v>
      </c>
      <c r="V580">
        <v>3</v>
      </c>
      <c r="W580" t="str">
        <f>IF(Table1[[#This Row],[Engagement Score]]&lt;3,"Low",IF(Table1[[#This Row],[Engagement Score]]&lt;4,"Medium","High"))</f>
        <v>Medium</v>
      </c>
      <c r="X580">
        <v>1</v>
      </c>
      <c r="Y580" t="str">
        <f>IF(Table1[[#This Row],[Satisfaction Score]]&lt;3,"Unsatisfied",IF(Table1[[#This Row],[Satisfaction Score]]&lt;4,"Neutral","Satisfied"))</f>
        <v>Unsatisfied</v>
      </c>
      <c r="Z580">
        <v>2</v>
      </c>
      <c r="AA580" s="1">
        <v>44795</v>
      </c>
      <c r="AB580" t="s">
        <v>92</v>
      </c>
      <c r="AC580" t="s">
        <v>42</v>
      </c>
      <c r="AD580" t="s">
        <v>43</v>
      </c>
      <c r="AE580">
        <v>5</v>
      </c>
      <c r="AF580" s="5">
        <v>886.06</v>
      </c>
      <c r="AG580">
        <v>43</v>
      </c>
      <c r="AH580" t="str">
        <f t="shared" si="9"/>
        <v>Middle Aged</v>
      </c>
    </row>
    <row r="581" spans="1:34" x14ac:dyDescent="0.25">
      <c r="A581">
        <v>1070</v>
      </c>
      <c r="B581" s="1">
        <v>43449</v>
      </c>
      <c r="C581">
        <v>7</v>
      </c>
      <c r="D581" t="s">
        <v>130</v>
      </c>
      <c r="E581" t="s">
        <v>81</v>
      </c>
      <c r="F581" t="s">
        <v>30</v>
      </c>
      <c r="G581" t="s">
        <v>55</v>
      </c>
      <c r="H581" t="s">
        <v>32</v>
      </c>
      <c r="I581" t="s">
        <v>33</v>
      </c>
      <c r="J581" t="s">
        <v>129</v>
      </c>
      <c r="K581" t="s">
        <v>129</v>
      </c>
      <c r="L581" t="s">
        <v>58</v>
      </c>
      <c r="M581" s="1">
        <v>36103</v>
      </c>
      <c r="N581" t="s">
        <v>36</v>
      </c>
      <c r="O581" t="s">
        <v>48</v>
      </c>
      <c r="P581" t="s">
        <v>72</v>
      </c>
      <c r="Q581" t="s">
        <v>67</v>
      </c>
      <c r="R581" t="s">
        <v>40</v>
      </c>
      <c r="S581" t="str">
        <f>IF(Table1[[#This Row],[Current Employee Rating]]&gt;=4,"High Performer",IF(Table1[[#This Row],[Current Employee Rating]]&gt;=3,"Average Performer","Low Performer"))</f>
        <v>Average Performer</v>
      </c>
      <c r="T581">
        <v>3</v>
      </c>
      <c r="U581" s="1">
        <v>44990</v>
      </c>
      <c r="V581">
        <v>3</v>
      </c>
      <c r="W581" t="str">
        <f>IF(Table1[[#This Row],[Engagement Score]]&lt;3,"Low",IF(Table1[[#This Row],[Engagement Score]]&lt;4,"Medium","High"))</f>
        <v>Medium</v>
      </c>
      <c r="X581">
        <v>1</v>
      </c>
      <c r="Y581" t="str">
        <f>IF(Table1[[#This Row],[Satisfaction Score]]&lt;3,"Unsatisfied",IF(Table1[[#This Row],[Satisfaction Score]]&lt;4,"Neutral","Satisfied"))</f>
        <v>Unsatisfied</v>
      </c>
      <c r="Z581">
        <v>2</v>
      </c>
      <c r="AA581" s="1">
        <v>44940</v>
      </c>
      <c r="AB581" t="s">
        <v>68</v>
      </c>
      <c r="AC581" t="s">
        <v>42</v>
      </c>
      <c r="AD581" t="s">
        <v>43</v>
      </c>
      <c r="AE581">
        <v>1</v>
      </c>
      <c r="AF581" s="5">
        <v>943.8</v>
      </c>
      <c r="AG581">
        <v>20</v>
      </c>
      <c r="AH581" t="str">
        <f t="shared" si="9"/>
        <v>Young Adult</v>
      </c>
    </row>
    <row r="582" spans="1:34" x14ac:dyDescent="0.25">
      <c r="A582">
        <v>1071</v>
      </c>
      <c r="B582" s="1">
        <v>43552</v>
      </c>
      <c r="C582">
        <v>7</v>
      </c>
      <c r="D582" t="s">
        <v>128</v>
      </c>
      <c r="E582" t="s">
        <v>54</v>
      </c>
      <c r="F582" t="s">
        <v>108</v>
      </c>
      <c r="G582" t="s">
        <v>31</v>
      </c>
      <c r="H582" t="s">
        <v>45</v>
      </c>
      <c r="I582" t="s">
        <v>46</v>
      </c>
      <c r="J582" t="s">
        <v>129</v>
      </c>
      <c r="K582" t="s">
        <v>129</v>
      </c>
      <c r="L582" t="s">
        <v>70</v>
      </c>
      <c r="M582" s="1">
        <v>25012</v>
      </c>
      <c r="N582" t="s">
        <v>36</v>
      </c>
      <c r="O582" t="s">
        <v>48</v>
      </c>
      <c r="P582" t="s">
        <v>72</v>
      </c>
      <c r="Q582" t="s">
        <v>67</v>
      </c>
      <c r="R582" t="s">
        <v>40</v>
      </c>
      <c r="S582" t="str">
        <f>IF(Table1[[#This Row],[Current Employee Rating]]&gt;=4,"High Performer",IF(Table1[[#This Row],[Current Employee Rating]]&gt;=3,"Average Performer","Low Performer"))</f>
        <v>Average Performer</v>
      </c>
      <c r="T582">
        <v>3</v>
      </c>
      <c r="U582" s="1">
        <v>45061</v>
      </c>
      <c r="V582">
        <v>1</v>
      </c>
      <c r="W582" t="str">
        <f>IF(Table1[[#This Row],[Engagement Score]]&lt;3,"Low",IF(Table1[[#This Row],[Engagement Score]]&lt;4,"Medium","High"))</f>
        <v>Low</v>
      </c>
      <c r="X582">
        <v>2</v>
      </c>
      <c r="Y582" t="str">
        <f>IF(Table1[[#This Row],[Satisfaction Score]]&lt;3,"Unsatisfied",IF(Table1[[#This Row],[Satisfaction Score]]&lt;4,"Neutral","Satisfied"))</f>
        <v>Unsatisfied</v>
      </c>
      <c r="Z582">
        <v>2</v>
      </c>
      <c r="AA582" s="1">
        <v>45001</v>
      </c>
      <c r="AB582" t="s">
        <v>92</v>
      </c>
      <c r="AC582" t="s">
        <v>42</v>
      </c>
      <c r="AD582" t="s">
        <v>63</v>
      </c>
      <c r="AE582">
        <v>5</v>
      </c>
      <c r="AF582" s="5">
        <v>234.26</v>
      </c>
      <c r="AG582">
        <v>51</v>
      </c>
      <c r="AH582" t="str">
        <f t="shared" si="9"/>
        <v>Middle Aged</v>
      </c>
    </row>
    <row r="583" spans="1:34" x14ac:dyDescent="0.25">
      <c r="A583">
        <v>1072</v>
      </c>
      <c r="B583" s="1">
        <v>43461</v>
      </c>
      <c r="C583">
        <v>7</v>
      </c>
      <c r="D583" t="s">
        <v>128</v>
      </c>
      <c r="E583" t="s">
        <v>69</v>
      </c>
      <c r="F583" t="s">
        <v>30</v>
      </c>
      <c r="G583" t="s">
        <v>46</v>
      </c>
      <c r="H583" t="s">
        <v>32</v>
      </c>
      <c r="I583" t="s">
        <v>46</v>
      </c>
      <c r="J583" t="s">
        <v>129</v>
      </c>
      <c r="K583" t="s">
        <v>129</v>
      </c>
      <c r="L583" t="s">
        <v>70</v>
      </c>
      <c r="M583" s="1">
        <v>28145</v>
      </c>
      <c r="N583" t="s">
        <v>36</v>
      </c>
      <c r="O583" t="s">
        <v>37</v>
      </c>
      <c r="P583" t="s">
        <v>84</v>
      </c>
      <c r="Q583" t="s">
        <v>39</v>
      </c>
      <c r="R583" t="s">
        <v>40</v>
      </c>
      <c r="S583" t="str">
        <f>IF(Table1[[#This Row],[Current Employee Rating]]&gt;=4,"High Performer",IF(Table1[[#This Row],[Current Employee Rating]]&gt;=3,"Average Performer","Low Performer"))</f>
        <v>Average Performer</v>
      </c>
      <c r="T583">
        <v>3</v>
      </c>
      <c r="U583" s="1">
        <v>44975</v>
      </c>
      <c r="V583">
        <v>2</v>
      </c>
      <c r="W583" t="str">
        <f>IF(Table1[[#This Row],[Engagement Score]]&lt;3,"Low",IF(Table1[[#This Row],[Engagement Score]]&lt;4,"Medium","High"))</f>
        <v>Low</v>
      </c>
      <c r="X583">
        <v>2</v>
      </c>
      <c r="Y583" t="str">
        <f>IF(Table1[[#This Row],[Satisfaction Score]]&lt;3,"Unsatisfied",IF(Table1[[#This Row],[Satisfaction Score]]&lt;4,"Neutral","Satisfied"))</f>
        <v>Unsatisfied</v>
      </c>
      <c r="Z583">
        <v>3</v>
      </c>
      <c r="AA583" s="1">
        <v>45065</v>
      </c>
      <c r="AB583" t="s">
        <v>68</v>
      </c>
      <c r="AC583" t="s">
        <v>42</v>
      </c>
      <c r="AD583" t="s">
        <v>73</v>
      </c>
      <c r="AE583">
        <v>5</v>
      </c>
      <c r="AF583" s="5">
        <v>179.91</v>
      </c>
      <c r="AG583">
        <v>41</v>
      </c>
      <c r="AH583" t="str">
        <f t="shared" si="9"/>
        <v>Middle Aged</v>
      </c>
    </row>
    <row r="584" spans="1:34" x14ac:dyDescent="0.25">
      <c r="A584">
        <v>1073</v>
      </c>
      <c r="B584" s="1">
        <v>43596</v>
      </c>
      <c r="C584">
        <v>7</v>
      </c>
      <c r="D584" t="s">
        <v>128</v>
      </c>
      <c r="E584" t="s">
        <v>29</v>
      </c>
      <c r="F584" t="s">
        <v>30</v>
      </c>
      <c r="G584" t="s">
        <v>55</v>
      </c>
      <c r="H584" t="s">
        <v>45</v>
      </c>
      <c r="I584" t="s">
        <v>55</v>
      </c>
      <c r="J584" t="s">
        <v>129</v>
      </c>
      <c r="K584" t="s">
        <v>129</v>
      </c>
      <c r="L584" t="s">
        <v>70</v>
      </c>
      <c r="M584" s="1">
        <v>36062</v>
      </c>
      <c r="N584" t="s">
        <v>36</v>
      </c>
      <c r="O584" t="s">
        <v>48</v>
      </c>
      <c r="P584" t="s">
        <v>38</v>
      </c>
      <c r="Q584" t="s">
        <v>61</v>
      </c>
      <c r="R584" t="s">
        <v>40</v>
      </c>
      <c r="S584" t="str">
        <f>IF(Table1[[#This Row],[Current Employee Rating]]&gt;=4,"High Performer",IF(Table1[[#This Row],[Current Employee Rating]]&gt;=3,"Average Performer","Low Performer"))</f>
        <v>Average Performer</v>
      </c>
      <c r="T584">
        <v>3</v>
      </c>
      <c r="U584" s="1">
        <v>44973</v>
      </c>
      <c r="V584">
        <v>4</v>
      </c>
      <c r="W584" t="str">
        <f>IF(Table1[[#This Row],[Engagement Score]]&lt;3,"Low",IF(Table1[[#This Row],[Engagement Score]]&lt;4,"Medium","High"))</f>
        <v>High</v>
      </c>
      <c r="X584">
        <v>4</v>
      </c>
      <c r="Y584" t="str">
        <f>IF(Table1[[#This Row],[Satisfaction Score]]&lt;3,"Unsatisfied",IF(Table1[[#This Row],[Satisfaction Score]]&lt;4,"Neutral","Satisfied"))</f>
        <v>Satisfied</v>
      </c>
      <c r="Z584">
        <v>2</v>
      </c>
      <c r="AA584" s="1">
        <v>44837</v>
      </c>
      <c r="AB584" t="s">
        <v>62</v>
      </c>
      <c r="AC584" t="s">
        <v>42</v>
      </c>
      <c r="AD584" t="s">
        <v>43</v>
      </c>
      <c r="AE584">
        <v>4</v>
      </c>
      <c r="AF584" s="5">
        <v>306.3</v>
      </c>
      <c r="AG584">
        <v>21</v>
      </c>
      <c r="AH584" t="str">
        <f t="shared" si="9"/>
        <v>Young Adult</v>
      </c>
    </row>
    <row r="585" spans="1:34" x14ac:dyDescent="0.25">
      <c r="A585">
        <v>1074</v>
      </c>
      <c r="B585" s="1">
        <v>44246</v>
      </c>
      <c r="C585">
        <v>5</v>
      </c>
      <c r="D585" t="s">
        <v>128</v>
      </c>
      <c r="E585" t="s">
        <v>85</v>
      </c>
      <c r="F585" t="s">
        <v>108</v>
      </c>
      <c r="G585" t="s">
        <v>55</v>
      </c>
      <c r="H585" t="s">
        <v>45</v>
      </c>
      <c r="I585" t="s">
        <v>33</v>
      </c>
      <c r="J585" t="s">
        <v>129</v>
      </c>
      <c r="K585" t="s">
        <v>129</v>
      </c>
      <c r="L585" t="s">
        <v>65</v>
      </c>
      <c r="M585" s="1">
        <v>30505</v>
      </c>
      <c r="N585" t="s">
        <v>36</v>
      </c>
      <c r="O585" t="s">
        <v>48</v>
      </c>
      <c r="P585" t="s">
        <v>84</v>
      </c>
      <c r="Q585" t="s">
        <v>77</v>
      </c>
      <c r="R585" t="s">
        <v>40</v>
      </c>
      <c r="S585" t="str">
        <f>IF(Table1[[#This Row],[Current Employee Rating]]&gt;=4,"High Performer",IF(Table1[[#This Row],[Current Employee Rating]]&gt;=3,"Average Performer","Low Performer"))</f>
        <v>Average Performer</v>
      </c>
      <c r="T585">
        <v>3</v>
      </c>
      <c r="U585" s="1">
        <v>44967</v>
      </c>
      <c r="V585">
        <v>3</v>
      </c>
      <c r="W585" t="str">
        <f>IF(Table1[[#This Row],[Engagement Score]]&lt;3,"Low",IF(Table1[[#This Row],[Engagement Score]]&lt;4,"Medium","High"))</f>
        <v>Medium</v>
      </c>
      <c r="X585">
        <v>4</v>
      </c>
      <c r="Y585" t="str">
        <f>IF(Table1[[#This Row],[Satisfaction Score]]&lt;3,"Unsatisfied",IF(Table1[[#This Row],[Satisfaction Score]]&lt;4,"Neutral","Satisfied"))</f>
        <v>Satisfied</v>
      </c>
      <c r="Z585">
        <v>1</v>
      </c>
      <c r="AA585" s="1">
        <v>45114</v>
      </c>
      <c r="AB585" t="s">
        <v>62</v>
      </c>
      <c r="AC585" t="s">
        <v>42</v>
      </c>
      <c r="AD585" t="s">
        <v>73</v>
      </c>
      <c r="AE585">
        <v>5</v>
      </c>
      <c r="AF585" s="5">
        <v>103.42</v>
      </c>
      <c r="AG585">
        <v>38</v>
      </c>
      <c r="AH585" t="str">
        <f t="shared" si="9"/>
        <v>Adult</v>
      </c>
    </row>
    <row r="586" spans="1:34" x14ac:dyDescent="0.25">
      <c r="A586">
        <v>1075</v>
      </c>
      <c r="B586" s="1">
        <v>44870</v>
      </c>
      <c r="C586">
        <v>3</v>
      </c>
      <c r="D586" t="s">
        <v>128</v>
      </c>
      <c r="E586" t="s">
        <v>44</v>
      </c>
      <c r="F586" t="s">
        <v>30</v>
      </c>
      <c r="G586" t="s">
        <v>46</v>
      </c>
      <c r="H586" t="s">
        <v>56</v>
      </c>
      <c r="I586" t="s">
        <v>55</v>
      </c>
      <c r="J586" t="s">
        <v>129</v>
      </c>
      <c r="K586" t="s">
        <v>129</v>
      </c>
      <c r="L586" t="s">
        <v>79</v>
      </c>
      <c r="M586" s="1">
        <v>24951</v>
      </c>
      <c r="N586" t="s">
        <v>36</v>
      </c>
      <c r="O586" t="s">
        <v>48</v>
      </c>
      <c r="P586" t="s">
        <v>84</v>
      </c>
      <c r="Q586" t="s">
        <v>67</v>
      </c>
      <c r="R586" t="s">
        <v>40</v>
      </c>
      <c r="S586" t="str">
        <f>IF(Table1[[#This Row],[Current Employee Rating]]&gt;=4,"High Performer",IF(Table1[[#This Row],[Current Employee Rating]]&gt;=3,"Average Performer","Low Performer"))</f>
        <v>Average Performer</v>
      </c>
      <c r="T586">
        <v>3</v>
      </c>
      <c r="U586" s="1">
        <v>45026</v>
      </c>
      <c r="V586">
        <v>1</v>
      </c>
      <c r="W586" t="str">
        <f>IF(Table1[[#This Row],[Engagement Score]]&lt;3,"Low",IF(Table1[[#This Row],[Engagement Score]]&lt;4,"Medium","High"))</f>
        <v>Low</v>
      </c>
      <c r="X586">
        <v>2</v>
      </c>
      <c r="Y586" t="str">
        <f>IF(Table1[[#This Row],[Satisfaction Score]]&lt;3,"Unsatisfied",IF(Table1[[#This Row],[Satisfaction Score]]&lt;4,"Neutral","Satisfied"))</f>
        <v>Unsatisfied</v>
      </c>
      <c r="Z586">
        <v>3</v>
      </c>
      <c r="AA586" s="1">
        <v>45062</v>
      </c>
      <c r="AB586" t="s">
        <v>62</v>
      </c>
      <c r="AC586" t="s">
        <v>42</v>
      </c>
      <c r="AD586" t="s">
        <v>73</v>
      </c>
      <c r="AE586">
        <v>4</v>
      </c>
      <c r="AF586" s="5">
        <v>573.29</v>
      </c>
      <c r="AG586">
        <v>54</v>
      </c>
      <c r="AH586" t="str">
        <f t="shared" si="9"/>
        <v>Middle Aged</v>
      </c>
    </row>
    <row r="587" spans="1:34" x14ac:dyDescent="0.25">
      <c r="A587">
        <v>1076</v>
      </c>
      <c r="B587" s="1">
        <v>43912</v>
      </c>
      <c r="C587">
        <v>6</v>
      </c>
      <c r="D587" t="s">
        <v>128</v>
      </c>
      <c r="E587" t="s">
        <v>87</v>
      </c>
      <c r="F587" t="s">
        <v>30</v>
      </c>
      <c r="G587" t="s">
        <v>31</v>
      </c>
      <c r="H587" t="s">
        <v>32</v>
      </c>
      <c r="I587" t="s">
        <v>46</v>
      </c>
      <c r="J587" t="s">
        <v>129</v>
      </c>
      <c r="K587" t="s">
        <v>129</v>
      </c>
      <c r="L587" t="s">
        <v>75</v>
      </c>
      <c r="M587" s="1">
        <v>15734</v>
      </c>
      <c r="N587" t="s">
        <v>36</v>
      </c>
      <c r="O587" t="s">
        <v>37</v>
      </c>
      <c r="P587" t="s">
        <v>38</v>
      </c>
      <c r="Q587" t="s">
        <v>39</v>
      </c>
      <c r="R587" t="s">
        <v>40</v>
      </c>
      <c r="S587" t="str">
        <f>IF(Table1[[#This Row],[Current Employee Rating]]&gt;=4,"High Performer",IF(Table1[[#This Row],[Current Employee Rating]]&gt;=3,"Average Performer","Low Performer"))</f>
        <v>Average Performer</v>
      </c>
      <c r="T587">
        <v>3</v>
      </c>
      <c r="U587" s="1">
        <v>45027</v>
      </c>
      <c r="V587">
        <v>1</v>
      </c>
      <c r="W587" t="str">
        <f>IF(Table1[[#This Row],[Engagement Score]]&lt;3,"Low",IF(Table1[[#This Row],[Engagement Score]]&lt;4,"Medium","High"))</f>
        <v>Low</v>
      </c>
      <c r="X587">
        <v>3</v>
      </c>
      <c r="Y587" t="str">
        <f>IF(Table1[[#This Row],[Satisfaction Score]]&lt;3,"Unsatisfied",IF(Table1[[#This Row],[Satisfaction Score]]&lt;4,"Neutral","Satisfied"))</f>
        <v>Neutral</v>
      </c>
      <c r="Z587">
        <v>1</v>
      </c>
      <c r="AA587" s="1">
        <v>44872</v>
      </c>
      <c r="AB587" t="s">
        <v>68</v>
      </c>
      <c r="AC587" t="s">
        <v>51</v>
      </c>
      <c r="AD587" t="s">
        <v>52</v>
      </c>
      <c r="AE587">
        <v>4</v>
      </c>
      <c r="AF587" s="5">
        <v>619.61</v>
      </c>
      <c r="AG587">
        <v>77</v>
      </c>
      <c r="AH587" t="str">
        <f t="shared" si="9"/>
        <v>Old</v>
      </c>
    </row>
    <row r="588" spans="1:34" x14ac:dyDescent="0.25">
      <c r="A588">
        <v>1077</v>
      </c>
      <c r="B588" s="1">
        <v>43498</v>
      </c>
      <c r="C588">
        <v>7</v>
      </c>
      <c r="D588" t="s">
        <v>128</v>
      </c>
      <c r="E588" t="s">
        <v>64</v>
      </c>
      <c r="F588" t="s">
        <v>30</v>
      </c>
      <c r="G588" t="s">
        <v>31</v>
      </c>
      <c r="H588" t="s">
        <v>56</v>
      </c>
      <c r="I588" t="s">
        <v>33</v>
      </c>
      <c r="J588" t="s">
        <v>129</v>
      </c>
      <c r="K588" t="s">
        <v>129</v>
      </c>
      <c r="L588" t="s">
        <v>103</v>
      </c>
      <c r="M588" s="1">
        <v>33734</v>
      </c>
      <c r="N588" t="s">
        <v>36</v>
      </c>
      <c r="O588" t="s">
        <v>37</v>
      </c>
      <c r="P588" t="s">
        <v>72</v>
      </c>
      <c r="Q588" t="s">
        <v>61</v>
      </c>
      <c r="R588" t="s">
        <v>40</v>
      </c>
      <c r="S588" t="str">
        <f>IF(Table1[[#This Row],[Current Employee Rating]]&gt;=4,"High Performer",IF(Table1[[#This Row],[Current Employee Rating]]&gt;=3,"Average Performer","Low Performer"))</f>
        <v>Average Performer</v>
      </c>
      <c r="T588">
        <v>3</v>
      </c>
      <c r="U588" s="1">
        <v>44846</v>
      </c>
      <c r="V588">
        <v>5</v>
      </c>
      <c r="W588" t="str">
        <f>IF(Table1[[#This Row],[Engagement Score]]&lt;3,"Low",IF(Table1[[#This Row],[Engagement Score]]&lt;4,"Medium","High"))</f>
        <v>High</v>
      </c>
      <c r="X588">
        <v>2</v>
      </c>
      <c r="Y588" t="str">
        <f>IF(Table1[[#This Row],[Satisfaction Score]]&lt;3,"Unsatisfied",IF(Table1[[#This Row],[Satisfaction Score]]&lt;4,"Neutral","Satisfied"))</f>
        <v>Unsatisfied</v>
      </c>
      <c r="Z588">
        <v>4</v>
      </c>
      <c r="AA588" s="1">
        <v>44916</v>
      </c>
      <c r="AB588" t="s">
        <v>62</v>
      </c>
      <c r="AC588" t="s">
        <v>42</v>
      </c>
      <c r="AD588" t="s">
        <v>52</v>
      </c>
      <c r="AE588">
        <v>1</v>
      </c>
      <c r="AF588" s="5">
        <v>947.17</v>
      </c>
      <c r="AG588">
        <v>27</v>
      </c>
      <c r="AH588" t="str">
        <f t="shared" si="9"/>
        <v>Adult</v>
      </c>
    </row>
    <row r="589" spans="1:34" x14ac:dyDescent="0.25">
      <c r="A589">
        <v>1078</v>
      </c>
      <c r="B589" s="1">
        <v>43885</v>
      </c>
      <c r="C589">
        <v>6</v>
      </c>
      <c r="D589" t="s">
        <v>128</v>
      </c>
      <c r="E589" t="s">
        <v>94</v>
      </c>
      <c r="F589" t="s">
        <v>30</v>
      </c>
      <c r="G589" t="s">
        <v>31</v>
      </c>
      <c r="H589" t="s">
        <v>32</v>
      </c>
      <c r="I589" t="s">
        <v>33</v>
      </c>
      <c r="J589" t="s">
        <v>129</v>
      </c>
      <c r="K589" t="s">
        <v>129</v>
      </c>
      <c r="L589" t="s">
        <v>47</v>
      </c>
      <c r="M589" s="1">
        <v>35508</v>
      </c>
      <c r="N589" t="s">
        <v>36</v>
      </c>
      <c r="O589" t="s">
        <v>37</v>
      </c>
      <c r="P589" t="s">
        <v>84</v>
      </c>
      <c r="Q589" t="s">
        <v>77</v>
      </c>
      <c r="R589" t="s">
        <v>40</v>
      </c>
      <c r="S589" t="str">
        <f>IF(Table1[[#This Row],[Current Employee Rating]]&gt;=4,"High Performer",IF(Table1[[#This Row],[Current Employee Rating]]&gt;=3,"Average Performer","Low Performer"))</f>
        <v>Average Performer</v>
      </c>
      <c r="T589">
        <v>3</v>
      </c>
      <c r="U589" s="1">
        <v>45135</v>
      </c>
      <c r="V589">
        <v>3</v>
      </c>
      <c r="W589" t="str">
        <f>IF(Table1[[#This Row],[Engagement Score]]&lt;3,"Low",IF(Table1[[#This Row],[Engagement Score]]&lt;4,"Medium","High"))</f>
        <v>Medium</v>
      </c>
      <c r="X589">
        <v>3</v>
      </c>
      <c r="Y589" t="str">
        <f>IF(Table1[[#This Row],[Satisfaction Score]]&lt;3,"Unsatisfied",IF(Table1[[#This Row],[Satisfaction Score]]&lt;4,"Neutral","Satisfied"))</f>
        <v>Neutral</v>
      </c>
      <c r="Z589">
        <v>4</v>
      </c>
      <c r="AA589" s="1">
        <v>45009</v>
      </c>
      <c r="AB589" t="s">
        <v>62</v>
      </c>
      <c r="AC589" t="s">
        <v>51</v>
      </c>
      <c r="AD589" t="s">
        <v>73</v>
      </c>
      <c r="AE589">
        <v>1</v>
      </c>
      <c r="AF589" s="5">
        <v>597.64</v>
      </c>
      <c r="AG589">
        <v>23</v>
      </c>
      <c r="AH589" t="str">
        <f t="shared" si="9"/>
        <v>Young Adult</v>
      </c>
    </row>
    <row r="590" spans="1:34" x14ac:dyDescent="0.25">
      <c r="A590">
        <v>1079</v>
      </c>
      <c r="B590" s="1">
        <v>44293</v>
      </c>
      <c r="C590">
        <v>5</v>
      </c>
      <c r="D590" t="s">
        <v>130</v>
      </c>
      <c r="E590" t="s">
        <v>74</v>
      </c>
      <c r="F590" t="s">
        <v>30</v>
      </c>
      <c r="G590" t="s">
        <v>46</v>
      </c>
      <c r="H590" t="s">
        <v>56</v>
      </c>
      <c r="I590" t="s">
        <v>55</v>
      </c>
      <c r="J590" t="s">
        <v>129</v>
      </c>
      <c r="K590" t="s">
        <v>129</v>
      </c>
      <c r="L590" t="s">
        <v>99</v>
      </c>
      <c r="M590" s="1">
        <v>36627</v>
      </c>
      <c r="N590" t="s">
        <v>36</v>
      </c>
      <c r="O590" t="s">
        <v>37</v>
      </c>
      <c r="P590" t="s">
        <v>49</v>
      </c>
      <c r="Q590" t="s">
        <v>77</v>
      </c>
      <c r="R590" t="s">
        <v>40</v>
      </c>
      <c r="S590" t="str">
        <f>IF(Table1[[#This Row],[Current Employee Rating]]&gt;=4,"High Performer",IF(Table1[[#This Row],[Current Employee Rating]]&gt;=3,"Average Performer","Low Performer"))</f>
        <v>Average Performer</v>
      </c>
      <c r="T590">
        <v>3</v>
      </c>
      <c r="U590" s="1">
        <v>44842</v>
      </c>
      <c r="V590">
        <v>2</v>
      </c>
      <c r="W590" t="str">
        <f>IF(Table1[[#This Row],[Engagement Score]]&lt;3,"Low",IF(Table1[[#This Row],[Engagement Score]]&lt;4,"Medium","High"))</f>
        <v>Low</v>
      </c>
      <c r="X590">
        <v>2</v>
      </c>
      <c r="Y590" t="str">
        <f>IF(Table1[[#This Row],[Satisfaction Score]]&lt;3,"Unsatisfied",IF(Table1[[#This Row],[Satisfaction Score]]&lt;4,"Neutral","Satisfied"))</f>
        <v>Unsatisfied</v>
      </c>
      <c r="Z590">
        <v>1</v>
      </c>
      <c r="AA590" s="1">
        <v>45031</v>
      </c>
      <c r="AB590" t="s">
        <v>92</v>
      </c>
      <c r="AC590" t="s">
        <v>51</v>
      </c>
      <c r="AD590" t="s">
        <v>52</v>
      </c>
      <c r="AE590">
        <v>5</v>
      </c>
      <c r="AF590" s="5">
        <v>861.1</v>
      </c>
      <c r="AG590">
        <v>21</v>
      </c>
      <c r="AH590" t="str">
        <f t="shared" si="9"/>
        <v>Young Adult</v>
      </c>
    </row>
    <row r="591" spans="1:34" x14ac:dyDescent="0.25">
      <c r="A591">
        <v>1080</v>
      </c>
      <c r="B591" s="1">
        <v>44149</v>
      </c>
      <c r="C591">
        <v>5</v>
      </c>
      <c r="D591" t="s">
        <v>130</v>
      </c>
      <c r="E591" t="s">
        <v>81</v>
      </c>
      <c r="F591" t="s">
        <v>30</v>
      </c>
      <c r="G591" t="s">
        <v>46</v>
      </c>
      <c r="H591" t="s">
        <v>32</v>
      </c>
      <c r="I591" t="s">
        <v>55</v>
      </c>
      <c r="J591" t="s">
        <v>129</v>
      </c>
      <c r="K591" t="s">
        <v>129</v>
      </c>
      <c r="L591" t="s">
        <v>97</v>
      </c>
      <c r="M591" s="1">
        <v>32359</v>
      </c>
      <c r="N591" t="s">
        <v>36</v>
      </c>
      <c r="O591" t="s">
        <v>48</v>
      </c>
      <c r="P591" t="s">
        <v>72</v>
      </c>
      <c r="Q591" t="s">
        <v>39</v>
      </c>
      <c r="R591" t="s">
        <v>40</v>
      </c>
      <c r="S591" t="str">
        <f>IF(Table1[[#This Row],[Current Employee Rating]]&gt;=4,"High Performer",IF(Table1[[#This Row],[Current Employee Rating]]&gt;=3,"Average Performer","Low Performer"))</f>
        <v>Average Performer</v>
      </c>
      <c r="T591">
        <v>3</v>
      </c>
      <c r="U591" s="1">
        <v>44989</v>
      </c>
      <c r="V591">
        <v>3</v>
      </c>
      <c r="W591" t="str">
        <f>IF(Table1[[#This Row],[Engagement Score]]&lt;3,"Low",IF(Table1[[#This Row],[Engagement Score]]&lt;4,"Medium","High"))</f>
        <v>Medium</v>
      </c>
      <c r="X591">
        <v>1</v>
      </c>
      <c r="Y591" t="str">
        <f>IF(Table1[[#This Row],[Satisfaction Score]]&lt;3,"Unsatisfied",IF(Table1[[#This Row],[Satisfaction Score]]&lt;4,"Neutral","Satisfied"))</f>
        <v>Unsatisfied</v>
      </c>
      <c r="Z591">
        <v>3</v>
      </c>
      <c r="AA591" s="1">
        <v>45038</v>
      </c>
      <c r="AB591" t="s">
        <v>50</v>
      </c>
      <c r="AC591" t="s">
        <v>51</v>
      </c>
      <c r="AD591" t="s">
        <v>73</v>
      </c>
      <c r="AE591">
        <v>4</v>
      </c>
      <c r="AF591" s="5">
        <v>199.14</v>
      </c>
      <c r="AG591">
        <v>32</v>
      </c>
      <c r="AH591" t="str">
        <f t="shared" si="9"/>
        <v>Adult</v>
      </c>
    </row>
    <row r="592" spans="1:34" x14ac:dyDescent="0.25">
      <c r="A592">
        <v>1081</v>
      </c>
      <c r="B592" s="1">
        <v>44578</v>
      </c>
      <c r="C592">
        <v>4</v>
      </c>
      <c r="D592" t="s">
        <v>128</v>
      </c>
      <c r="E592" t="s">
        <v>44</v>
      </c>
      <c r="F592" t="s">
        <v>108</v>
      </c>
      <c r="G592" t="s">
        <v>31</v>
      </c>
      <c r="H592" t="s">
        <v>56</v>
      </c>
      <c r="I592" t="s">
        <v>46</v>
      </c>
      <c r="J592" t="s">
        <v>129</v>
      </c>
      <c r="K592" t="s">
        <v>129</v>
      </c>
      <c r="L592" t="s">
        <v>65</v>
      </c>
      <c r="M592" s="1">
        <v>23978</v>
      </c>
      <c r="N592" t="s">
        <v>36</v>
      </c>
      <c r="O592" t="s">
        <v>48</v>
      </c>
      <c r="P592" t="s">
        <v>84</v>
      </c>
      <c r="Q592" t="s">
        <v>77</v>
      </c>
      <c r="R592" t="s">
        <v>40</v>
      </c>
      <c r="S592" t="str">
        <f>IF(Table1[[#This Row],[Current Employee Rating]]&gt;=4,"High Performer",IF(Table1[[#This Row],[Current Employee Rating]]&gt;=3,"Average Performer","Low Performer"))</f>
        <v>Average Performer</v>
      </c>
      <c r="T592">
        <v>3</v>
      </c>
      <c r="U592" s="1">
        <v>44988</v>
      </c>
      <c r="V592">
        <v>1</v>
      </c>
      <c r="W592" t="str">
        <f>IF(Table1[[#This Row],[Engagement Score]]&lt;3,"Low",IF(Table1[[#This Row],[Engagement Score]]&lt;4,"Medium","High"))</f>
        <v>Low</v>
      </c>
      <c r="X592">
        <v>3</v>
      </c>
      <c r="Y592" t="str">
        <f>IF(Table1[[#This Row],[Satisfaction Score]]&lt;3,"Unsatisfied",IF(Table1[[#This Row],[Satisfaction Score]]&lt;4,"Neutral","Satisfied"))</f>
        <v>Neutral</v>
      </c>
      <c r="Z592">
        <v>3</v>
      </c>
      <c r="AA592" s="1">
        <v>45082</v>
      </c>
      <c r="AB592" t="s">
        <v>92</v>
      </c>
      <c r="AC592" t="s">
        <v>51</v>
      </c>
      <c r="AD592" t="s">
        <v>43</v>
      </c>
      <c r="AE592">
        <v>3</v>
      </c>
      <c r="AF592" s="5">
        <v>526.08000000000004</v>
      </c>
      <c r="AG592">
        <v>57</v>
      </c>
      <c r="AH592" t="str">
        <f t="shared" si="9"/>
        <v>Middle Aged</v>
      </c>
    </row>
    <row r="593" spans="1:34" x14ac:dyDescent="0.25">
      <c r="A593">
        <v>1082</v>
      </c>
      <c r="B593" s="1">
        <v>44441</v>
      </c>
      <c r="C593">
        <v>4</v>
      </c>
      <c r="D593" t="s">
        <v>128</v>
      </c>
      <c r="E593" t="s">
        <v>87</v>
      </c>
      <c r="F593" t="s">
        <v>30</v>
      </c>
      <c r="G593" t="s">
        <v>46</v>
      </c>
      <c r="H593" t="s">
        <v>56</v>
      </c>
      <c r="I593" t="s">
        <v>46</v>
      </c>
      <c r="J593" t="s">
        <v>129</v>
      </c>
      <c r="K593" t="s">
        <v>129</v>
      </c>
      <c r="L593" t="s">
        <v>65</v>
      </c>
      <c r="M593" s="1">
        <v>27822</v>
      </c>
      <c r="N593" t="s">
        <v>36</v>
      </c>
      <c r="O593" t="s">
        <v>48</v>
      </c>
      <c r="P593" t="s">
        <v>60</v>
      </c>
      <c r="Q593" t="s">
        <v>67</v>
      </c>
      <c r="R593" t="s">
        <v>40</v>
      </c>
      <c r="S593" t="str">
        <f>IF(Table1[[#This Row],[Current Employee Rating]]&gt;=4,"High Performer",IF(Table1[[#This Row],[Current Employee Rating]]&gt;=3,"Average Performer","Low Performer"))</f>
        <v>Average Performer</v>
      </c>
      <c r="T593">
        <v>3</v>
      </c>
      <c r="U593" s="1">
        <v>44984</v>
      </c>
      <c r="V593">
        <v>1</v>
      </c>
      <c r="W593" t="str">
        <f>IF(Table1[[#This Row],[Engagement Score]]&lt;3,"Low",IF(Table1[[#This Row],[Engagement Score]]&lt;4,"Medium","High"))</f>
        <v>Low</v>
      </c>
      <c r="X593">
        <v>4</v>
      </c>
      <c r="Y593" t="str">
        <f>IF(Table1[[#This Row],[Satisfaction Score]]&lt;3,"Unsatisfied",IF(Table1[[#This Row],[Satisfaction Score]]&lt;4,"Neutral","Satisfied"))</f>
        <v>Satisfied</v>
      </c>
      <c r="Z593">
        <v>1</v>
      </c>
      <c r="AA593" s="1">
        <v>45038</v>
      </c>
      <c r="AB593" t="s">
        <v>50</v>
      </c>
      <c r="AC593" t="s">
        <v>51</v>
      </c>
      <c r="AD593" t="s">
        <v>52</v>
      </c>
      <c r="AE593">
        <v>5</v>
      </c>
      <c r="AF593" s="5">
        <v>662.15</v>
      </c>
      <c r="AG593">
        <v>45</v>
      </c>
      <c r="AH593" t="str">
        <f t="shared" si="9"/>
        <v>Middle Aged</v>
      </c>
    </row>
    <row r="594" spans="1:34" x14ac:dyDescent="0.25">
      <c r="A594">
        <v>1083</v>
      </c>
      <c r="B594" s="1">
        <v>45137</v>
      </c>
      <c r="C594">
        <v>2</v>
      </c>
      <c r="D594" t="s">
        <v>128</v>
      </c>
      <c r="E594" t="s">
        <v>81</v>
      </c>
      <c r="F594" t="s">
        <v>30</v>
      </c>
      <c r="G594" t="s">
        <v>46</v>
      </c>
      <c r="H594" t="s">
        <v>45</v>
      </c>
      <c r="I594" t="s">
        <v>55</v>
      </c>
      <c r="J594" t="s">
        <v>129</v>
      </c>
      <c r="K594" t="s">
        <v>129</v>
      </c>
      <c r="L594" t="s">
        <v>47</v>
      </c>
      <c r="M594" s="1">
        <v>23020</v>
      </c>
      <c r="N594" t="s">
        <v>36</v>
      </c>
      <c r="O594" t="s">
        <v>37</v>
      </c>
      <c r="P594" t="s">
        <v>84</v>
      </c>
      <c r="Q594" t="s">
        <v>77</v>
      </c>
      <c r="R594" t="s">
        <v>40</v>
      </c>
      <c r="S594" t="str">
        <f>IF(Table1[[#This Row],[Current Employee Rating]]&gt;=4,"High Performer",IF(Table1[[#This Row],[Current Employee Rating]]&gt;=3,"Average Performer","Low Performer"))</f>
        <v>Average Performer</v>
      </c>
      <c r="T594">
        <v>3</v>
      </c>
      <c r="U594" s="1">
        <v>44935</v>
      </c>
      <c r="V594">
        <v>5</v>
      </c>
      <c r="W594" t="str">
        <f>IF(Table1[[#This Row],[Engagement Score]]&lt;3,"Low",IF(Table1[[#This Row],[Engagement Score]]&lt;4,"Medium","High"))</f>
        <v>High</v>
      </c>
      <c r="X594">
        <v>5</v>
      </c>
      <c r="Y594" t="str">
        <f>IF(Table1[[#This Row],[Satisfaction Score]]&lt;3,"Unsatisfied",IF(Table1[[#This Row],[Satisfaction Score]]&lt;4,"Neutral","Satisfied"))</f>
        <v>Satisfied</v>
      </c>
      <c r="Z594">
        <v>3</v>
      </c>
      <c r="AA594" s="1">
        <v>44883</v>
      </c>
      <c r="AB594" t="s">
        <v>62</v>
      </c>
      <c r="AC594" t="s">
        <v>51</v>
      </c>
      <c r="AD594" t="s">
        <v>63</v>
      </c>
      <c r="AE594">
        <v>4</v>
      </c>
      <c r="AF594" s="5">
        <v>869.89</v>
      </c>
      <c r="AG594">
        <v>60</v>
      </c>
      <c r="AH594" t="str">
        <f t="shared" si="9"/>
        <v>Old</v>
      </c>
    </row>
    <row r="595" spans="1:34" x14ac:dyDescent="0.25">
      <c r="A595">
        <v>1084</v>
      </c>
      <c r="B595" s="1">
        <v>45104</v>
      </c>
      <c r="C595">
        <v>2</v>
      </c>
      <c r="D595" t="s">
        <v>128</v>
      </c>
      <c r="E595" t="s">
        <v>54</v>
      </c>
      <c r="F595" t="s">
        <v>30</v>
      </c>
      <c r="G595" t="s">
        <v>31</v>
      </c>
      <c r="H595" t="s">
        <v>32</v>
      </c>
      <c r="I595" t="s">
        <v>46</v>
      </c>
      <c r="J595" t="s">
        <v>129</v>
      </c>
      <c r="K595" t="s">
        <v>129</v>
      </c>
      <c r="L595" t="s">
        <v>82</v>
      </c>
      <c r="M595" s="1">
        <v>32732</v>
      </c>
      <c r="N595" t="s">
        <v>36</v>
      </c>
      <c r="O595" t="s">
        <v>48</v>
      </c>
      <c r="P595" t="s">
        <v>38</v>
      </c>
      <c r="Q595" t="s">
        <v>61</v>
      </c>
      <c r="R595" t="s">
        <v>40</v>
      </c>
      <c r="S595" t="str">
        <f>IF(Table1[[#This Row],[Current Employee Rating]]&gt;=4,"High Performer",IF(Table1[[#This Row],[Current Employee Rating]]&gt;=3,"Average Performer","Low Performer"))</f>
        <v>Average Performer</v>
      </c>
      <c r="T595">
        <v>3</v>
      </c>
      <c r="U595" s="1">
        <v>44976</v>
      </c>
      <c r="V595">
        <v>1</v>
      </c>
      <c r="W595" t="str">
        <f>IF(Table1[[#This Row],[Engagement Score]]&lt;3,"Low",IF(Table1[[#This Row],[Engagement Score]]&lt;4,"Medium","High"))</f>
        <v>Low</v>
      </c>
      <c r="X595">
        <v>2</v>
      </c>
      <c r="Y595" t="str">
        <f>IF(Table1[[#This Row],[Satisfaction Score]]&lt;3,"Unsatisfied",IF(Table1[[#This Row],[Satisfaction Score]]&lt;4,"Neutral","Satisfied"))</f>
        <v>Unsatisfied</v>
      </c>
      <c r="Z595">
        <v>4</v>
      </c>
      <c r="AA595" s="1">
        <v>44912</v>
      </c>
      <c r="AB595" t="s">
        <v>41</v>
      </c>
      <c r="AC595" t="s">
        <v>51</v>
      </c>
      <c r="AD595" t="s">
        <v>63</v>
      </c>
      <c r="AE595">
        <v>3</v>
      </c>
      <c r="AF595" s="5">
        <v>295.39999999999998</v>
      </c>
      <c r="AG595">
        <v>34</v>
      </c>
      <c r="AH595" t="str">
        <f t="shared" si="9"/>
        <v>Adult</v>
      </c>
    </row>
    <row r="596" spans="1:34" x14ac:dyDescent="0.25">
      <c r="A596">
        <v>1085</v>
      </c>
      <c r="B596" s="1">
        <v>44647</v>
      </c>
      <c r="C596">
        <v>4</v>
      </c>
      <c r="D596" t="s">
        <v>128</v>
      </c>
      <c r="E596" t="s">
        <v>94</v>
      </c>
      <c r="F596" t="s">
        <v>30</v>
      </c>
      <c r="G596" t="s">
        <v>31</v>
      </c>
      <c r="H596" t="s">
        <v>56</v>
      </c>
      <c r="I596" t="s">
        <v>55</v>
      </c>
      <c r="J596" t="s">
        <v>129</v>
      </c>
      <c r="K596" t="s">
        <v>129</v>
      </c>
      <c r="L596" t="s">
        <v>65</v>
      </c>
      <c r="M596" s="1">
        <v>19063</v>
      </c>
      <c r="N596" t="s">
        <v>36</v>
      </c>
      <c r="O596" t="s">
        <v>48</v>
      </c>
      <c r="P596" t="s">
        <v>60</v>
      </c>
      <c r="Q596" t="s">
        <v>77</v>
      </c>
      <c r="R596" t="s">
        <v>40</v>
      </c>
      <c r="S596" t="str">
        <f>IF(Table1[[#This Row],[Current Employee Rating]]&gt;=4,"High Performer",IF(Table1[[#This Row],[Current Employee Rating]]&gt;=3,"Average Performer","Low Performer"))</f>
        <v>Average Performer</v>
      </c>
      <c r="T596">
        <v>3</v>
      </c>
      <c r="U596" s="1">
        <v>44935</v>
      </c>
      <c r="V596">
        <v>5</v>
      </c>
      <c r="W596" t="str">
        <f>IF(Table1[[#This Row],[Engagement Score]]&lt;3,"Low",IF(Table1[[#This Row],[Engagement Score]]&lt;4,"Medium","High"))</f>
        <v>High</v>
      </c>
      <c r="X596">
        <v>5</v>
      </c>
      <c r="Y596" t="str">
        <f>IF(Table1[[#This Row],[Satisfaction Score]]&lt;3,"Unsatisfied",IF(Table1[[#This Row],[Satisfaction Score]]&lt;4,"Neutral","Satisfied"))</f>
        <v>Satisfied</v>
      </c>
      <c r="Z596">
        <v>3</v>
      </c>
      <c r="AA596" s="1">
        <v>44866</v>
      </c>
      <c r="AB596" t="s">
        <v>50</v>
      </c>
      <c r="AC596" t="s">
        <v>51</v>
      </c>
      <c r="AD596" t="s">
        <v>73</v>
      </c>
      <c r="AE596">
        <v>5</v>
      </c>
      <c r="AF596" s="5">
        <v>993.13</v>
      </c>
      <c r="AG596">
        <v>70</v>
      </c>
      <c r="AH596" t="str">
        <f t="shared" si="9"/>
        <v>Old</v>
      </c>
    </row>
    <row r="597" spans="1:34" x14ac:dyDescent="0.25">
      <c r="A597">
        <v>1086</v>
      </c>
      <c r="B597" s="1">
        <v>44785</v>
      </c>
      <c r="C597">
        <v>3</v>
      </c>
      <c r="D597" t="s">
        <v>128</v>
      </c>
      <c r="E597" t="s">
        <v>85</v>
      </c>
      <c r="F597" t="s">
        <v>30</v>
      </c>
      <c r="G597" t="s">
        <v>31</v>
      </c>
      <c r="H597" t="s">
        <v>45</v>
      </c>
      <c r="I597" t="s">
        <v>33</v>
      </c>
      <c r="J597" t="s">
        <v>129</v>
      </c>
      <c r="K597" t="s">
        <v>129</v>
      </c>
      <c r="L597" t="s">
        <v>70</v>
      </c>
      <c r="M597" s="1">
        <v>26875</v>
      </c>
      <c r="N597" t="s">
        <v>36</v>
      </c>
      <c r="O597" t="s">
        <v>37</v>
      </c>
      <c r="P597" t="s">
        <v>72</v>
      </c>
      <c r="Q597" t="s">
        <v>61</v>
      </c>
      <c r="R597" t="s">
        <v>40</v>
      </c>
      <c r="S597" t="str">
        <f>IF(Table1[[#This Row],[Current Employee Rating]]&gt;=4,"High Performer",IF(Table1[[#This Row],[Current Employee Rating]]&gt;=3,"Average Performer","Low Performer"))</f>
        <v>Average Performer</v>
      </c>
      <c r="T597">
        <v>3</v>
      </c>
      <c r="U597" s="1">
        <v>44999</v>
      </c>
      <c r="V597">
        <v>1</v>
      </c>
      <c r="W597" t="str">
        <f>IF(Table1[[#This Row],[Engagement Score]]&lt;3,"Low",IF(Table1[[#This Row],[Engagement Score]]&lt;4,"Medium","High"))</f>
        <v>Low</v>
      </c>
      <c r="X597">
        <v>1</v>
      </c>
      <c r="Y597" t="str">
        <f>IF(Table1[[#This Row],[Satisfaction Score]]&lt;3,"Unsatisfied",IF(Table1[[#This Row],[Satisfaction Score]]&lt;4,"Neutral","Satisfied"))</f>
        <v>Unsatisfied</v>
      </c>
      <c r="Z597">
        <v>5</v>
      </c>
      <c r="AA597" s="1">
        <v>45122</v>
      </c>
      <c r="AB597" t="s">
        <v>41</v>
      </c>
      <c r="AC597" t="s">
        <v>51</v>
      </c>
      <c r="AD597" t="s">
        <v>63</v>
      </c>
      <c r="AE597">
        <v>2</v>
      </c>
      <c r="AF597" s="5">
        <v>641.69000000000005</v>
      </c>
      <c r="AG597">
        <v>49</v>
      </c>
      <c r="AH597" t="str">
        <f t="shared" si="9"/>
        <v>Middle Aged</v>
      </c>
    </row>
    <row r="598" spans="1:34" x14ac:dyDescent="0.25">
      <c r="A598">
        <v>1087</v>
      </c>
      <c r="B598" s="1">
        <v>44750</v>
      </c>
      <c r="C598">
        <v>3</v>
      </c>
      <c r="D598" t="s">
        <v>128</v>
      </c>
      <c r="E598" t="s">
        <v>64</v>
      </c>
      <c r="F598" t="s">
        <v>30</v>
      </c>
      <c r="G598" t="s">
        <v>46</v>
      </c>
      <c r="H598" t="s">
        <v>45</v>
      </c>
      <c r="I598" t="s">
        <v>46</v>
      </c>
      <c r="J598" t="s">
        <v>129</v>
      </c>
      <c r="K598" t="s">
        <v>129</v>
      </c>
      <c r="L598" t="s">
        <v>70</v>
      </c>
      <c r="M598" s="1">
        <v>27246</v>
      </c>
      <c r="N598" t="s">
        <v>36</v>
      </c>
      <c r="O598" t="s">
        <v>37</v>
      </c>
      <c r="P598" t="s">
        <v>60</v>
      </c>
      <c r="Q598" t="s">
        <v>67</v>
      </c>
      <c r="R598" t="s">
        <v>40</v>
      </c>
      <c r="S598" t="str">
        <f>IF(Table1[[#This Row],[Current Employee Rating]]&gt;=4,"High Performer",IF(Table1[[#This Row],[Current Employee Rating]]&gt;=3,"Average Performer","Low Performer"))</f>
        <v>Average Performer</v>
      </c>
      <c r="T598">
        <v>3</v>
      </c>
      <c r="U598" s="1">
        <v>45049</v>
      </c>
      <c r="V598">
        <v>1</v>
      </c>
      <c r="W598" t="str">
        <f>IF(Table1[[#This Row],[Engagement Score]]&lt;3,"Low",IF(Table1[[#This Row],[Engagement Score]]&lt;4,"Medium","High"))</f>
        <v>Low</v>
      </c>
      <c r="X598">
        <v>5</v>
      </c>
      <c r="Y598" t="str">
        <f>IF(Table1[[#This Row],[Satisfaction Score]]&lt;3,"Unsatisfied",IF(Table1[[#This Row],[Satisfaction Score]]&lt;4,"Neutral","Satisfied"))</f>
        <v>Satisfied</v>
      </c>
      <c r="Z598">
        <v>2</v>
      </c>
      <c r="AA598" s="1">
        <v>45056</v>
      </c>
      <c r="AB598" t="s">
        <v>68</v>
      </c>
      <c r="AC598" t="s">
        <v>42</v>
      </c>
      <c r="AD598" t="s">
        <v>52</v>
      </c>
      <c r="AE598">
        <v>5</v>
      </c>
      <c r="AF598" s="5">
        <v>197.34</v>
      </c>
      <c r="AG598">
        <v>48</v>
      </c>
      <c r="AH598" t="str">
        <f t="shared" si="9"/>
        <v>Middle Aged</v>
      </c>
    </row>
    <row r="599" spans="1:34" x14ac:dyDescent="0.25">
      <c r="A599">
        <v>1088</v>
      </c>
      <c r="B599" s="1">
        <v>44058</v>
      </c>
      <c r="C599">
        <v>5</v>
      </c>
      <c r="D599" t="s">
        <v>128</v>
      </c>
      <c r="E599" t="s">
        <v>74</v>
      </c>
      <c r="F599" t="s">
        <v>30</v>
      </c>
      <c r="G599" t="s">
        <v>31</v>
      </c>
      <c r="H599" t="s">
        <v>56</v>
      </c>
      <c r="I599" t="s">
        <v>46</v>
      </c>
      <c r="J599" t="s">
        <v>129</v>
      </c>
      <c r="K599" t="s">
        <v>129</v>
      </c>
      <c r="L599" t="s">
        <v>65</v>
      </c>
      <c r="M599" s="1">
        <v>33336</v>
      </c>
      <c r="N599" t="s">
        <v>36</v>
      </c>
      <c r="O599" t="s">
        <v>37</v>
      </c>
      <c r="P599" t="s">
        <v>38</v>
      </c>
      <c r="Q599" t="s">
        <v>39</v>
      </c>
      <c r="R599" t="s">
        <v>40</v>
      </c>
      <c r="S599" t="str">
        <f>IF(Table1[[#This Row],[Current Employee Rating]]&gt;=4,"High Performer",IF(Table1[[#This Row],[Current Employee Rating]]&gt;=3,"Average Performer","Low Performer"))</f>
        <v>Average Performer</v>
      </c>
      <c r="T599">
        <v>3</v>
      </c>
      <c r="U599" s="1">
        <v>45036</v>
      </c>
      <c r="V599">
        <v>4</v>
      </c>
      <c r="W599" t="str">
        <f>IF(Table1[[#This Row],[Engagement Score]]&lt;3,"Low",IF(Table1[[#This Row],[Engagement Score]]&lt;4,"Medium","High"))</f>
        <v>High</v>
      </c>
      <c r="X599">
        <v>3</v>
      </c>
      <c r="Y599" t="str">
        <f>IF(Table1[[#This Row],[Satisfaction Score]]&lt;3,"Unsatisfied",IF(Table1[[#This Row],[Satisfaction Score]]&lt;4,"Neutral","Satisfied"))</f>
        <v>Neutral</v>
      </c>
      <c r="Z599">
        <v>1</v>
      </c>
      <c r="AA599" s="1">
        <v>45063</v>
      </c>
      <c r="AB599" t="s">
        <v>41</v>
      </c>
      <c r="AC599" t="s">
        <v>51</v>
      </c>
      <c r="AD599" t="s">
        <v>43</v>
      </c>
      <c r="AE599">
        <v>2</v>
      </c>
      <c r="AF599" s="5">
        <v>235.15</v>
      </c>
      <c r="AG599">
        <v>29</v>
      </c>
      <c r="AH599" t="str">
        <f t="shared" si="9"/>
        <v>Adult</v>
      </c>
    </row>
    <row r="600" spans="1:34" x14ac:dyDescent="0.25">
      <c r="A600">
        <v>1089</v>
      </c>
      <c r="B600" s="1">
        <v>45073</v>
      </c>
      <c r="C600">
        <v>2</v>
      </c>
      <c r="D600" t="s">
        <v>128</v>
      </c>
      <c r="E600" t="s">
        <v>69</v>
      </c>
      <c r="F600" t="s">
        <v>30</v>
      </c>
      <c r="G600" t="s">
        <v>55</v>
      </c>
      <c r="H600" t="s">
        <v>45</v>
      </c>
      <c r="I600" t="s">
        <v>33</v>
      </c>
      <c r="J600" t="s">
        <v>129</v>
      </c>
      <c r="K600" t="s">
        <v>129</v>
      </c>
      <c r="L600" t="s">
        <v>101</v>
      </c>
      <c r="M600" s="1">
        <v>19478</v>
      </c>
      <c r="N600" t="s">
        <v>36</v>
      </c>
      <c r="O600" t="s">
        <v>37</v>
      </c>
      <c r="P600" t="s">
        <v>72</v>
      </c>
      <c r="Q600" t="s">
        <v>67</v>
      </c>
      <c r="R600" t="s">
        <v>40</v>
      </c>
      <c r="S600" t="str">
        <f>IF(Table1[[#This Row],[Current Employee Rating]]&gt;=4,"High Performer",IF(Table1[[#This Row],[Current Employee Rating]]&gt;=3,"Average Performer","Low Performer"))</f>
        <v>Average Performer</v>
      </c>
      <c r="T600">
        <v>3</v>
      </c>
      <c r="U600" s="1">
        <v>45035</v>
      </c>
      <c r="V600">
        <v>3</v>
      </c>
      <c r="W600" t="str">
        <f>IF(Table1[[#This Row],[Engagement Score]]&lt;3,"Low",IF(Table1[[#This Row],[Engagement Score]]&lt;4,"Medium","High"))</f>
        <v>Medium</v>
      </c>
      <c r="X600">
        <v>1</v>
      </c>
      <c r="Y600" t="str">
        <f>IF(Table1[[#This Row],[Satisfaction Score]]&lt;3,"Unsatisfied",IF(Table1[[#This Row],[Satisfaction Score]]&lt;4,"Neutral","Satisfied"))</f>
        <v>Unsatisfied</v>
      </c>
      <c r="Z600">
        <v>5</v>
      </c>
      <c r="AA600" s="1">
        <v>45073</v>
      </c>
      <c r="AB600" t="s">
        <v>68</v>
      </c>
      <c r="AC600" t="s">
        <v>42</v>
      </c>
      <c r="AD600" t="s">
        <v>73</v>
      </c>
      <c r="AE600">
        <v>2</v>
      </c>
      <c r="AF600" s="5">
        <v>697.28</v>
      </c>
      <c r="AG600">
        <v>70</v>
      </c>
      <c r="AH600" t="str">
        <f t="shared" si="9"/>
        <v>Old</v>
      </c>
    </row>
    <row r="601" spans="1:34" x14ac:dyDescent="0.25">
      <c r="A601">
        <v>1090</v>
      </c>
      <c r="B601" s="1">
        <v>44928</v>
      </c>
      <c r="C601">
        <v>3</v>
      </c>
      <c r="D601" t="s">
        <v>130</v>
      </c>
      <c r="E601" t="s">
        <v>29</v>
      </c>
      <c r="F601" t="s">
        <v>30</v>
      </c>
      <c r="G601" t="s">
        <v>46</v>
      </c>
      <c r="H601" t="s">
        <v>32</v>
      </c>
      <c r="I601" t="s">
        <v>55</v>
      </c>
      <c r="J601" t="s">
        <v>129</v>
      </c>
      <c r="K601" t="s">
        <v>129</v>
      </c>
      <c r="L601" t="s">
        <v>70</v>
      </c>
      <c r="M601" s="1">
        <v>23982</v>
      </c>
      <c r="N601" t="s">
        <v>36</v>
      </c>
      <c r="O601" t="s">
        <v>37</v>
      </c>
      <c r="P601" t="s">
        <v>72</v>
      </c>
      <c r="Q601" t="s">
        <v>77</v>
      </c>
      <c r="R601" t="s">
        <v>40</v>
      </c>
      <c r="S601" t="str">
        <f>IF(Table1[[#This Row],[Current Employee Rating]]&gt;=4,"High Performer",IF(Table1[[#This Row],[Current Employee Rating]]&gt;=3,"Average Performer","Low Performer"))</f>
        <v>Average Performer</v>
      </c>
      <c r="T601">
        <v>3</v>
      </c>
      <c r="U601" s="1">
        <v>45062</v>
      </c>
      <c r="V601">
        <v>4</v>
      </c>
      <c r="W601" t="str">
        <f>IF(Table1[[#This Row],[Engagement Score]]&lt;3,"Low",IF(Table1[[#This Row],[Engagement Score]]&lt;4,"Medium","High"))</f>
        <v>High</v>
      </c>
      <c r="X601">
        <v>3</v>
      </c>
      <c r="Y601" t="str">
        <f>IF(Table1[[#This Row],[Satisfaction Score]]&lt;3,"Unsatisfied",IF(Table1[[#This Row],[Satisfaction Score]]&lt;4,"Neutral","Satisfied"))</f>
        <v>Neutral</v>
      </c>
      <c r="Z601">
        <v>4</v>
      </c>
      <c r="AA601" s="1">
        <v>45006</v>
      </c>
      <c r="AB601" t="s">
        <v>92</v>
      </c>
      <c r="AC601" t="s">
        <v>51</v>
      </c>
      <c r="AD601" t="s">
        <v>63</v>
      </c>
      <c r="AE601">
        <v>1</v>
      </c>
      <c r="AF601" s="5">
        <v>910.33</v>
      </c>
      <c r="AG601">
        <v>58</v>
      </c>
      <c r="AH601" t="str">
        <f t="shared" si="9"/>
        <v>Middle Aged</v>
      </c>
    </row>
    <row r="602" spans="1:34" x14ac:dyDescent="0.25">
      <c r="A602">
        <v>1091</v>
      </c>
      <c r="B602" s="1">
        <v>43420</v>
      </c>
      <c r="C602">
        <v>7</v>
      </c>
      <c r="D602" t="s">
        <v>28</v>
      </c>
      <c r="E602" t="s">
        <v>94</v>
      </c>
      <c r="F602" t="s">
        <v>30</v>
      </c>
      <c r="G602" t="s">
        <v>31</v>
      </c>
      <c r="H602" t="s">
        <v>56</v>
      </c>
      <c r="I602" t="s">
        <v>33</v>
      </c>
      <c r="J602" t="s">
        <v>34</v>
      </c>
      <c r="K602" t="s">
        <v>188</v>
      </c>
      <c r="L602" t="s">
        <v>58</v>
      </c>
      <c r="M602" s="1">
        <v>31650</v>
      </c>
      <c r="N602" t="s">
        <v>36</v>
      </c>
      <c r="O602" t="s">
        <v>48</v>
      </c>
      <c r="P602" t="s">
        <v>84</v>
      </c>
      <c r="Q602" t="s">
        <v>61</v>
      </c>
      <c r="R602" t="s">
        <v>40</v>
      </c>
      <c r="S602" t="str">
        <f>IF(Table1[[#This Row],[Current Employee Rating]]&gt;=4,"High Performer",IF(Table1[[#This Row],[Current Employee Rating]]&gt;=3,"Average Performer","Low Performer"))</f>
        <v>Average Performer</v>
      </c>
      <c r="T602">
        <v>3</v>
      </c>
      <c r="U602" s="1">
        <v>45038</v>
      </c>
      <c r="V602">
        <v>2</v>
      </c>
      <c r="W602" t="str">
        <f>IF(Table1[[#This Row],[Engagement Score]]&lt;3,"Low",IF(Table1[[#This Row],[Engagement Score]]&lt;4,"Medium","High"))</f>
        <v>Low</v>
      </c>
      <c r="X602">
        <v>4</v>
      </c>
      <c r="Y602" t="str">
        <f>IF(Table1[[#This Row],[Satisfaction Score]]&lt;3,"Unsatisfied",IF(Table1[[#This Row],[Satisfaction Score]]&lt;4,"Neutral","Satisfied"))</f>
        <v>Satisfied</v>
      </c>
      <c r="Z602">
        <v>3</v>
      </c>
      <c r="AA602" s="1">
        <v>44854</v>
      </c>
      <c r="AB602" t="s">
        <v>50</v>
      </c>
      <c r="AC602" t="s">
        <v>42</v>
      </c>
      <c r="AD602" t="s">
        <v>52</v>
      </c>
      <c r="AE602">
        <v>2</v>
      </c>
      <c r="AF602" s="5">
        <v>213.91</v>
      </c>
      <c r="AG602">
        <v>32</v>
      </c>
      <c r="AH602" t="str">
        <f t="shared" si="9"/>
        <v>Adult</v>
      </c>
    </row>
    <row r="603" spans="1:34" x14ac:dyDescent="0.25">
      <c r="A603">
        <v>1092</v>
      </c>
      <c r="B603" s="1">
        <v>44754</v>
      </c>
      <c r="C603">
        <v>3</v>
      </c>
      <c r="D603" t="s">
        <v>28</v>
      </c>
      <c r="E603" t="s">
        <v>94</v>
      </c>
      <c r="F603" t="s">
        <v>30</v>
      </c>
      <c r="G603" t="s">
        <v>46</v>
      </c>
      <c r="H603" t="s">
        <v>32</v>
      </c>
      <c r="I603" t="s">
        <v>55</v>
      </c>
      <c r="J603" t="s">
        <v>34</v>
      </c>
      <c r="K603" t="s">
        <v>188</v>
      </c>
      <c r="L603" t="s">
        <v>70</v>
      </c>
      <c r="M603" s="1">
        <v>25595</v>
      </c>
      <c r="N603" t="s">
        <v>36</v>
      </c>
      <c r="O603" t="s">
        <v>37</v>
      </c>
      <c r="P603" t="s">
        <v>49</v>
      </c>
      <c r="Q603" t="s">
        <v>77</v>
      </c>
      <c r="R603" t="s">
        <v>40</v>
      </c>
      <c r="S603" t="str">
        <f>IF(Table1[[#This Row],[Current Employee Rating]]&gt;=4,"High Performer",IF(Table1[[#This Row],[Current Employee Rating]]&gt;=3,"Average Performer","Low Performer"))</f>
        <v>Average Performer</v>
      </c>
      <c r="T603">
        <v>3</v>
      </c>
      <c r="U603" s="1">
        <v>44993</v>
      </c>
      <c r="V603">
        <v>1</v>
      </c>
      <c r="W603" t="str">
        <f>IF(Table1[[#This Row],[Engagement Score]]&lt;3,"Low",IF(Table1[[#This Row],[Engagement Score]]&lt;4,"Medium","High"))</f>
        <v>Low</v>
      </c>
      <c r="X603">
        <v>4</v>
      </c>
      <c r="Y603" t="str">
        <f>IF(Table1[[#This Row],[Satisfaction Score]]&lt;3,"Unsatisfied",IF(Table1[[#This Row],[Satisfaction Score]]&lt;4,"Neutral","Satisfied"))</f>
        <v>Satisfied</v>
      </c>
      <c r="Z603">
        <v>1</v>
      </c>
      <c r="AA603" s="1">
        <v>44824</v>
      </c>
      <c r="AB603" t="s">
        <v>92</v>
      </c>
      <c r="AC603" t="s">
        <v>42</v>
      </c>
      <c r="AD603" t="s">
        <v>63</v>
      </c>
      <c r="AE603">
        <v>5</v>
      </c>
      <c r="AF603" s="5">
        <v>971.46</v>
      </c>
      <c r="AG603">
        <v>52</v>
      </c>
      <c r="AH603" t="str">
        <f t="shared" si="9"/>
        <v>Middle Aged</v>
      </c>
    </row>
    <row r="604" spans="1:34" x14ac:dyDescent="0.25">
      <c r="A604">
        <v>1093</v>
      </c>
      <c r="B604" s="1">
        <v>44911</v>
      </c>
      <c r="C604">
        <v>3</v>
      </c>
      <c r="D604" t="s">
        <v>28</v>
      </c>
      <c r="E604" t="s">
        <v>81</v>
      </c>
      <c r="F604" t="s">
        <v>30</v>
      </c>
      <c r="G604" t="s">
        <v>31</v>
      </c>
      <c r="H604" t="s">
        <v>56</v>
      </c>
      <c r="I604" t="s">
        <v>46</v>
      </c>
      <c r="J604" t="s">
        <v>34</v>
      </c>
      <c r="K604" t="s">
        <v>188</v>
      </c>
      <c r="L604" t="s">
        <v>79</v>
      </c>
      <c r="M604" s="1">
        <v>28971</v>
      </c>
      <c r="N604" t="s">
        <v>36</v>
      </c>
      <c r="O604" t="s">
        <v>37</v>
      </c>
      <c r="P604" t="s">
        <v>84</v>
      </c>
      <c r="Q604" t="s">
        <v>39</v>
      </c>
      <c r="R604" t="s">
        <v>40</v>
      </c>
      <c r="S604" t="str">
        <f>IF(Table1[[#This Row],[Current Employee Rating]]&gt;=4,"High Performer",IF(Table1[[#This Row],[Current Employee Rating]]&gt;=3,"Average Performer","Low Performer"))</f>
        <v>Average Performer</v>
      </c>
      <c r="T604">
        <v>3</v>
      </c>
      <c r="U604" s="1">
        <v>44990</v>
      </c>
      <c r="V604">
        <v>3</v>
      </c>
      <c r="W604" t="str">
        <f>IF(Table1[[#This Row],[Engagement Score]]&lt;3,"Low",IF(Table1[[#This Row],[Engagement Score]]&lt;4,"Medium","High"))</f>
        <v>Medium</v>
      </c>
      <c r="X604">
        <v>1</v>
      </c>
      <c r="Y604" t="str">
        <f>IF(Table1[[#This Row],[Satisfaction Score]]&lt;3,"Unsatisfied",IF(Table1[[#This Row],[Satisfaction Score]]&lt;4,"Neutral","Satisfied"))</f>
        <v>Unsatisfied</v>
      </c>
      <c r="Z604">
        <v>4</v>
      </c>
      <c r="AA604" s="1">
        <v>45114</v>
      </c>
      <c r="AB604" t="s">
        <v>50</v>
      </c>
      <c r="AC604" t="s">
        <v>51</v>
      </c>
      <c r="AD604" t="s">
        <v>43</v>
      </c>
      <c r="AE604">
        <v>5</v>
      </c>
      <c r="AF604" s="5">
        <v>995.52</v>
      </c>
      <c r="AG604">
        <v>43</v>
      </c>
      <c r="AH604" t="str">
        <f t="shared" si="9"/>
        <v>Middle Aged</v>
      </c>
    </row>
    <row r="605" spans="1:34" x14ac:dyDescent="0.25">
      <c r="A605">
        <v>1094</v>
      </c>
      <c r="B605" s="1">
        <v>45054</v>
      </c>
      <c r="C605">
        <v>3</v>
      </c>
      <c r="D605" t="s">
        <v>106</v>
      </c>
      <c r="E605" t="s">
        <v>44</v>
      </c>
      <c r="F605" t="s">
        <v>30</v>
      </c>
      <c r="G605" t="s">
        <v>46</v>
      </c>
      <c r="H605" t="s">
        <v>45</v>
      </c>
      <c r="I605" t="s">
        <v>55</v>
      </c>
      <c r="J605" t="s">
        <v>34</v>
      </c>
      <c r="K605" t="s">
        <v>188</v>
      </c>
      <c r="L605" t="s">
        <v>70</v>
      </c>
      <c r="M605" s="1">
        <v>34411</v>
      </c>
      <c r="N605" t="s">
        <v>36</v>
      </c>
      <c r="O605" t="s">
        <v>37</v>
      </c>
      <c r="P605" t="s">
        <v>60</v>
      </c>
      <c r="Q605" t="s">
        <v>61</v>
      </c>
      <c r="R605" t="s">
        <v>40</v>
      </c>
      <c r="S605" t="str">
        <f>IF(Table1[[#This Row],[Current Employee Rating]]&gt;=4,"High Performer",IF(Table1[[#This Row],[Current Employee Rating]]&gt;=3,"Average Performer","Low Performer"))</f>
        <v>Average Performer</v>
      </c>
      <c r="T605">
        <v>3</v>
      </c>
      <c r="U605" s="1">
        <v>44948</v>
      </c>
      <c r="V605">
        <v>5</v>
      </c>
      <c r="W605" t="str">
        <f>IF(Table1[[#This Row],[Engagement Score]]&lt;3,"Low",IF(Table1[[#This Row],[Engagement Score]]&lt;4,"Medium","High"))</f>
        <v>High</v>
      </c>
      <c r="X605">
        <v>4</v>
      </c>
      <c r="Y605" t="str">
        <f>IF(Table1[[#This Row],[Satisfaction Score]]&lt;3,"Unsatisfied",IF(Table1[[#This Row],[Satisfaction Score]]&lt;4,"Neutral","Satisfied"))</f>
        <v>Satisfied</v>
      </c>
      <c r="Z605">
        <v>5</v>
      </c>
      <c r="AA605" s="1">
        <v>44791</v>
      </c>
      <c r="AB605" t="s">
        <v>92</v>
      </c>
      <c r="AC605" t="s">
        <v>42</v>
      </c>
      <c r="AD605" t="s">
        <v>43</v>
      </c>
      <c r="AE605">
        <v>4</v>
      </c>
      <c r="AF605" s="5">
        <v>161.4</v>
      </c>
      <c r="AG605">
        <v>29</v>
      </c>
      <c r="AH605" t="str">
        <f t="shared" si="9"/>
        <v>Adult</v>
      </c>
    </row>
    <row r="606" spans="1:34" x14ac:dyDescent="0.25">
      <c r="A606">
        <v>1095</v>
      </c>
      <c r="B606" s="1">
        <v>45023</v>
      </c>
      <c r="C606">
        <v>3</v>
      </c>
      <c r="D606" t="s">
        <v>106</v>
      </c>
      <c r="E606" t="s">
        <v>74</v>
      </c>
      <c r="F606" t="s">
        <v>30</v>
      </c>
      <c r="G606" t="s">
        <v>55</v>
      </c>
      <c r="H606" t="s">
        <v>45</v>
      </c>
      <c r="I606" t="s">
        <v>33</v>
      </c>
      <c r="J606" t="s">
        <v>34</v>
      </c>
      <c r="K606" t="s">
        <v>188</v>
      </c>
      <c r="L606" t="s">
        <v>79</v>
      </c>
      <c r="M606" s="1">
        <v>15308</v>
      </c>
      <c r="N606" t="s">
        <v>36</v>
      </c>
      <c r="O606" t="s">
        <v>37</v>
      </c>
      <c r="P606" t="s">
        <v>49</v>
      </c>
      <c r="Q606" t="s">
        <v>77</v>
      </c>
      <c r="R606" t="s">
        <v>40</v>
      </c>
      <c r="S606" t="str">
        <f>IF(Table1[[#This Row],[Current Employee Rating]]&gt;=4,"High Performer",IF(Table1[[#This Row],[Current Employee Rating]]&gt;=3,"Average Performer","Low Performer"))</f>
        <v>Average Performer</v>
      </c>
      <c r="T606">
        <v>3</v>
      </c>
      <c r="U606" s="1">
        <v>45002</v>
      </c>
      <c r="V606">
        <v>1</v>
      </c>
      <c r="W606" t="str">
        <f>IF(Table1[[#This Row],[Engagement Score]]&lt;3,"Low",IF(Table1[[#This Row],[Engagement Score]]&lt;4,"Medium","High"))</f>
        <v>Low</v>
      </c>
      <c r="X606">
        <v>2</v>
      </c>
      <c r="Y606" t="str">
        <f>IF(Table1[[#This Row],[Satisfaction Score]]&lt;3,"Unsatisfied",IF(Table1[[#This Row],[Satisfaction Score]]&lt;4,"Neutral","Satisfied"))</f>
        <v>Unsatisfied</v>
      </c>
      <c r="Z606">
        <v>1</v>
      </c>
      <c r="AA606" s="1">
        <v>44790</v>
      </c>
      <c r="AB606" t="s">
        <v>50</v>
      </c>
      <c r="AC606" t="s">
        <v>42</v>
      </c>
      <c r="AD606" t="s">
        <v>73</v>
      </c>
      <c r="AE606">
        <v>4</v>
      </c>
      <c r="AF606" s="5">
        <v>715.87</v>
      </c>
      <c r="AG606">
        <v>82</v>
      </c>
      <c r="AH606" t="str">
        <f t="shared" si="9"/>
        <v>Old</v>
      </c>
    </row>
    <row r="607" spans="1:34" x14ac:dyDescent="0.25">
      <c r="A607">
        <v>1096</v>
      </c>
      <c r="B607" s="1">
        <v>44607</v>
      </c>
      <c r="C607">
        <v>4</v>
      </c>
      <c r="D607" t="s">
        <v>28</v>
      </c>
      <c r="E607" t="s">
        <v>94</v>
      </c>
      <c r="F607" t="s">
        <v>30</v>
      </c>
      <c r="G607" t="s">
        <v>46</v>
      </c>
      <c r="H607" t="s">
        <v>32</v>
      </c>
      <c r="I607" t="s">
        <v>46</v>
      </c>
      <c r="J607" t="s">
        <v>34</v>
      </c>
      <c r="K607" t="s">
        <v>188</v>
      </c>
      <c r="L607" t="s">
        <v>100</v>
      </c>
      <c r="M607" s="1">
        <v>26675</v>
      </c>
      <c r="N607" t="s">
        <v>36</v>
      </c>
      <c r="O607" t="s">
        <v>37</v>
      </c>
      <c r="P607" t="s">
        <v>84</v>
      </c>
      <c r="Q607" t="s">
        <v>67</v>
      </c>
      <c r="R607" t="s">
        <v>40</v>
      </c>
      <c r="S607" t="str">
        <f>IF(Table1[[#This Row],[Current Employee Rating]]&gt;=4,"High Performer",IF(Table1[[#This Row],[Current Employee Rating]]&gt;=3,"Average Performer","Low Performer"))</f>
        <v>Average Performer</v>
      </c>
      <c r="T607">
        <v>3</v>
      </c>
      <c r="U607" s="1">
        <v>44912</v>
      </c>
      <c r="V607">
        <v>1</v>
      </c>
      <c r="W607" t="str">
        <f>IF(Table1[[#This Row],[Engagement Score]]&lt;3,"Low",IF(Table1[[#This Row],[Engagement Score]]&lt;4,"Medium","High"))</f>
        <v>Low</v>
      </c>
      <c r="X607">
        <v>3</v>
      </c>
      <c r="Y607" t="str">
        <f>IF(Table1[[#This Row],[Satisfaction Score]]&lt;3,"Unsatisfied",IF(Table1[[#This Row],[Satisfaction Score]]&lt;4,"Neutral","Satisfied"))</f>
        <v>Neutral</v>
      </c>
      <c r="Z607">
        <v>2</v>
      </c>
      <c r="AA607" s="1">
        <v>44829</v>
      </c>
      <c r="AB607" t="s">
        <v>68</v>
      </c>
      <c r="AC607" t="s">
        <v>51</v>
      </c>
      <c r="AD607" t="s">
        <v>52</v>
      </c>
      <c r="AE607">
        <v>5</v>
      </c>
      <c r="AF607" s="5">
        <v>778.25</v>
      </c>
      <c r="AG607">
        <v>49</v>
      </c>
      <c r="AH607" t="str">
        <f t="shared" si="9"/>
        <v>Middle Aged</v>
      </c>
    </row>
    <row r="608" spans="1:34" x14ac:dyDescent="0.25">
      <c r="A608">
        <v>1097</v>
      </c>
      <c r="B608" s="1">
        <v>45124</v>
      </c>
      <c r="C608">
        <v>2</v>
      </c>
      <c r="D608" t="s">
        <v>28</v>
      </c>
      <c r="E608" t="s">
        <v>85</v>
      </c>
      <c r="F608" t="s">
        <v>30</v>
      </c>
      <c r="G608" t="s">
        <v>31</v>
      </c>
      <c r="H608" t="s">
        <v>56</v>
      </c>
      <c r="I608" t="s">
        <v>46</v>
      </c>
      <c r="J608" t="s">
        <v>34</v>
      </c>
      <c r="K608" t="s">
        <v>188</v>
      </c>
      <c r="L608" t="s">
        <v>70</v>
      </c>
      <c r="M608" s="1">
        <v>36374</v>
      </c>
      <c r="N608" t="s">
        <v>36</v>
      </c>
      <c r="O608" t="s">
        <v>48</v>
      </c>
      <c r="P608" t="s">
        <v>49</v>
      </c>
      <c r="Q608" t="s">
        <v>77</v>
      </c>
      <c r="R608" t="s">
        <v>40</v>
      </c>
      <c r="S608" t="str">
        <f>IF(Table1[[#This Row],[Current Employee Rating]]&gt;=4,"High Performer",IF(Table1[[#This Row],[Current Employee Rating]]&gt;=3,"Average Performer","Low Performer"))</f>
        <v>Average Performer</v>
      </c>
      <c r="T608">
        <v>3</v>
      </c>
      <c r="U608" s="1">
        <v>44865</v>
      </c>
      <c r="V608">
        <v>1</v>
      </c>
      <c r="W608" t="str">
        <f>IF(Table1[[#This Row],[Engagement Score]]&lt;3,"Low",IF(Table1[[#This Row],[Engagement Score]]&lt;4,"Medium","High"))</f>
        <v>Low</v>
      </c>
      <c r="X608">
        <v>2</v>
      </c>
      <c r="Y608" t="str">
        <f>IF(Table1[[#This Row],[Satisfaction Score]]&lt;3,"Unsatisfied",IF(Table1[[#This Row],[Satisfaction Score]]&lt;4,"Neutral","Satisfied"))</f>
        <v>Unsatisfied</v>
      </c>
      <c r="Z608">
        <v>5</v>
      </c>
      <c r="AA608" s="1">
        <v>44784</v>
      </c>
      <c r="AB608" t="s">
        <v>50</v>
      </c>
      <c r="AC608" t="s">
        <v>42</v>
      </c>
      <c r="AD608" t="s">
        <v>63</v>
      </c>
      <c r="AE608">
        <v>1</v>
      </c>
      <c r="AF608" s="5">
        <v>609.5</v>
      </c>
      <c r="AG608">
        <v>24</v>
      </c>
      <c r="AH608" t="str">
        <f t="shared" si="9"/>
        <v>Young Adult</v>
      </c>
    </row>
    <row r="609" spans="1:34" x14ac:dyDescent="0.25">
      <c r="A609">
        <v>1098</v>
      </c>
      <c r="B609" s="1">
        <v>43588</v>
      </c>
      <c r="C609">
        <v>7</v>
      </c>
      <c r="D609" t="s">
        <v>28</v>
      </c>
      <c r="E609" t="s">
        <v>54</v>
      </c>
      <c r="F609" t="s">
        <v>108</v>
      </c>
      <c r="G609" t="s">
        <v>46</v>
      </c>
      <c r="H609" t="s">
        <v>45</v>
      </c>
      <c r="I609" t="s">
        <v>33</v>
      </c>
      <c r="J609" t="s">
        <v>34</v>
      </c>
      <c r="K609" t="s">
        <v>188</v>
      </c>
      <c r="L609" t="s">
        <v>75</v>
      </c>
      <c r="M609" s="1">
        <v>33979</v>
      </c>
      <c r="N609" t="s">
        <v>36</v>
      </c>
      <c r="O609" t="s">
        <v>48</v>
      </c>
      <c r="P609" t="s">
        <v>84</v>
      </c>
      <c r="Q609" t="s">
        <v>39</v>
      </c>
      <c r="R609" t="s">
        <v>40</v>
      </c>
      <c r="S609" t="str">
        <f>IF(Table1[[#This Row],[Current Employee Rating]]&gt;=4,"High Performer",IF(Table1[[#This Row],[Current Employee Rating]]&gt;=3,"Average Performer","Low Performer"))</f>
        <v>Average Performer</v>
      </c>
      <c r="T609">
        <v>3</v>
      </c>
      <c r="U609" s="1">
        <v>44923</v>
      </c>
      <c r="V609">
        <v>2</v>
      </c>
      <c r="W609" t="str">
        <f>IF(Table1[[#This Row],[Engagement Score]]&lt;3,"Low",IF(Table1[[#This Row],[Engagement Score]]&lt;4,"Medium","High"))</f>
        <v>Low</v>
      </c>
      <c r="X609">
        <v>2</v>
      </c>
      <c r="Y609" t="str">
        <f>IF(Table1[[#This Row],[Satisfaction Score]]&lt;3,"Unsatisfied",IF(Table1[[#This Row],[Satisfaction Score]]&lt;4,"Neutral","Satisfied"))</f>
        <v>Unsatisfied</v>
      </c>
      <c r="Z609">
        <v>2</v>
      </c>
      <c r="AA609" s="1">
        <v>45059</v>
      </c>
      <c r="AB609" t="s">
        <v>41</v>
      </c>
      <c r="AC609" t="s">
        <v>51</v>
      </c>
      <c r="AD609" t="s">
        <v>43</v>
      </c>
      <c r="AE609">
        <v>5</v>
      </c>
      <c r="AF609" s="5">
        <v>666.67</v>
      </c>
      <c r="AG609">
        <v>26</v>
      </c>
      <c r="AH609" t="str">
        <f t="shared" si="9"/>
        <v>Adult</v>
      </c>
    </row>
    <row r="610" spans="1:34" x14ac:dyDescent="0.25">
      <c r="A610">
        <v>1099</v>
      </c>
      <c r="B610" s="1">
        <v>44645</v>
      </c>
      <c r="C610">
        <v>4</v>
      </c>
      <c r="D610" t="s">
        <v>28</v>
      </c>
      <c r="E610" t="s">
        <v>85</v>
      </c>
      <c r="F610" t="s">
        <v>30</v>
      </c>
      <c r="G610" t="s">
        <v>46</v>
      </c>
      <c r="H610" t="s">
        <v>45</v>
      </c>
      <c r="I610" t="s">
        <v>46</v>
      </c>
      <c r="J610" t="s">
        <v>34</v>
      </c>
      <c r="K610" t="s">
        <v>188</v>
      </c>
      <c r="L610" t="s">
        <v>70</v>
      </c>
      <c r="M610" s="1">
        <v>26291</v>
      </c>
      <c r="N610" t="s">
        <v>36</v>
      </c>
      <c r="O610" t="s">
        <v>37</v>
      </c>
      <c r="P610" t="s">
        <v>60</v>
      </c>
      <c r="Q610" t="s">
        <v>61</v>
      </c>
      <c r="R610" t="s">
        <v>40</v>
      </c>
      <c r="S610" t="str">
        <f>IF(Table1[[#This Row],[Current Employee Rating]]&gt;=4,"High Performer",IF(Table1[[#This Row],[Current Employee Rating]]&gt;=3,"Average Performer","Low Performer"))</f>
        <v>Average Performer</v>
      </c>
      <c r="T610">
        <v>3</v>
      </c>
      <c r="U610" s="1">
        <v>45142</v>
      </c>
      <c r="V610">
        <v>1</v>
      </c>
      <c r="W610" t="str">
        <f>IF(Table1[[#This Row],[Engagement Score]]&lt;3,"Low",IF(Table1[[#This Row],[Engagement Score]]&lt;4,"Medium","High"))</f>
        <v>Low</v>
      </c>
      <c r="X610">
        <v>5</v>
      </c>
      <c r="Y610" t="str">
        <f>IF(Table1[[#This Row],[Satisfaction Score]]&lt;3,"Unsatisfied",IF(Table1[[#This Row],[Satisfaction Score]]&lt;4,"Neutral","Satisfied"))</f>
        <v>Satisfied</v>
      </c>
      <c r="Z610">
        <v>5</v>
      </c>
      <c r="AA610" s="1">
        <v>44864</v>
      </c>
      <c r="AB610" t="s">
        <v>62</v>
      </c>
      <c r="AC610" t="s">
        <v>51</v>
      </c>
      <c r="AD610" t="s">
        <v>52</v>
      </c>
      <c r="AE610">
        <v>5</v>
      </c>
      <c r="AF610" s="5">
        <v>797.05</v>
      </c>
      <c r="AG610">
        <v>51</v>
      </c>
      <c r="AH610" t="str">
        <f t="shared" si="9"/>
        <v>Middle Aged</v>
      </c>
    </row>
    <row r="611" spans="1:34" x14ac:dyDescent="0.25">
      <c r="A611">
        <v>1100</v>
      </c>
      <c r="B611" s="1">
        <v>43928</v>
      </c>
      <c r="C611">
        <v>6</v>
      </c>
      <c r="D611" t="s">
        <v>28</v>
      </c>
      <c r="E611" t="s">
        <v>44</v>
      </c>
      <c r="F611" t="s">
        <v>30</v>
      </c>
      <c r="G611" t="s">
        <v>55</v>
      </c>
      <c r="H611" t="s">
        <v>32</v>
      </c>
      <c r="I611" t="s">
        <v>33</v>
      </c>
      <c r="J611" t="s">
        <v>34</v>
      </c>
      <c r="K611" t="s">
        <v>188</v>
      </c>
      <c r="L611" t="s">
        <v>70</v>
      </c>
      <c r="M611" s="1">
        <v>23507</v>
      </c>
      <c r="N611" t="s">
        <v>36</v>
      </c>
      <c r="O611" t="s">
        <v>48</v>
      </c>
      <c r="P611" t="s">
        <v>38</v>
      </c>
      <c r="Q611" t="s">
        <v>77</v>
      </c>
      <c r="R611" t="s">
        <v>40</v>
      </c>
      <c r="S611" t="str">
        <f>IF(Table1[[#This Row],[Current Employee Rating]]&gt;=4,"High Performer",IF(Table1[[#This Row],[Current Employee Rating]]&gt;=3,"Average Performer","Low Performer"))</f>
        <v>Average Performer</v>
      </c>
      <c r="T611">
        <v>3</v>
      </c>
      <c r="U611" s="1">
        <v>44814</v>
      </c>
      <c r="V611">
        <v>1</v>
      </c>
      <c r="W611" t="str">
        <f>IF(Table1[[#This Row],[Engagement Score]]&lt;3,"Low",IF(Table1[[#This Row],[Engagement Score]]&lt;4,"Medium","High"))</f>
        <v>Low</v>
      </c>
      <c r="X611">
        <v>4</v>
      </c>
      <c r="Y611" t="str">
        <f>IF(Table1[[#This Row],[Satisfaction Score]]&lt;3,"Unsatisfied",IF(Table1[[#This Row],[Satisfaction Score]]&lt;4,"Neutral","Satisfied"))</f>
        <v>Satisfied</v>
      </c>
      <c r="Z611">
        <v>5</v>
      </c>
      <c r="AA611" s="1">
        <v>44982</v>
      </c>
      <c r="AB611" t="s">
        <v>92</v>
      </c>
      <c r="AC611" t="s">
        <v>51</v>
      </c>
      <c r="AD611" t="s">
        <v>63</v>
      </c>
      <c r="AE611">
        <v>3</v>
      </c>
      <c r="AF611" s="5">
        <v>518.55999999999995</v>
      </c>
      <c r="AG611">
        <v>56</v>
      </c>
      <c r="AH611" t="str">
        <f t="shared" si="9"/>
        <v>Middle Aged</v>
      </c>
    </row>
    <row r="612" spans="1:34" x14ac:dyDescent="0.25">
      <c r="A612">
        <v>1101</v>
      </c>
      <c r="B612" s="1">
        <v>44265</v>
      </c>
      <c r="C612">
        <v>5</v>
      </c>
      <c r="D612" t="s">
        <v>28</v>
      </c>
      <c r="E612" t="s">
        <v>64</v>
      </c>
      <c r="F612" t="s">
        <v>30</v>
      </c>
      <c r="G612" t="s">
        <v>55</v>
      </c>
      <c r="H612" t="s">
        <v>45</v>
      </c>
      <c r="I612" t="s">
        <v>46</v>
      </c>
      <c r="J612" t="s">
        <v>34</v>
      </c>
      <c r="K612" t="s">
        <v>188</v>
      </c>
      <c r="L612" t="s">
        <v>79</v>
      </c>
      <c r="M612" s="1">
        <v>16150</v>
      </c>
      <c r="N612" t="s">
        <v>36</v>
      </c>
      <c r="O612" t="s">
        <v>37</v>
      </c>
      <c r="P612" t="s">
        <v>38</v>
      </c>
      <c r="Q612" t="s">
        <v>39</v>
      </c>
      <c r="R612" t="s">
        <v>40</v>
      </c>
      <c r="S612" t="str">
        <f>IF(Table1[[#This Row],[Current Employee Rating]]&gt;=4,"High Performer",IF(Table1[[#This Row],[Current Employee Rating]]&gt;=3,"Average Performer","Low Performer"))</f>
        <v>Average Performer</v>
      </c>
      <c r="T612">
        <v>3</v>
      </c>
      <c r="U612" s="1">
        <v>45006</v>
      </c>
      <c r="V612">
        <v>1</v>
      </c>
      <c r="W612" t="str">
        <f>IF(Table1[[#This Row],[Engagement Score]]&lt;3,"Low",IF(Table1[[#This Row],[Engagement Score]]&lt;4,"Medium","High"))</f>
        <v>Low</v>
      </c>
      <c r="X612">
        <v>1</v>
      </c>
      <c r="Y612" t="str">
        <f>IF(Table1[[#This Row],[Satisfaction Score]]&lt;3,"Unsatisfied",IF(Table1[[#This Row],[Satisfaction Score]]&lt;4,"Neutral","Satisfied"))</f>
        <v>Unsatisfied</v>
      </c>
      <c r="Z612">
        <v>3</v>
      </c>
      <c r="AA612" s="1">
        <v>45016</v>
      </c>
      <c r="AB612" t="s">
        <v>92</v>
      </c>
      <c r="AC612" t="s">
        <v>42</v>
      </c>
      <c r="AD612" t="s">
        <v>73</v>
      </c>
      <c r="AE612">
        <v>5</v>
      </c>
      <c r="AF612" s="5">
        <v>426.82</v>
      </c>
      <c r="AG612">
        <v>77</v>
      </c>
      <c r="AH612" t="str">
        <f t="shared" si="9"/>
        <v>Old</v>
      </c>
    </row>
    <row r="613" spans="1:34" x14ac:dyDescent="0.25">
      <c r="A613">
        <v>1102</v>
      </c>
      <c r="B613" s="1">
        <v>43681</v>
      </c>
      <c r="C613">
        <v>6</v>
      </c>
      <c r="D613" t="s">
        <v>106</v>
      </c>
      <c r="E613" t="s">
        <v>44</v>
      </c>
      <c r="F613" t="s">
        <v>30</v>
      </c>
      <c r="G613" t="s">
        <v>46</v>
      </c>
      <c r="H613" t="s">
        <v>45</v>
      </c>
      <c r="I613" t="s">
        <v>46</v>
      </c>
      <c r="J613" t="s">
        <v>34</v>
      </c>
      <c r="K613" t="s">
        <v>188</v>
      </c>
      <c r="L613" t="s">
        <v>65</v>
      </c>
      <c r="M613" s="1">
        <v>19621</v>
      </c>
      <c r="N613" t="s">
        <v>36</v>
      </c>
      <c r="O613" t="s">
        <v>37</v>
      </c>
      <c r="P613" t="s">
        <v>72</v>
      </c>
      <c r="Q613" t="s">
        <v>61</v>
      </c>
      <c r="R613" t="s">
        <v>40</v>
      </c>
      <c r="S613" t="str">
        <f>IF(Table1[[#This Row],[Current Employee Rating]]&gt;=4,"High Performer",IF(Table1[[#This Row],[Current Employee Rating]]&gt;=3,"Average Performer","Low Performer"))</f>
        <v>Average Performer</v>
      </c>
      <c r="T613">
        <v>3</v>
      </c>
      <c r="U613" s="1">
        <v>44987</v>
      </c>
      <c r="V613">
        <v>5</v>
      </c>
      <c r="W613" t="str">
        <f>IF(Table1[[#This Row],[Engagement Score]]&lt;3,"Low",IF(Table1[[#This Row],[Engagement Score]]&lt;4,"Medium","High"))</f>
        <v>High</v>
      </c>
      <c r="X613">
        <v>1</v>
      </c>
      <c r="Y613" t="str">
        <f>IF(Table1[[#This Row],[Satisfaction Score]]&lt;3,"Unsatisfied",IF(Table1[[#This Row],[Satisfaction Score]]&lt;4,"Neutral","Satisfied"))</f>
        <v>Unsatisfied</v>
      </c>
      <c r="Z613">
        <v>4</v>
      </c>
      <c r="AA613" s="1">
        <v>44926</v>
      </c>
      <c r="AB613" t="s">
        <v>62</v>
      </c>
      <c r="AC613" t="s">
        <v>51</v>
      </c>
      <c r="AD613" t="s">
        <v>43</v>
      </c>
      <c r="AE613">
        <v>2</v>
      </c>
      <c r="AF613" s="5">
        <v>150.04</v>
      </c>
      <c r="AG613">
        <v>66</v>
      </c>
      <c r="AH613" t="str">
        <f t="shared" si="9"/>
        <v>Old</v>
      </c>
    </row>
    <row r="614" spans="1:34" x14ac:dyDescent="0.25">
      <c r="A614">
        <v>1103</v>
      </c>
      <c r="B614" s="1">
        <v>44297</v>
      </c>
      <c r="C614">
        <v>5</v>
      </c>
      <c r="D614" t="s">
        <v>28</v>
      </c>
      <c r="E614" t="s">
        <v>69</v>
      </c>
      <c r="F614" t="s">
        <v>108</v>
      </c>
      <c r="G614" t="s">
        <v>55</v>
      </c>
      <c r="H614" t="s">
        <v>32</v>
      </c>
      <c r="I614" t="s">
        <v>33</v>
      </c>
      <c r="J614" t="s">
        <v>34</v>
      </c>
      <c r="K614" t="s">
        <v>188</v>
      </c>
      <c r="L614" t="s">
        <v>89</v>
      </c>
      <c r="M614" s="1">
        <v>20912</v>
      </c>
      <c r="N614" t="s">
        <v>36</v>
      </c>
      <c r="O614" t="s">
        <v>48</v>
      </c>
      <c r="P614" t="s">
        <v>84</v>
      </c>
      <c r="Q614" t="s">
        <v>39</v>
      </c>
      <c r="R614" t="s">
        <v>40</v>
      </c>
      <c r="S614" t="str">
        <f>IF(Table1[[#This Row],[Current Employee Rating]]&gt;=4,"High Performer",IF(Table1[[#This Row],[Current Employee Rating]]&gt;=3,"Average Performer","Low Performer"))</f>
        <v>Average Performer</v>
      </c>
      <c r="T614">
        <v>3</v>
      </c>
      <c r="U614" s="1">
        <v>44871</v>
      </c>
      <c r="V614">
        <v>5</v>
      </c>
      <c r="W614" t="str">
        <f>IF(Table1[[#This Row],[Engagement Score]]&lt;3,"Low",IF(Table1[[#This Row],[Engagement Score]]&lt;4,"Medium","High"))</f>
        <v>High</v>
      </c>
      <c r="X614">
        <v>3</v>
      </c>
      <c r="Y614" t="str">
        <f>IF(Table1[[#This Row],[Satisfaction Score]]&lt;3,"Unsatisfied",IF(Table1[[#This Row],[Satisfaction Score]]&lt;4,"Neutral","Satisfied"))</f>
        <v>Neutral</v>
      </c>
      <c r="Z614">
        <v>1</v>
      </c>
      <c r="AA614" s="1">
        <v>45112</v>
      </c>
      <c r="AB614" t="s">
        <v>41</v>
      </c>
      <c r="AC614" t="s">
        <v>51</v>
      </c>
      <c r="AD614" t="s">
        <v>73</v>
      </c>
      <c r="AE614">
        <v>3</v>
      </c>
      <c r="AF614" s="5">
        <v>308.20999999999998</v>
      </c>
      <c r="AG614">
        <v>64</v>
      </c>
      <c r="AH614" t="str">
        <f t="shared" si="9"/>
        <v>Old</v>
      </c>
    </row>
    <row r="615" spans="1:34" x14ac:dyDescent="0.25">
      <c r="A615">
        <v>1104</v>
      </c>
      <c r="B615" s="1">
        <v>43632</v>
      </c>
      <c r="C615">
        <v>6</v>
      </c>
      <c r="D615" t="s">
        <v>28</v>
      </c>
      <c r="E615" t="s">
        <v>94</v>
      </c>
      <c r="F615" t="s">
        <v>30</v>
      </c>
      <c r="G615" t="s">
        <v>46</v>
      </c>
      <c r="H615" t="s">
        <v>32</v>
      </c>
      <c r="I615" t="s">
        <v>33</v>
      </c>
      <c r="J615" t="s">
        <v>34</v>
      </c>
      <c r="K615" t="s">
        <v>188</v>
      </c>
      <c r="L615" t="s">
        <v>75</v>
      </c>
      <c r="M615" s="1">
        <v>34956</v>
      </c>
      <c r="N615" t="s">
        <v>36</v>
      </c>
      <c r="O615" t="s">
        <v>48</v>
      </c>
      <c r="P615" t="s">
        <v>84</v>
      </c>
      <c r="Q615" t="s">
        <v>77</v>
      </c>
      <c r="R615" t="s">
        <v>40</v>
      </c>
      <c r="S615" t="str">
        <f>IF(Table1[[#This Row],[Current Employee Rating]]&gt;=4,"High Performer",IF(Table1[[#This Row],[Current Employee Rating]]&gt;=3,"Average Performer","Low Performer"))</f>
        <v>Average Performer</v>
      </c>
      <c r="T615">
        <v>3</v>
      </c>
      <c r="U615" s="1">
        <v>44916</v>
      </c>
      <c r="V615">
        <v>1</v>
      </c>
      <c r="W615" t="str">
        <f>IF(Table1[[#This Row],[Engagement Score]]&lt;3,"Low",IF(Table1[[#This Row],[Engagement Score]]&lt;4,"Medium","High"))</f>
        <v>Low</v>
      </c>
      <c r="X615">
        <v>4</v>
      </c>
      <c r="Y615" t="str">
        <f>IF(Table1[[#This Row],[Satisfaction Score]]&lt;3,"Unsatisfied",IF(Table1[[#This Row],[Satisfaction Score]]&lt;4,"Neutral","Satisfied"))</f>
        <v>Satisfied</v>
      </c>
      <c r="Z615">
        <v>2</v>
      </c>
      <c r="AA615" s="1">
        <v>44784</v>
      </c>
      <c r="AB615" t="s">
        <v>92</v>
      </c>
      <c r="AC615" t="s">
        <v>42</v>
      </c>
      <c r="AD615" t="s">
        <v>63</v>
      </c>
      <c r="AE615">
        <v>4</v>
      </c>
      <c r="AF615" s="5">
        <v>766.77</v>
      </c>
      <c r="AG615">
        <v>24</v>
      </c>
      <c r="AH615" t="str">
        <f t="shared" si="9"/>
        <v>Young Adult</v>
      </c>
    </row>
    <row r="616" spans="1:34" x14ac:dyDescent="0.25">
      <c r="A616">
        <v>1105</v>
      </c>
      <c r="B616" s="1">
        <v>44112</v>
      </c>
      <c r="C616">
        <v>5</v>
      </c>
      <c r="D616" t="s">
        <v>28</v>
      </c>
      <c r="E616" t="s">
        <v>54</v>
      </c>
      <c r="F616" t="s">
        <v>108</v>
      </c>
      <c r="G616" t="s">
        <v>31</v>
      </c>
      <c r="H616" t="s">
        <v>45</v>
      </c>
      <c r="I616" t="s">
        <v>55</v>
      </c>
      <c r="J616" t="s">
        <v>34</v>
      </c>
      <c r="K616" t="s">
        <v>188</v>
      </c>
      <c r="L616" t="s">
        <v>65</v>
      </c>
      <c r="M616" s="1">
        <v>17817</v>
      </c>
      <c r="N616" t="s">
        <v>36</v>
      </c>
      <c r="O616" t="s">
        <v>37</v>
      </c>
      <c r="P616" t="s">
        <v>49</v>
      </c>
      <c r="Q616" t="s">
        <v>61</v>
      </c>
      <c r="R616" t="s">
        <v>40</v>
      </c>
      <c r="S616" t="str">
        <f>IF(Table1[[#This Row],[Current Employee Rating]]&gt;=4,"High Performer",IF(Table1[[#This Row],[Current Employee Rating]]&gt;=3,"Average Performer","Low Performer"))</f>
        <v>Average Performer</v>
      </c>
      <c r="T616">
        <v>3</v>
      </c>
      <c r="U616" s="1">
        <v>44972</v>
      </c>
      <c r="V616">
        <v>1</v>
      </c>
      <c r="W616" t="str">
        <f>IF(Table1[[#This Row],[Engagement Score]]&lt;3,"Low",IF(Table1[[#This Row],[Engagement Score]]&lt;4,"Medium","High"))</f>
        <v>Low</v>
      </c>
      <c r="X616">
        <v>4</v>
      </c>
      <c r="Y616" t="str">
        <f>IF(Table1[[#This Row],[Satisfaction Score]]&lt;3,"Unsatisfied",IF(Table1[[#This Row],[Satisfaction Score]]&lt;4,"Neutral","Satisfied"))</f>
        <v>Satisfied</v>
      </c>
      <c r="Z616">
        <v>1</v>
      </c>
      <c r="AA616" s="1">
        <v>44943</v>
      </c>
      <c r="AB616" t="s">
        <v>68</v>
      </c>
      <c r="AC616" t="s">
        <v>42</v>
      </c>
      <c r="AD616" t="s">
        <v>52</v>
      </c>
      <c r="AE616">
        <v>4</v>
      </c>
      <c r="AF616" s="5">
        <v>172.19</v>
      </c>
      <c r="AG616">
        <v>72</v>
      </c>
      <c r="AH616" t="str">
        <f t="shared" si="9"/>
        <v>Old</v>
      </c>
    </row>
    <row r="617" spans="1:34" x14ac:dyDescent="0.25">
      <c r="A617">
        <v>1106</v>
      </c>
      <c r="B617" s="1">
        <v>44426</v>
      </c>
      <c r="C617">
        <v>4</v>
      </c>
      <c r="D617" t="s">
        <v>106</v>
      </c>
      <c r="E617" t="s">
        <v>69</v>
      </c>
      <c r="F617" t="s">
        <v>30</v>
      </c>
      <c r="G617" t="s">
        <v>55</v>
      </c>
      <c r="H617" t="s">
        <v>56</v>
      </c>
      <c r="I617" t="s">
        <v>33</v>
      </c>
      <c r="J617" t="s">
        <v>34</v>
      </c>
      <c r="K617" t="s">
        <v>188</v>
      </c>
      <c r="L617" t="s">
        <v>47</v>
      </c>
      <c r="M617" s="1">
        <v>34700</v>
      </c>
      <c r="N617" t="s">
        <v>36</v>
      </c>
      <c r="O617" t="s">
        <v>48</v>
      </c>
      <c r="P617" t="s">
        <v>60</v>
      </c>
      <c r="Q617" t="s">
        <v>61</v>
      </c>
      <c r="R617" t="s">
        <v>40</v>
      </c>
      <c r="S617" t="str">
        <f>IF(Table1[[#This Row],[Current Employee Rating]]&gt;=4,"High Performer",IF(Table1[[#This Row],[Current Employee Rating]]&gt;=3,"Average Performer","Low Performer"))</f>
        <v>Average Performer</v>
      </c>
      <c r="T617">
        <v>3</v>
      </c>
      <c r="U617" s="1">
        <v>44957</v>
      </c>
      <c r="V617">
        <v>2</v>
      </c>
      <c r="W617" t="str">
        <f>IF(Table1[[#This Row],[Engagement Score]]&lt;3,"Low",IF(Table1[[#This Row],[Engagement Score]]&lt;4,"Medium","High"))</f>
        <v>Low</v>
      </c>
      <c r="X617">
        <v>3</v>
      </c>
      <c r="Y617" t="str">
        <f>IF(Table1[[#This Row],[Satisfaction Score]]&lt;3,"Unsatisfied",IF(Table1[[#This Row],[Satisfaction Score]]&lt;4,"Neutral","Satisfied"))</f>
        <v>Neutral</v>
      </c>
      <c r="Z617">
        <v>3</v>
      </c>
      <c r="AA617" s="1">
        <v>44865</v>
      </c>
      <c r="AB617" t="s">
        <v>62</v>
      </c>
      <c r="AC617" t="s">
        <v>42</v>
      </c>
      <c r="AD617" t="s">
        <v>63</v>
      </c>
      <c r="AE617">
        <v>1</v>
      </c>
      <c r="AF617" s="5">
        <v>742.55</v>
      </c>
      <c r="AG617">
        <v>26</v>
      </c>
      <c r="AH617" t="str">
        <f t="shared" si="9"/>
        <v>Adult</v>
      </c>
    </row>
    <row r="618" spans="1:34" x14ac:dyDescent="0.25">
      <c r="A618">
        <v>1107</v>
      </c>
      <c r="B618" s="1">
        <v>43906</v>
      </c>
      <c r="C618">
        <v>6</v>
      </c>
      <c r="D618" t="s">
        <v>106</v>
      </c>
      <c r="E618" t="s">
        <v>69</v>
      </c>
      <c r="F618" t="s">
        <v>30</v>
      </c>
      <c r="G618" t="s">
        <v>31</v>
      </c>
      <c r="H618" t="s">
        <v>45</v>
      </c>
      <c r="I618" t="s">
        <v>46</v>
      </c>
      <c r="J618" t="s">
        <v>34</v>
      </c>
      <c r="K618" t="s">
        <v>188</v>
      </c>
      <c r="L618" t="s">
        <v>101</v>
      </c>
      <c r="M618" s="1">
        <v>33643</v>
      </c>
      <c r="N618" t="s">
        <v>36</v>
      </c>
      <c r="O618" t="s">
        <v>37</v>
      </c>
      <c r="P618" t="s">
        <v>60</v>
      </c>
      <c r="Q618" t="s">
        <v>61</v>
      </c>
      <c r="R618" t="s">
        <v>40</v>
      </c>
      <c r="S618" t="str">
        <f>IF(Table1[[#This Row],[Current Employee Rating]]&gt;=4,"High Performer",IF(Table1[[#This Row],[Current Employee Rating]]&gt;=3,"Average Performer","Low Performer"))</f>
        <v>Average Performer</v>
      </c>
      <c r="T618">
        <v>3</v>
      </c>
      <c r="U618" s="1">
        <v>44852</v>
      </c>
      <c r="V618">
        <v>4</v>
      </c>
      <c r="W618" t="str">
        <f>IF(Table1[[#This Row],[Engagement Score]]&lt;3,"Low",IF(Table1[[#This Row],[Engagement Score]]&lt;4,"Medium","High"))</f>
        <v>High</v>
      </c>
      <c r="X618">
        <v>5</v>
      </c>
      <c r="Y618" t="str">
        <f>IF(Table1[[#This Row],[Satisfaction Score]]&lt;3,"Unsatisfied",IF(Table1[[#This Row],[Satisfaction Score]]&lt;4,"Neutral","Satisfied"))</f>
        <v>Satisfied</v>
      </c>
      <c r="Z618">
        <v>1</v>
      </c>
      <c r="AA618" s="1">
        <v>44952</v>
      </c>
      <c r="AB618" t="s">
        <v>68</v>
      </c>
      <c r="AC618" t="s">
        <v>42</v>
      </c>
      <c r="AD618" t="s">
        <v>43</v>
      </c>
      <c r="AE618">
        <v>2</v>
      </c>
      <c r="AF618" s="5">
        <v>231.28</v>
      </c>
      <c r="AG618">
        <v>28</v>
      </c>
      <c r="AH618" t="str">
        <f t="shared" si="9"/>
        <v>Adult</v>
      </c>
    </row>
    <row r="619" spans="1:34" x14ac:dyDescent="0.25">
      <c r="A619">
        <v>1108</v>
      </c>
      <c r="B619" s="1">
        <v>43489</v>
      </c>
      <c r="C619">
        <v>7</v>
      </c>
      <c r="D619" t="s">
        <v>28</v>
      </c>
      <c r="E619" t="s">
        <v>64</v>
      </c>
      <c r="F619" t="s">
        <v>30</v>
      </c>
      <c r="G619" t="s">
        <v>55</v>
      </c>
      <c r="H619" t="s">
        <v>45</v>
      </c>
      <c r="I619" t="s">
        <v>55</v>
      </c>
      <c r="J619" t="s">
        <v>34</v>
      </c>
      <c r="K619" t="s">
        <v>188</v>
      </c>
      <c r="L619" t="s">
        <v>65</v>
      </c>
      <c r="M619" s="1">
        <v>25311</v>
      </c>
      <c r="N619" t="s">
        <v>36</v>
      </c>
      <c r="O619" t="s">
        <v>48</v>
      </c>
      <c r="P619" t="s">
        <v>38</v>
      </c>
      <c r="Q619" t="s">
        <v>67</v>
      </c>
      <c r="R619" t="s">
        <v>40</v>
      </c>
      <c r="S619" t="str">
        <f>IF(Table1[[#This Row],[Current Employee Rating]]&gt;=4,"High Performer",IF(Table1[[#This Row],[Current Employee Rating]]&gt;=3,"Average Performer","Low Performer"))</f>
        <v>Average Performer</v>
      </c>
      <c r="T619">
        <v>3</v>
      </c>
      <c r="U619" s="1">
        <v>45131</v>
      </c>
      <c r="V619">
        <v>4</v>
      </c>
      <c r="W619" t="str">
        <f>IF(Table1[[#This Row],[Engagement Score]]&lt;3,"Low",IF(Table1[[#This Row],[Engagement Score]]&lt;4,"Medium","High"))</f>
        <v>High</v>
      </c>
      <c r="X619">
        <v>5</v>
      </c>
      <c r="Y619" t="str">
        <f>IF(Table1[[#This Row],[Satisfaction Score]]&lt;3,"Unsatisfied",IF(Table1[[#This Row],[Satisfaction Score]]&lt;4,"Neutral","Satisfied"))</f>
        <v>Satisfied</v>
      </c>
      <c r="Z619">
        <v>3</v>
      </c>
      <c r="AA619" s="1">
        <v>45069</v>
      </c>
      <c r="AB619" t="s">
        <v>50</v>
      </c>
      <c r="AC619" t="s">
        <v>42</v>
      </c>
      <c r="AD619" t="s">
        <v>63</v>
      </c>
      <c r="AE619">
        <v>5</v>
      </c>
      <c r="AF619" s="5">
        <v>124.54</v>
      </c>
      <c r="AG619">
        <v>50</v>
      </c>
      <c r="AH619" t="str">
        <f t="shared" si="9"/>
        <v>Middle Aged</v>
      </c>
    </row>
    <row r="620" spans="1:34" x14ac:dyDescent="0.25">
      <c r="A620">
        <v>1109</v>
      </c>
      <c r="B620" s="1">
        <v>44723</v>
      </c>
      <c r="C620">
        <v>3</v>
      </c>
      <c r="D620" t="s">
        <v>28</v>
      </c>
      <c r="E620" t="s">
        <v>44</v>
      </c>
      <c r="F620" t="s">
        <v>108</v>
      </c>
      <c r="G620" t="s">
        <v>55</v>
      </c>
      <c r="H620" t="s">
        <v>32</v>
      </c>
      <c r="I620" t="s">
        <v>46</v>
      </c>
      <c r="J620" t="s">
        <v>34</v>
      </c>
      <c r="K620" t="s">
        <v>188</v>
      </c>
      <c r="L620" t="s">
        <v>70</v>
      </c>
      <c r="M620" s="1">
        <v>29860</v>
      </c>
      <c r="N620" t="s">
        <v>36</v>
      </c>
      <c r="O620" t="s">
        <v>37</v>
      </c>
      <c r="P620" t="s">
        <v>38</v>
      </c>
      <c r="Q620" t="s">
        <v>77</v>
      </c>
      <c r="R620" t="s">
        <v>40</v>
      </c>
      <c r="S620" t="str">
        <f>IF(Table1[[#This Row],[Current Employee Rating]]&gt;=4,"High Performer",IF(Table1[[#This Row],[Current Employee Rating]]&gt;=3,"Average Performer","Low Performer"))</f>
        <v>Average Performer</v>
      </c>
      <c r="T620">
        <v>3</v>
      </c>
      <c r="U620" s="1">
        <v>44850</v>
      </c>
      <c r="V620">
        <v>4</v>
      </c>
      <c r="W620" t="str">
        <f>IF(Table1[[#This Row],[Engagement Score]]&lt;3,"Low",IF(Table1[[#This Row],[Engagement Score]]&lt;4,"Medium","High"))</f>
        <v>High</v>
      </c>
      <c r="X620">
        <v>5</v>
      </c>
      <c r="Y620" t="str">
        <f>IF(Table1[[#This Row],[Satisfaction Score]]&lt;3,"Unsatisfied",IF(Table1[[#This Row],[Satisfaction Score]]&lt;4,"Neutral","Satisfied"))</f>
        <v>Satisfied</v>
      </c>
      <c r="Z620">
        <v>4</v>
      </c>
      <c r="AA620" s="1">
        <v>44947</v>
      </c>
      <c r="AB620" t="s">
        <v>41</v>
      </c>
      <c r="AC620" t="s">
        <v>51</v>
      </c>
      <c r="AD620" t="s">
        <v>63</v>
      </c>
      <c r="AE620">
        <v>5</v>
      </c>
      <c r="AF620" s="5">
        <v>898.37</v>
      </c>
      <c r="AG620">
        <v>41</v>
      </c>
      <c r="AH620" t="str">
        <f t="shared" si="9"/>
        <v>Middle Aged</v>
      </c>
    </row>
    <row r="621" spans="1:34" x14ac:dyDescent="0.25">
      <c r="A621">
        <v>1110</v>
      </c>
      <c r="B621" s="1">
        <v>44744</v>
      </c>
      <c r="C621">
        <v>3</v>
      </c>
      <c r="D621" t="s">
        <v>106</v>
      </c>
      <c r="E621" t="s">
        <v>81</v>
      </c>
      <c r="F621" t="s">
        <v>30</v>
      </c>
      <c r="G621" t="s">
        <v>55</v>
      </c>
      <c r="H621" t="s">
        <v>56</v>
      </c>
      <c r="I621" t="s">
        <v>33</v>
      </c>
      <c r="J621" t="s">
        <v>34</v>
      </c>
      <c r="K621" t="s">
        <v>188</v>
      </c>
      <c r="L621" t="s">
        <v>65</v>
      </c>
      <c r="M621" s="1">
        <v>31902</v>
      </c>
      <c r="N621" t="s">
        <v>36</v>
      </c>
      <c r="O621" t="s">
        <v>37</v>
      </c>
      <c r="P621" t="s">
        <v>84</v>
      </c>
      <c r="Q621" t="s">
        <v>61</v>
      </c>
      <c r="R621" t="s">
        <v>40</v>
      </c>
      <c r="S621" t="str">
        <f>IF(Table1[[#This Row],[Current Employee Rating]]&gt;=4,"High Performer",IF(Table1[[#This Row],[Current Employee Rating]]&gt;=3,"Average Performer","Low Performer"))</f>
        <v>Average Performer</v>
      </c>
      <c r="T621">
        <v>3</v>
      </c>
      <c r="U621" s="1">
        <v>44980</v>
      </c>
      <c r="V621">
        <v>1</v>
      </c>
      <c r="W621" t="str">
        <f>IF(Table1[[#This Row],[Engagement Score]]&lt;3,"Low",IF(Table1[[#This Row],[Engagement Score]]&lt;4,"Medium","High"))</f>
        <v>Low</v>
      </c>
      <c r="X621">
        <v>1</v>
      </c>
      <c r="Y621" t="str">
        <f>IF(Table1[[#This Row],[Satisfaction Score]]&lt;3,"Unsatisfied",IF(Table1[[#This Row],[Satisfaction Score]]&lt;4,"Neutral","Satisfied"))</f>
        <v>Unsatisfied</v>
      </c>
      <c r="Z621">
        <v>4</v>
      </c>
      <c r="AA621" s="1">
        <v>44847</v>
      </c>
      <c r="AB621" t="s">
        <v>50</v>
      </c>
      <c r="AC621" t="s">
        <v>42</v>
      </c>
      <c r="AD621" t="s">
        <v>73</v>
      </c>
      <c r="AE621">
        <v>2</v>
      </c>
      <c r="AF621" s="5">
        <v>764.36</v>
      </c>
      <c r="AG621">
        <v>35</v>
      </c>
      <c r="AH621" t="str">
        <f t="shared" si="9"/>
        <v>Adult</v>
      </c>
    </row>
    <row r="622" spans="1:34" x14ac:dyDescent="0.25">
      <c r="A622">
        <v>1111</v>
      </c>
      <c r="B622" s="1">
        <v>43716</v>
      </c>
      <c r="C622">
        <v>6</v>
      </c>
      <c r="D622" t="s">
        <v>28</v>
      </c>
      <c r="E622" t="s">
        <v>69</v>
      </c>
      <c r="F622" t="s">
        <v>108</v>
      </c>
      <c r="G622" t="s">
        <v>55</v>
      </c>
      <c r="H622" t="s">
        <v>45</v>
      </c>
      <c r="I622" t="s">
        <v>46</v>
      </c>
      <c r="J622" t="s">
        <v>34</v>
      </c>
      <c r="K622" t="s">
        <v>188</v>
      </c>
      <c r="L622" t="s">
        <v>89</v>
      </c>
      <c r="M622" s="1">
        <v>19145</v>
      </c>
      <c r="N622" t="s">
        <v>36</v>
      </c>
      <c r="O622" t="s">
        <v>37</v>
      </c>
      <c r="P622" t="s">
        <v>38</v>
      </c>
      <c r="Q622" t="s">
        <v>39</v>
      </c>
      <c r="R622" t="s">
        <v>40</v>
      </c>
      <c r="S622" t="str">
        <f>IF(Table1[[#This Row],[Current Employee Rating]]&gt;=4,"High Performer",IF(Table1[[#This Row],[Current Employee Rating]]&gt;=3,"Average Performer","Low Performer"))</f>
        <v>Average Performer</v>
      </c>
      <c r="T622">
        <v>3</v>
      </c>
      <c r="U622" s="1">
        <v>45057</v>
      </c>
      <c r="V622">
        <v>4</v>
      </c>
      <c r="W622" t="str">
        <f>IF(Table1[[#This Row],[Engagement Score]]&lt;3,"Low",IF(Table1[[#This Row],[Engagement Score]]&lt;4,"Medium","High"))</f>
        <v>High</v>
      </c>
      <c r="X622">
        <v>1</v>
      </c>
      <c r="Y622" t="str">
        <f>IF(Table1[[#This Row],[Satisfaction Score]]&lt;3,"Unsatisfied",IF(Table1[[#This Row],[Satisfaction Score]]&lt;4,"Neutral","Satisfied"))</f>
        <v>Unsatisfied</v>
      </c>
      <c r="Z622">
        <v>1</v>
      </c>
      <c r="AA622" s="1">
        <v>44900</v>
      </c>
      <c r="AB622" t="s">
        <v>62</v>
      </c>
      <c r="AC622" t="s">
        <v>42</v>
      </c>
      <c r="AD622" t="s">
        <v>43</v>
      </c>
      <c r="AE622">
        <v>5</v>
      </c>
      <c r="AF622" s="5">
        <v>786.57</v>
      </c>
      <c r="AG622">
        <v>67</v>
      </c>
      <c r="AH622" t="str">
        <f t="shared" si="9"/>
        <v>Old</v>
      </c>
    </row>
    <row r="623" spans="1:34" x14ac:dyDescent="0.25">
      <c r="A623">
        <v>1112</v>
      </c>
      <c r="B623" s="1">
        <v>44752</v>
      </c>
      <c r="C623">
        <v>3</v>
      </c>
      <c r="D623" t="s">
        <v>28</v>
      </c>
      <c r="E623" t="s">
        <v>87</v>
      </c>
      <c r="F623" t="s">
        <v>30</v>
      </c>
      <c r="G623" t="s">
        <v>55</v>
      </c>
      <c r="H623" t="s">
        <v>45</v>
      </c>
      <c r="I623" t="s">
        <v>46</v>
      </c>
      <c r="J623" t="s">
        <v>34</v>
      </c>
      <c r="K623" t="s">
        <v>188</v>
      </c>
      <c r="L623" t="s">
        <v>79</v>
      </c>
      <c r="M623" s="1">
        <v>27590</v>
      </c>
      <c r="N623" t="s">
        <v>36</v>
      </c>
      <c r="O623" t="s">
        <v>37</v>
      </c>
      <c r="P623" t="s">
        <v>38</v>
      </c>
      <c r="Q623" t="s">
        <v>61</v>
      </c>
      <c r="R623" t="s">
        <v>40</v>
      </c>
      <c r="S623" t="str">
        <f>IF(Table1[[#This Row],[Current Employee Rating]]&gt;=4,"High Performer",IF(Table1[[#This Row],[Current Employee Rating]]&gt;=3,"Average Performer","Low Performer"))</f>
        <v>Average Performer</v>
      </c>
      <c r="T623">
        <v>3</v>
      </c>
      <c r="U623" s="1">
        <v>45113</v>
      </c>
      <c r="V623">
        <v>4</v>
      </c>
      <c r="W623" t="str">
        <f>IF(Table1[[#This Row],[Engagement Score]]&lt;3,"Low",IF(Table1[[#This Row],[Engagement Score]]&lt;4,"Medium","High"))</f>
        <v>High</v>
      </c>
      <c r="X623">
        <v>1</v>
      </c>
      <c r="Y623" t="str">
        <f>IF(Table1[[#This Row],[Satisfaction Score]]&lt;3,"Unsatisfied",IF(Table1[[#This Row],[Satisfaction Score]]&lt;4,"Neutral","Satisfied"))</f>
        <v>Unsatisfied</v>
      </c>
      <c r="Z623">
        <v>1</v>
      </c>
      <c r="AA623" s="1">
        <v>44834</v>
      </c>
      <c r="AB623" t="s">
        <v>92</v>
      </c>
      <c r="AC623" t="s">
        <v>42</v>
      </c>
      <c r="AD623" t="s">
        <v>43</v>
      </c>
      <c r="AE623">
        <v>3</v>
      </c>
      <c r="AF623" s="5">
        <v>668.05</v>
      </c>
      <c r="AG623">
        <v>47</v>
      </c>
      <c r="AH623" t="str">
        <f t="shared" si="9"/>
        <v>Middle Aged</v>
      </c>
    </row>
    <row r="624" spans="1:34" x14ac:dyDescent="0.25">
      <c r="A624">
        <v>1113</v>
      </c>
      <c r="B624" s="1">
        <v>44675</v>
      </c>
      <c r="C624">
        <v>4</v>
      </c>
      <c r="D624" t="s">
        <v>28</v>
      </c>
      <c r="E624" t="s">
        <v>81</v>
      </c>
      <c r="F624" t="s">
        <v>30</v>
      </c>
      <c r="G624" t="s">
        <v>31</v>
      </c>
      <c r="H624" t="s">
        <v>56</v>
      </c>
      <c r="I624" t="s">
        <v>46</v>
      </c>
      <c r="J624" t="s">
        <v>34</v>
      </c>
      <c r="K624" t="s">
        <v>188</v>
      </c>
      <c r="L624" t="s">
        <v>65</v>
      </c>
      <c r="M624" s="1">
        <v>28006</v>
      </c>
      <c r="N624" t="s">
        <v>36</v>
      </c>
      <c r="O624" t="s">
        <v>37</v>
      </c>
      <c r="P624" t="s">
        <v>84</v>
      </c>
      <c r="Q624" t="s">
        <v>77</v>
      </c>
      <c r="R624" t="s">
        <v>40</v>
      </c>
      <c r="S624" t="str">
        <f>IF(Table1[[#This Row],[Current Employee Rating]]&gt;=4,"High Performer",IF(Table1[[#This Row],[Current Employee Rating]]&gt;=3,"Average Performer","Low Performer"))</f>
        <v>Average Performer</v>
      </c>
      <c r="T624">
        <v>3</v>
      </c>
      <c r="U624" s="1">
        <v>45025</v>
      </c>
      <c r="V624">
        <v>3</v>
      </c>
      <c r="W624" t="str">
        <f>IF(Table1[[#This Row],[Engagement Score]]&lt;3,"Low",IF(Table1[[#This Row],[Engagement Score]]&lt;4,"Medium","High"))</f>
        <v>Medium</v>
      </c>
      <c r="X624">
        <v>3</v>
      </c>
      <c r="Y624" t="str">
        <f>IF(Table1[[#This Row],[Satisfaction Score]]&lt;3,"Unsatisfied",IF(Table1[[#This Row],[Satisfaction Score]]&lt;4,"Neutral","Satisfied"))</f>
        <v>Neutral</v>
      </c>
      <c r="Z624">
        <v>5</v>
      </c>
      <c r="AA624" s="1">
        <v>44946</v>
      </c>
      <c r="AB624" t="s">
        <v>68</v>
      </c>
      <c r="AC624" t="s">
        <v>51</v>
      </c>
      <c r="AD624" t="s">
        <v>52</v>
      </c>
      <c r="AE624">
        <v>2</v>
      </c>
      <c r="AF624" s="5">
        <v>956.92</v>
      </c>
      <c r="AG624">
        <v>46</v>
      </c>
      <c r="AH624" t="str">
        <f t="shared" si="9"/>
        <v>Middle Aged</v>
      </c>
    </row>
    <row r="625" spans="1:34" x14ac:dyDescent="0.25">
      <c r="A625">
        <v>1114</v>
      </c>
      <c r="B625" s="1">
        <v>43921</v>
      </c>
      <c r="C625">
        <v>6</v>
      </c>
      <c r="D625" t="s">
        <v>28</v>
      </c>
      <c r="E625" t="s">
        <v>54</v>
      </c>
      <c r="F625" t="s">
        <v>30</v>
      </c>
      <c r="G625" t="s">
        <v>55</v>
      </c>
      <c r="H625" t="s">
        <v>32</v>
      </c>
      <c r="I625" t="s">
        <v>46</v>
      </c>
      <c r="J625" t="s">
        <v>34</v>
      </c>
      <c r="K625" t="s">
        <v>188</v>
      </c>
      <c r="L625" t="s">
        <v>65</v>
      </c>
      <c r="M625" s="1">
        <v>22281</v>
      </c>
      <c r="N625" t="s">
        <v>36</v>
      </c>
      <c r="O625" t="s">
        <v>37</v>
      </c>
      <c r="P625" t="s">
        <v>49</v>
      </c>
      <c r="Q625" t="s">
        <v>39</v>
      </c>
      <c r="R625" t="s">
        <v>40</v>
      </c>
      <c r="S625" t="str">
        <f>IF(Table1[[#This Row],[Current Employee Rating]]&gt;=4,"High Performer",IF(Table1[[#This Row],[Current Employee Rating]]&gt;=3,"Average Performer","Low Performer"))</f>
        <v>Average Performer</v>
      </c>
      <c r="T625">
        <v>3</v>
      </c>
      <c r="U625" s="1">
        <v>44988</v>
      </c>
      <c r="V625">
        <v>1</v>
      </c>
      <c r="W625" t="str">
        <f>IF(Table1[[#This Row],[Engagement Score]]&lt;3,"Low",IF(Table1[[#This Row],[Engagement Score]]&lt;4,"Medium","High"))</f>
        <v>Low</v>
      </c>
      <c r="X625">
        <v>3</v>
      </c>
      <c r="Y625" t="str">
        <f>IF(Table1[[#This Row],[Satisfaction Score]]&lt;3,"Unsatisfied",IF(Table1[[#This Row],[Satisfaction Score]]&lt;4,"Neutral","Satisfied"))</f>
        <v>Neutral</v>
      </c>
      <c r="Z625">
        <v>3</v>
      </c>
      <c r="AA625" s="1">
        <v>44982</v>
      </c>
      <c r="AB625" t="s">
        <v>92</v>
      </c>
      <c r="AC625" t="s">
        <v>42</v>
      </c>
      <c r="AD625" t="s">
        <v>52</v>
      </c>
      <c r="AE625">
        <v>1</v>
      </c>
      <c r="AF625" s="5">
        <v>912.27</v>
      </c>
      <c r="AG625">
        <v>60</v>
      </c>
      <c r="AH625" t="str">
        <f t="shared" si="9"/>
        <v>Old</v>
      </c>
    </row>
    <row r="626" spans="1:34" x14ac:dyDescent="0.25">
      <c r="A626">
        <v>1115</v>
      </c>
      <c r="B626" s="1">
        <v>43547</v>
      </c>
      <c r="C626">
        <v>7</v>
      </c>
      <c r="D626" t="s">
        <v>28</v>
      </c>
      <c r="E626" t="s">
        <v>94</v>
      </c>
      <c r="F626" t="s">
        <v>30</v>
      </c>
      <c r="G626" t="s">
        <v>31</v>
      </c>
      <c r="H626" t="s">
        <v>45</v>
      </c>
      <c r="I626" t="s">
        <v>46</v>
      </c>
      <c r="J626" t="s">
        <v>34</v>
      </c>
      <c r="K626" t="s">
        <v>188</v>
      </c>
      <c r="L626" t="s">
        <v>70</v>
      </c>
      <c r="M626" s="1">
        <v>35480</v>
      </c>
      <c r="N626" t="s">
        <v>36</v>
      </c>
      <c r="O626" t="s">
        <v>48</v>
      </c>
      <c r="P626" t="s">
        <v>72</v>
      </c>
      <c r="Q626" t="s">
        <v>39</v>
      </c>
      <c r="R626" t="s">
        <v>40</v>
      </c>
      <c r="S626" t="str">
        <f>IF(Table1[[#This Row],[Current Employee Rating]]&gt;=4,"High Performer",IF(Table1[[#This Row],[Current Employee Rating]]&gt;=3,"Average Performer","Low Performer"))</f>
        <v>Average Performer</v>
      </c>
      <c r="T626">
        <v>3</v>
      </c>
      <c r="U626" s="1">
        <v>44996</v>
      </c>
      <c r="V626">
        <v>4</v>
      </c>
      <c r="W626" t="str">
        <f>IF(Table1[[#This Row],[Engagement Score]]&lt;3,"Low",IF(Table1[[#This Row],[Engagement Score]]&lt;4,"Medium","High"))</f>
        <v>High</v>
      </c>
      <c r="X626">
        <v>1</v>
      </c>
      <c r="Y626" t="str">
        <f>IF(Table1[[#This Row],[Satisfaction Score]]&lt;3,"Unsatisfied",IF(Table1[[#This Row],[Satisfaction Score]]&lt;4,"Neutral","Satisfied"))</f>
        <v>Unsatisfied</v>
      </c>
      <c r="Z626">
        <v>3</v>
      </c>
      <c r="AA626" s="1">
        <v>45065</v>
      </c>
      <c r="AB626" t="s">
        <v>50</v>
      </c>
      <c r="AC626" t="s">
        <v>42</v>
      </c>
      <c r="AD626" t="s">
        <v>52</v>
      </c>
      <c r="AE626">
        <v>4</v>
      </c>
      <c r="AF626" s="5">
        <v>881.71</v>
      </c>
      <c r="AG626">
        <v>22</v>
      </c>
      <c r="AH626" t="str">
        <f t="shared" si="9"/>
        <v>Young Adult</v>
      </c>
    </row>
    <row r="627" spans="1:34" x14ac:dyDescent="0.25">
      <c r="A627">
        <v>1116</v>
      </c>
      <c r="B627" s="1">
        <v>43533</v>
      </c>
      <c r="C627">
        <v>7</v>
      </c>
      <c r="D627" t="s">
        <v>28</v>
      </c>
      <c r="E627" t="s">
        <v>85</v>
      </c>
      <c r="F627" t="s">
        <v>108</v>
      </c>
      <c r="G627" t="s">
        <v>55</v>
      </c>
      <c r="H627" t="s">
        <v>45</v>
      </c>
      <c r="I627" t="s">
        <v>55</v>
      </c>
      <c r="J627" t="s">
        <v>34</v>
      </c>
      <c r="K627" t="s">
        <v>188</v>
      </c>
      <c r="L627" t="s">
        <v>70</v>
      </c>
      <c r="M627" s="1">
        <v>30904</v>
      </c>
      <c r="N627" t="s">
        <v>36</v>
      </c>
      <c r="O627" t="s">
        <v>48</v>
      </c>
      <c r="P627" t="s">
        <v>38</v>
      </c>
      <c r="Q627" t="s">
        <v>77</v>
      </c>
      <c r="R627" t="s">
        <v>40</v>
      </c>
      <c r="S627" t="str">
        <f>IF(Table1[[#This Row],[Current Employee Rating]]&gt;=4,"High Performer",IF(Table1[[#This Row],[Current Employee Rating]]&gt;=3,"Average Performer","Low Performer"))</f>
        <v>Average Performer</v>
      </c>
      <c r="T627">
        <v>3</v>
      </c>
      <c r="U627" s="1">
        <v>44911</v>
      </c>
      <c r="V627">
        <v>3</v>
      </c>
      <c r="W627" t="str">
        <f>IF(Table1[[#This Row],[Engagement Score]]&lt;3,"Low",IF(Table1[[#This Row],[Engagement Score]]&lt;4,"Medium","High"))</f>
        <v>Medium</v>
      </c>
      <c r="X627">
        <v>4</v>
      </c>
      <c r="Y627" t="str">
        <f>IF(Table1[[#This Row],[Satisfaction Score]]&lt;3,"Unsatisfied",IF(Table1[[#This Row],[Satisfaction Score]]&lt;4,"Neutral","Satisfied"))</f>
        <v>Satisfied</v>
      </c>
      <c r="Z627">
        <v>4</v>
      </c>
      <c r="AA627" s="1">
        <v>45062</v>
      </c>
      <c r="AB627" t="s">
        <v>92</v>
      </c>
      <c r="AC627" t="s">
        <v>42</v>
      </c>
      <c r="AD627" t="s">
        <v>52</v>
      </c>
      <c r="AE627">
        <v>4</v>
      </c>
      <c r="AF627" s="5">
        <v>557.67999999999995</v>
      </c>
      <c r="AG627">
        <v>35</v>
      </c>
      <c r="AH627" t="str">
        <f t="shared" si="9"/>
        <v>Adult</v>
      </c>
    </row>
    <row r="628" spans="1:34" x14ac:dyDescent="0.25">
      <c r="A628">
        <v>1117</v>
      </c>
      <c r="B628" s="1">
        <v>43517</v>
      </c>
      <c r="C628">
        <v>7</v>
      </c>
      <c r="D628" t="s">
        <v>28</v>
      </c>
      <c r="E628" t="s">
        <v>64</v>
      </c>
      <c r="F628" t="s">
        <v>108</v>
      </c>
      <c r="G628" t="s">
        <v>55</v>
      </c>
      <c r="H628" t="s">
        <v>32</v>
      </c>
      <c r="I628" t="s">
        <v>33</v>
      </c>
      <c r="J628" t="s">
        <v>34</v>
      </c>
      <c r="K628" t="s">
        <v>188</v>
      </c>
      <c r="L628" t="s">
        <v>65</v>
      </c>
      <c r="M628" s="1">
        <v>35665</v>
      </c>
      <c r="N628" t="s">
        <v>36</v>
      </c>
      <c r="O628" t="s">
        <v>48</v>
      </c>
      <c r="P628" t="s">
        <v>60</v>
      </c>
      <c r="Q628" t="s">
        <v>77</v>
      </c>
      <c r="R628" t="s">
        <v>40</v>
      </c>
      <c r="S628" t="str">
        <f>IF(Table1[[#This Row],[Current Employee Rating]]&gt;=4,"High Performer",IF(Table1[[#This Row],[Current Employee Rating]]&gt;=3,"Average Performer","Low Performer"))</f>
        <v>Average Performer</v>
      </c>
      <c r="T628">
        <v>3</v>
      </c>
      <c r="U628" s="1">
        <v>45136</v>
      </c>
      <c r="V628">
        <v>4</v>
      </c>
      <c r="W628" t="str">
        <f>IF(Table1[[#This Row],[Engagement Score]]&lt;3,"Low",IF(Table1[[#This Row],[Engagement Score]]&lt;4,"Medium","High"))</f>
        <v>High</v>
      </c>
      <c r="X628">
        <v>5</v>
      </c>
      <c r="Y628" t="str">
        <f>IF(Table1[[#This Row],[Satisfaction Score]]&lt;3,"Unsatisfied",IF(Table1[[#This Row],[Satisfaction Score]]&lt;4,"Neutral","Satisfied"))</f>
        <v>Satisfied</v>
      </c>
      <c r="Z628">
        <v>1</v>
      </c>
      <c r="AA628" s="1">
        <v>44938</v>
      </c>
      <c r="AB628" t="s">
        <v>92</v>
      </c>
      <c r="AC628" t="s">
        <v>42</v>
      </c>
      <c r="AD628" t="s">
        <v>63</v>
      </c>
      <c r="AE628">
        <v>4</v>
      </c>
      <c r="AF628" s="5">
        <v>271.68</v>
      </c>
      <c r="AG628">
        <v>22</v>
      </c>
      <c r="AH628" t="str">
        <f t="shared" si="9"/>
        <v>Young Adult</v>
      </c>
    </row>
    <row r="629" spans="1:34" x14ac:dyDescent="0.25">
      <c r="A629">
        <v>1118</v>
      </c>
      <c r="B629" s="1">
        <v>43742</v>
      </c>
      <c r="C629">
        <v>6</v>
      </c>
      <c r="D629" t="s">
        <v>28</v>
      </c>
      <c r="E629" t="s">
        <v>74</v>
      </c>
      <c r="F629" t="s">
        <v>30</v>
      </c>
      <c r="G629" t="s">
        <v>55</v>
      </c>
      <c r="H629" t="s">
        <v>56</v>
      </c>
      <c r="I629" t="s">
        <v>33</v>
      </c>
      <c r="J629" t="s">
        <v>34</v>
      </c>
      <c r="K629" t="s">
        <v>188</v>
      </c>
      <c r="L629" t="s">
        <v>79</v>
      </c>
      <c r="M629" s="1">
        <v>27819</v>
      </c>
      <c r="N629" t="s">
        <v>36</v>
      </c>
      <c r="O629" t="s">
        <v>48</v>
      </c>
      <c r="P629" t="s">
        <v>84</v>
      </c>
      <c r="Q629" t="s">
        <v>77</v>
      </c>
      <c r="R629" t="s">
        <v>40</v>
      </c>
      <c r="S629" t="str">
        <f>IF(Table1[[#This Row],[Current Employee Rating]]&gt;=4,"High Performer",IF(Table1[[#This Row],[Current Employee Rating]]&gt;=3,"Average Performer","Low Performer"))</f>
        <v>Average Performer</v>
      </c>
      <c r="T629">
        <v>3</v>
      </c>
      <c r="U629" s="1">
        <v>44979</v>
      </c>
      <c r="V629">
        <v>1</v>
      </c>
      <c r="W629" t="str">
        <f>IF(Table1[[#This Row],[Engagement Score]]&lt;3,"Low",IF(Table1[[#This Row],[Engagement Score]]&lt;4,"Medium","High"))</f>
        <v>Low</v>
      </c>
      <c r="X629">
        <v>5</v>
      </c>
      <c r="Y629" t="str">
        <f>IF(Table1[[#This Row],[Satisfaction Score]]&lt;3,"Unsatisfied",IF(Table1[[#This Row],[Satisfaction Score]]&lt;4,"Neutral","Satisfied"))</f>
        <v>Satisfied</v>
      </c>
      <c r="Z629">
        <v>3</v>
      </c>
      <c r="AA629" s="1">
        <v>44911</v>
      </c>
      <c r="AB629" t="s">
        <v>92</v>
      </c>
      <c r="AC629" t="s">
        <v>51</v>
      </c>
      <c r="AD629" t="s">
        <v>63</v>
      </c>
      <c r="AE629">
        <v>2</v>
      </c>
      <c r="AF629" s="5">
        <v>299.68</v>
      </c>
      <c r="AG629">
        <v>43</v>
      </c>
      <c r="AH629" t="str">
        <f t="shared" si="9"/>
        <v>Middle Aged</v>
      </c>
    </row>
    <row r="630" spans="1:34" x14ac:dyDescent="0.25">
      <c r="A630">
        <v>1119</v>
      </c>
      <c r="B630" s="1">
        <v>43793</v>
      </c>
      <c r="C630">
        <v>6</v>
      </c>
      <c r="D630" t="s">
        <v>28</v>
      </c>
      <c r="E630" t="s">
        <v>69</v>
      </c>
      <c r="F630" t="s">
        <v>30</v>
      </c>
      <c r="G630" t="s">
        <v>46</v>
      </c>
      <c r="H630" t="s">
        <v>32</v>
      </c>
      <c r="I630" t="s">
        <v>46</v>
      </c>
      <c r="J630" t="s">
        <v>34</v>
      </c>
      <c r="K630" t="s">
        <v>188</v>
      </c>
      <c r="L630" t="s">
        <v>70</v>
      </c>
      <c r="M630" s="1">
        <v>34699</v>
      </c>
      <c r="N630" t="s">
        <v>36</v>
      </c>
      <c r="O630" t="s">
        <v>37</v>
      </c>
      <c r="P630" t="s">
        <v>38</v>
      </c>
      <c r="Q630" t="s">
        <v>61</v>
      </c>
      <c r="R630" t="s">
        <v>40</v>
      </c>
      <c r="S630" t="str">
        <f>IF(Table1[[#This Row],[Current Employee Rating]]&gt;=4,"High Performer",IF(Table1[[#This Row],[Current Employee Rating]]&gt;=3,"Average Performer","Low Performer"))</f>
        <v>Average Performer</v>
      </c>
      <c r="T630">
        <v>3</v>
      </c>
      <c r="U630" s="1">
        <v>45032</v>
      </c>
      <c r="V630">
        <v>4</v>
      </c>
      <c r="W630" t="str">
        <f>IF(Table1[[#This Row],[Engagement Score]]&lt;3,"Low",IF(Table1[[#This Row],[Engagement Score]]&lt;4,"Medium","High"))</f>
        <v>High</v>
      </c>
      <c r="X630">
        <v>4</v>
      </c>
      <c r="Y630" t="str">
        <f>IF(Table1[[#This Row],[Satisfaction Score]]&lt;3,"Unsatisfied",IF(Table1[[#This Row],[Satisfaction Score]]&lt;4,"Neutral","Satisfied"))</f>
        <v>Satisfied</v>
      </c>
      <c r="Z630">
        <v>5</v>
      </c>
      <c r="AA630" s="1">
        <v>45115</v>
      </c>
      <c r="AB630" t="s">
        <v>92</v>
      </c>
      <c r="AC630" t="s">
        <v>42</v>
      </c>
      <c r="AD630" t="s">
        <v>52</v>
      </c>
      <c r="AE630">
        <v>5</v>
      </c>
      <c r="AF630" s="5">
        <v>440.28</v>
      </c>
      <c r="AG630">
        <v>25</v>
      </c>
      <c r="AH630" t="str">
        <f t="shared" si="9"/>
        <v>Adult</v>
      </c>
    </row>
    <row r="631" spans="1:34" x14ac:dyDescent="0.25">
      <c r="A631">
        <v>1120</v>
      </c>
      <c r="B631" s="1">
        <v>44060</v>
      </c>
      <c r="C631">
        <v>5</v>
      </c>
      <c r="D631" t="s">
        <v>28</v>
      </c>
      <c r="E631" t="s">
        <v>29</v>
      </c>
      <c r="F631" t="s">
        <v>30</v>
      </c>
      <c r="G631" t="s">
        <v>46</v>
      </c>
      <c r="H631" t="s">
        <v>56</v>
      </c>
      <c r="I631" t="s">
        <v>33</v>
      </c>
      <c r="J631" t="s">
        <v>34</v>
      </c>
      <c r="K631" t="s">
        <v>188</v>
      </c>
      <c r="L631" t="s">
        <v>104</v>
      </c>
      <c r="M631" s="1">
        <v>25101</v>
      </c>
      <c r="N631" t="s">
        <v>36</v>
      </c>
      <c r="O631" t="s">
        <v>37</v>
      </c>
      <c r="P631" t="s">
        <v>72</v>
      </c>
      <c r="Q631" t="s">
        <v>77</v>
      </c>
      <c r="R631" t="s">
        <v>40</v>
      </c>
      <c r="S631" t="str">
        <f>IF(Table1[[#This Row],[Current Employee Rating]]&gt;=4,"High Performer",IF(Table1[[#This Row],[Current Employee Rating]]&gt;=3,"Average Performer","Low Performer"))</f>
        <v>Average Performer</v>
      </c>
      <c r="T631">
        <v>3</v>
      </c>
      <c r="U631" s="1">
        <v>45082</v>
      </c>
      <c r="V631">
        <v>3</v>
      </c>
      <c r="W631" t="str">
        <f>IF(Table1[[#This Row],[Engagement Score]]&lt;3,"Low",IF(Table1[[#This Row],[Engagement Score]]&lt;4,"Medium","High"))</f>
        <v>Medium</v>
      </c>
      <c r="X631">
        <v>3</v>
      </c>
      <c r="Y631" t="str">
        <f>IF(Table1[[#This Row],[Satisfaction Score]]&lt;3,"Unsatisfied",IF(Table1[[#This Row],[Satisfaction Score]]&lt;4,"Neutral","Satisfied"))</f>
        <v>Neutral</v>
      </c>
      <c r="Z631">
        <v>4</v>
      </c>
      <c r="AA631" s="1">
        <v>44995</v>
      </c>
      <c r="AB631" t="s">
        <v>41</v>
      </c>
      <c r="AC631" t="s">
        <v>42</v>
      </c>
      <c r="AD631" t="s">
        <v>52</v>
      </c>
      <c r="AE631">
        <v>4</v>
      </c>
      <c r="AF631" s="5">
        <v>553.83000000000004</v>
      </c>
      <c r="AG631">
        <v>52</v>
      </c>
      <c r="AH631" t="str">
        <f t="shared" si="9"/>
        <v>Middle Aged</v>
      </c>
    </row>
    <row r="632" spans="1:34" x14ac:dyDescent="0.25">
      <c r="A632">
        <v>1121</v>
      </c>
      <c r="B632" s="1">
        <v>44271</v>
      </c>
      <c r="C632">
        <v>5</v>
      </c>
      <c r="D632" t="s">
        <v>133</v>
      </c>
      <c r="E632" t="s">
        <v>44</v>
      </c>
      <c r="F632" t="s">
        <v>30</v>
      </c>
      <c r="G632" t="s">
        <v>46</v>
      </c>
      <c r="H632" t="s">
        <v>32</v>
      </c>
      <c r="I632" t="s">
        <v>55</v>
      </c>
      <c r="J632" t="s">
        <v>34</v>
      </c>
      <c r="K632" t="s">
        <v>188</v>
      </c>
      <c r="L632" t="s">
        <v>47</v>
      </c>
      <c r="M632" s="1">
        <v>29735</v>
      </c>
      <c r="N632" t="s">
        <v>36</v>
      </c>
      <c r="O632" t="s">
        <v>37</v>
      </c>
      <c r="P632" t="s">
        <v>49</v>
      </c>
      <c r="Q632" t="s">
        <v>39</v>
      </c>
      <c r="R632" t="s">
        <v>40</v>
      </c>
      <c r="S632" t="str">
        <f>IF(Table1[[#This Row],[Current Employee Rating]]&gt;=4,"High Performer",IF(Table1[[#This Row],[Current Employee Rating]]&gt;=3,"Average Performer","Low Performer"))</f>
        <v>Average Performer</v>
      </c>
      <c r="T632">
        <v>3</v>
      </c>
      <c r="U632" s="1">
        <v>44947</v>
      </c>
      <c r="V632">
        <v>1</v>
      </c>
      <c r="W632" t="str">
        <f>IF(Table1[[#This Row],[Engagement Score]]&lt;3,"Low",IF(Table1[[#This Row],[Engagement Score]]&lt;4,"Medium","High"))</f>
        <v>Low</v>
      </c>
      <c r="X632">
        <v>1</v>
      </c>
      <c r="Y632" t="str">
        <f>IF(Table1[[#This Row],[Satisfaction Score]]&lt;3,"Unsatisfied",IF(Table1[[#This Row],[Satisfaction Score]]&lt;4,"Neutral","Satisfied"))</f>
        <v>Unsatisfied</v>
      </c>
      <c r="Z632">
        <v>4</v>
      </c>
      <c r="AA632" s="1">
        <v>44823</v>
      </c>
      <c r="AB632" t="s">
        <v>41</v>
      </c>
      <c r="AC632" t="s">
        <v>42</v>
      </c>
      <c r="AD632" t="s">
        <v>43</v>
      </c>
      <c r="AE632">
        <v>1</v>
      </c>
      <c r="AF632" s="5">
        <v>428.9</v>
      </c>
      <c r="AG632">
        <v>40</v>
      </c>
      <c r="AH632" t="str">
        <f t="shared" si="9"/>
        <v>Middle Aged</v>
      </c>
    </row>
    <row r="633" spans="1:34" x14ac:dyDescent="0.25">
      <c r="A633">
        <v>1122</v>
      </c>
      <c r="B633" s="1">
        <v>44516</v>
      </c>
      <c r="C633">
        <v>4</v>
      </c>
      <c r="D633" t="s">
        <v>133</v>
      </c>
      <c r="E633" t="s">
        <v>87</v>
      </c>
      <c r="F633" t="s">
        <v>30</v>
      </c>
      <c r="G633" t="s">
        <v>31</v>
      </c>
      <c r="H633" t="s">
        <v>32</v>
      </c>
      <c r="I633" t="s">
        <v>46</v>
      </c>
      <c r="J633" t="s">
        <v>34</v>
      </c>
      <c r="K633" t="s">
        <v>188</v>
      </c>
      <c r="L633" t="s">
        <v>65</v>
      </c>
      <c r="M633" s="1">
        <v>27711</v>
      </c>
      <c r="N633" t="s">
        <v>36</v>
      </c>
      <c r="O633" t="s">
        <v>37</v>
      </c>
      <c r="P633" t="s">
        <v>38</v>
      </c>
      <c r="Q633" t="s">
        <v>67</v>
      </c>
      <c r="R633" t="s">
        <v>40</v>
      </c>
      <c r="S633" t="str">
        <f>IF(Table1[[#This Row],[Current Employee Rating]]&gt;=4,"High Performer",IF(Table1[[#This Row],[Current Employee Rating]]&gt;=3,"Average Performer","Low Performer"))</f>
        <v>Average Performer</v>
      </c>
      <c r="T633">
        <v>3</v>
      </c>
      <c r="U633" s="1">
        <v>44899</v>
      </c>
      <c r="V633">
        <v>2</v>
      </c>
      <c r="W633" t="str">
        <f>IF(Table1[[#This Row],[Engagement Score]]&lt;3,"Low",IF(Table1[[#This Row],[Engagement Score]]&lt;4,"Medium","High"))</f>
        <v>Low</v>
      </c>
      <c r="X633">
        <v>1</v>
      </c>
      <c r="Y633" t="str">
        <f>IF(Table1[[#This Row],[Satisfaction Score]]&lt;3,"Unsatisfied",IF(Table1[[#This Row],[Satisfaction Score]]&lt;4,"Neutral","Satisfied"))</f>
        <v>Unsatisfied</v>
      </c>
      <c r="Z633">
        <v>2</v>
      </c>
      <c r="AA633" s="1">
        <v>44947</v>
      </c>
      <c r="AB633" t="s">
        <v>92</v>
      </c>
      <c r="AC633" t="s">
        <v>42</v>
      </c>
      <c r="AD633" t="s">
        <v>73</v>
      </c>
      <c r="AE633">
        <v>3</v>
      </c>
      <c r="AF633" s="5">
        <v>444.4</v>
      </c>
      <c r="AG633">
        <v>46</v>
      </c>
      <c r="AH633" t="str">
        <f t="shared" si="9"/>
        <v>Middle Aged</v>
      </c>
    </row>
    <row r="634" spans="1:34" x14ac:dyDescent="0.25">
      <c r="A634">
        <v>1123</v>
      </c>
      <c r="B634" s="1">
        <v>44684</v>
      </c>
      <c r="C634">
        <v>4</v>
      </c>
      <c r="D634" t="s">
        <v>133</v>
      </c>
      <c r="E634" t="s">
        <v>81</v>
      </c>
      <c r="F634" t="s">
        <v>30</v>
      </c>
      <c r="G634" t="s">
        <v>55</v>
      </c>
      <c r="H634" t="s">
        <v>56</v>
      </c>
      <c r="I634" t="s">
        <v>55</v>
      </c>
      <c r="J634" t="s">
        <v>34</v>
      </c>
      <c r="K634" t="s">
        <v>188</v>
      </c>
      <c r="L634" t="s">
        <v>70</v>
      </c>
      <c r="M634" s="1">
        <v>24052</v>
      </c>
      <c r="N634" t="s">
        <v>36</v>
      </c>
      <c r="O634" t="s">
        <v>37</v>
      </c>
      <c r="P634" t="s">
        <v>60</v>
      </c>
      <c r="Q634" t="s">
        <v>67</v>
      </c>
      <c r="R634" t="s">
        <v>40</v>
      </c>
      <c r="S634" t="str">
        <f>IF(Table1[[#This Row],[Current Employee Rating]]&gt;=4,"High Performer",IF(Table1[[#This Row],[Current Employee Rating]]&gt;=3,"Average Performer","Low Performer"))</f>
        <v>Average Performer</v>
      </c>
      <c r="T634">
        <v>3</v>
      </c>
      <c r="U634" s="1">
        <v>45087</v>
      </c>
      <c r="V634">
        <v>2</v>
      </c>
      <c r="W634" t="str">
        <f>IF(Table1[[#This Row],[Engagement Score]]&lt;3,"Low",IF(Table1[[#This Row],[Engagement Score]]&lt;4,"Medium","High"))</f>
        <v>Low</v>
      </c>
      <c r="X634">
        <v>3</v>
      </c>
      <c r="Y634" t="str">
        <f>IF(Table1[[#This Row],[Satisfaction Score]]&lt;3,"Unsatisfied",IF(Table1[[#This Row],[Satisfaction Score]]&lt;4,"Neutral","Satisfied"))</f>
        <v>Neutral</v>
      </c>
      <c r="Z634">
        <v>1</v>
      </c>
      <c r="AA634" s="1">
        <v>44957</v>
      </c>
      <c r="AB634" t="s">
        <v>62</v>
      </c>
      <c r="AC634" t="s">
        <v>42</v>
      </c>
      <c r="AD634" t="s">
        <v>63</v>
      </c>
      <c r="AE634">
        <v>4</v>
      </c>
      <c r="AF634" s="5">
        <v>254.38</v>
      </c>
      <c r="AG634">
        <v>57</v>
      </c>
      <c r="AH634" t="str">
        <f t="shared" si="9"/>
        <v>Middle Aged</v>
      </c>
    </row>
    <row r="635" spans="1:34" x14ac:dyDescent="0.25">
      <c r="A635">
        <v>1124</v>
      </c>
      <c r="B635" s="1">
        <v>43823</v>
      </c>
      <c r="C635">
        <v>6</v>
      </c>
      <c r="D635" t="s">
        <v>133</v>
      </c>
      <c r="E635" t="s">
        <v>54</v>
      </c>
      <c r="F635" t="s">
        <v>30</v>
      </c>
      <c r="G635" t="s">
        <v>55</v>
      </c>
      <c r="H635" t="s">
        <v>45</v>
      </c>
      <c r="I635" t="s">
        <v>55</v>
      </c>
      <c r="J635" t="s">
        <v>34</v>
      </c>
      <c r="K635" t="s">
        <v>188</v>
      </c>
      <c r="L635" t="s">
        <v>79</v>
      </c>
      <c r="M635" s="1">
        <v>31580</v>
      </c>
      <c r="N635" t="s">
        <v>36</v>
      </c>
      <c r="O635" t="s">
        <v>37</v>
      </c>
      <c r="P635" t="s">
        <v>60</v>
      </c>
      <c r="Q635" t="s">
        <v>67</v>
      </c>
      <c r="R635" t="s">
        <v>40</v>
      </c>
      <c r="S635" t="str">
        <f>IF(Table1[[#This Row],[Current Employee Rating]]&gt;=4,"High Performer",IF(Table1[[#This Row],[Current Employee Rating]]&gt;=3,"Average Performer","Low Performer"))</f>
        <v>Average Performer</v>
      </c>
      <c r="T635">
        <v>3</v>
      </c>
      <c r="U635" s="1">
        <v>44984</v>
      </c>
      <c r="V635">
        <v>3</v>
      </c>
      <c r="W635" t="str">
        <f>IF(Table1[[#This Row],[Engagement Score]]&lt;3,"Low",IF(Table1[[#This Row],[Engagement Score]]&lt;4,"Medium","High"))</f>
        <v>Medium</v>
      </c>
      <c r="X635">
        <v>2</v>
      </c>
      <c r="Y635" t="str">
        <f>IF(Table1[[#This Row],[Satisfaction Score]]&lt;3,"Unsatisfied",IF(Table1[[#This Row],[Satisfaction Score]]&lt;4,"Neutral","Satisfied"))</f>
        <v>Unsatisfied</v>
      </c>
      <c r="Z635">
        <v>3</v>
      </c>
      <c r="AA635" s="1">
        <v>44868</v>
      </c>
      <c r="AB635" t="s">
        <v>92</v>
      </c>
      <c r="AC635" t="s">
        <v>42</v>
      </c>
      <c r="AD635" t="s">
        <v>43</v>
      </c>
      <c r="AE635">
        <v>1</v>
      </c>
      <c r="AF635" s="5">
        <v>256.20999999999998</v>
      </c>
      <c r="AG635">
        <v>33</v>
      </c>
      <c r="AH635" t="str">
        <f t="shared" si="9"/>
        <v>Adult</v>
      </c>
    </row>
    <row r="636" spans="1:34" x14ac:dyDescent="0.25">
      <c r="A636">
        <v>1125</v>
      </c>
      <c r="B636" s="1">
        <v>44490</v>
      </c>
      <c r="C636">
        <v>4</v>
      </c>
      <c r="D636" t="s">
        <v>106</v>
      </c>
      <c r="E636" t="s">
        <v>74</v>
      </c>
      <c r="F636" t="s">
        <v>30</v>
      </c>
      <c r="G636" t="s">
        <v>31</v>
      </c>
      <c r="H636" t="s">
        <v>56</v>
      </c>
      <c r="I636" t="s">
        <v>46</v>
      </c>
      <c r="J636" t="s">
        <v>34</v>
      </c>
      <c r="K636" t="s">
        <v>188</v>
      </c>
      <c r="L636" t="s">
        <v>47</v>
      </c>
      <c r="M636" s="1">
        <v>33363</v>
      </c>
      <c r="N636" t="s">
        <v>36</v>
      </c>
      <c r="O636" t="s">
        <v>48</v>
      </c>
      <c r="P636" t="s">
        <v>49</v>
      </c>
      <c r="Q636" t="s">
        <v>67</v>
      </c>
      <c r="R636" t="s">
        <v>40</v>
      </c>
      <c r="S636" t="str">
        <f>IF(Table1[[#This Row],[Current Employee Rating]]&gt;=4,"High Performer",IF(Table1[[#This Row],[Current Employee Rating]]&gt;=3,"Average Performer","Low Performer"))</f>
        <v>Average Performer</v>
      </c>
      <c r="T636">
        <v>3</v>
      </c>
      <c r="U636" s="1">
        <v>45002</v>
      </c>
      <c r="V636">
        <v>4</v>
      </c>
      <c r="W636" t="str">
        <f>IF(Table1[[#This Row],[Engagement Score]]&lt;3,"Low",IF(Table1[[#This Row],[Engagement Score]]&lt;4,"Medium","High"))</f>
        <v>High</v>
      </c>
      <c r="X636">
        <v>3</v>
      </c>
      <c r="Y636" t="str">
        <f>IF(Table1[[#This Row],[Satisfaction Score]]&lt;3,"Unsatisfied",IF(Table1[[#This Row],[Satisfaction Score]]&lt;4,"Neutral","Satisfied"))</f>
        <v>Neutral</v>
      </c>
      <c r="Z636">
        <v>4</v>
      </c>
      <c r="AA636" s="1">
        <v>44909</v>
      </c>
      <c r="AB636" t="s">
        <v>92</v>
      </c>
      <c r="AC636" t="s">
        <v>42</v>
      </c>
      <c r="AD636" t="s">
        <v>52</v>
      </c>
      <c r="AE636">
        <v>2</v>
      </c>
      <c r="AF636" s="5">
        <v>756.19</v>
      </c>
      <c r="AG636">
        <v>30</v>
      </c>
      <c r="AH636" t="str">
        <f t="shared" si="9"/>
        <v>Adult</v>
      </c>
    </row>
    <row r="637" spans="1:34" x14ac:dyDescent="0.25">
      <c r="A637">
        <v>1126</v>
      </c>
      <c r="B637" s="1">
        <v>43351</v>
      </c>
      <c r="C637">
        <v>7</v>
      </c>
      <c r="D637" t="s">
        <v>106</v>
      </c>
      <c r="E637" t="s">
        <v>81</v>
      </c>
      <c r="F637" t="s">
        <v>108</v>
      </c>
      <c r="G637" t="s">
        <v>46</v>
      </c>
      <c r="H637" t="s">
        <v>32</v>
      </c>
      <c r="I637" t="s">
        <v>33</v>
      </c>
      <c r="J637" t="s">
        <v>34</v>
      </c>
      <c r="K637" t="s">
        <v>188</v>
      </c>
      <c r="L637" t="s">
        <v>79</v>
      </c>
      <c r="M637" s="1">
        <v>21850</v>
      </c>
      <c r="N637" t="s">
        <v>36</v>
      </c>
      <c r="O637" t="s">
        <v>48</v>
      </c>
      <c r="P637" t="s">
        <v>38</v>
      </c>
      <c r="Q637" t="s">
        <v>77</v>
      </c>
      <c r="R637" t="s">
        <v>40</v>
      </c>
      <c r="S637" t="str">
        <f>IF(Table1[[#This Row],[Current Employee Rating]]&gt;=4,"High Performer",IF(Table1[[#This Row],[Current Employee Rating]]&gt;=3,"Average Performer","Low Performer"))</f>
        <v>Average Performer</v>
      </c>
      <c r="T637">
        <v>3</v>
      </c>
      <c r="U637" s="1">
        <v>45039</v>
      </c>
      <c r="V637">
        <v>3</v>
      </c>
      <c r="W637" t="str">
        <f>IF(Table1[[#This Row],[Engagement Score]]&lt;3,"Low",IF(Table1[[#This Row],[Engagement Score]]&lt;4,"Medium","High"))</f>
        <v>Medium</v>
      </c>
      <c r="X637">
        <v>3</v>
      </c>
      <c r="Y637" t="str">
        <f>IF(Table1[[#This Row],[Satisfaction Score]]&lt;3,"Unsatisfied",IF(Table1[[#This Row],[Satisfaction Score]]&lt;4,"Neutral","Satisfied"))</f>
        <v>Neutral</v>
      </c>
      <c r="Z637">
        <v>2</v>
      </c>
      <c r="AA637" s="1">
        <v>45136</v>
      </c>
      <c r="AB637" t="s">
        <v>68</v>
      </c>
      <c r="AC637" t="s">
        <v>42</v>
      </c>
      <c r="AD637" t="s">
        <v>43</v>
      </c>
      <c r="AE637">
        <v>4</v>
      </c>
      <c r="AF637" s="5">
        <v>500.45</v>
      </c>
      <c r="AG637">
        <v>59</v>
      </c>
      <c r="AH637" t="str">
        <f t="shared" si="9"/>
        <v>Middle Aged</v>
      </c>
    </row>
    <row r="638" spans="1:34" x14ac:dyDescent="0.25">
      <c r="A638">
        <v>1127</v>
      </c>
      <c r="B638" s="1">
        <v>43522</v>
      </c>
      <c r="C638">
        <v>7</v>
      </c>
      <c r="D638" t="s">
        <v>106</v>
      </c>
      <c r="E638" t="s">
        <v>54</v>
      </c>
      <c r="F638" t="s">
        <v>30</v>
      </c>
      <c r="G638" t="s">
        <v>55</v>
      </c>
      <c r="H638" t="s">
        <v>45</v>
      </c>
      <c r="I638" t="s">
        <v>55</v>
      </c>
      <c r="J638" t="s">
        <v>34</v>
      </c>
      <c r="K638" t="s">
        <v>188</v>
      </c>
      <c r="L638" t="s">
        <v>65</v>
      </c>
      <c r="M638" s="1">
        <v>36978</v>
      </c>
      <c r="N638" t="s">
        <v>36</v>
      </c>
      <c r="O638" t="s">
        <v>48</v>
      </c>
      <c r="P638" t="s">
        <v>38</v>
      </c>
      <c r="Q638" t="s">
        <v>67</v>
      </c>
      <c r="R638" t="s">
        <v>40</v>
      </c>
      <c r="S638" t="str">
        <f>IF(Table1[[#This Row],[Current Employee Rating]]&gt;=4,"High Performer",IF(Table1[[#This Row],[Current Employee Rating]]&gt;=3,"Average Performer","Low Performer"))</f>
        <v>Average Performer</v>
      </c>
      <c r="T638">
        <v>3</v>
      </c>
      <c r="U638" s="1">
        <v>44953</v>
      </c>
      <c r="V638">
        <v>5</v>
      </c>
      <c r="W638" t="str">
        <f>IF(Table1[[#This Row],[Engagement Score]]&lt;3,"Low",IF(Table1[[#This Row],[Engagement Score]]&lt;4,"Medium","High"))</f>
        <v>High</v>
      </c>
      <c r="X638">
        <v>1</v>
      </c>
      <c r="Y638" t="str">
        <f>IF(Table1[[#This Row],[Satisfaction Score]]&lt;3,"Unsatisfied",IF(Table1[[#This Row],[Satisfaction Score]]&lt;4,"Neutral","Satisfied"))</f>
        <v>Unsatisfied</v>
      </c>
      <c r="Z638">
        <v>3</v>
      </c>
      <c r="AA638" s="1">
        <v>44808</v>
      </c>
      <c r="AB638" t="s">
        <v>92</v>
      </c>
      <c r="AC638" t="s">
        <v>51</v>
      </c>
      <c r="AD638" t="s">
        <v>52</v>
      </c>
      <c r="AE638">
        <v>2</v>
      </c>
      <c r="AF638" s="5">
        <v>500.83</v>
      </c>
      <c r="AG638">
        <v>18</v>
      </c>
      <c r="AH638" t="str">
        <f t="shared" si="9"/>
        <v>Young Adult</v>
      </c>
    </row>
    <row r="639" spans="1:34" x14ac:dyDescent="0.25">
      <c r="A639">
        <v>1128</v>
      </c>
      <c r="B639" s="1">
        <v>45037</v>
      </c>
      <c r="C639">
        <v>3</v>
      </c>
      <c r="D639" t="s">
        <v>106</v>
      </c>
      <c r="E639" t="s">
        <v>69</v>
      </c>
      <c r="F639" t="s">
        <v>30</v>
      </c>
      <c r="G639" t="s">
        <v>46</v>
      </c>
      <c r="H639" t="s">
        <v>56</v>
      </c>
      <c r="I639" t="s">
        <v>46</v>
      </c>
      <c r="J639" t="s">
        <v>34</v>
      </c>
      <c r="K639" t="s">
        <v>188</v>
      </c>
      <c r="L639" t="s">
        <v>65</v>
      </c>
      <c r="M639" s="1">
        <v>20991</v>
      </c>
      <c r="N639" t="s">
        <v>36</v>
      </c>
      <c r="O639" t="s">
        <v>37</v>
      </c>
      <c r="P639" t="s">
        <v>49</v>
      </c>
      <c r="Q639" t="s">
        <v>67</v>
      </c>
      <c r="R639" t="s">
        <v>40</v>
      </c>
      <c r="S639" t="str">
        <f>IF(Table1[[#This Row],[Current Employee Rating]]&gt;=4,"High Performer",IF(Table1[[#This Row],[Current Employee Rating]]&gt;=3,"Average Performer","Low Performer"))</f>
        <v>Average Performer</v>
      </c>
      <c r="T639">
        <v>3</v>
      </c>
      <c r="U639" s="1">
        <v>44975</v>
      </c>
      <c r="V639">
        <v>4</v>
      </c>
      <c r="W639" t="str">
        <f>IF(Table1[[#This Row],[Engagement Score]]&lt;3,"Low",IF(Table1[[#This Row],[Engagement Score]]&lt;4,"Medium","High"))</f>
        <v>High</v>
      </c>
      <c r="X639">
        <v>2</v>
      </c>
      <c r="Y639" t="str">
        <f>IF(Table1[[#This Row],[Satisfaction Score]]&lt;3,"Unsatisfied",IF(Table1[[#This Row],[Satisfaction Score]]&lt;4,"Neutral","Satisfied"))</f>
        <v>Unsatisfied</v>
      </c>
      <c r="Z639">
        <v>4</v>
      </c>
      <c r="AA639" s="1">
        <v>45063</v>
      </c>
      <c r="AB639" t="s">
        <v>92</v>
      </c>
      <c r="AC639" t="s">
        <v>42</v>
      </c>
      <c r="AD639" t="s">
        <v>52</v>
      </c>
      <c r="AE639">
        <v>1</v>
      </c>
      <c r="AF639" s="5">
        <v>773.8</v>
      </c>
      <c r="AG639">
        <v>66</v>
      </c>
      <c r="AH639" t="str">
        <f t="shared" si="9"/>
        <v>Old</v>
      </c>
    </row>
    <row r="640" spans="1:34" x14ac:dyDescent="0.25">
      <c r="A640">
        <v>1129</v>
      </c>
      <c r="B640" s="1">
        <v>43727</v>
      </c>
      <c r="C640">
        <v>6</v>
      </c>
      <c r="D640" t="s">
        <v>106</v>
      </c>
      <c r="E640" t="s">
        <v>29</v>
      </c>
      <c r="F640" t="s">
        <v>108</v>
      </c>
      <c r="G640" t="s">
        <v>55</v>
      </c>
      <c r="H640" t="s">
        <v>56</v>
      </c>
      <c r="I640" t="s">
        <v>46</v>
      </c>
      <c r="J640" t="s">
        <v>34</v>
      </c>
      <c r="K640" t="s">
        <v>188</v>
      </c>
      <c r="L640" t="s">
        <v>70</v>
      </c>
      <c r="M640" s="1">
        <v>20592</v>
      </c>
      <c r="N640" t="s">
        <v>36</v>
      </c>
      <c r="O640" t="s">
        <v>37</v>
      </c>
      <c r="P640" t="s">
        <v>60</v>
      </c>
      <c r="Q640" t="s">
        <v>67</v>
      </c>
      <c r="R640" t="s">
        <v>40</v>
      </c>
      <c r="S640" t="str">
        <f>IF(Table1[[#This Row],[Current Employee Rating]]&gt;=4,"High Performer",IF(Table1[[#This Row],[Current Employee Rating]]&gt;=3,"Average Performer","Low Performer"))</f>
        <v>Average Performer</v>
      </c>
      <c r="T640">
        <v>3</v>
      </c>
      <c r="U640" s="1">
        <v>44865</v>
      </c>
      <c r="V640">
        <v>1</v>
      </c>
      <c r="W640" t="str">
        <f>IF(Table1[[#This Row],[Engagement Score]]&lt;3,"Low",IF(Table1[[#This Row],[Engagement Score]]&lt;4,"Medium","High"))</f>
        <v>Low</v>
      </c>
      <c r="X640">
        <v>1</v>
      </c>
      <c r="Y640" t="str">
        <f>IF(Table1[[#This Row],[Satisfaction Score]]&lt;3,"Unsatisfied",IF(Table1[[#This Row],[Satisfaction Score]]&lt;4,"Neutral","Satisfied"))</f>
        <v>Unsatisfied</v>
      </c>
      <c r="Z640">
        <v>1</v>
      </c>
      <c r="AA640" s="1">
        <v>44815</v>
      </c>
      <c r="AB640" t="s">
        <v>68</v>
      </c>
      <c r="AC640" t="s">
        <v>42</v>
      </c>
      <c r="AD640" t="s">
        <v>73</v>
      </c>
      <c r="AE640">
        <v>2</v>
      </c>
      <c r="AF640" s="5">
        <v>768.06</v>
      </c>
      <c r="AG640">
        <v>63</v>
      </c>
      <c r="AH640" t="str">
        <f t="shared" si="9"/>
        <v>Old</v>
      </c>
    </row>
    <row r="641" spans="1:34" x14ac:dyDescent="0.25">
      <c r="A641">
        <v>1130</v>
      </c>
      <c r="B641" s="1">
        <v>44188</v>
      </c>
      <c r="C641">
        <v>5</v>
      </c>
      <c r="D641" t="s">
        <v>28</v>
      </c>
      <c r="E641" t="s">
        <v>85</v>
      </c>
      <c r="F641" t="s">
        <v>30</v>
      </c>
      <c r="G641" t="s">
        <v>31</v>
      </c>
      <c r="H641" t="s">
        <v>45</v>
      </c>
      <c r="I641" t="s">
        <v>46</v>
      </c>
      <c r="J641" t="s">
        <v>34</v>
      </c>
      <c r="K641" t="s">
        <v>188</v>
      </c>
      <c r="L641" t="s">
        <v>110</v>
      </c>
      <c r="M641" s="1">
        <v>35478</v>
      </c>
      <c r="N641" t="s">
        <v>36</v>
      </c>
      <c r="O641" t="s">
        <v>37</v>
      </c>
      <c r="P641" t="s">
        <v>49</v>
      </c>
      <c r="Q641" t="s">
        <v>77</v>
      </c>
      <c r="R641" t="s">
        <v>40</v>
      </c>
      <c r="S641" t="str">
        <f>IF(Table1[[#This Row],[Current Employee Rating]]&gt;=4,"High Performer",IF(Table1[[#This Row],[Current Employee Rating]]&gt;=3,"Average Performer","Low Performer"))</f>
        <v>Average Performer</v>
      </c>
      <c r="T641">
        <v>3</v>
      </c>
      <c r="U641" s="1">
        <v>45053</v>
      </c>
      <c r="V641">
        <v>1</v>
      </c>
      <c r="W641" t="str">
        <f>IF(Table1[[#This Row],[Engagement Score]]&lt;3,"Low",IF(Table1[[#This Row],[Engagement Score]]&lt;4,"Medium","High"))</f>
        <v>Low</v>
      </c>
      <c r="X641">
        <v>5</v>
      </c>
      <c r="Y641" t="str">
        <f>IF(Table1[[#This Row],[Satisfaction Score]]&lt;3,"Unsatisfied",IF(Table1[[#This Row],[Satisfaction Score]]&lt;4,"Neutral","Satisfied"))</f>
        <v>Satisfied</v>
      </c>
      <c r="Z641">
        <v>4</v>
      </c>
      <c r="AA641" s="1">
        <v>44874</v>
      </c>
      <c r="AB641" t="s">
        <v>41</v>
      </c>
      <c r="AC641" t="s">
        <v>51</v>
      </c>
      <c r="AD641" t="s">
        <v>63</v>
      </c>
      <c r="AE641">
        <v>3</v>
      </c>
      <c r="AF641" s="5">
        <v>777.7</v>
      </c>
      <c r="AG641">
        <v>23</v>
      </c>
      <c r="AH641" t="str">
        <f t="shared" si="9"/>
        <v>Young Adult</v>
      </c>
    </row>
    <row r="642" spans="1:34" x14ac:dyDescent="0.25">
      <c r="A642">
        <v>1131</v>
      </c>
      <c r="B642" s="1">
        <v>43553</v>
      </c>
      <c r="C642">
        <v>7</v>
      </c>
      <c r="D642" t="s">
        <v>28</v>
      </c>
      <c r="E642" t="s">
        <v>44</v>
      </c>
      <c r="F642" t="s">
        <v>30</v>
      </c>
      <c r="G642" t="s">
        <v>46</v>
      </c>
      <c r="H642" t="s">
        <v>56</v>
      </c>
      <c r="I642" t="s">
        <v>46</v>
      </c>
      <c r="J642" t="s">
        <v>34</v>
      </c>
      <c r="K642" t="s">
        <v>188</v>
      </c>
      <c r="L642" t="s">
        <v>89</v>
      </c>
      <c r="M642" s="1">
        <v>34780</v>
      </c>
      <c r="N642" t="s">
        <v>36</v>
      </c>
      <c r="O642" t="s">
        <v>37</v>
      </c>
      <c r="P642" t="s">
        <v>72</v>
      </c>
      <c r="Q642" t="s">
        <v>61</v>
      </c>
      <c r="R642" t="s">
        <v>40</v>
      </c>
      <c r="S642" t="str">
        <f>IF(Table1[[#This Row],[Current Employee Rating]]&gt;=4,"High Performer",IF(Table1[[#This Row],[Current Employee Rating]]&gt;=3,"Average Performer","Low Performer"))</f>
        <v>Average Performer</v>
      </c>
      <c r="T642">
        <v>3</v>
      </c>
      <c r="U642" s="1">
        <v>45057</v>
      </c>
      <c r="V642">
        <v>4</v>
      </c>
      <c r="W642" t="str">
        <f>IF(Table1[[#This Row],[Engagement Score]]&lt;3,"Low",IF(Table1[[#This Row],[Engagement Score]]&lt;4,"Medium","High"))</f>
        <v>High</v>
      </c>
      <c r="X642">
        <v>4</v>
      </c>
      <c r="Y642" t="str">
        <f>IF(Table1[[#This Row],[Satisfaction Score]]&lt;3,"Unsatisfied",IF(Table1[[#This Row],[Satisfaction Score]]&lt;4,"Neutral","Satisfied"))</f>
        <v>Satisfied</v>
      </c>
      <c r="Z642">
        <v>4</v>
      </c>
      <c r="AA642" s="1">
        <v>45016</v>
      </c>
      <c r="AB642" t="s">
        <v>50</v>
      </c>
      <c r="AC642" t="s">
        <v>42</v>
      </c>
      <c r="AD642" t="s">
        <v>52</v>
      </c>
      <c r="AE642">
        <v>2</v>
      </c>
      <c r="AF642" s="5">
        <v>943.05</v>
      </c>
      <c r="AG642">
        <v>24</v>
      </c>
      <c r="AH642" t="str">
        <f t="shared" si="9"/>
        <v>Young Adult</v>
      </c>
    </row>
    <row r="643" spans="1:34" x14ac:dyDescent="0.25">
      <c r="A643">
        <v>1132</v>
      </c>
      <c r="B643" s="1">
        <v>44331</v>
      </c>
      <c r="C643">
        <v>4</v>
      </c>
      <c r="D643" t="s">
        <v>28</v>
      </c>
      <c r="E643" t="s">
        <v>81</v>
      </c>
      <c r="F643" t="s">
        <v>108</v>
      </c>
      <c r="G643" t="s">
        <v>31</v>
      </c>
      <c r="H643" t="s">
        <v>56</v>
      </c>
      <c r="I643" t="s">
        <v>55</v>
      </c>
      <c r="J643" t="s">
        <v>34</v>
      </c>
      <c r="K643" t="s">
        <v>188</v>
      </c>
      <c r="L643" t="s">
        <v>47</v>
      </c>
      <c r="M643" s="1">
        <v>23319</v>
      </c>
      <c r="N643" t="s">
        <v>36</v>
      </c>
      <c r="O643" t="s">
        <v>37</v>
      </c>
      <c r="P643" t="s">
        <v>49</v>
      </c>
      <c r="Q643" t="s">
        <v>39</v>
      </c>
      <c r="R643" t="s">
        <v>40</v>
      </c>
      <c r="S643" t="str">
        <f>IF(Table1[[#This Row],[Current Employee Rating]]&gt;=4,"High Performer",IF(Table1[[#This Row],[Current Employee Rating]]&gt;=3,"Average Performer","Low Performer"))</f>
        <v>Average Performer</v>
      </c>
      <c r="T643">
        <v>3</v>
      </c>
      <c r="U643" s="1">
        <v>45122</v>
      </c>
      <c r="V643">
        <v>1</v>
      </c>
      <c r="W643" t="str">
        <f>IF(Table1[[#This Row],[Engagement Score]]&lt;3,"Low",IF(Table1[[#This Row],[Engagement Score]]&lt;4,"Medium","High"))</f>
        <v>Low</v>
      </c>
      <c r="X643">
        <v>5</v>
      </c>
      <c r="Y643" t="str">
        <f>IF(Table1[[#This Row],[Satisfaction Score]]&lt;3,"Unsatisfied",IF(Table1[[#This Row],[Satisfaction Score]]&lt;4,"Neutral","Satisfied"))</f>
        <v>Satisfied</v>
      </c>
      <c r="Z643">
        <v>5</v>
      </c>
      <c r="AA643" s="1">
        <v>44831</v>
      </c>
      <c r="AB643" t="s">
        <v>92</v>
      </c>
      <c r="AC643" t="s">
        <v>42</v>
      </c>
      <c r="AD643" t="s">
        <v>73</v>
      </c>
      <c r="AE643">
        <v>4</v>
      </c>
      <c r="AF643" s="5">
        <v>475.91</v>
      </c>
      <c r="AG643">
        <v>58</v>
      </c>
      <c r="AH643" t="str">
        <f t="shared" ref="AH643:AH706" si="10">IF(AG643&lt;25,"Young Adult", IF(AG643&lt;40, "Adult", IF(AG643&lt;60, "Middle Aged", "Old")))</f>
        <v>Middle Aged</v>
      </c>
    </row>
    <row r="644" spans="1:34" x14ac:dyDescent="0.25">
      <c r="A644">
        <v>1133</v>
      </c>
      <c r="B644" s="1">
        <v>44634</v>
      </c>
      <c r="C644">
        <v>4</v>
      </c>
      <c r="D644" t="s">
        <v>28</v>
      </c>
      <c r="E644" t="s">
        <v>54</v>
      </c>
      <c r="F644" t="s">
        <v>108</v>
      </c>
      <c r="G644" t="s">
        <v>55</v>
      </c>
      <c r="H644" t="s">
        <v>56</v>
      </c>
      <c r="I644" t="s">
        <v>46</v>
      </c>
      <c r="J644" t="s">
        <v>34</v>
      </c>
      <c r="K644" t="s">
        <v>188</v>
      </c>
      <c r="L644" t="s">
        <v>47</v>
      </c>
      <c r="M644" s="1">
        <v>18222</v>
      </c>
      <c r="N644" t="s">
        <v>36</v>
      </c>
      <c r="O644" t="s">
        <v>37</v>
      </c>
      <c r="P644" t="s">
        <v>49</v>
      </c>
      <c r="Q644" t="s">
        <v>67</v>
      </c>
      <c r="R644" t="s">
        <v>40</v>
      </c>
      <c r="S644" t="str">
        <f>IF(Table1[[#This Row],[Current Employee Rating]]&gt;=4,"High Performer",IF(Table1[[#This Row],[Current Employee Rating]]&gt;=3,"Average Performer","Low Performer"))</f>
        <v>Average Performer</v>
      </c>
      <c r="T644">
        <v>3</v>
      </c>
      <c r="U644" s="1">
        <v>45092</v>
      </c>
      <c r="V644">
        <v>1</v>
      </c>
      <c r="W644" t="str">
        <f>IF(Table1[[#This Row],[Engagement Score]]&lt;3,"Low",IF(Table1[[#This Row],[Engagement Score]]&lt;4,"Medium","High"))</f>
        <v>Low</v>
      </c>
      <c r="X644">
        <v>2</v>
      </c>
      <c r="Y644" t="str">
        <f>IF(Table1[[#This Row],[Satisfaction Score]]&lt;3,"Unsatisfied",IF(Table1[[#This Row],[Satisfaction Score]]&lt;4,"Neutral","Satisfied"))</f>
        <v>Unsatisfied</v>
      </c>
      <c r="Z644">
        <v>4</v>
      </c>
      <c r="AA644" s="1">
        <v>44792</v>
      </c>
      <c r="AB644" t="s">
        <v>50</v>
      </c>
      <c r="AC644" t="s">
        <v>51</v>
      </c>
      <c r="AD644" t="s">
        <v>73</v>
      </c>
      <c r="AE644">
        <v>3</v>
      </c>
      <c r="AF644" s="5">
        <v>107.14</v>
      </c>
      <c r="AG644">
        <v>73</v>
      </c>
      <c r="AH644" t="str">
        <f t="shared" si="10"/>
        <v>Old</v>
      </c>
    </row>
    <row r="645" spans="1:34" x14ac:dyDescent="0.25">
      <c r="A645">
        <v>1134</v>
      </c>
      <c r="B645" s="1">
        <v>44536</v>
      </c>
      <c r="C645">
        <v>4</v>
      </c>
      <c r="D645" t="s">
        <v>28</v>
      </c>
      <c r="E645" t="s">
        <v>69</v>
      </c>
      <c r="F645" t="s">
        <v>108</v>
      </c>
      <c r="G645" t="s">
        <v>46</v>
      </c>
      <c r="H645" t="s">
        <v>32</v>
      </c>
      <c r="I645" t="s">
        <v>33</v>
      </c>
      <c r="J645" t="s">
        <v>34</v>
      </c>
      <c r="K645" t="s">
        <v>188</v>
      </c>
      <c r="L645" t="s">
        <v>65</v>
      </c>
      <c r="M645" s="1">
        <v>35315</v>
      </c>
      <c r="N645" t="s">
        <v>36</v>
      </c>
      <c r="O645" t="s">
        <v>37</v>
      </c>
      <c r="P645" t="s">
        <v>84</v>
      </c>
      <c r="Q645" t="s">
        <v>61</v>
      </c>
      <c r="R645" t="s">
        <v>40</v>
      </c>
      <c r="S645" t="str">
        <f>IF(Table1[[#This Row],[Current Employee Rating]]&gt;=4,"High Performer",IF(Table1[[#This Row],[Current Employee Rating]]&gt;=3,"Average Performer","Low Performer"))</f>
        <v>Average Performer</v>
      </c>
      <c r="T645">
        <v>3</v>
      </c>
      <c r="U645" s="1">
        <v>44924</v>
      </c>
      <c r="V645">
        <v>4</v>
      </c>
      <c r="W645" t="str">
        <f>IF(Table1[[#This Row],[Engagement Score]]&lt;3,"Low",IF(Table1[[#This Row],[Engagement Score]]&lt;4,"Medium","High"))</f>
        <v>High</v>
      </c>
      <c r="X645">
        <v>1</v>
      </c>
      <c r="Y645" t="str">
        <f>IF(Table1[[#This Row],[Satisfaction Score]]&lt;3,"Unsatisfied",IF(Table1[[#This Row],[Satisfaction Score]]&lt;4,"Neutral","Satisfied"))</f>
        <v>Unsatisfied</v>
      </c>
      <c r="Z645">
        <v>2</v>
      </c>
      <c r="AA645" s="1">
        <v>44904</v>
      </c>
      <c r="AB645" t="s">
        <v>92</v>
      </c>
      <c r="AC645" t="s">
        <v>51</v>
      </c>
      <c r="AD645" t="s">
        <v>73</v>
      </c>
      <c r="AE645">
        <v>1</v>
      </c>
      <c r="AF645" s="5">
        <v>271.49</v>
      </c>
      <c r="AG645">
        <v>25</v>
      </c>
      <c r="AH645" t="str">
        <f t="shared" si="10"/>
        <v>Adult</v>
      </c>
    </row>
    <row r="646" spans="1:34" x14ac:dyDescent="0.25">
      <c r="A646">
        <v>1135</v>
      </c>
      <c r="B646" s="1">
        <v>44496</v>
      </c>
      <c r="C646">
        <v>4</v>
      </c>
      <c r="D646" t="s">
        <v>28</v>
      </c>
      <c r="E646" t="s">
        <v>29</v>
      </c>
      <c r="F646" t="s">
        <v>30</v>
      </c>
      <c r="G646" t="s">
        <v>55</v>
      </c>
      <c r="H646" t="s">
        <v>45</v>
      </c>
      <c r="I646" t="s">
        <v>33</v>
      </c>
      <c r="J646" t="s">
        <v>34</v>
      </c>
      <c r="K646" t="s">
        <v>188</v>
      </c>
      <c r="L646" t="s">
        <v>79</v>
      </c>
      <c r="M646" s="1">
        <v>23619</v>
      </c>
      <c r="N646" t="s">
        <v>36</v>
      </c>
      <c r="O646" t="s">
        <v>48</v>
      </c>
      <c r="P646" t="s">
        <v>60</v>
      </c>
      <c r="Q646" t="s">
        <v>39</v>
      </c>
      <c r="R646" t="s">
        <v>40</v>
      </c>
      <c r="S646" t="str">
        <f>IF(Table1[[#This Row],[Current Employee Rating]]&gt;=4,"High Performer",IF(Table1[[#This Row],[Current Employee Rating]]&gt;=3,"Average Performer","Low Performer"))</f>
        <v>Average Performer</v>
      </c>
      <c r="T646">
        <v>3</v>
      </c>
      <c r="U646" s="1">
        <v>44980</v>
      </c>
      <c r="V646">
        <v>5</v>
      </c>
      <c r="W646" t="str">
        <f>IF(Table1[[#This Row],[Engagement Score]]&lt;3,"Low",IF(Table1[[#This Row],[Engagement Score]]&lt;4,"Medium","High"))</f>
        <v>High</v>
      </c>
      <c r="X646">
        <v>4</v>
      </c>
      <c r="Y646" t="str">
        <f>IF(Table1[[#This Row],[Satisfaction Score]]&lt;3,"Unsatisfied",IF(Table1[[#This Row],[Satisfaction Score]]&lt;4,"Neutral","Satisfied"))</f>
        <v>Satisfied</v>
      </c>
      <c r="Z646">
        <v>4</v>
      </c>
      <c r="AA646" s="1">
        <v>45007</v>
      </c>
      <c r="AB646" t="s">
        <v>62</v>
      </c>
      <c r="AC646" t="s">
        <v>42</v>
      </c>
      <c r="AD646" t="s">
        <v>73</v>
      </c>
      <c r="AE646">
        <v>2</v>
      </c>
      <c r="AF646" s="5">
        <v>524.23</v>
      </c>
      <c r="AG646">
        <v>57</v>
      </c>
      <c r="AH646" t="str">
        <f t="shared" si="10"/>
        <v>Middle Aged</v>
      </c>
    </row>
    <row r="647" spans="1:34" x14ac:dyDescent="0.25">
      <c r="A647">
        <v>1136</v>
      </c>
      <c r="B647" s="1">
        <v>45017</v>
      </c>
      <c r="C647">
        <v>3</v>
      </c>
      <c r="D647" t="s">
        <v>28</v>
      </c>
      <c r="E647" t="s">
        <v>85</v>
      </c>
      <c r="F647" t="s">
        <v>30</v>
      </c>
      <c r="G647" t="s">
        <v>55</v>
      </c>
      <c r="H647" t="s">
        <v>45</v>
      </c>
      <c r="I647" t="s">
        <v>33</v>
      </c>
      <c r="J647" t="s">
        <v>34</v>
      </c>
      <c r="K647" t="s">
        <v>188</v>
      </c>
      <c r="L647" t="s">
        <v>70</v>
      </c>
      <c r="M647" s="1">
        <v>16888</v>
      </c>
      <c r="N647" t="s">
        <v>36</v>
      </c>
      <c r="O647" t="s">
        <v>48</v>
      </c>
      <c r="P647" t="s">
        <v>60</v>
      </c>
      <c r="Q647" t="s">
        <v>77</v>
      </c>
      <c r="R647" t="s">
        <v>40</v>
      </c>
      <c r="S647" t="str">
        <f>IF(Table1[[#This Row],[Current Employee Rating]]&gt;=4,"High Performer",IF(Table1[[#This Row],[Current Employee Rating]]&gt;=3,"Average Performer","Low Performer"))</f>
        <v>Average Performer</v>
      </c>
      <c r="T647">
        <v>3</v>
      </c>
      <c r="U647" s="1">
        <v>45025</v>
      </c>
      <c r="V647">
        <v>2</v>
      </c>
      <c r="W647" t="str">
        <f>IF(Table1[[#This Row],[Engagement Score]]&lt;3,"Low",IF(Table1[[#This Row],[Engagement Score]]&lt;4,"Medium","High"))</f>
        <v>Low</v>
      </c>
      <c r="X647">
        <v>5</v>
      </c>
      <c r="Y647" t="str">
        <f>IF(Table1[[#This Row],[Satisfaction Score]]&lt;3,"Unsatisfied",IF(Table1[[#This Row],[Satisfaction Score]]&lt;4,"Neutral","Satisfied"))</f>
        <v>Satisfied</v>
      </c>
      <c r="Z647">
        <v>2</v>
      </c>
      <c r="AA647" s="1">
        <v>44920</v>
      </c>
      <c r="AB647" t="s">
        <v>50</v>
      </c>
      <c r="AC647" t="s">
        <v>51</v>
      </c>
      <c r="AD647" t="s">
        <v>63</v>
      </c>
      <c r="AE647">
        <v>3</v>
      </c>
      <c r="AF647" s="5">
        <v>535.88</v>
      </c>
      <c r="AG647">
        <v>77</v>
      </c>
      <c r="AH647" t="str">
        <f t="shared" si="10"/>
        <v>Old</v>
      </c>
    </row>
    <row r="648" spans="1:34" x14ac:dyDescent="0.25">
      <c r="A648">
        <v>1137</v>
      </c>
      <c r="B648" s="1">
        <v>43614</v>
      </c>
      <c r="C648">
        <v>6</v>
      </c>
      <c r="D648" t="s">
        <v>28</v>
      </c>
      <c r="E648" t="s">
        <v>44</v>
      </c>
      <c r="F648" t="s">
        <v>30</v>
      </c>
      <c r="G648" t="s">
        <v>55</v>
      </c>
      <c r="H648" t="s">
        <v>32</v>
      </c>
      <c r="I648" t="s">
        <v>46</v>
      </c>
      <c r="J648" t="s">
        <v>34</v>
      </c>
      <c r="K648" t="s">
        <v>188</v>
      </c>
      <c r="L648" t="s">
        <v>70</v>
      </c>
      <c r="M648" s="1">
        <v>19783</v>
      </c>
      <c r="N648" t="s">
        <v>36</v>
      </c>
      <c r="O648" t="s">
        <v>48</v>
      </c>
      <c r="P648" t="s">
        <v>72</v>
      </c>
      <c r="Q648" t="s">
        <v>61</v>
      </c>
      <c r="R648" t="s">
        <v>40</v>
      </c>
      <c r="S648" t="str">
        <f>IF(Table1[[#This Row],[Current Employee Rating]]&gt;=4,"High Performer",IF(Table1[[#This Row],[Current Employee Rating]]&gt;=3,"Average Performer","Low Performer"))</f>
        <v>Average Performer</v>
      </c>
      <c r="T648">
        <v>3</v>
      </c>
      <c r="U648" s="1">
        <v>44877</v>
      </c>
      <c r="V648">
        <v>3</v>
      </c>
      <c r="W648" t="str">
        <f>IF(Table1[[#This Row],[Engagement Score]]&lt;3,"Low",IF(Table1[[#This Row],[Engagement Score]]&lt;4,"Medium","High"))</f>
        <v>Medium</v>
      </c>
      <c r="X648">
        <v>3</v>
      </c>
      <c r="Y648" t="str">
        <f>IF(Table1[[#This Row],[Satisfaction Score]]&lt;3,"Unsatisfied",IF(Table1[[#This Row],[Satisfaction Score]]&lt;4,"Neutral","Satisfied"))</f>
        <v>Neutral</v>
      </c>
      <c r="Z648">
        <v>5</v>
      </c>
      <c r="AA648" s="1">
        <v>44813</v>
      </c>
      <c r="AB648" t="s">
        <v>92</v>
      </c>
      <c r="AC648" t="s">
        <v>42</v>
      </c>
      <c r="AD648" t="s">
        <v>73</v>
      </c>
      <c r="AE648">
        <v>5</v>
      </c>
      <c r="AF648" s="5">
        <v>270.92</v>
      </c>
      <c r="AG648">
        <v>65</v>
      </c>
      <c r="AH648" t="str">
        <f t="shared" si="10"/>
        <v>Old</v>
      </c>
    </row>
    <row r="649" spans="1:34" x14ac:dyDescent="0.25">
      <c r="A649">
        <v>1138</v>
      </c>
      <c r="B649" s="1">
        <v>43658</v>
      </c>
      <c r="C649">
        <v>6</v>
      </c>
      <c r="D649" t="s">
        <v>28</v>
      </c>
      <c r="E649" t="s">
        <v>87</v>
      </c>
      <c r="F649" t="s">
        <v>30</v>
      </c>
      <c r="G649" t="s">
        <v>55</v>
      </c>
      <c r="H649" t="s">
        <v>56</v>
      </c>
      <c r="I649" t="s">
        <v>33</v>
      </c>
      <c r="J649" t="s">
        <v>34</v>
      </c>
      <c r="K649" t="s">
        <v>188</v>
      </c>
      <c r="L649" t="s">
        <v>75</v>
      </c>
      <c r="M649" s="1">
        <v>30530</v>
      </c>
      <c r="N649" t="s">
        <v>36</v>
      </c>
      <c r="O649" t="s">
        <v>48</v>
      </c>
      <c r="P649" t="s">
        <v>72</v>
      </c>
      <c r="Q649" t="s">
        <v>77</v>
      </c>
      <c r="R649" t="s">
        <v>40</v>
      </c>
      <c r="S649" t="str">
        <f>IF(Table1[[#This Row],[Current Employee Rating]]&gt;=4,"High Performer",IF(Table1[[#This Row],[Current Employee Rating]]&gt;=3,"Average Performer","Low Performer"))</f>
        <v>Average Performer</v>
      </c>
      <c r="T649">
        <v>3</v>
      </c>
      <c r="U649" s="1">
        <v>44853</v>
      </c>
      <c r="V649">
        <v>4</v>
      </c>
      <c r="W649" t="str">
        <f>IF(Table1[[#This Row],[Engagement Score]]&lt;3,"Low",IF(Table1[[#This Row],[Engagement Score]]&lt;4,"Medium","High"))</f>
        <v>High</v>
      </c>
      <c r="X649">
        <v>5</v>
      </c>
      <c r="Y649" t="str">
        <f>IF(Table1[[#This Row],[Satisfaction Score]]&lt;3,"Unsatisfied",IF(Table1[[#This Row],[Satisfaction Score]]&lt;4,"Neutral","Satisfied"))</f>
        <v>Satisfied</v>
      </c>
      <c r="Z649">
        <v>1</v>
      </c>
      <c r="AA649" s="1">
        <v>44814</v>
      </c>
      <c r="AB649" t="s">
        <v>50</v>
      </c>
      <c r="AC649" t="s">
        <v>42</v>
      </c>
      <c r="AD649" t="s">
        <v>43</v>
      </c>
      <c r="AE649">
        <v>4</v>
      </c>
      <c r="AF649" s="5">
        <v>155.13999999999999</v>
      </c>
      <c r="AG649">
        <v>36</v>
      </c>
      <c r="AH649" t="str">
        <f t="shared" si="10"/>
        <v>Adult</v>
      </c>
    </row>
    <row r="650" spans="1:34" x14ac:dyDescent="0.25">
      <c r="A650">
        <v>1139</v>
      </c>
      <c r="B650" s="1">
        <v>43322</v>
      </c>
      <c r="C650">
        <v>7</v>
      </c>
      <c r="D650" t="s">
        <v>28</v>
      </c>
      <c r="E650" t="s">
        <v>64</v>
      </c>
      <c r="F650" t="s">
        <v>30</v>
      </c>
      <c r="G650" t="s">
        <v>31</v>
      </c>
      <c r="H650" t="s">
        <v>45</v>
      </c>
      <c r="I650" t="s">
        <v>33</v>
      </c>
      <c r="J650" t="s">
        <v>34</v>
      </c>
      <c r="K650" t="s">
        <v>188</v>
      </c>
      <c r="L650" t="s">
        <v>89</v>
      </c>
      <c r="M650" s="1">
        <v>19460</v>
      </c>
      <c r="N650" t="s">
        <v>36</v>
      </c>
      <c r="O650" t="s">
        <v>48</v>
      </c>
      <c r="P650" t="s">
        <v>49</v>
      </c>
      <c r="Q650" t="s">
        <v>67</v>
      </c>
      <c r="R650" t="s">
        <v>40</v>
      </c>
      <c r="S650" t="str">
        <f>IF(Table1[[#This Row],[Current Employee Rating]]&gt;=4,"High Performer",IF(Table1[[#This Row],[Current Employee Rating]]&gt;=3,"Average Performer","Low Performer"))</f>
        <v>Average Performer</v>
      </c>
      <c r="T650">
        <v>3</v>
      </c>
      <c r="U650" s="1">
        <v>44800</v>
      </c>
      <c r="V650">
        <v>2</v>
      </c>
      <c r="W650" t="str">
        <f>IF(Table1[[#This Row],[Engagement Score]]&lt;3,"Low",IF(Table1[[#This Row],[Engagement Score]]&lt;4,"Medium","High"))</f>
        <v>Low</v>
      </c>
      <c r="X650">
        <v>4</v>
      </c>
      <c r="Y650" t="str">
        <f>IF(Table1[[#This Row],[Satisfaction Score]]&lt;3,"Unsatisfied",IF(Table1[[#This Row],[Satisfaction Score]]&lt;4,"Neutral","Satisfied"))</f>
        <v>Satisfied</v>
      </c>
      <c r="Z650">
        <v>2</v>
      </c>
      <c r="AA650" s="1">
        <v>44835</v>
      </c>
      <c r="AB650" t="s">
        <v>50</v>
      </c>
      <c r="AC650" t="s">
        <v>51</v>
      </c>
      <c r="AD650" t="s">
        <v>63</v>
      </c>
      <c r="AE650">
        <v>1</v>
      </c>
      <c r="AF650" s="5">
        <v>930.06</v>
      </c>
      <c r="AG650">
        <v>65</v>
      </c>
      <c r="AH650" t="str">
        <f t="shared" si="10"/>
        <v>Old</v>
      </c>
    </row>
    <row r="651" spans="1:34" x14ac:dyDescent="0.25">
      <c r="A651">
        <v>1140</v>
      </c>
      <c r="B651" s="1">
        <v>44468</v>
      </c>
      <c r="C651">
        <v>4</v>
      </c>
      <c r="D651" t="s">
        <v>28</v>
      </c>
      <c r="E651" t="s">
        <v>94</v>
      </c>
      <c r="F651" t="s">
        <v>30</v>
      </c>
      <c r="G651" t="s">
        <v>46</v>
      </c>
      <c r="H651" t="s">
        <v>32</v>
      </c>
      <c r="I651" t="s">
        <v>55</v>
      </c>
      <c r="J651" t="s">
        <v>34</v>
      </c>
      <c r="K651" t="s">
        <v>188</v>
      </c>
      <c r="L651" t="s">
        <v>79</v>
      </c>
      <c r="M651" s="1">
        <v>32366</v>
      </c>
      <c r="N651" t="s">
        <v>36</v>
      </c>
      <c r="O651" t="s">
        <v>37</v>
      </c>
      <c r="P651" t="s">
        <v>72</v>
      </c>
      <c r="Q651" t="s">
        <v>61</v>
      </c>
      <c r="R651" t="s">
        <v>40</v>
      </c>
      <c r="S651" t="str">
        <f>IF(Table1[[#This Row],[Current Employee Rating]]&gt;=4,"High Performer",IF(Table1[[#This Row],[Current Employee Rating]]&gt;=3,"Average Performer","Low Performer"))</f>
        <v>Average Performer</v>
      </c>
      <c r="T651">
        <v>3</v>
      </c>
      <c r="U651" s="1">
        <v>45050</v>
      </c>
      <c r="V651">
        <v>5</v>
      </c>
      <c r="W651" t="str">
        <f>IF(Table1[[#This Row],[Engagement Score]]&lt;3,"Low",IF(Table1[[#This Row],[Engagement Score]]&lt;4,"Medium","High"))</f>
        <v>High</v>
      </c>
      <c r="X651">
        <v>3</v>
      </c>
      <c r="Y651" t="str">
        <f>IF(Table1[[#This Row],[Satisfaction Score]]&lt;3,"Unsatisfied",IF(Table1[[#This Row],[Satisfaction Score]]&lt;4,"Neutral","Satisfied"))</f>
        <v>Neutral</v>
      </c>
      <c r="Z651">
        <v>2</v>
      </c>
      <c r="AA651" s="1">
        <v>44831</v>
      </c>
      <c r="AB651" t="s">
        <v>50</v>
      </c>
      <c r="AC651" t="s">
        <v>42</v>
      </c>
      <c r="AD651" t="s">
        <v>73</v>
      </c>
      <c r="AE651">
        <v>1</v>
      </c>
      <c r="AF651" s="5">
        <v>949.81</v>
      </c>
      <c r="AG651">
        <v>33</v>
      </c>
      <c r="AH651" t="str">
        <f t="shared" si="10"/>
        <v>Adult</v>
      </c>
    </row>
    <row r="652" spans="1:34" x14ac:dyDescent="0.25">
      <c r="A652">
        <v>1141</v>
      </c>
      <c r="B652" s="1">
        <v>44413</v>
      </c>
      <c r="C652">
        <v>4</v>
      </c>
      <c r="D652" t="s">
        <v>28</v>
      </c>
      <c r="E652" t="s">
        <v>74</v>
      </c>
      <c r="F652" t="s">
        <v>30</v>
      </c>
      <c r="G652" t="s">
        <v>31</v>
      </c>
      <c r="H652" t="s">
        <v>45</v>
      </c>
      <c r="I652" t="s">
        <v>55</v>
      </c>
      <c r="J652" t="s">
        <v>34</v>
      </c>
      <c r="K652" t="s">
        <v>188</v>
      </c>
      <c r="L652" t="s">
        <v>70</v>
      </c>
      <c r="M652" s="1">
        <v>15202</v>
      </c>
      <c r="N652" t="s">
        <v>36</v>
      </c>
      <c r="O652" t="s">
        <v>37</v>
      </c>
      <c r="P652" t="s">
        <v>72</v>
      </c>
      <c r="Q652" t="s">
        <v>77</v>
      </c>
      <c r="R652" t="s">
        <v>40</v>
      </c>
      <c r="S652" t="str">
        <f>IF(Table1[[#This Row],[Current Employee Rating]]&gt;=4,"High Performer",IF(Table1[[#This Row],[Current Employee Rating]]&gt;=3,"Average Performer","Low Performer"))</f>
        <v>Average Performer</v>
      </c>
      <c r="T652">
        <v>3</v>
      </c>
      <c r="U652" s="1">
        <v>44921</v>
      </c>
      <c r="V652">
        <v>5</v>
      </c>
      <c r="W652" t="str">
        <f>IF(Table1[[#This Row],[Engagement Score]]&lt;3,"Low",IF(Table1[[#This Row],[Engagement Score]]&lt;4,"Medium","High"))</f>
        <v>High</v>
      </c>
      <c r="X652">
        <v>5</v>
      </c>
      <c r="Y652" t="str">
        <f>IF(Table1[[#This Row],[Satisfaction Score]]&lt;3,"Unsatisfied",IF(Table1[[#This Row],[Satisfaction Score]]&lt;4,"Neutral","Satisfied"))</f>
        <v>Satisfied</v>
      </c>
      <c r="Z652">
        <v>2</v>
      </c>
      <c r="AA652" s="1">
        <v>45063</v>
      </c>
      <c r="AB652" t="s">
        <v>68</v>
      </c>
      <c r="AC652" t="s">
        <v>42</v>
      </c>
      <c r="AD652" t="s">
        <v>52</v>
      </c>
      <c r="AE652">
        <v>1</v>
      </c>
      <c r="AF652" s="5">
        <v>635.30999999999995</v>
      </c>
      <c r="AG652">
        <v>80</v>
      </c>
      <c r="AH652" t="str">
        <f t="shared" si="10"/>
        <v>Old</v>
      </c>
    </row>
    <row r="653" spans="1:34" x14ac:dyDescent="0.25">
      <c r="A653">
        <v>1142</v>
      </c>
      <c r="B653" s="1">
        <v>45140</v>
      </c>
      <c r="C653">
        <v>2</v>
      </c>
      <c r="D653" t="s">
        <v>133</v>
      </c>
      <c r="E653" t="s">
        <v>81</v>
      </c>
      <c r="F653" t="s">
        <v>30</v>
      </c>
      <c r="G653" t="s">
        <v>55</v>
      </c>
      <c r="H653" t="s">
        <v>56</v>
      </c>
      <c r="I653" t="s">
        <v>33</v>
      </c>
      <c r="J653" t="s">
        <v>34</v>
      </c>
      <c r="K653" t="s">
        <v>188</v>
      </c>
      <c r="L653" t="s">
        <v>96</v>
      </c>
      <c r="M653" s="1">
        <v>33918</v>
      </c>
      <c r="N653" t="s">
        <v>36</v>
      </c>
      <c r="O653" t="s">
        <v>37</v>
      </c>
      <c r="P653" t="s">
        <v>84</v>
      </c>
      <c r="Q653" t="s">
        <v>67</v>
      </c>
      <c r="R653" t="s">
        <v>40</v>
      </c>
      <c r="S653" t="str">
        <f>IF(Table1[[#This Row],[Current Employee Rating]]&gt;=4,"High Performer",IF(Table1[[#This Row],[Current Employee Rating]]&gt;=3,"Average Performer","Low Performer"))</f>
        <v>Average Performer</v>
      </c>
      <c r="T653">
        <v>3</v>
      </c>
      <c r="U653" s="1">
        <v>45098</v>
      </c>
      <c r="V653">
        <v>4</v>
      </c>
      <c r="W653" t="str">
        <f>IF(Table1[[#This Row],[Engagement Score]]&lt;3,"Low",IF(Table1[[#This Row],[Engagement Score]]&lt;4,"Medium","High"))</f>
        <v>High</v>
      </c>
      <c r="X653">
        <v>4</v>
      </c>
      <c r="Y653" t="str">
        <f>IF(Table1[[#This Row],[Satisfaction Score]]&lt;3,"Unsatisfied",IF(Table1[[#This Row],[Satisfaction Score]]&lt;4,"Neutral","Satisfied"))</f>
        <v>Satisfied</v>
      </c>
      <c r="Z653">
        <v>4</v>
      </c>
      <c r="AA653" s="1">
        <v>45124</v>
      </c>
      <c r="AB653" t="s">
        <v>41</v>
      </c>
      <c r="AC653" t="s">
        <v>51</v>
      </c>
      <c r="AD653" t="s">
        <v>63</v>
      </c>
      <c r="AE653">
        <v>3</v>
      </c>
      <c r="AF653" s="5">
        <v>675.04</v>
      </c>
      <c r="AG653">
        <v>31</v>
      </c>
      <c r="AH653" t="str">
        <f t="shared" si="10"/>
        <v>Adult</v>
      </c>
    </row>
    <row r="654" spans="1:34" x14ac:dyDescent="0.25">
      <c r="A654">
        <v>1143</v>
      </c>
      <c r="B654" s="1">
        <v>43345</v>
      </c>
      <c r="C654">
        <v>7</v>
      </c>
      <c r="D654" t="s">
        <v>133</v>
      </c>
      <c r="E654" t="s">
        <v>54</v>
      </c>
      <c r="F654" t="s">
        <v>30</v>
      </c>
      <c r="G654" t="s">
        <v>31</v>
      </c>
      <c r="H654" t="s">
        <v>45</v>
      </c>
      <c r="I654" t="s">
        <v>55</v>
      </c>
      <c r="J654" t="s">
        <v>34</v>
      </c>
      <c r="K654" t="s">
        <v>188</v>
      </c>
      <c r="L654" t="s">
        <v>70</v>
      </c>
      <c r="M654" s="1">
        <v>15512</v>
      </c>
      <c r="N654" t="s">
        <v>36</v>
      </c>
      <c r="O654" t="s">
        <v>37</v>
      </c>
      <c r="P654" t="s">
        <v>49</v>
      </c>
      <c r="Q654" t="s">
        <v>39</v>
      </c>
      <c r="R654" t="s">
        <v>40</v>
      </c>
      <c r="S654" t="str">
        <f>IF(Table1[[#This Row],[Current Employee Rating]]&gt;=4,"High Performer",IF(Table1[[#This Row],[Current Employee Rating]]&gt;=3,"Average Performer","Low Performer"))</f>
        <v>Average Performer</v>
      </c>
      <c r="T654">
        <v>3</v>
      </c>
      <c r="U654" s="1">
        <v>44908</v>
      </c>
      <c r="V654">
        <v>2</v>
      </c>
      <c r="W654" t="str">
        <f>IF(Table1[[#This Row],[Engagement Score]]&lt;3,"Low",IF(Table1[[#This Row],[Engagement Score]]&lt;4,"Medium","High"))</f>
        <v>Low</v>
      </c>
      <c r="X654">
        <v>4</v>
      </c>
      <c r="Y654" t="str">
        <f>IF(Table1[[#This Row],[Satisfaction Score]]&lt;3,"Unsatisfied",IF(Table1[[#This Row],[Satisfaction Score]]&lt;4,"Neutral","Satisfied"))</f>
        <v>Satisfied</v>
      </c>
      <c r="Z654">
        <v>2</v>
      </c>
      <c r="AA654" s="1">
        <v>44915</v>
      </c>
      <c r="AB654" t="s">
        <v>50</v>
      </c>
      <c r="AC654" t="s">
        <v>42</v>
      </c>
      <c r="AD654" t="s">
        <v>43</v>
      </c>
      <c r="AE654">
        <v>3</v>
      </c>
      <c r="AF654" s="5">
        <v>563.38</v>
      </c>
      <c r="AG654">
        <v>76</v>
      </c>
      <c r="AH654" t="str">
        <f t="shared" si="10"/>
        <v>Old</v>
      </c>
    </row>
    <row r="655" spans="1:34" x14ac:dyDescent="0.25">
      <c r="A655">
        <v>1144</v>
      </c>
      <c r="B655" s="1">
        <v>43751</v>
      </c>
      <c r="C655">
        <v>6</v>
      </c>
      <c r="D655" t="s">
        <v>133</v>
      </c>
      <c r="E655" t="s">
        <v>69</v>
      </c>
      <c r="F655" t="s">
        <v>30</v>
      </c>
      <c r="G655" t="s">
        <v>46</v>
      </c>
      <c r="H655" t="s">
        <v>56</v>
      </c>
      <c r="I655" t="s">
        <v>46</v>
      </c>
      <c r="J655" t="s">
        <v>34</v>
      </c>
      <c r="K655" t="s">
        <v>188</v>
      </c>
      <c r="L655" t="s">
        <v>101</v>
      </c>
      <c r="M655" s="1">
        <v>23117</v>
      </c>
      <c r="N655" t="s">
        <v>36</v>
      </c>
      <c r="O655" t="s">
        <v>37</v>
      </c>
      <c r="P655" t="s">
        <v>84</v>
      </c>
      <c r="Q655" t="s">
        <v>61</v>
      </c>
      <c r="R655" t="s">
        <v>40</v>
      </c>
      <c r="S655" t="str">
        <f>IF(Table1[[#This Row],[Current Employee Rating]]&gt;=4,"High Performer",IF(Table1[[#This Row],[Current Employee Rating]]&gt;=3,"Average Performer","Low Performer"))</f>
        <v>Average Performer</v>
      </c>
      <c r="T655">
        <v>3</v>
      </c>
      <c r="U655" s="1">
        <v>44868</v>
      </c>
      <c r="V655">
        <v>5</v>
      </c>
      <c r="W655" t="str">
        <f>IF(Table1[[#This Row],[Engagement Score]]&lt;3,"Low",IF(Table1[[#This Row],[Engagement Score]]&lt;4,"Medium","High"))</f>
        <v>High</v>
      </c>
      <c r="X655">
        <v>3</v>
      </c>
      <c r="Y655" t="str">
        <f>IF(Table1[[#This Row],[Satisfaction Score]]&lt;3,"Unsatisfied",IF(Table1[[#This Row],[Satisfaction Score]]&lt;4,"Neutral","Satisfied"))</f>
        <v>Neutral</v>
      </c>
      <c r="Z655">
        <v>2</v>
      </c>
      <c r="AA655" s="1">
        <v>44936</v>
      </c>
      <c r="AB655" t="s">
        <v>92</v>
      </c>
      <c r="AC655" t="s">
        <v>51</v>
      </c>
      <c r="AD655" t="s">
        <v>63</v>
      </c>
      <c r="AE655">
        <v>4</v>
      </c>
      <c r="AF655" s="5">
        <v>750.25</v>
      </c>
      <c r="AG655">
        <v>56</v>
      </c>
      <c r="AH655" t="str">
        <f t="shared" si="10"/>
        <v>Middle Aged</v>
      </c>
    </row>
    <row r="656" spans="1:34" x14ac:dyDescent="0.25">
      <c r="A656">
        <v>1145</v>
      </c>
      <c r="B656" s="1">
        <v>44098</v>
      </c>
      <c r="C656">
        <v>5</v>
      </c>
      <c r="D656" t="s">
        <v>106</v>
      </c>
      <c r="E656" t="s">
        <v>64</v>
      </c>
      <c r="F656" t="s">
        <v>30</v>
      </c>
      <c r="G656" t="s">
        <v>31</v>
      </c>
      <c r="H656" t="s">
        <v>56</v>
      </c>
      <c r="I656" t="s">
        <v>55</v>
      </c>
      <c r="J656" t="s">
        <v>34</v>
      </c>
      <c r="K656" t="s">
        <v>188</v>
      </c>
      <c r="L656" t="s">
        <v>100</v>
      </c>
      <c r="M656" s="1">
        <v>17596</v>
      </c>
      <c r="N656" t="s">
        <v>36</v>
      </c>
      <c r="O656" t="s">
        <v>48</v>
      </c>
      <c r="P656" t="s">
        <v>49</v>
      </c>
      <c r="Q656" t="s">
        <v>67</v>
      </c>
      <c r="R656" t="s">
        <v>40</v>
      </c>
      <c r="S656" t="str">
        <f>IF(Table1[[#This Row],[Current Employee Rating]]&gt;=4,"High Performer",IF(Table1[[#This Row],[Current Employee Rating]]&gt;=3,"Average Performer","Low Performer"))</f>
        <v>Average Performer</v>
      </c>
      <c r="T656">
        <v>3</v>
      </c>
      <c r="U656" s="1">
        <v>44858</v>
      </c>
      <c r="V656">
        <v>3</v>
      </c>
      <c r="W656" t="str">
        <f>IF(Table1[[#This Row],[Engagement Score]]&lt;3,"Low",IF(Table1[[#This Row],[Engagement Score]]&lt;4,"Medium","High"))</f>
        <v>Medium</v>
      </c>
      <c r="X656">
        <v>3</v>
      </c>
      <c r="Y656" t="str">
        <f>IF(Table1[[#This Row],[Satisfaction Score]]&lt;3,"Unsatisfied",IF(Table1[[#This Row],[Satisfaction Score]]&lt;4,"Neutral","Satisfied"))</f>
        <v>Neutral</v>
      </c>
      <c r="Z656">
        <v>4</v>
      </c>
      <c r="AA656" s="1">
        <v>44880</v>
      </c>
      <c r="AB656" t="s">
        <v>68</v>
      </c>
      <c r="AC656" t="s">
        <v>42</v>
      </c>
      <c r="AD656" t="s">
        <v>52</v>
      </c>
      <c r="AE656">
        <v>2</v>
      </c>
      <c r="AF656" s="5">
        <v>401.53</v>
      </c>
      <c r="AG656">
        <v>72</v>
      </c>
      <c r="AH656" t="str">
        <f t="shared" si="10"/>
        <v>Old</v>
      </c>
    </row>
    <row r="657" spans="1:34" x14ac:dyDescent="0.25">
      <c r="A657">
        <v>1146</v>
      </c>
      <c r="B657" s="1">
        <v>45144</v>
      </c>
      <c r="C657">
        <v>2</v>
      </c>
      <c r="D657" t="s">
        <v>106</v>
      </c>
      <c r="E657" t="s">
        <v>85</v>
      </c>
      <c r="F657" t="s">
        <v>30</v>
      </c>
      <c r="G657" t="s">
        <v>31</v>
      </c>
      <c r="H657" t="s">
        <v>32</v>
      </c>
      <c r="I657" t="s">
        <v>46</v>
      </c>
      <c r="J657" t="s">
        <v>34</v>
      </c>
      <c r="K657" t="s">
        <v>188</v>
      </c>
      <c r="L657" t="s">
        <v>70</v>
      </c>
      <c r="M657" s="1">
        <v>23325</v>
      </c>
      <c r="N657" t="s">
        <v>36</v>
      </c>
      <c r="O657" t="s">
        <v>48</v>
      </c>
      <c r="P657" t="s">
        <v>49</v>
      </c>
      <c r="Q657" t="s">
        <v>77</v>
      </c>
      <c r="R657" t="s">
        <v>40</v>
      </c>
      <c r="S657" t="str">
        <f>IF(Table1[[#This Row],[Current Employee Rating]]&gt;=4,"High Performer",IF(Table1[[#This Row],[Current Employee Rating]]&gt;=3,"Average Performer","Low Performer"))</f>
        <v>Average Performer</v>
      </c>
      <c r="T657">
        <v>3</v>
      </c>
      <c r="U657" s="1">
        <v>44825</v>
      </c>
      <c r="V657">
        <v>3</v>
      </c>
      <c r="W657" t="str">
        <f>IF(Table1[[#This Row],[Engagement Score]]&lt;3,"Low",IF(Table1[[#This Row],[Engagement Score]]&lt;4,"Medium","High"))</f>
        <v>Medium</v>
      </c>
      <c r="X657">
        <v>2</v>
      </c>
      <c r="Y657" t="str">
        <f>IF(Table1[[#This Row],[Satisfaction Score]]&lt;3,"Unsatisfied",IF(Table1[[#This Row],[Satisfaction Score]]&lt;4,"Neutral","Satisfied"))</f>
        <v>Unsatisfied</v>
      </c>
      <c r="Z657">
        <v>2</v>
      </c>
      <c r="AA657" s="1">
        <v>45105</v>
      </c>
      <c r="AB657" t="s">
        <v>68</v>
      </c>
      <c r="AC657" t="s">
        <v>51</v>
      </c>
      <c r="AD657" t="s">
        <v>43</v>
      </c>
      <c r="AE657">
        <v>3</v>
      </c>
      <c r="AF657" s="5">
        <v>894.88</v>
      </c>
      <c r="AG657">
        <v>60</v>
      </c>
      <c r="AH657" t="str">
        <f t="shared" si="10"/>
        <v>Old</v>
      </c>
    </row>
    <row r="658" spans="1:34" x14ac:dyDescent="0.25">
      <c r="A658">
        <v>1147</v>
      </c>
      <c r="B658" s="1">
        <v>43627</v>
      </c>
      <c r="C658">
        <v>6</v>
      </c>
      <c r="D658" t="s">
        <v>106</v>
      </c>
      <c r="E658" t="s">
        <v>94</v>
      </c>
      <c r="F658" t="s">
        <v>108</v>
      </c>
      <c r="G658" t="s">
        <v>55</v>
      </c>
      <c r="H658" t="s">
        <v>56</v>
      </c>
      <c r="I658" t="s">
        <v>55</v>
      </c>
      <c r="J658" t="s">
        <v>34</v>
      </c>
      <c r="K658" t="s">
        <v>188</v>
      </c>
      <c r="L658" t="s">
        <v>65</v>
      </c>
      <c r="M658" s="1">
        <v>15979</v>
      </c>
      <c r="N658" t="s">
        <v>36</v>
      </c>
      <c r="O658" t="s">
        <v>37</v>
      </c>
      <c r="P658" t="s">
        <v>72</v>
      </c>
      <c r="Q658" t="s">
        <v>61</v>
      </c>
      <c r="R658" t="s">
        <v>40</v>
      </c>
      <c r="S658" t="str">
        <f>IF(Table1[[#This Row],[Current Employee Rating]]&gt;=4,"High Performer",IF(Table1[[#This Row],[Current Employee Rating]]&gt;=3,"Average Performer","Low Performer"))</f>
        <v>Average Performer</v>
      </c>
      <c r="T658">
        <v>3</v>
      </c>
      <c r="U658" s="1">
        <v>45004</v>
      </c>
      <c r="V658">
        <v>1</v>
      </c>
      <c r="W658" t="str">
        <f>IF(Table1[[#This Row],[Engagement Score]]&lt;3,"Low",IF(Table1[[#This Row],[Engagement Score]]&lt;4,"Medium","High"))</f>
        <v>Low</v>
      </c>
      <c r="X658">
        <v>3</v>
      </c>
      <c r="Y658" t="str">
        <f>IF(Table1[[#This Row],[Satisfaction Score]]&lt;3,"Unsatisfied",IF(Table1[[#This Row],[Satisfaction Score]]&lt;4,"Neutral","Satisfied"))</f>
        <v>Neutral</v>
      </c>
      <c r="Z658">
        <v>5</v>
      </c>
      <c r="AA658" s="1">
        <v>44951</v>
      </c>
      <c r="AB658" t="s">
        <v>41</v>
      </c>
      <c r="AC658" t="s">
        <v>42</v>
      </c>
      <c r="AD658" t="s">
        <v>43</v>
      </c>
      <c r="AE658">
        <v>2</v>
      </c>
      <c r="AF658" s="5">
        <v>247.58</v>
      </c>
      <c r="AG658">
        <v>76</v>
      </c>
      <c r="AH658" t="str">
        <f t="shared" si="10"/>
        <v>Old</v>
      </c>
    </row>
    <row r="659" spans="1:34" x14ac:dyDescent="0.25">
      <c r="A659">
        <v>1148</v>
      </c>
      <c r="B659" s="1">
        <v>43510</v>
      </c>
      <c r="C659">
        <v>7</v>
      </c>
      <c r="D659" t="s">
        <v>106</v>
      </c>
      <c r="E659" t="s">
        <v>54</v>
      </c>
      <c r="F659" t="s">
        <v>30</v>
      </c>
      <c r="G659" t="s">
        <v>46</v>
      </c>
      <c r="H659" t="s">
        <v>45</v>
      </c>
      <c r="I659" t="s">
        <v>33</v>
      </c>
      <c r="J659" t="s">
        <v>34</v>
      </c>
      <c r="K659" t="s">
        <v>188</v>
      </c>
      <c r="L659" t="s">
        <v>101</v>
      </c>
      <c r="M659" s="1">
        <v>15879</v>
      </c>
      <c r="N659" t="s">
        <v>36</v>
      </c>
      <c r="O659" t="s">
        <v>37</v>
      </c>
      <c r="P659" t="s">
        <v>72</v>
      </c>
      <c r="Q659" t="s">
        <v>67</v>
      </c>
      <c r="R659" t="s">
        <v>40</v>
      </c>
      <c r="S659" t="str">
        <f>IF(Table1[[#This Row],[Current Employee Rating]]&gt;=4,"High Performer",IF(Table1[[#This Row],[Current Employee Rating]]&gt;=3,"Average Performer","Low Performer"))</f>
        <v>Average Performer</v>
      </c>
      <c r="T659">
        <v>3</v>
      </c>
      <c r="U659" s="1">
        <v>45018</v>
      </c>
      <c r="V659">
        <v>4</v>
      </c>
      <c r="W659" t="str">
        <f>IF(Table1[[#This Row],[Engagement Score]]&lt;3,"Low",IF(Table1[[#This Row],[Engagement Score]]&lt;4,"Medium","High"))</f>
        <v>High</v>
      </c>
      <c r="X659">
        <v>1</v>
      </c>
      <c r="Y659" t="str">
        <f>IF(Table1[[#This Row],[Satisfaction Score]]&lt;3,"Unsatisfied",IF(Table1[[#This Row],[Satisfaction Score]]&lt;4,"Neutral","Satisfied"))</f>
        <v>Unsatisfied</v>
      </c>
      <c r="Z659">
        <v>3</v>
      </c>
      <c r="AA659" s="1">
        <v>44805</v>
      </c>
      <c r="AB659" t="s">
        <v>92</v>
      </c>
      <c r="AC659" t="s">
        <v>51</v>
      </c>
      <c r="AD659" t="s">
        <v>73</v>
      </c>
      <c r="AE659">
        <v>3</v>
      </c>
      <c r="AF659" s="5">
        <v>529</v>
      </c>
      <c r="AG659">
        <v>76</v>
      </c>
      <c r="AH659" t="str">
        <f t="shared" si="10"/>
        <v>Old</v>
      </c>
    </row>
    <row r="660" spans="1:34" x14ac:dyDescent="0.25">
      <c r="A660">
        <v>1149</v>
      </c>
      <c r="B660" s="1">
        <v>44637</v>
      </c>
      <c r="C660">
        <v>4</v>
      </c>
      <c r="D660" t="s">
        <v>106</v>
      </c>
      <c r="E660" t="s">
        <v>81</v>
      </c>
      <c r="F660" t="s">
        <v>30</v>
      </c>
      <c r="G660" t="s">
        <v>46</v>
      </c>
      <c r="H660" t="s">
        <v>32</v>
      </c>
      <c r="I660" t="s">
        <v>33</v>
      </c>
      <c r="J660" t="s">
        <v>34</v>
      </c>
      <c r="K660" t="s">
        <v>188</v>
      </c>
      <c r="L660" t="s">
        <v>70</v>
      </c>
      <c r="M660" s="1">
        <v>15236</v>
      </c>
      <c r="N660" t="s">
        <v>36</v>
      </c>
      <c r="O660" t="s">
        <v>37</v>
      </c>
      <c r="P660" t="s">
        <v>84</v>
      </c>
      <c r="Q660" t="s">
        <v>67</v>
      </c>
      <c r="R660" t="s">
        <v>40</v>
      </c>
      <c r="S660" t="str">
        <f>IF(Table1[[#This Row],[Current Employee Rating]]&gt;=4,"High Performer",IF(Table1[[#This Row],[Current Employee Rating]]&gt;=3,"Average Performer","Low Performer"))</f>
        <v>Average Performer</v>
      </c>
      <c r="T660">
        <v>3</v>
      </c>
      <c r="U660" s="1">
        <v>44868</v>
      </c>
      <c r="V660">
        <v>3</v>
      </c>
      <c r="W660" t="str">
        <f>IF(Table1[[#This Row],[Engagement Score]]&lt;3,"Low",IF(Table1[[#This Row],[Engagement Score]]&lt;4,"Medium","High"))</f>
        <v>Medium</v>
      </c>
      <c r="X660">
        <v>2</v>
      </c>
      <c r="Y660" t="str">
        <f>IF(Table1[[#This Row],[Satisfaction Score]]&lt;3,"Unsatisfied",IF(Table1[[#This Row],[Satisfaction Score]]&lt;4,"Neutral","Satisfied"))</f>
        <v>Unsatisfied</v>
      </c>
      <c r="Z660">
        <v>5</v>
      </c>
      <c r="AA660" s="1">
        <v>45138</v>
      </c>
      <c r="AB660" t="s">
        <v>41</v>
      </c>
      <c r="AC660" t="s">
        <v>51</v>
      </c>
      <c r="AD660" t="s">
        <v>43</v>
      </c>
      <c r="AE660">
        <v>5</v>
      </c>
      <c r="AF660" s="5">
        <v>483.99</v>
      </c>
      <c r="AG660">
        <v>81</v>
      </c>
      <c r="AH660" t="str">
        <f t="shared" si="10"/>
        <v>Old</v>
      </c>
    </row>
    <row r="661" spans="1:34" x14ac:dyDescent="0.25">
      <c r="A661">
        <v>1150</v>
      </c>
      <c r="B661" s="1">
        <v>44048</v>
      </c>
      <c r="C661">
        <v>5</v>
      </c>
      <c r="D661" t="s">
        <v>28</v>
      </c>
      <c r="E661" t="s">
        <v>87</v>
      </c>
      <c r="F661" t="s">
        <v>30</v>
      </c>
      <c r="G661" t="s">
        <v>46</v>
      </c>
      <c r="H661" t="s">
        <v>45</v>
      </c>
      <c r="I661" t="s">
        <v>55</v>
      </c>
      <c r="J661" t="s">
        <v>34</v>
      </c>
      <c r="K661" t="s">
        <v>188</v>
      </c>
      <c r="L661" t="s">
        <v>47</v>
      </c>
      <c r="M661" s="1">
        <v>29679</v>
      </c>
      <c r="N661" t="s">
        <v>36</v>
      </c>
      <c r="O661" t="s">
        <v>37</v>
      </c>
      <c r="P661" t="s">
        <v>38</v>
      </c>
      <c r="Q661" t="s">
        <v>61</v>
      </c>
      <c r="R661" t="s">
        <v>40</v>
      </c>
      <c r="S661" t="str">
        <f>IF(Table1[[#This Row],[Current Employee Rating]]&gt;=4,"High Performer",IF(Table1[[#This Row],[Current Employee Rating]]&gt;=3,"Average Performer","Low Performer"))</f>
        <v>Average Performer</v>
      </c>
      <c r="T661">
        <v>3</v>
      </c>
      <c r="U661" s="1">
        <v>44923</v>
      </c>
      <c r="V661">
        <v>3</v>
      </c>
      <c r="W661" t="str">
        <f>IF(Table1[[#This Row],[Engagement Score]]&lt;3,"Low",IF(Table1[[#This Row],[Engagement Score]]&lt;4,"Medium","High"))</f>
        <v>Medium</v>
      </c>
      <c r="X661">
        <v>4</v>
      </c>
      <c r="Y661" t="str">
        <f>IF(Table1[[#This Row],[Satisfaction Score]]&lt;3,"Unsatisfied",IF(Table1[[#This Row],[Satisfaction Score]]&lt;4,"Neutral","Satisfied"))</f>
        <v>Satisfied</v>
      </c>
      <c r="Z661">
        <v>4</v>
      </c>
      <c r="AA661" s="1">
        <v>45080</v>
      </c>
      <c r="AB661" t="s">
        <v>62</v>
      </c>
      <c r="AC661" t="s">
        <v>51</v>
      </c>
      <c r="AD661" t="s">
        <v>52</v>
      </c>
      <c r="AE661">
        <v>5</v>
      </c>
      <c r="AF661" s="5">
        <v>797.35</v>
      </c>
      <c r="AG661">
        <v>39</v>
      </c>
      <c r="AH661" t="str">
        <f t="shared" si="10"/>
        <v>Adult</v>
      </c>
    </row>
    <row r="662" spans="1:34" x14ac:dyDescent="0.25">
      <c r="A662">
        <v>1151</v>
      </c>
      <c r="B662" s="1">
        <v>44796</v>
      </c>
      <c r="C662">
        <v>3</v>
      </c>
      <c r="D662" t="s">
        <v>28</v>
      </c>
      <c r="E662" t="s">
        <v>44</v>
      </c>
      <c r="F662" t="s">
        <v>30</v>
      </c>
      <c r="G662" t="s">
        <v>46</v>
      </c>
      <c r="H662" t="s">
        <v>45</v>
      </c>
      <c r="I662" t="s">
        <v>46</v>
      </c>
      <c r="J662" t="s">
        <v>34</v>
      </c>
      <c r="K662" t="s">
        <v>188</v>
      </c>
      <c r="L662" t="s">
        <v>70</v>
      </c>
      <c r="M662" s="1">
        <v>28670</v>
      </c>
      <c r="N662" t="s">
        <v>36</v>
      </c>
      <c r="O662" t="s">
        <v>48</v>
      </c>
      <c r="P662" t="s">
        <v>84</v>
      </c>
      <c r="Q662" t="s">
        <v>39</v>
      </c>
      <c r="R662" t="s">
        <v>40</v>
      </c>
      <c r="S662" t="str">
        <f>IF(Table1[[#This Row],[Current Employee Rating]]&gt;=4,"High Performer",IF(Table1[[#This Row],[Current Employee Rating]]&gt;=3,"Average Performer","Low Performer"))</f>
        <v>Average Performer</v>
      </c>
      <c r="T662">
        <v>3</v>
      </c>
      <c r="U662" s="1">
        <v>44907</v>
      </c>
      <c r="V662">
        <v>5</v>
      </c>
      <c r="W662" t="str">
        <f>IF(Table1[[#This Row],[Engagement Score]]&lt;3,"Low",IF(Table1[[#This Row],[Engagement Score]]&lt;4,"Medium","High"))</f>
        <v>High</v>
      </c>
      <c r="X662">
        <v>3</v>
      </c>
      <c r="Y662" t="str">
        <f>IF(Table1[[#This Row],[Satisfaction Score]]&lt;3,"Unsatisfied",IF(Table1[[#This Row],[Satisfaction Score]]&lt;4,"Neutral","Satisfied"))</f>
        <v>Neutral</v>
      </c>
      <c r="Z662">
        <v>1</v>
      </c>
      <c r="AA662" s="1">
        <v>44914</v>
      </c>
      <c r="AB662" t="s">
        <v>62</v>
      </c>
      <c r="AC662" t="s">
        <v>51</v>
      </c>
      <c r="AD662" t="s">
        <v>73</v>
      </c>
      <c r="AE662">
        <v>4</v>
      </c>
      <c r="AF662" s="5">
        <v>707.59</v>
      </c>
      <c r="AG662">
        <v>44</v>
      </c>
      <c r="AH662" t="str">
        <f t="shared" si="10"/>
        <v>Middle Aged</v>
      </c>
    </row>
    <row r="663" spans="1:34" x14ac:dyDescent="0.25">
      <c r="A663">
        <v>1152</v>
      </c>
      <c r="B663" s="1">
        <v>44938</v>
      </c>
      <c r="C663">
        <v>3</v>
      </c>
      <c r="D663" t="s">
        <v>28</v>
      </c>
      <c r="E663" t="s">
        <v>29</v>
      </c>
      <c r="F663" t="s">
        <v>30</v>
      </c>
      <c r="G663" t="s">
        <v>55</v>
      </c>
      <c r="H663" t="s">
        <v>45</v>
      </c>
      <c r="I663" t="s">
        <v>55</v>
      </c>
      <c r="J663" t="s">
        <v>34</v>
      </c>
      <c r="K663" t="s">
        <v>188</v>
      </c>
      <c r="L663" t="s">
        <v>79</v>
      </c>
      <c r="M663" s="1">
        <v>23286</v>
      </c>
      <c r="N663" t="s">
        <v>36</v>
      </c>
      <c r="O663" t="s">
        <v>37</v>
      </c>
      <c r="P663" t="s">
        <v>60</v>
      </c>
      <c r="Q663" t="s">
        <v>77</v>
      </c>
      <c r="R663" t="s">
        <v>40</v>
      </c>
      <c r="S663" t="str">
        <f>IF(Table1[[#This Row],[Current Employee Rating]]&gt;=4,"High Performer",IF(Table1[[#This Row],[Current Employee Rating]]&gt;=3,"Average Performer","Low Performer"))</f>
        <v>Average Performer</v>
      </c>
      <c r="T663">
        <v>3</v>
      </c>
      <c r="U663" s="1">
        <v>44909</v>
      </c>
      <c r="V663">
        <v>1</v>
      </c>
      <c r="W663" t="str">
        <f>IF(Table1[[#This Row],[Engagement Score]]&lt;3,"Low",IF(Table1[[#This Row],[Engagement Score]]&lt;4,"Medium","High"))</f>
        <v>Low</v>
      </c>
      <c r="X663">
        <v>1</v>
      </c>
      <c r="Y663" t="str">
        <f>IF(Table1[[#This Row],[Satisfaction Score]]&lt;3,"Unsatisfied",IF(Table1[[#This Row],[Satisfaction Score]]&lt;4,"Neutral","Satisfied"))</f>
        <v>Unsatisfied</v>
      </c>
      <c r="Z663">
        <v>5</v>
      </c>
      <c r="AA663" s="1">
        <v>45014</v>
      </c>
      <c r="AB663" t="s">
        <v>50</v>
      </c>
      <c r="AC663" t="s">
        <v>51</v>
      </c>
      <c r="AD663" t="s">
        <v>52</v>
      </c>
      <c r="AE663">
        <v>2</v>
      </c>
      <c r="AF663" s="5">
        <v>564.48</v>
      </c>
      <c r="AG663">
        <v>60</v>
      </c>
      <c r="AH663" t="str">
        <f t="shared" si="10"/>
        <v>Old</v>
      </c>
    </row>
    <row r="664" spans="1:34" x14ac:dyDescent="0.25">
      <c r="A664">
        <v>1153</v>
      </c>
      <c r="B664" s="1">
        <v>43935</v>
      </c>
      <c r="C664">
        <v>6</v>
      </c>
      <c r="D664" t="s">
        <v>28</v>
      </c>
      <c r="E664" t="s">
        <v>44</v>
      </c>
      <c r="F664" t="s">
        <v>108</v>
      </c>
      <c r="G664" t="s">
        <v>46</v>
      </c>
      <c r="H664" t="s">
        <v>45</v>
      </c>
      <c r="I664" t="s">
        <v>33</v>
      </c>
      <c r="J664" t="s">
        <v>34</v>
      </c>
      <c r="K664" t="s">
        <v>188</v>
      </c>
      <c r="L664" t="s">
        <v>70</v>
      </c>
      <c r="M664" s="1">
        <v>15269</v>
      </c>
      <c r="N664" t="s">
        <v>36</v>
      </c>
      <c r="O664" t="s">
        <v>37</v>
      </c>
      <c r="P664" t="s">
        <v>84</v>
      </c>
      <c r="Q664" t="s">
        <v>77</v>
      </c>
      <c r="R664" t="s">
        <v>40</v>
      </c>
      <c r="S664" t="str">
        <f>IF(Table1[[#This Row],[Current Employee Rating]]&gt;=4,"High Performer",IF(Table1[[#This Row],[Current Employee Rating]]&gt;=3,"Average Performer","Low Performer"))</f>
        <v>Average Performer</v>
      </c>
      <c r="T664">
        <v>3</v>
      </c>
      <c r="U664" s="1">
        <v>44985</v>
      </c>
      <c r="V664">
        <v>3</v>
      </c>
      <c r="W664" t="str">
        <f>IF(Table1[[#This Row],[Engagement Score]]&lt;3,"Low",IF(Table1[[#This Row],[Engagement Score]]&lt;4,"Medium","High"))</f>
        <v>Medium</v>
      </c>
      <c r="X664">
        <v>4</v>
      </c>
      <c r="Y664" t="str">
        <f>IF(Table1[[#This Row],[Satisfaction Score]]&lt;3,"Unsatisfied",IF(Table1[[#This Row],[Satisfaction Score]]&lt;4,"Neutral","Satisfied"))</f>
        <v>Satisfied</v>
      </c>
      <c r="Z664">
        <v>2</v>
      </c>
      <c r="AA664" s="1">
        <v>44897</v>
      </c>
      <c r="AB664" t="s">
        <v>92</v>
      </c>
      <c r="AC664" t="s">
        <v>42</v>
      </c>
      <c r="AD664" t="s">
        <v>43</v>
      </c>
      <c r="AE664">
        <v>4</v>
      </c>
      <c r="AF664" s="5">
        <v>555.35</v>
      </c>
      <c r="AG664">
        <v>79</v>
      </c>
      <c r="AH664" t="str">
        <f t="shared" si="10"/>
        <v>Old</v>
      </c>
    </row>
    <row r="665" spans="1:34" x14ac:dyDescent="0.25">
      <c r="A665">
        <v>1154</v>
      </c>
      <c r="B665" s="1">
        <v>44466</v>
      </c>
      <c r="C665">
        <v>4</v>
      </c>
      <c r="D665" t="s">
        <v>28</v>
      </c>
      <c r="E665" t="s">
        <v>87</v>
      </c>
      <c r="F665" t="s">
        <v>108</v>
      </c>
      <c r="G665" t="s">
        <v>55</v>
      </c>
      <c r="H665" t="s">
        <v>32</v>
      </c>
      <c r="I665" t="s">
        <v>46</v>
      </c>
      <c r="J665" t="s">
        <v>34</v>
      </c>
      <c r="K665" t="s">
        <v>188</v>
      </c>
      <c r="L665" t="s">
        <v>70</v>
      </c>
      <c r="M665" s="1">
        <v>32082</v>
      </c>
      <c r="N665" t="s">
        <v>36</v>
      </c>
      <c r="O665" t="s">
        <v>37</v>
      </c>
      <c r="P665" t="s">
        <v>38</v>
      </c>
      <c r="Q665" t="s">
        <v>67</v>
      </c>
      <c r="R665" t="s">
        <v>40</v>
      </c>
      <c r="S665" t="str">
        <f>IF(Table1[[#This Row],[Current Employee Rating]]&gt;=4,"High Performer",IF(Table1[[#This Row],[Current Employee Rating]]&gt;=3,"Average Performer","Low Performer"))</f>
        <v>Average Performer</v>
      </c>
      <c r="T665">
        <v>3</v>
      </c>
      <c r="U665" s="1">
        <v>45086</v>
      </c>
      <c r="V665">
        <v>1</v>
      </c>
      <c r="W665" t="str">
        <f>IF(Table1[[#This Row],[Engagement Score]]&lt;3,"Low",IF(Table1[[#This Row],[Engagement Score]]&lt;4,"Medium","High"))</f>
        <v>Low</v>
      </c>
      <c r="X665">
        <v>3</v>
      </c>
      <c r="Y665" t="str">
        <f>IF(Table1[[#This Row],[Satisfaction Score]]&lt;3,"Unsatisfied",IF(Table1[[#This Row],[Satisfaction Score]]&lt;4,"Neutral","Satisfied"))</f>
        <v>Neutral</v>
      </c>
      <c r="Z665">
        <v>2</v>
      </c>
      <c r="AA665" s="1">
        <v>44785</v>
      </c>
      <c r="AB665" t="s">
        <v>50</v>
      </c>
      <c r="AC665" t="s">
        <v>42</v>
      </c>
      <c r="AD665" t="s">
        <v>52</v>
      </c>
      <c r="AE665">
        <v>3</v>
      </c>
      <c r="AF665" s="5">
        <v>338.48</v>
      </c>
      <c r="AG665">
        <v>34</v>
      </c>
      <c r="AH665" t="str">
        <f t="shared" si="10"/>
        <v>Adult</v>
      </c>
    </row>
    <row r="666" spans="1:34" x14ac:dyDescent="0.25">
      <c r="A666">
        <v>1155</v>
      </c>
      <c r="B666" s="1">
        <v>43421</v>
      </c>
      <c r="C666">
        <v>7</v>
      </c>
      <c r="D666" t="s">
        <v>28</v>
      </c>
      <c r="E666" t="s">
        <v>81</v>
      </c>
      <c r="F666" t="s">
        <v>108</v>
      </c>
      <c r="G666" t="s">
        <v>31</v>
      </c>
      <c r="H666" t="s">
        <v>45</v>
      </c>
      <c r="I666" t="s">
        <v>33</v>
      </c>
      <c r="J666" t="s">
        <v>34</v>
      </c>
      <c r="K666" t="s">
        <v>188</v>
      </c>
      <c r="L666" t="s">
        <v>35</v>
      </c>
      <c r="M666" s="1">
        <v>18938</v>
      </c>
      <c r="N666" t="s">
        <v>36</v>
      </c>
      <c r="O666" t="s">
        <v>37</v>
      </c>
      <c r="P666" t="s">
        <v>60</v>
      </c>
      <c r="Q666" t="s">
        <v>67</v>
      </c>
      <c r="R666" t="s">
        <v>40</v>
      </c>
      <c r="S666" t="str">
        <f>IF(Table1[[#This Row],[Current Employee Rating]]&gt;=4,"High Performer",IF(Table1[[#This Row],[Current Employee Rating]]&gt;=3,"Average Performer","Low Performer"))</f>
        <v>Average Performer</v>
      </c>
      <c r="T666">
        <v>3</v>
      </c>
      <c r="U666" s="1">
        <v>44798</v>
      </c>
      <c r="V666">
        <v>2</v>
      </c>
      <c r="W666" t="str">
        <f>IF(Table1[[#This Row],[Engagement Score]]&lt;3,"Low",IF(Table1[[#This Row],[Engagement Score]]&lt;4,"Medium","High"))</f>
        <v>Low</v>
      </c>
      <c r="X666">
        <v>3</v>
      </c>
      <c r="Y666" t="str">
        <f>IF(Table1[[#This Row],[Satisfaction Score]]&lt;3,"Unsatisfied",IF(Table1[[#This Row],[Satisfaction Score]]&lt;4,"Neutral","Satisfied"))</f>
        <v>Neutral</v>
      </c>
      <c r="Z666">
        <v>1</v>
      </c>
      <c r="AA666" s="1">
        <v>44814</v>
      </c>
      <c r="AB666" t="s">
        <v>68</v>
      </c>
      <c r="AC666" t="s">
        <v>42</v>
      </c>
      <c r="AD666" t="s">
        <v>43</v>
      </c>
      <c r="AE666">
        <v>1</v>
      </c>
      <c r="AF666" s="5">
        <v>339.01</v>
      </c>
      <c r="AG666">
        <v>67</v>
      </c>
      <c r="AH666" t="str">
        <f t="shared" si="10"/>
        <v>Old</v>
      </c>
    </row>
    <row r="667" spans="1:34" x14ac:dyDescent="0.25">
      <c r="A667">
        <v>1156</v>
      </c>
      <c r="B667" s="1">
        <v>43668</v>
      </c>
      <c r="C667">
        <v>6</v>
      </c>
      <c r="D667" t="s">
        <v>28</v>
      </c>
      <c r="E667" t="s">
        <v>54</v>
      </c>
      <c r="F667" t="s">
        <v>108</v>
      </c>
      <c r="G667" t="s">
        <v>31</v>
      </c>
      <c r="H667" t="s">
        <v>45</v>
      </c>
      <c r="I667" t="s">
        <v>55</v>
      </c>
      <c r="J667" t="s">
        <v>34</v>
      </c>
      <c r="K667" t="s">
        <v>188</v>
      </c>
      <c r="L667" t="s">
        <v>109</v>
      </c>
      <c r="M667" s="1">
        <v>29331</v>
      </c>
      <c r="N667" t="s">
        <v>36</v>
      </c>
      <c r="O667" t="s">
        <v>48</v>
      </c>
      <c r="P667" t="s">
        <v>49</v>
      </c>
      <c r="Q667" t="s">
        <v>67</v>
      </c>
      <c r="R667" t="s">
        <v>40</v>
      </c>
      <c r="S667" t="str">
        <f>IF(Table1[[#This Row],[Current Employee Rating]]&gt;=4,"High Performer",IF(Table1[[#This Row],[Current Employee Rating]]&gt;=3,"Average Performer","Low Performer"))</f>
        <v>Average Performer</v>
      </c>
      <c r="T667">
        <v>3</v>
      </c>
      <c r="U667" s="1">
        <v>45058</v>
      </c>
      <c r="V667">
        <v>1</v>
      </c>
      <c r="W667" t="str">
        <f>IF(Table1[[#This Row],[Engagement Score]]&lt;3,"Low",IF(Table1[[#This Row],[Engagement Score]]&lt;4,"Medium","High"))</f>
        <v>Low</v>
      </c>
      <c r="X667">
        <v>5</v>
      </c>
      <c r="Y667" t="str">
        <f>IF(Table1[[#This Row],[Satisfaction Score]]&lt;3,"Unsatisfied",IF(Table1[[#This Row],[Satisfaction Score]]&lt;4,"Neutral","Satisfied"))</f>
        <v>Satisfied</v>
      </c>
      <c r="Z667">
        <v>2</v>
      </c>
      <c r="AA667" s="1">
        <v>44808</v>
      </c>
      <c r="AB667" t="s">
        <v>50</v>
      </c>
      <c r="AC667" t="s">
        <v>42</v>
      </c>
      <c r="AD667" t="s">
        <v>52</v>
      </c>
      <c r="AE667">
        <v>5</v>
      </c>
      <c r="AF667" s="5">
        <v>939.49</v>
      </c>
      <c r="AG667">
        <v>39</v>
      </c>
      <c r="AH667" t="str">
        <f t="shared" si="10"/>
        <v>Adult</v>
      </c>
    </row>
    <row r="668" spans="1:34" x14ac:dyDescent="0.25">
      <c r="A668">
        <v>1157</v>
      </c>
      <c r="B668" s="1">
        <v>43506</v>
      </c>
      <c r="C668">
        <v>7</v>
      </c>
      <c r="D668" t="s">
        <v>28</v>
      </c>
      <c r="E668" t="s">
        <v>94</v>
      </c>
      <c r="F668" t="s">
        <v>30</v>
      </c>
      <c r="G668" t="s">
        <v>46</v>
      </c>
      <c r="H668" t="s">
        <v>45</v>
      </c>
      <c r="I668" t="s">
        <v>33</v>
      </c>
      <c r="J668" t="s">
        <v>34</v>
      </c>
      <c r="K668" t="s">
        <v>188</v>
      </c>
      <c r="L668" t="s">
        <v>101</v>
      </c>
      <c r="M668" s="1">
        <v>35142</v>
      </c>
      <c r="N668" t="s">
        <v>36</v>
      </c>
      <c r="O668" t="s">
        <v>48</v>
      </c>
      <c r="P668" t="s">
        <v>49</v>
      </c>
      <c r="Q668" t="s">
        <v>67</v>
      </c>
      <c r="R668" t="s">
        <v>40</v>
      </c>
      <c r="S668" t="str">
        <f>IF(Table1[[#This Row],[Current Employee Rating]]&gt;=4,"High Performer",IF(Table1[[#This Row],[Current Employee Rating]]&gt;=3,"Average Performer","Low Performer"))</f>
        <v>Average Performer</v>
      </c>
      <c r="T668">
        <v>3</v>
      </c>
      <c r="U668" s="1">
        <v>45083</v>
      </c>
      <c r="V668">
        <v>1</v>
      </c>
      <c r="W668" t="str">
        <f>IF(Table1[[#This Row],[Engagement Score]]&lt;3,"Low",IF(Table1[[#This Row],[Engagement Score]]&lt;4,"Medium","High"))</f>
        <v>Low</v>
      </c>
      <c r="X668">
        <v>4</v>
      </c>
      <c r="Y668" t="str">
        <f>IF(Table1[[#This Row],[Satisfaction Score]]&lt;3,"Unsatisfied",IF(Table1[[#This Row],[Satisfaction Score]]&lt;4,"Neutral","Satisfied"))</f>
        <v>Satisfied</v>
      </c>
      <c r="Z668">
        <v>2</v>
      </c>
      <c r="AA668" s="1">
        <v>44845</v>
      </c>
      <c r="AB668" t="s">
        <v>68</v>
      </c>
      <c r="AC668" t="s">
        <v>51</v>
      </c>
      <c r="AD668" t="s">
        <v>73</v>
      </c>
      <c r="AE668">
        <v>1</v>
      </c>
      <c r="AF668" s="5">
        <v>276.47000000000003</v>
      </c>
      <c r="AG668">
        <v>23</v>
      </c>
      <c r="AH668" t="str">
        <f t="shared" si="10"/>
        <v>Young Adult</v>
      </c>
    </row>
    <row r="669" spans="1:34" x14ac:dyDescent="0.25">
      <c r="A669">
        <v>1158</v>
      </c>
      <c r="B669" s="1">
        <v>43426</v>
      </c>
      <c r="C669">
        <v>7</v>
      </c>
      <c r="D669" t="s">
        <v>28</v>
      </c>
      <c r="E669" t="s">
        <v>85</v>
      </c>
      <c r="F669" t="s">
        <v>108</v>
      </c>
      <c r="G669" t="s">
        <v>55</v>
      </c>
      <c r="H669" t="s">
        <v>45</v>
      </c>
      <c r="I669" t="s">
        <v>55</v>
      </c>
      <c r="J669" t="s">
        <v>34</v>
      </c>
      <c r="K669" t="s">
        <v>188</v>
      </c>
      <c r="L669" t="s">
        <v>70</v>
      </c>
      <c r="M669" s="1">
        <v>21370</v>
      </c>
      <c r="N669" t="s">
        <v>36</v>
      </c>
      <c r="O669" t="s">
        <v>48</v>
      </c>
      <c r="P669" t="s">
        <v>84</v>
      </c>
      <c r="Q669" t="s">
        <v>39</v>
      </c>
      <c r="R669" t="s">
        <v>40</v>
      </c>
      <c r="S669" t="str">
        <f>IF(Table1[[#This Row],[Current Employee Rating]]&gt;=4,"High Performer",IF(Table1[[#This Row],[Current Employee Rating]]&gt;=3,"Average Performer","Low Performer"))</f>
        <v>Average Performer</v>
      </c>
      <c r="T669">
        <v>3</v>
      </c>
      <c r="U669" s="1">
        <v>45002</v>
      </c>
      <c r="V669">
        <v>2</v>
      </c>
      <c r="W669" t="str">
        <f>IF(Table1[[#This Row],[Engagement Score]]&lt;3,"Low",IF(Table1[[#This Row],[Engagement Score]]&lt;4,"Medium","High"))</f>
        <v>Low</v>
      </c>
      <c r="X669">
        <v>4</v>
      </c>
      <c r="Y669" t="str">
        <f>IF(Table1[[#This Row],[Satisfaction Score]]&lt;3,"Unsatisfied",IF(Table1[[#This Row],[Satisfaction Score]]&lt;4,"Neutral","Satisfied"))</f>
        <v>Satisfied</v>
      </c>
      <c r="Z669">
        <v>4</v>
      </c>
      <c r="AA669" s="1">
        <v>44818</v>
      </c>
      <c r="AB669" t="s">
        <v>50</v>
      </c>
      <c r="AC669" t="s">
        <v>51</v>
      </c>
      <c r="AD669" t="s">
        <v>63</v>
      </c>
      <c r="AE669">
        <v>3</v>
      </c>
      <c r="AF669" s="5">
        <v>154.71</v>
      </c>
      <c r="AG669">
        <v>60</v>
      </c>
      <c r="AH669" t="str">
        <f t="shared" si="10"/>
        <v>Old</v>
      </c>
    </row>
    <row r="670" spans="1:34" x14ac:dyDescent="0.25">
      <c r="A670">
        <v>1159</v>
      </c>
      <c r="B670" s="1">
        <v>45039</v>
      </c>
      <c r="C670">
        <v>3</v>
      </c>
      <c r="D670" t="s">
        <v>28</v>
      </c>
      <c r="E670" t="s">
        <v>64</v>
      </c>
      <c r="F670" t="s">
        <v>30</v>
      </c>
      <c r="G670" t="s">
        <v>46</v>
      </c>
      <c r="H670" t="s">
        <v>45</v>
      </c>
      <c r="I670" t="s">
        <v>33</v>
      </c>
      <c r="J670" t="s">
        <v>34</v>
      </c>
      <c r="K670" t="s">
        <v>188</v>
      </c>
      <c r="L670" t="s">
        <v>89</v>
      </c>
      <c r="M670" s="1">
        <v>29009</v>
      </c>
      <c r="N670" t="s">
        <v>36</v>
      </c>
      <c r="O670" t="s">
        <v>48</v>
      </c>
      <c r="P670" t="s">
        <v>60</v>
      </c>
      <c r="Q670" t="s">
        <v>77</v>
      </c>
      <c r="R670" t="s">
        <v>40</v>
      </c>
      <c r="S670" t="str">
        <f>IF(Table1[[#This Row],[Current Employee Rating]]&gt;=4,"High Performer",IF(Table1[[#This Row],[Current Employee Rating]]&gt;=3,"Average Performer","Low Performer"))</f>
        <v>Average Performer</v>
      </c>
      <c r="T670">
        <v>3</v>
      </c>
      <c r="U670" s="1">
        <v>44975</v>
      </c>
      <c r="V670">
        <v>1</v>
      </c>
      <c r="W670" t="str">
        <f>IF(Table1[[#This Row],[Engagement Score]]&lt;3,"Low",IF(Table1[[#This Row],[Engagement Score]]&lt;4,"Medium","High"))</f>
        <v>Low</v>
      </c>
      <c r="X670">
        <v>2</v>
      </c>
      <c r="Y670" t="str">
        <f>IF(Table1[[#This Row],[Satisfaction Score]]&lt;3,"Unsatisfied",IF(Table1[[#This Row],[Satisfaction Score]]&lt;4,"Neutral","Satisfied"))</f>
        <v>Unsatisfied</v>
      </c>
      <c r="Z670">
        <v>4</v>
      </c>
      <c r="AA670" s="1">
        <v>44922</v>
      </c>
      <c r="AB670" t="s">
        <v>41</v>
      </c>
      <c r="AC670" t="s">
        <v>51</v>
      </c>
      <c r="AD670" t="s">
        <v>43</v>
      </c>
      <c r="AE670">
        <v>3</v>
      </c>
      <c r="AF670" s="5">
        <v>674.24</v>
      </c>
      <c r="AG670">
        <v>44</v>
      </c>
      <c r="AH670" t="str">
        <f t="shared" si="10"/>
        <v>Middle Aged</v>
      </c>
    </row>
    <row r="671" spans="1:34" x14ac:dyDescent="0.25">
      <c r="A671">
        <v>1160</v>
      </c>
      <c r="B671" s="1">
        <v>44921</v>
      </c>
      <c r="C671">
        <v>3</v>
      </c>
      <c r="D671" t="s">
        <v>28</v>
      </c>
      <c r="E671" t="s">
        <v>74</v>
      </c>
      <c r="F671" t="s">
        <v>30</v>
      </c>
      <c r="G671" t="s">
        <v>46</v>
      </c>
      <c r="H671" t="s">
        <v>56</v>
      </c>
      <c r="I671" t="s">
        <v>55</v>
      </c>
      <c r="J671" t="s">
        <v>34</v>
      </c>
      <c r="K671" t="s">
        <v>188</v>
      </c>
      <c r="L671" t="s">
        <v>65</v>
      </c>
      <c r="M671" s="1">
        <v>28013</v>
      </c>
      <c r="N671" t="s">
        <v>36</v>
      </c>
      <c r="O671" t="s">
        <v>37</v>
      </c>
      <c r="P671" t="s">
        <v>84</v>
      </c>
      <c r="Q671" t="s">
        <v>61</v>
      </c>
      <c r="R671" t="s">
        <v>40</v>
      </c>
      <c r="S671" t="str">
        <f>IF(Table1[[#This Row],[Current Employee Rating]]&gt;=4,"High Performer",IF(Table1[[#This Row],[Current Employee Rating]]&gt;=3,"Average Performer","Low Performer"))</f>
        <v>Average Performer</v>
      </c>
      <c r="T671">
        <v>3</v>
      </c>
      <c r="U671" s="1">
        <v>44793</v>
      </c>
      <c r="V671">
        <v>4</v>
      </c>
      <c r="W671" t="str">
        <f>IF(Table1[[#This Row],[Engagement Score]]&lt;3,"Low",IF(Table1[[#This Row],[Engagement Score]]&lt;4,"Medium","High"))</f>
        <v>High</v>
      </c>
      <c r="X671">
        <v>2</v>
      </c>
      <c r="Y671" t="str">
        <f>IF(Table1[[#This Row],[Satisfaction Score]]&lt;3,"Unsatisfied",IF(Table1[[#This Row],[Satisfaction Score]]&lt;4,"Neutral","Satisfied"))</f>
        <v>Unsatisfied</v>
      </c>
      <c r="Z671">
        <v>3</v>
      </c>
      <c r="AA671" s="1">
        <v>44872</v>
      </c>
      <c r="AB671" t="s">
        <v>41</v>
      </c>
      <c r="AC671" t="s">
        <v>51</v>
      </c>
      <c r="AD671" t="s">
        <v>43</v>
      </c>
      <c r="AE671">
        <v>2</v>
      </c>
      <c r="AF671" s="5">
        <v>137.96</v>
      </c>
      <c r="AG671">
        <v>46</v>
      </c>
      <c r="AH671" t="str">
        <f t="shared" si="10"/>
        <v>Middle Aged</v>
      </c>
    </row>
    <row r="672" spans="1:34" x14ac:dyDescent="0.25">
      <c r="A672">
        <v>1161</v>
      </c>
      <c r="B672" s="1">
        <v>43996</v>
      </c>
      <c r="C672">
        <v>5</v>
      </c>
      <c r="D672" t="s">
        <v>28</v>
      </c>
      <c r="E672" t="s">
        <v>94</v>
      </c>
      <c r="F672" t="s">
        <v>30</v>
      </c>
      <c r="G672" t="s">
        <v>31</v>
      </c>
      <c r="H672" t="s">
        <v>56</v>
      </c>
      <c r="I672" t="s">
        <v>46</v>
      </c>
      <c r="J672" t="s">
        <v>34</v>
      </c>
      <c r="K672" t="s">
        <v>188</v>
      </c>
      <c r="L672" t="s">
        <v>105</v>
      </c>
      <c r="M672" s="1">
        <v>19966</v>
      </c>
      <c r="N672" t="s">
        <v>36</v>
      </c>
      <c r="O672" t="s">
        <v>37</v>
      </c>
      <c r="P672" t="s">
        <v>60</v>
      </c>
      <c r="Q672" t="s">
        <v>39</v>
      </c>
      <c r="R672" t="s">
        <v>40</v>
      </c>
      <c r="S672" t="str">
        <f>IF(Table1[[#This Row],[Current Employee Rating]]&gt;=4,"High Performer",IF(Table1[[#This Row],[Current Employee Rating]]&gt;=3,"Average Performer","Low Performer"))</f>
        <v>Average Performer</v>
      </c>
      <c r="T672">
        <v>3</v>
      </c>
      <c r="U672" s="1">
        <v>45025</v>
      </c>
      <c r="V672">
        <v>3</v>
      </c>
      <c r="W672" t="str">
        <f>IF(Table1[[#This Row],[Engagement Score]]&lt;3,"Low",IF(Table1[[#This Row],[Engagement Score]]&lt;4,"Medium","High"))</f>
        <v>Medium</v>
      </c>
      <c r="X672">
        <v>4</v>
      </c>
      <c r="Y672" t="str">
        <f>IF(Table1[[#This Row],[Satisfaction Score]]&lt;3,"Unsatisfied",IF(Table1[[#This Row],[Satisfaction Score]]&lt;4,"Neutral","Satisfied"))</f>
        <v>Satisfied</v>
      </c>
      <c r="Z672">
        <v>4</v>
      </c>
      <c r="AA672" s="1">
        <v>44878</v>
      </c>
      <c r="AB672" t="s">
        <v>68</v>
      </c>
      <c r="AC672" t="s">
        <v>42</v>
      </c>
      <c r="AD672" t="s">
        <v>73</v>
      </c>
      <c r="AE672">
        <v>5</v>
      </c>
      <c r="AF672" s="5">
        <v>926.85</v>
      </c>
      <c r="AG672">
        <v>66</v>
      </c>
      <c r="AH672" t="str">
        <f t="shared" si="10"/>
        <v>Old</v>
      </c>
    </row>
    <row r="673" spans="1:34" x14ac:dyDescent="0.25">
      <c r="A673">
        <v>1162</v>
      </c>
      <c r="B673" s="1">
        <v>44649</v>
      </c>
      <c r="C673">
        <v>4</v>
      </c>
      <c r="D673" t="s">
        <v>28</v>
      </c>
      <c r="E673" t="s">
        <v>74</v>
      </c>
      <c r="F673" t="s">
        <v>30</v>
      </c>
      <c r="G673" t="s">
        <v>55</v>
      </c>
      <c r="H673" t="s">
        <v>32</v>
      </c>
      <c r="I673" t="s">
        <v>33</v>
      </c>
      <c r="J673" t="s">
        <v>34</v>
      </c>
      <c r="K673" t="s">
        <v>188</v>
      </c>
      <c r="L673" t="s">
        <v>65</v>
      </c>
      <c r="M673" s="1">
        <v>30545</v>
      </c>
      <c r="N673" t="s">
        <v>36</v>
      </c>
      <c r="O673" t="s">
        <v>37</v>
      </c>
      <c r="P673" t="s">
        <v>84</v>
      </c>
      <c r="Q673" t="s">
        <v>39</v>
      </c>
      <c r="R673" t="s">
        <v>40</v>
      </c>
      <c r="S673" t="str">
        <f>IF(Table1[[#This Row],[Current Employee Rating]]&gt;=4,"High Performer",IF(Table1[[#This Row],[Current Employee Rating]]&gt;=3,"Average Performer","Low Performer"))</f>
        <v>Average Performer</v>
      </c>
      <c r="T673">
        <v>3</v>
      </c>
      <c r="U673" s="1">
        <v>44839</v>
      </c>
      <c r="V673">
        <v>3</v>
      </c>
      <c r="W673" t="str">
        <f>IF(Table1[[#This Row],[Engagement Score]]&lt;3,"Low",IF(Table1[[#This Row],[Engagement Score]]&lt;4,"Medium","High"))</f>
        <v>Medium</v>
      </c>
      <c r="X673">
        <v>3</v>
      </c>
      <c r="Y673" t="str">
        <f>IF(Table1[[#This Row],[Satisfaction Score]]&lt;3,"Unsatisfied",IF(Table1[[#This Row],[Satisfaction Score]]&lt;4,"Neutral","Satisfied"))</f>
        <v>Neutral</v>
      </c>
      <c r="Z673">
        <v>2</v>
      </c>
      <c r="AA673" s="1">
        <v>44806</v>
      </c>
      <c r="AB673" t="s">
        <v>92</v>
      </c>
      <c r="AC673" t="s">
        <v>51</v>
      </c>
      <c r="AD673" t="s">
        <v>52</v>
      </c>
      <c r="AE673">
        <v>1</v>
      </c>
      <c r="AF673" s="5">
        <v>846.55</v>
      </c>
      <c r="AG673">
        <v>39</v>
      </c>
      <c r="AH673" t="str">
        <f t="shared" si="10"/>
        <v>Adult</v>
      </c>
    </row>
    <row r="674" spans="1:34" x14ac:dyDescent="0.25">
      <c r="A674">
        <v>1163</v>
      </c>
      <c r="B674" s="1">
        <v>44913</v>
      </c>
      <c r="C674">
        <v>3</v>
      </c>
      <c r="D674" t="s">
        <v>133</v>
      </c>
      <c r="E674" t="s">
        <v>81</v>
      </c>
      <c r="F674" t="s">
        <v>30</v>
      </c>
      <c r="G674" t="s">
        <v>31</v>
      </c>
      <c r="H674" t="s">
        <v>45</v>
      </c>
      <c r="I674" t="s">
        <v>46</v>
      </c>
      <c r="J674" t="s">
        <v>34</v>
      </c>
      <c r="K674" t="s">
        <v>188</v>
      </c>
      <c r="L674" t="s">
        <v>96</v>
      </c>
      <c r="M674" s="1">
        <v>35102</v>
      </c>
      <c r="N674" t="s">
        <v>36</v>
      </c>
      <c r="O674" t="s">
        <v>37</v>
      </c>
      <c r="P674" t="s">
        <v>38</v>
      </c>
      <c r="Q674" t="s">
        <v>77</v>
      </c>
      <c r="R674" t="s">
        <v>40</v>
      </c>
      <c r="S674" t="str">
        <f>IF(Table1[[#This Row],[Current Employee Rating]]&gt;=4,"High Performer",IF(Table1[[#This Row],[Current Employee Rating]]&gt;=3,"Average Performer","Low Performer"))</f>
        <v>Average Performer</v>
      </c>
      <c r="T674">
        <v>3</v>
      </c>
      <c r="U674" s="1">
        <v>44909</v>
      </c>
      <c r="V674">
        <v>1</v>
      </c>
      <c r="W674" t="str">
        <f>IF(Table1[[#This Row],[Engagement Score]]&lt;3,"Low",IF(Table1[[#This Row],[Engagement Score]]&lt;4,"Medium","High"))</f>
        <v>Low</v>
      </c>
      <c r="X674">
        <v>2</v>
      </c>
      <c r="Y674" t="str">
        <f>IF(Table1[[#This Row],[Satisfaction Score]]&lt;3,"Unsatisfied",IF(Table1[[#This Row],[Satisfaction Score]]&lt;4,"Neutral","Satisfied"))</f>
        <v>Unsatisfied</v>
      </c>
      <c r="Z674">
        <v>3</v>
      </c>
      <c r="AA674" s="1">
        <v>44980</v>
      </c>
      <c r="AB674" t="s">
        <v>92</v>
      </c>
      <c r="AC674" t="s">
        <v>51</v>
      </c>
      <c r="AD674" t="s">
        <v>73</v>
      </c>
      <c r="AE674">
        <v>3</v>
      </c>
      <c r="AF674" s="5">
        <v>734.77</v>
      </c>
      <c r="AG674">
        <v>26</v>
      </c>
      <c r="AH674" t="str">
        <f t="shared" si="10"/>
        <v>Adult</v>
      </c>
    </row>
    <row r="675" spans="1:34" x14ac:dyDescent="0.25">
      <c r="A675">
        <v>1164</v>
      </c>
      <c r="B675" s="1">
        <v>43545</v>
      </c>
      <c r="C675">
        <v>7</v>
      </c>
      <c r="D675" t="s">
        <v>133</v>
      </c>
      <c r="E675" t="s">
        <v>54</v>
      </c>
      <c r="F675" t="s">
        <v>30</v>
      </c>
      <c r="G675" t="s">
        <v>46</v>
      </c>
      <c r="H675" t="s">
        <v>45</v>
      </c>
      <c r="I675" t="s">
        <v>46</v>
      </c>
      <c r="J675" t="s">
        <v>34</v>
      </c>
      <c r="K675" t="s">
        <v>188</v>
      </c>
      <c r="L675" t="s">
        <v>58</v>
      </c>
      <c r="M675" s="1">
        <v>18561</v>
      </c>
      <c r="N675" t="s">
        <v>36</v>
      </c>
      <c r="O675" t="s">
        <v>37</v>
      </c>
      <c r="P675" t="s">
        <v>60</v>
      </c>
      <c r="Q675" t="s">
        <v>67</v>
      </c>
      <c r="R675" t="s">
        <v>40</v>
      </c>
      <c r="S675" t="str">
        <f>IF(Table1[[#This Row],[Current Employee Rating]]&gt;=4,"High Performer",IF(Table1[[#This Row],[Current Employee Rating]]&gt;=3,"Average Performer","Low Performer"))</f>
        <v>Average Performer</v>
      </c>
      <c r="T675">
        <v>3</v>
      </c>
      <c r="U675" s="1">
        <v>44857</v>
      </c>
      <c r="V675">
        <v>5</v>
      </c>
      <c r="W675" t="str">
        <f>IF(Table1[[#This Row],[Engagement Score]]&lt;3,"Low",IF(Table1[[#This Row],[Engagement Score]]&lt;4,"Medium","High"))</f>
        <v>High</v>
      </c>
      <c r="X675">
        <v>5</v>
      </c>
      <c r="Y675" t="str">
        <f>IF(Table1[[#This Row],[Satisfaction Score]]&lt;3,"Unsatisfied",IF(Table1[[#This Row],[Satisfaction Score]]&lt;4,"Neutral","Satisfied"))</f>
        <v>Satisfied</v>
      </c>
      <c r="Z675">
        <v>5</v>
      </c>
      <c r="AA675" s="1">
        <v>44986</v>
      </c>
      <c r="AB675" t="s">
        <v>68</v>
      </c>
      <c r="AC675" t="s">
        <v>42</v>
      </c>
      <c r="AD675" t="s">
        <v>52</v>
      </c>
      <c r="AE675">
        <v>3</v>
      </c>
      <c r="AF675" s="5">
        <v>315.08999999999997</v>
      </c>
      <c r="AG675">
        <v>69</v>
      </c>
      <c r="AH675" t="str">
        <f t="shared" si="10"/>
        <v>Old</v>
      </c>
    </row>
    <row r="676" spans="1:34" x14ac:dyDescent="0.25">
      <c r="A676">
        <v>1165</v>
      </c>
      <c r="B676" s="1">
        <v>44235</v>
      </c>
      <c r="C676">
        <v>5</v>
      </c>
      <c r="D676" t="s">
        <v>133</v>
      </c>
      <c r="E676" t="s">
        <v>69</v>
      </c>
      <c r="F676" t="s">
        <v>30</v>
      </c>
      <c r="G676" t="s">
        <v>55</v>
      </c>
      <c r="H676" t="s">
        <v>32</v>
      </c>
      <c r="I676" t="s">
        <v>55</v>
      </c>
      <c r="J676" t="s">
        <v>34</v>
      </c>
      <c r="K676" t="s">
        <v>188</v>
      </c>
      <c r="L676" t="s">
        <v>70</v>
      </c>
      <c r="M676" s="1">
        <v>36047</v>
      </c>
      <c r="N676" t="s">
        <v>36</v>
      </c>
      <c r="O676" t="s">
        <v>37</v>
      </c>
      <c r="P676" t="s">
        <v>60</v>
      </c>
      <c r="Q676" t="s">
        <v>39</v>
      </c>
      <c r="R676" t="s">
        <v>40</v>
      </c>
      <c r="S676" t="str">
        <f>IF(Table1[[#This Row],[Current Employee Rating]]&gt;=4,"High Performer",IF(Table1[[#This Row],[Current Employee Rating]]&gt;=3,"Average Performer","Low Performer"))</f>
        <v>Average Performer</v>
      </c>
      <c r="T676">
        <v>3</v>
      </c>
      <c r="U676" s="1">
        <v>44935</v>
      </c>
      <c r="V676">
        <v>3</v>
      </c>
      <c r="W676" t="str">
        <f>IF(Table1[[#This Row],[Engagement Score]]&lt;3,"Low",IF(Table1[[#This Row],[Engagement Score]]&lt;4,"Medium","High"))</f>
        <v>Medium</v>
      </c>
      <c r="X676">
        <v>3</v>
      </c>
      <c r="Y676" t="str">
        <f>IF(Table1[[#This Row],[Satisfaction Score]]&lt;3,"Unsatisfied",IF(Table1[[#This Row],[Satisfaction Score]]&lt;4,"Neutral","Satisfied"))</f>
        <v>Neutral</v>
      </c>
      <c r="Z676">
        <v>1</v>
      </c>
      <c r="AA676" s="1">
        <v>44831</v>
      </c>
      <c r="AB676" t="s">
        <v>92</v>
      </c>
      <c r="AC676" t="s">
        <v>42</v>
      </c>
      <c r="AD676" t="s">
        <v>73</v>
      </c>
      <c r="AE676">
        <v>3</v>
      </c>
      <c r="AF676" s="5">
        <v>686.05</v>
      </c>
      <c r="AG676">
        <v>23</v>
      </c>
      <c r="AH676" t="str">
        <f t="shared" si="10"/>
        <v>Young Adult</v>
      </c>
    </row>
    <row r="677" spans="1:34" x14ac:dyDescent="0.25">
      <c r="A677">
        <v>1166</v>
      </c>
      <c r="B677" s="1">
        <v>44718</v>
      </c>
      <c r="C677">
        <v>3</v>
      </c>
      <c r="D677" t="s">
        <v>106</v>
      </c>
      <c r="E677" t="s">
        <v>74</v>
      </c>
      <c r="F677" t="s">
        <v>30</v>
      </c>
      <c r="G677" t="s">
        <v>55</v>
      </c>
      <c r="H677" t="s">
        <v>45</v>
      </c>
      <c r="I677" t="s">
        <v>33</v>
      </c>
      <c r="J677" t="s">
        <v>34</v>
      </c>
      <c r="K677" t="s">
        <v>188</v>
      </c>
      <c r="L677" t="s">
        <v>70</v>
      </c>
      <c r="M677" s="1">
        <v>23755</v>
      </c>
      <c r="N677" t="s">
        <v>36</v>
      </c>
      <c r="O677" t="s">
        <v>48</v>
      </c>
      <c r="P677" t="s">
        <v>60</v>
      </c>
      <c r="Q677" t="s">
        <v>67</v>
      </c>
      <c r="R677" t="s">
        <v>40</v>
      </c>
      <c r="S677" t="str">
        <f>IF(Table1[[#This Row],[Current Employee Rating]]&gt;=4,"High Performer",IF(Table1[[#This Row],[Current Employee Rating]]&gt;=3,"Average Performer","Low Performer"))</f>
        <v>Average Performer</v>
      </c>
      <c r="T677">
        <v>3</v>
      </c>
      <c r="U677" s="1">
        <v>44984</v>
      </c>
      <c r="V677">
        <v>2</v>
      </c>
      <c r="W677" t="str">
        <f>IF(Table1[[#This Row],[Engagement Score]]&lt;3,"Low",IF(Table1[[#This Row],[Engagement Score]]&lt;4,"Medium","High"))</f>
        <v>Low</v>
      </c>
      <c r="X677">
        <v>1</v>
      </c>
      <c r="Y677" t="str">
        <f>IF(Table1[[#This Row],[Satisfaction Score]]&lt;3,"Unsatisfied",IF(Table1[[#This Row],[Satisfaction Score]]&lt;4,"Neutral","Satisfied"))</f>
        <v>Unsatisfied</v>
      </c>
      <c r="Z677">
        <v>4</v>
      </c>
      <c r="AA677" s="1">
        <v>44783</v>
      </c>
      <c r="AB677" t="s">
        <v>92</v>
      </c>
      <c r="AC677" t="s">
        <v>51</v>
      </c>
      <c r="AD677" t="s">
        <v>73</v>
      </c>
      <c r="AE677">
        <v>4</v>
      </c>
      <c r="AF677" s="5">
        <v>942.51</v>
      </c>
      <c r="AG677">
        <v>57</v>
      </c>
      <c r="AH677" t="str">
        <f t="shared" si="10"/>
        <v>Middle Aged</v>
      </c>
    </row>
    <row r="678" spans="1:34" x14ac:dyDescent="0.25">
      <c r="A678">
        <v>1167</v>
      </c>
      <c r="B678" s="1">
        <v>44501</v>
      </c>
      <c r="C678">
        <v>4</v>
      </c>
      <c r="D678" t="s">
        <v>106</v>
      </c>
      <c r="E678" t="s">
        <v>81</v>
      </c>
      <c r="F678" t="s">
        <v>30</v>
      </c>
      <c r="G678" t="s">
        <v>31</v>
      </c>
      <c r="H678" t="s">
        <v>56</v>
      </c>
      <c r="I678" t="s">
        <v>55</v>
      </c>
      <c r="J678" t="s">
        <v>34</v>
      </c>
      <c r="K678" t="s">
        <v>188</v>
      </c>
      <c r="L678" t="s">
        <v>70</v>
      </c>
      <c r="M678" s="1">
        <v>20333</v>
      </c>
      <c r="N678" t="s">
        <v>36</v>
      </c>
      <c r="O678" t="s">
        <v>37</v>
      </c>
      <c r="P678" t="s">
        <v>60</v>
      </c>
      <c r="Q678" t="s">
        <v>61</v>
      </c>
      <c r="R678" t="s">
        <v>40</v>
      </c>
      <c r="S678" t="str">
        <f>IF(Table1[[#This Row],[Current Employee Rating]]&gt;=4,"High Performer",IF(Table1[[#This Row],[Current Employee Rating]]&gt;=3,"Average Performer","Low Performer"))</f>
        <v>Average Performer</v>
      </c>
      <c r="T678">
        <v>3</v>
      </c>
      <c r="U678" s="1">
        <v>45068</v>
      </c>
      <c r="V678">
        <v>2</v>
      </c>
      <c r="W678" t="str">
        <f>IF(Table1[[#This Row],[Engagement Score]]&lt;3,"Low",IF(Table1[[#This Row],[Engagement Score]]&lt;4,"Medium","High"))</f>
        <v>Low</v>
      </c>
      <c r="X678">
        <v>3</v>
      </c>
      <c r="Y678" t="str">
        <f>IF(Table1[[#This Row],[Satisfaction Score]]&lt;3,"Unsatisfied",IF(Table1[[#This Row],[Satisfaction Score]]&lt;4,"Neutral","Satisfied"))</f>
        <v>Neutral</v>
      </c>
      <c r="Z678">
        <v>4</v>
      </c>
      <c r="AA678" s="1">
        <v>44980</v>
      </c>
      <c r="AB678" t="s">
        <v>62</v>
      </c>
      <c r="AC678" t="s">
        <v>42</v>
      </c>
      <c r="AD678" t="s">
        <v>43</v>
      </c>
      <c r="AE678">
        <v>4</v>
      </c>
      <c r="AF678" s="5">
        <v>782.82</v>
      </c>
      <c r="AG678">
        <v>66</v>
      </c>
      <c r="AH678" t="str">
        <f t="shared" si="10"/>
        <v>Old</v>
      </c>
    </row>
    <row r="679" spans="1:34" x14ac:dyDescent="0.25">
      <c r="A679">
        <v>1168</v>
      </c>
      <c r="B679" s="1">
        <v>44945</v>
      </c>
      <c r="C679">
        <v>3</v>
      </c>
      <c r="D679" t="s">
        <v>106</v>
      </c>
      <c r="E679" t="s">
        <v>54</v>
      </c>
      <c r="F679" t="s">
        <v>30</v>
      </c>
      <c r="G679" t="s">
        <v>31</v>
      </c>
      <c r="H679" t="s">
        <v>45</v>
      </c>
      <c r="I679" t="s">
        <v>55</v>
      </c>
      <c r="J679" t="s">
        <v>34</v>
      </c>
      <c r="K679" t="s">
        <v>188</v>
      </c>
      <c r="L679" t="s">
        <v>70</v>
      </c>
      <c r="M679" s="1">
        <v>18638</v>
      </c>
      <c r="N679" t="s">
        <v>36</v>
      </c>
      <c r="O679" t="s">
        <v>37</v>
      </c>
      <c r="P679" t="s">
        <v>38</v>
      </c>
      <c r="Q679" t="s">
        <v>67</v>
      </c>
      <c r="R679" t="s">
        <v>40</v>
      </c>
      <c r="S679" t="str">
        <f>IF(Table1[[#This Row],[Current Employee Rating]]&gt;=4,"High Performer",IF(Table1[[#This Row],[Current Employee Rating]]&gt;=3,"Average Performer","Low Performer"))</f>
        <v>Average Performer</v>
      </c>
      <c r="T679">
        <v>3</v>
      </c>
      <c r="U679" s="1">
        <v>44801</v>
      </c>
      <c r="V679">
        <v>2</v>
      </c>
      <c r="W679" t="str">
        <f>IF(Table1[[#This Row],[Engagement Score]]&lt;3,"Low",IF(Table1[[#This Row],[Engagement Score]]&lt;4,"Medium","High"))</f>
        <v>Low</v>
      </c>
      <c r="X679">
        <v>2</v>
      </c>
      <c r="Y679" t="str">
        <f>IF(Table1[[#This Row],[Satisfaction Score]]&lt;3,"Unsatisfied",IF(Table1[[#This Row],[Satisfaction Score]]&lt;4,"Neutral","Satisfied"))</f>
        <v>Unsatisfied</v>
      </c>
      <c r="Z679">
        <v>2</v>
      </c>
      <c r="AA679" s="1">
        <v>44806</v>
      </c>
      <c r="AB679" t="s">
        <v>62</v>
      </c>
      <c r="AC679" t="s">
        <v>42</v>
      </c>
      <c r="AD679" t="s">
        <v>43</v>
      </c>
      <c r="AE679">
        <v>1</v>
      </c>
      <c r="AF679" s="5">
        <v>370.64</v>
      </c>
      <c r="AG679">
        <v>72</v>
      </c>
      <c r="AH679" t="str">
        <f t="shared" si="10"/>
        <v>Old</v>
      </c>
    </row>
    <row r="680" spans="1:34" x14ac:dyDescent="0.25">
      <c r="A680">
        <v>1169</v>
      </c>
      <c r="B680" s="1">
        <v>44042</v>
      </c>
      <c r="C680">
        <v>5</v>
      </c>
      <c r="D680" t="s">
        <v>106</v>
      </c>
      <c r="E680" t="s">
        <v>69</v>
      </c>
      <c r="F680" t="s">
        <v>30</v>
      </c>
      <c r="G680" t="s">
        <v>31</v>
      </c>
      <c r="H680" t="s">
        <v>56</v>
      </c>
      <c r="I680" t="s">
        <v>46</v>
      </c>
      <c r="J680" t="s">
        <v>34</v>
      </c>
      <c r="K680" t="s">
        <v>188</v>
      </c>
      <c r="L680" t="s">
        <v>70</v>
      </c>
      <c r="M680" s="1">
        <v>22174</v>
      </c>
      <c r="N680" t="s">
        <v>36</v>
      </c>
      <c r="O680" t="s">
        <v>37</v>
      </c>
      <c r="P680" t="s">
        <v>84</v>
      </c>
      <c r="Q680" t="s">
        <v>61</v>
      </c>
      <c r="R680" t="s">
        <v>40</v>
      </c>
      <c r="S680" t="str">
        <f>IF(Table1[[#This Row],[Current Employee Rating]]&gt;=4,"High Performer",IF(Table1[[#This Row],[Current Employee Rating]]&gt;=3,"Average Performer","Low Performer"))</f>
        <v>Average Performer</v>
      </c>
      <c r="T680">
        <v>3</v>
      </c>
      <c r="U680" s="1">
        <v>45141</v>
      </c>
      <c r="V680">
        <v>1</v>
      </c>
      <c r="W680" t="str">
        <f>IF(Table1[[#This Row],[Engagement Score]]&lt;3,"Low",IF(Table1[[#This Row],[Engagement Score]]&lt;4,"Medium","High"))</f>
        <v>Low</v>
      </c>
      <c r="X680">
        <v>3</v>
      </c>
      <c r="Y680" t="str">
        <f>IF(Table1[[#This Row],[Satisfaction Score]]&lt;3,"Unsatisfied",IF(Table1[[#This Row],[Satisfaction Score]]&lt;4,"Neutral","Satisfied"))</f>
        <v>Neutral</v>
      </c>
      <c r="Z680">
        <v>2</v>
      </c>
      <c r="AA680" s="1">
        <v>45107</v>
      </c>
      <c r="AB680" t="s">
        <v>68</v>
      </c>
      <c r="AC680" t="s">
        <v>42</v>
      </c>
      <c r="AD680" t="s">
        <v>52</v>
      </c>
      <c r="AE680">
        <v>1</v>
      </c>
      <c r="AF680" s="5">
        <v>487.66</v>
      </c>
      <c r="AG680">
        <v>60</v>
      </c>
      <c r="AH680" t="str">
        <f t="shared" si="10"/>
        <v>Old</v>
      </c>
    </row>
    <row r="681" spans="1:34" x14ac:dyDescent="0.25">
      <c r="A681">
        <v>1170</v>
      </c>
      <c r="B681" s="1">
        <v>45123</v>
      </c>
      <c r="C681">
        <v>2</v>
      </c>
      <c r="D681" t="s">
        <v>106</v>
      </c>
      <c r="E681" t="s">
        <v>29</v>
      </c>
      <c r="F681" t="s">
        <v>30</v>
      </c>
      <c r="G681" t="s">
        <v>46</v>
      </c>
      <c r="H681" t="s">
        <v>32</v>
      </c>
      <c r="I681" t="s">
        <v>55</v>
      </c>
      <c r="J681" t="s">
        <v>34</v>
      </c>
      <c r="K681" t="s">
        <v>188</v>
      </c>
      <c r="L681" t="s">
        <v>111</v>
      </c>
      <c r="M681" s="1">
        <v>18827</v>
      </c>
      <c r="N681" t="s">
        <v>36</v>
      </c>
      <c r="O681" t="s">
        <v>37</v>
      </c>
      <c r="P681" t="s">
        <v>72</v>
      </c>
      <c r="Q681" t="s">
        <v>61</v>
      </c>
      <c r="R681" t="s">
        <v>40</v>
      </c>
      <c r="S681" t="str">
        <f>IF(Table1[[#This Row],[Current Employee Rating]]&gt;=4,"High Performer",IF(Table1[[#This Row],[Current Employee Rating]]&gt;=3,"Average Performer","Low Performer"))</f>
        <v>Average Performer</v>
      </c>
      <c r="T681">
        <v>3</v>
      </c>
      <c r="U681" s="1">
        <v>44962</v>
      </c>
      <c r="V681">
        <v>1</v>
      </c>
      <c r="W681" t="str">
        <f>IF(Table1[[#This Row],[Engagement Score]]&lt;3,"Low",IF(Table1[[#This Row],[Engagement Score]]&lt;4,"Medium","High"))</f>
        <v>Low</v>
      </c>
      <c r="X681">
        <v>5</v>
      </c>
      <c r="Y681" t="str">
        <f>IF(Table1[[#This Row],[Satisfaction Score]]&lt;3,"Unsatisfied",IF(Table1[[#This Row],[Satisfaction Score]]&lt;4,"Neutral","Satisfied"))</f>
        <v>Satisfied</v>
      </c>
      <c r="Z681">
        <v>4</v>
      </c>
      <c r="AA681" s="1">
        <v>45142</v>
      </c>
      <c r="AB681" t="s">
        <v>92</v>
      </c>
      <c r="AC681" t="s">
        <v>51</v>
      </c>
      <c r="AD681" t="s">
        <v>52</v>
      </c>
      <c r="AE681">
        <v>1</v>
      </c>
      <c r="AF681" s="5">
        <v>179.85</v>
      </c>
      <c r="AG681">
        <v>72</v>
      </c>
      <c r="AH681" t="str">
        <f t="shared" si="10"/>
        <v>Old</v>
      </c>
    </row>
    <row r="682" spans="1:34" x14ac:dyDescent="0.25">
      <c r="A682">
        <v>1171</v>
      </c>
      <c r="B682" s="1">
        <v>44728</v>
      </c>
      <c r="C682">
        <v>3</v>
      </c>
      <c r="D682" t="s">
        <v>28</v>
      </c>
      <c r="E682" t="s">
        <v>85</v>
      </c>
      <c r="F682" t="s">
        <v>30</v>
      </c>
      <c r="G682" t="s">
        <v>46</v>
      </c>
      <c r="H682" t="s">
        <v>45</v>
      </c>
      <c r="I682" t="s">
        <v>46</v>
      </c>
      <c r="J682" t="s">
        <v>34</v>
      </c>
      <c r="K682" t="s">
        <v>188</v>
      </c>
      <c r="L682" t="s">
        <v>70</v>
      </c>
      <c r="M682" s="1">
        <v>19564</v>
      </c>
      <c r="N682" t="s">
        <v>36</v>
      </c>
      <c r="O682" t="s">
        <v>37</v>
      </c>
      <c r="P682" t="s">
        <v>49</v>
      </c>
      <c r="Q682" t="s">
        <v>61</v>
      </c>
      <c r="R682" t="s">
        <v>40</v>
      </c>
      <c r="S682" t="str">
        <f>IF(Table1[[#This Row],[Current Employee Rating]]&gt;=4,"High Performer",IF(Table1[[#This Row],[Current Employee Rating]]&gt;=3,"Average Performer","Low Performer"))</f>
        <v>Average Performer</v>
      </c>
      <c r="T682">
        <v>3</v>
      </c>
      <c r="U682" s="1">
        <v>45101</v>
      </c>
      <c r="V682">
        <v>4</v>
      </c>
      <c r="W682" t="str">
        <f>IF(Table1[[#This Row],[Engagement Score]]&lt;3,"Low",IF(Table1[[#This Row],[Engagement Score]]&lt;4,"Medium","High"))</f>
        <v>High</v>
      </c>
      <c r="X682">
        <v>1</v>
      </c>
      <c r="Y682" t="str">
        <f>IF(Table1[[#This Row],[Satisfaction Score]]&lt;3,"Unsatisfied",IF(Table1[[#This Row],[Satisfaction Score]]&lt;4,"Neutral","Satisfied"))</f>
        <v>Unsatisfied</v>
      </c>
      <c r="Z682">
        <v>4</v>
      </c>
      <c r="AA682" s="1">
        <v>44811</v>
      </c>
      <c r="AB682" t="s">
        <v>62</v>
      </c>
      <c r="AC682" t="s">
        <v>42</v>
      </c>
      <c r="AD682" t="s">
        <v>63</v>
      </c>
      <c r="AE682">
        <v>1</v>
      </c>
      <c r="AF682" s="5">
        <v>294.74</v>
      </c>
      <c r="AG682">
        <v>69</v>
      </c>
      <c r="AH682" t="str">
        <f t="shared" si="10"/>
        <v>Old</v>
      </c>
    </row>
    <row r="683" spans="1:34" x14ac:dyDescent="0.25">
      <c r="A683">
        <v>1172</v>
      </c>
      <c r="B683" s="1">
        <v>44360</v>
      </c>
      <c r="C683">
        <v>4</v>
      </c>
      <c r="D683" t="s">
        <v>28</v>
      </c>
      <c r="E683" t="s">
        <v>44</v>
      </c>
      <c r="F683" t="s">
        <v>108</v>
      </c>
      <c r="G683" t="s">
        <v>55</v>
      </c>
      <c r="H683" t="s">
        <v>32</v>
      </c>
      <c r="I683" t="s">
        <v>55</v>
      </c>
      <c r="J683" t="s">
        <v>34</v>
      </c>
      <c r="K683" t="s">
        <v>188</v>
      </c>
      <c r="L683" t="s">
        <v>79</v>
      </c>
      <c r="M683" s="1">
        <v>19134</v>
      </c>
      <c r="N683" t="s">
        <v>36</v>
      </c>
      <c r="O683" t="s">
        <v>48</v>
      </c>
      <c r="P683" t="s">
        <v>84</v>
      </c>
      <c r="Q683" t="s">
        <v>67</v>
      </c>
      <c r="R683" t="s">
        <v>40</v>
      </c>
      <c r="S683" t="str">
        <f>IF(Table1[[#This Row],[Current Employee Rating]]&gt;=4,"High Performer",IF(Table1[[#This Row],[Current Employee Rating]]&gt;=3,"Average Performer","Low Performer"))</f>
        <v>Average Performer</v>
      </c>
      <c r="T683">
        <v>3</v>
      </c>
      <c r="U683" s="1">
        <v>45096</v>
      </c>
      <c r="V683">
        <v>1</v>
      </c>
      <c r="W683" t="str">
        <f>IF(Table1[[#This Row],[Engagement Score]]&lt;3,"Low",IF(Table1[[#This Row],[Engagement Score]]&lt;4,"Medium","High"))</f>
        <v>Low</v>
      </c>
      <c r="X683">
        <v>3</v>
      </c>
      <c r="Y683" t="str">
        <f>IF(Table1[[#This Row],[Satisfaction Score]]&lt;3,"Unsatisfied",IF(Table1[[#This Row],[Satisfaction Score]]&lt;4,"Neutral","Satisfied"))</f>
        <v>Neutral</v>
      </c>
      <c r="Z683">
        <v>2</v>
      </c>
      <c r="AA683" s="1">
        <v>45015</v>
      </c>
      <c r="AB683" t="s">
        <v>92</v>
      </c>
      <c r="AC683" t="s">
        <v>51</v>
      </c>
      <c r="AD683" t="s">
        <v>73</v>
      </c>
      <c r="AE683">
        <v>5</v>
      </c>
      <c r="AF683" s="5">
        <v>202.09</v>
      </c>
      <c r="AG683">
        <v>69</v>
      </c>
      <c r="AH683" t="str">
        <f t="shared" si="10"/>
        <v>Old</v>
      </c>
    </row>
    <row r="684" spans="1:34" x14ac:dyDescent="0.25">
      <c r="A684">
        <v>1173</v>
      </c>
      <c r="B684" s="1">
        <v>44149</v>
      </c>
      <c r="C684">
        <v>5</v>
      </c>
      <c r="D684" t="s">
        <v>28</v>
      </c>
      <c r="E684" t="s">
        <v>69</v>
      </c>
      <c r="F684" t="s">
        <v>108</v>
      </c>
      <c r="G684" t="s">
        <v>55</v>
      </c>
      <c r="H684" t="s">
        <v>32</v>
      </c>
      <c r="I684" t="s">
        <v>55</v>
      </c>
      <c r="J684" t="s">
        <v>34</v>
      </c>
      <c r="K684" t="s">
        <v>188</v>
      </c>
      <c r="L684" t="s">
        <v>134</v>
      </c>
      <c r="M684" s="1">
        <v>24867</v>
      </c>
      <c r="N684" t="s">
        <v>36</v>
      </c>
      <c r="O684" t="s">
        <v>37</v>
      </c>
      <c r="P684" t="s">
        <v>38</v>
      </c>
      <c r="Q684" t="s">
        <v>39</v>
      </c>
      <c r="R684" t="s">
        <v>40</v>
      </c>
      <c r="S684" t="str">
        <f>IF(Table1[[#This Row],[Current Employee Rating]]&gt;=4,"High Performer",IF(Table1[[#This Row],[Current Employee Rating]]&gt;=3,"Average Performer","Low Performer"))</f>
        <v>Average Performer</v>
      </c>
      <c r="T684">
        <v>3</v>
      </c>
      <c r="U684" s="1">
        <v>45093</v>
      </c>
      <c r="V684">
        <v>5</v>
      </c>
      <c r="W684" t="str">
        <f>IF(Table1[[#This Row],[Engagement Score]]&lt;3,"Low",IF(Table1[[#This Row],[Engagement Score]]&lt;4,"Medium","High"))</f>
        <v>High</v>
      </c>
      <c r="X684">
        <v>5</v>
      </c>
      <c r="Y684" t="str">
        <f>IF(Table1[[#This Row],[Satisfaction Score]]&lt;3,"Unsatisfied",IF(Table1[[#This Row],[Satisfaction Score]]&lt;4,"Neutral","Satisfied"))</f>
        <v>Satisfied</v>
      </c>
      <c r="Z684">
        <v>2</v>
      </c>
      <c r="AA684" s="1">
        <v>44966</v>
      </c>
      <c r="AB684" t="s">
        <v>50</v>
      </c>
      <c r="AC684" t="s">
        <v>42</v>
      </c>
      <c r="AD684" t="s">
        <v>73</v>
      </c>
      <c r="AE684">
        <v>4</v>
      </c>
      <c r="AF684" s="5">
        <v>901.42</v>
      </c>
      <c r="AG684">
        <v>52</v>
      </c>
      <c r="AH684" t="str">
        <f t="shared" si="10"/>
        <v>Middle Aged</v>
      </c>
    </row>
    <row r="685" spans="1:34" x14ac:dyDescent="0.25">
      <c r="A685">
        <v>1174</v>
      </c>
      <c r="B685" s="1">
        <v>43998</v>
      </c>
      <c r="C685">
        <v>5</v>
      </c>
      <c r="D685" t="s">
        <v>28</v>
      </c>
      <c r="E685" t="s">
        <v>29</v>
      </c>
      <c r="F685" t="s">
        <v>108</v>
      </c>
      <c r="G685" t="s">
        <v>55</v>
      </c>
      <c r="H685" t="s">
        <v>32</v>
      </c>
      <c r="I685" t="s">
        <v>33</v>
      </c>
      <c r="J685" t="s">
        <v>34</v>
      </c>
      <c r="K685" t="s">
        <v>188</v>
      </c>
      <c r="L685" t="s">
        <v>70</v>
      </c>
      <c r="M685" s="1">
        <v>27008</v>
      </c>
      <c r="N685" t="s">
        <v>36</v>
      </c>
      <c r="O685" t="s">
        <v>37</v>
      </c>
      <c r="P685" t="s">
        <v>60</v>
      </c>
      <c r="Q685" t="s">
        <v>39</v>
      </c>
      <c r="R685" t="s">
        <v>40</v>
      </c>
      <c r="S685" t="str">
        <f>IF(Table1[[#This Row],[Current Employee Rating]]&gt;=4,"High Performer",IF(Table1[[#This Row],[Current Employee Rating]]&gt;=3,"Average Performer","Low Performer"))</f>
        <v>Average Performer</v>
      </c>
      <c r="T685">
        <v>3</v>
      </c>
      <c r="U685" s="1">
        <v>44991</v>
      </c>
      <c r="V685">
        <v>2</v>
      </c>
      <c r="W685" t="str">
        <f>IF(Table1[[#This Row],[Engagement Score]]&lt;3,"Low",IF(Table1[[#This Row],[Engagement Score]]&lt;4,"Medium","High"))</f>
        <v>Low</v>
      </c>
      <c r="X685">
        <v>1</v>
      </c>
      <c r="Y685" t="str">
        <f>IF(Table1[[#This Row],[Satisfaction Score]]&lt;3,"Unsatisfied",IF(Table1[[#This Row],[Satisfaction Score]]&lt;4,"Neutral","Satisfied"))</f>
        <v>Unsatisfied</v>
      </c>
      <c r="Z685">
        <v>5</v>
      </c>
      <c r="AA685" s="1">
        <v>45058</v>
      </c>
      <c r="AB685" t="s">
        <v>62</v>
      </c>
      <c r="AC685" t="s">
        <v>51</v>
      </c>
      <c r="AD685" t="s">
        <v>52</v>
      </c>
      <c r="AE685">
        <v>3</v>
      </c>
      <c r="AF685" s="5">
        <v>454.23</v>
      </c>
      <c r="AG685">
        <v>47</v>
      </c>
      <c r="AH685" t="str">
        <f t="shared" si="10"/>
        <v>Middle Aged</v>
      </c>
    </row>
    <row r="686" spans="1:34" x14ac:dyDescent="0.25">
      <c r="A686">
        <v>1175</v>
      </c>
      <c r="B686" s="1">
        <v>43454</v>
      </c>
      <c r="C686">
        <v>7</v>
      </c>
      <c r="D686" t="s">
        <v>28</v>
      </c>
      <c r="E686" t="s">
        <v>44</v>
      </c>
      <c r="F686" t="s">
        <v>108</v>
      </c>
      <c r="G686" t="s">
        <v>55</v>
      </c>
      <c r="H686" t="s">
        <v>45</v>
      </c>
      <c r="I686" t="s">
        <v>46</v>
      </c>
      <c r="J686" t="s">
        <v>34</v>
      </c>
      <c r="K686" t="s">
        <v>188</v>
      </c>
      <c r="L686" t="s">
        <v>102</v>
      </c>
      <c r="M686" s="1">
        <v>35281</v>
      </c>
      <c r="N686" t="s">
        <v>36</v>
      </c>
      <c r="O686" t="s">
        <v>37</v>
      </c>
      <c r="P686" t="s">
        <v>84</v>
      </c>
      <c r="Q686" t="s">
        <v>77</v>
      </c>
      <c r="R686" t="s">
        <v>40</v>
      </c>
      <c r="S686" t="str">
        <f>IF(Table1[[#This Row],[Current Employee Rating]]&gt;=4,"High Performer",IF(Table1[[#This Row],[Current Employee Rating]]&gt;=3,"Average Performer","Low Performer"))</f>
        <v>Average Performer</v>
      </c>
      <c r="T686">
        <v>3</v>
      </c>
      <c r="U686" s="1">
        <v>45038</v>
      </c>
      <c r="V686">
        <v>2</v>
      </c>
      <c r="W686" t="str">
        <f>IF(Table1[[#This Row],[Engagement Score]]&lt;3,"Low",IF(Table1[[#This Row],[Engagement Score]]&lt;4,"Medium","High"))</f>
        <v>Low</v>
      </c>
      <c r="X686">
        <v>1</v>
      </c>
      <c r="Y686" t="str">
        <f>IF(Table1[[#This Row],[Satisfaction Score]]&lt;3,"Unsatisfied",IF(Table1[[#This Row],[Satisfaction Score]]&lt;4,"Neutral","Satisfied"))</f>
        <v>Unsatisfied</v>
      </c>
      <c r="Z686">
        <v>2</v>
      </c>
      <c r="AA686" s="1">
        <v>44930</v>
      </c>
      <c r="AB686" t="s">
        <v>62</v>
      </c>
      <c r="AC686" t="s">
        <v>42</v>
      </c>
      <c r="AD686" t="s">
        <v>73</v>
      </c>
      <c r="AE686">
        <v>3</v>
      </c>
      <c r="AF686" s="5">
        <v>460.39</v>
      </c>
      <c r="AG686">
        <v>22</v>
      </c>
      <c r="AH686" t="str">
        <f t="shared" si="10"/>
        <v>Young Adult</v>
      </c>
    </row>
    <row r="687" spans="1:34" x14ac:dyDescent="0.25">
      <c r="A687">
        <v>1176</v>
      </c>
      <c r="B687" s="1">
        <v>44863</v>
      </c>
      <c r="C687">
        <v>3</v>
      </c>
      <c r="D687" t="s">
        <v>28</v>
      </c>
      <c r="E687" t="s">
        <v>87</v>
      </c>
      <c r="F687" t="s">
        <v>30</v>
      </c>
      <c r="G687" t="s">
        <v>31</v>
      </c>
      <c r="H687" t="s">
        <v>45</v>
      </c>
      <c r="I687" t="s">
        <v>46</v>
      </c>
      <c r="J687" t="s">
        <v>34</v>
      </c>
      <c r="K687" t="s">
        <v>188</v>
      </c>
      <c r="L687" t="s">
        <v>79</v>
      </c>
      <c r="M687" s="1">
        <v>22277</v>
      </c>
      <c r="N687" t="s">
        <v>36</v>
      </c>
      <c r="O687" t="s">
        <v>37</v>
      </c>
      <c r="P687" t="s">
        <v>38</v>
      </c>
      <c r="Q687" t="s">
        <v>67</v>
      </c>
      <c r="R687" t="s">
        <v>40</v>
      </c>
      <c r="S687" t="str">
        <f>IF(Table1[[#This Row],[Current Employee Rating]]&gt;=4,"High Performer",IF(Table1[[#This Row],[Current Employee Rating]]&gt;=3,"Average Performer","Low Performer"))</f>
        <v>Average Performer</v>
      </c>
      <c r="T687">
        <v>3</v>
      </c>
      <c r="U687" s="1">
        <v>44851</v>
      </c>
      <c r="V687">
        <v>2</v>
      </c>
      <c r="W687" t="str">
        <f>IF(Table1[[#This Row],[Engagement Score]]&lt;3,"Low",IF(Table1[[#This Row],[Engagement Score]]&lt;4,"Medium","High"))</f>
        <v>Low</v>
      </c>
      <c r="X687">
        <v>2</v>
      </c>
      <c r="Y687" t="str">
        <f>IF(Table1[[#This Row],[Satisfaction Score]]&lt;3,"Unsatisfied",IF(Table1[[#This Row],[Satisfaction Score]]&lt;4,"Neutral","Satisfied"))</f>
        <v>Unsatisfied</v>
      </c>
      <c r="Z687">
        <v>5</v>
      </c>
      <c r="AA687" s="1">
        <v>44971</v>
      </c>
      <c r="AB687" t="s">
        <v>41</v>
      </c>
      <c r="AC687" t="s">
        <v>42</v>
      </c>
      <c r="AD687" t="s">
        <v>63</v>
      </c>
      <c r="AE687">
        <v>2</v>
      </c>
      <c r="AF687" s="5">
        <v>644.72</v>
      </c>
      <c r="AG687">
        <v>62</v>
      </c>
      <c r="AH687" t="str">
        <f t="shared" si="10"/>
        <v>Old</v>
      </c>
    </row>
    <row r="688" spans="1:34" x14ac:dyDescent="0.25">
      <c r="A688">
        <v>1177</v>
      </c>
      <c r="B688" s="1">
        <v>44032</v>
      </c>
      <c r="C688">
        <v>5</v>
      </c>
      <c r="D688" t="s">
        <v>28</v>
      </c>
      <c r="E688" t="s">
        <v>81</v>
      </c>
      <c r="F688" t="s">
        <v>30</v>
      </c>
      <c r="G688" t="s">
        <v>31</v>
      </c>
      <c r="H688" t="s">
        <v>45</v>
      </c>
      <c r="I688" t="s">
        <v>33</v>
      </c>
      <c r="J688" t="s">
        <v>34</v>
      </c>
      <c r="K688" t="s">
        <v>188</v>
      </c>
      <c r="L688" t="s">
        <v>47</v>
      </c>
      <c r="M688" s="1">
        <v>25025</v>
      </c>
      <c r="N688" t="s">
        <v>36</v>
      </c>
      <c r="O688" t="s">
        <v>37</v>
      </c>
      <c r="P688" t="s">
        <v>60</v>
      </c>
      <c r="Q688" t="s">
        <v>67</v>
      </c>
      <c r="R688" t="s">
        <v>40</v>
      </c>
      <c r="S688" t="str">
        <f>IF(Table1[[#This Row],[Current Employee Rating]]&gt;=4,"High Performer",IF(Table1[[#This Row],[Current Employee Rating]]&gt;=3,"Average Performer","Low Performer"))</f>
        <v>Average Performer</v>
      </c>
      <c r="T688">
        <v>3</v>
      </c>
      <c r="U688" s="1">
        <v>44785</v>
      </c>
      <c r="V688">
        <v>2</v>
      </c>
      <c r="W688" t="str">
        <f>IF(Table1[[#This Row],[Engagement Score]]&lt;3,"Low",IF(Table1[[#This Row],[Engagement Score]]&lt;4,"Medium","High"))</f>
        <v>Low</v>
      </c>
      <c r="X688">
        <v>2</v>
      </c>
      <c r="Y688" t="str">
        <f>IF(Table1[[#This Row],[Satisfaction Score]]&lt;3,"Unsatisfied",IF(Table1[[#This Row],[Satisfaction Score]]&lt;4,"Neutral","Satisfied"))</f>
        <v>Unsatisfied</v>
      </c>
      <c r="Z688">
        <v>5</v>
      </c>
      <c r="AA688" s="1">
        <v>44821</v>
      </c>
      <c r="AB688" t="s">
        <v>50</v>
      </c>
      <c r="AC688" t="s">
        <v>51</v>
      </c>
      <c r="AD688" t="s">
        <v>73</v>
      </c>
      <c r="AE688">
        <v>3</v>
      </c>
      <c r="AF688" s="5">
        <v>436.86</v>
      </c>
      <c r="AG688">
        <v>52</v>
      </c>
      <c r="AH688" t="str">
        <f t="shared" si="10"/>
        <v>Middle Aged</v>
      </c>
    </row>
    <row r="689" spans="1:34" x14ac:dyDescent="0.25">
      <c r="A689">
        <v>1178</v>
      </c>
      <c r="B689" s="1">
        <v>44472</v>
      </c>
      <c r="C689">
        <v>4</v>
      </c>
      <c r="D689" t="s">
        <v>28</v>
      </c>
      <c r="E689" t="s">
        <v>54</v>
      </c>
      <c r="F689" t="s">
        <v>108</v>
      </c>
      <c r="G689" t="s">
        <v>31</v>
      </c>
      <c r="H689" t="s">
        <v>32</v>
      </c>
      <c r="I689" t="s">
        <v>46</v>
      </c>
      <c r="J689" t="s">
        <v>34</v>
      </c>
      <c r="K689" t="s">
        <v>188</v>
      </c>
      <c r="L689" t="s">
        <v>70</v>
      </c>
      <c r="M689" s="1">
        <v>21677</v>
      </c>
      <c r="N689" t="s">
        <v>36</v>
      </c>
      <c r="O689" t="s">
        <v>48</v>
      </c>
      <c r="P689" t="s">
        <v>60</v>
      </c>
      <c r="Q689" t="s">
        <v>61</v>
      </c>
      <c r="R689" t="s">
        <v>40</v>
      </c>
      <c r="S689" t="str">
        <f>IF(Table1[[#This Row],[Current Employee Rating]]&gt;=4,"High Performer",IF(Table1[[#This Row],[Current Employee Rating]]&gt;=3,"Average Performer","Low Performer"))</f>
        <v>Average Performer</v>
      </c>
      <c r="T689">
        <v>3</v>
      </c>
      <c r="U689" s="1">
        <v>45049</v>
      </c>
      <c r="V689">
        <v>2</v>
      </c>
      <c r="W689" t="str">
        <f>IF(Table1[[#This Row],[Engagement Score]]&lt;3,"Low",IF(Table1[[#This Row],[Engagement Score]]&lt;4,"Medium","High"))</f>
        <v>Low</v>
      </c>
      <c r="X689">
        <v>1</v>
      </c>
      <c r="Y689" t="str">
        <f>IF(Table1[[#This Row],[Satisfaction Score]]&lt;3,"Unsatisfied",IF(Table1[[#This Row],[Satisfaction Score]]&lt;4,"Neutral","Satisfied"))</f>
        <v>Unsatisfied</v>
      </c>
      <c r="Z689">
        <v>2</v>
      </c>
      <c r="AA689" s="1">
        <v>44916</v>
      </c>
      <c r="AB689" t="s">
        <v>62</v>
      </c>
      <c r="AC689" t="s">
        <v>51</v>
      </c>
      <c r="AD689" t="s">
        <v>43</v>
      </c>
      <c r="AE689">
        <v>1</v>
      </c>
      <c r="AF689" s="5">
        <v>361.52</v>
      </c>
      <c r="AG689">
        <v>62</v>
      </c>
      <c r="AH689" t="str">
        <f t="shared" si="10"/>
        <v>Old</v>
      </c>
    </row>
    <row r="690" spans="1:34" x14ac:dyDescent="0.25">
      <c r="A690">
        <v>1179</v>
      </c>
      <c r="B690" s="1">
        <v>44758</v>
      </c>
      <c r="C690">
        <v>3</v>
      </c>
      <c r="D690" t="s">
        <v>28</v>
      </c>
      <c r="E690" t="s">
        <v>94</v>
      </c>
      <c r="F690" t="s">
        <v>30</v>
      </c>
      <c r="G690" t="s">
        <v>46</v>
      </c>
      <c r="H690" t="s">
        <v>45</v>
      </c>
      <c r="I690" t="s">
        <v>55</v>
      </c>
      <c r="J690" t="s">
        <v>34</v>
      </c>
      <c r="K690" t="s">
        <v>188</v>
      </c>
      <c r="L690" t="s">
        <v>47</v>
      </c>
      <c r="M690" s="1">
        <v>33124</v>
      </c>
      <c r="N690" t="s">
        <v>36</v>
      </c>
      <c r="O690" t="s">
        <v>48</v>
      </c>
      <c r="P690" t="s">
        <v>72</v>
      </c>
      <c r="Q690" t="s">
        <v>77</v>
      </c>
      <c r="R690" t="s">
        <v>40</v>
      </c>
      <c r="S690" t="str">
        <f>IF(Table1[[#This Row],[Current Employee Rating]]&gt;=4,"High Performer",IF(Table1[[#This Row],[Current Employee Rating]]&gt;=3,"Average Performer","Low Performer"))</f>
        <v>Average Performer</v>
      </c>
      <c r="T690">
        <v>3</v>
      </c>
      <c r="U690" s="1">
        <v>45117</v>
      </c>
      <c r="V690">
        <v>3</v>
      </c>
      <c r="W690" t="str">
        <f>IF(Table1[[#This Row],[Engagement Score]]&lt;3,"Low",IF(Table1[[#This Row],[Engagement Score]]&lt;4,"Medium","High"))</f>
        <v>Medium</v>
      </c>
      <c r="X690">
        <v>5</v>
      </c>
      <c r="Y690" t="str">
        <f>IF(Table1[[#This Row],[Satisfaction Score]]&lt;3,"Unsatisfied",IF(Table1[[#This Row],[Satisfaction Score]]&lt;4,"Neutral","Satisfied"))</f>
        <v>Satisfied</v>
      </c>
      <c r="Z690">
        <v>1</v>
      </c>
      <c r="AA690" s="1">
        <v>44968</v>
      </c>
      <c r="AB690" t="s">
        <v>68</v>
      </c>
      <c r="AC690" t="s">
        <v>42</v>
      </c>
      <c r="AD690" t="s">
        <v>73</v>
      </c>
      <c r="AE690">
        <v>2</v>
      </c>
      <c r="AF690" s="5">
        <v>229.05</v>
      </c>
      <c r="AG690">
        <v>32</v>
      </c>
      <c r="AH690" t="str">
        <f t="shared" si="10"/>
        <v>Adult</v>
      </c>
    </row>
    <row r="691" spans="1:34" x14ac:dyDescent="0.25">
      <c r="A691">
        <v>1180</v>
      </c>
      <c r="B691" s="1">
        <v>44012</v>
      </c>
      <c r="C691">
        <v>5</v>
      </c>
      <c r="D691" t="s">
        <v>28</v>
      </c>
      <c r="E691" t="s">
        <v>85</v>
      </c>
      <c r="F691" t="s">
        <v>30</v>
      </c>
      <c r="G691" t="s">
        <v>55</v>
      </c>
      <c r="H691" t="s">
        <v>56</v>
      </c>
      <c r="I691" t="s">
        <v>55</v>
      </c>
      <c r="J691" t="s">
        <v>34</v>
      </c>
      <c r="K691" t="s">
        <v>188</v>
      </c>
      <c r="L691" t="s">
        <v>111</v>
      </c>
      <c r="M691" s="1">
        <v>16406</v>
      </c>
      <c r="N691" t="s">
        <v>36</v>
      </c>
      <c r="O691" t="s">
        <v>48</v>
      </c>
      <c r="P691" t="s">
        <v>49</v>
      </c>
      <c r="Q691" t="s">
        <v>61</v>
      </c>
      <c r="R691" t="s">
        <v>40</v>
      </c>
      <c r="S691" t="str">
        <f>IF(Table1[[#This Row],[Current Employee Rating]]&gt;=4,"High Performer",IF(Table1[[#This Row],[Current Employee Rating]]&gt;=3,"Average Performer","Low Performer"))</f>
        <v>Average Performer</v>
      </c>
      <c r="T691">
        <v>3</v>
      </c>
      <c r="U691" s="1">
        <v>45061</v>
      </c>
      <c r="V691">
        <v>4</v>
      </c>
      <c r="W691" t="str">
        <f>IF(Table1[[#This Row],[Engagement Score]]&lt;3,"Low",IF(Table1[[#This Row],[Engagement Score]]&lt;4,"Medium","High"))</f>
        <v>High</v>
      </c>
      <c r="X691">
        <v>3</v>
      </c>
      <c r="Y691" t="str">
        <f>IF(Table1[[#This Row],[Satisfaction Score]]&lt;3,"Unsatisfied",IF(Table1[[#This Row],[Satisfaction Score]]&lt;4,"Neutral","Satisfied"))</f>
        <v>Neutral</v>
      </c>
      <c r="Z691">
        <v>1</v>
      </c>
      <c r="AA691" s="1">
        <v>44882</v>
      </c>
      <c r="AB691" t="s">
        <v>68</v>
      </c>
      <c r="AC691" t="s">
        <v>42</v>
      </c>
      <c r="AD691" t="s">
        <v>63</v>
      </c>
      <c r="AE691">
        <v>3</v>
      </c>
      <c r="AF691" s="5">
        <v>787.85</v>
      </c>
      <c r="AG691">
        <v>76</v>
      </c>
      <c r="AH691" t="str">
        <f t="shared" si="10"/>
        <v>Old</v>
      </c>
    </row>
    <row r="692" spans="1:34" x14ac:dyDescent="0.25">
      <c r="A692">
        <v>1181</v>
      </c>
      <c r="B692" s="1">
        <v>44360</v>
      </c>
      <c r="C692">
        <v>4</v>
      </c>
      <c r="D692" t="s">
        <v>28</v>
      </c>
      <c r="E692" t="s">
        <v>64</v>
      </c>
      <c r="F692" t="s">
        <v>30</v>
      </c>
      <c r="G692" t="s">
        <v>55</v>
      </c>
      <c r="H692" t="s">
        <v>32</v>
      </c>
      <c r="I692" t="s">
        <v>46</v>
      </c>
      <c r="J692" t="s">
        <v>34</v>
      </c>
      <c r="K692" t="s">
        <v>188</v>
      </c>
      <c r="L692" t="s">
        <v>101</v>
      </c>
      <c r="M692" s="1">
        <v>34136</v>
      </c>
      <c r="N692" t="s">
        <v>36</v>
      </c>
      <c r="O692" t="s">
        <v>48</v>
      </c>
      <c r="P692" t="s">
        <v>60</v>
      </c>
      <c r="Q692" t="s">
        <v>67</v>
      </c>
      <c r="R692" t="s">
        <v>40</v>
      </c>
      <c r="S692" t="str">
        <f>IF(Table1[[#This Row],[Current Employee Rating]]&gt;=4,"High Performer",IF(Table1[[#This Row],[Current Employee Rating]]&gt;=3,"Average Performer","Low Performer"))</f>
        <v>Average Performer</v>
      </c>
      <c r="T692">
        <v>3</v>
      </c>
      <c r="U692" s="1">
        <v>45112</v>
      </c>
      <c r="V692">
        <v>5</v>
      </c>
      <c r="W692" t="str">
        <f>IF(Table1[[#This Row],[Engagement Score]]&lt;3,"Low",IF(Table1[[#This Row],[Engagement Score]]&lt;4,"Medium","High"))</f>
        <v>High</v>
      </c>
      <c r="X692">
        <v>5</v>
      </c>
      <c r="Y692" t="str">
        <f>IF(Table1[[#This Row],[Satisfaction Score]]&lt;3,"Unsatisfied",IF(Table1[[#This Row],[Satisfaction Score]]&lt;4,"Neutral","Satisfied"))</f>
        <v>Satisfied</v>
      </c>
      <c r="Z692">
        <v>4</v>
      </c>
      <c r="AA692" s="1">
        <v>44926</v>
      </c>
      <c r="AB692" t="s">
        <v>92</v>
      </c>
      <c r="AC692" t="s">
        <v>51</v>
      </c>
      <c r="AD692" t="s">
        <v>52</v>
      </c>
      <c r="AE692">
        <v>1</v>
      </c>
      <c r="AF692" s="5">
        <v>483.82</v>
      </c>
      <c r="AG692">
        <v>28</v>
      </c>
      <c r="AH692" t="str">
        <f t="shared" si="10"/>
        <v>Adult</v>
      </c>
    </row>
    <row r="693" spans="1:34" x14ac:dyDescent="0.25">
      <c r="A693">
        <v>1182</v>
      </c>
      <c r="B693" s="1">
        <v>44194</v>
      </c>
      <c r="C693">
        <v>5</v>
      </c>
      <c r="D693" t="s">
        <v>28</v>
      </c>
      <c r="E693" t="s">
        <v>74</v>
      </c>
      <c r="F693" t="s">
        <v>30</v>
      </c>
      <c r="G693" t="s">
        <v>55</v>
      </c>
      <c r="H693" t="s">
        <v>32</v>
      </c>
      <c r="I693" t="s">
        <v>33</v>
      </c>
      <c r="J693" t="s">
        <v>34</v>
      </c>
      <c r="K693" t="s">
        <v>188</v>
      </c>
      <c r="L693" t="s">
        <v>89</v>
      </c>
      <c r="M693" s="1">
        <v>27007</v>
      </c>
      <c r="N693" t="s">
        <v>36</v>
      </c>
      <c r="O693" t="s">
        <v>37</v>
      </c>
      <c r="P693" t="s">
        <v>72</v>
      </c>
      <c r="Q693" t="s">
        <v>77</v>
      </c>
      <c r="R693" t="s">
        <v>40</v>
      </c>
      <c r="S693" t="str">
        <f>IF(Table1[[#This Row],[Current Employee Rating]]&gt;=4,"High Performer",IF(Table1[[#This Row],[Current Employee Rating]]&gt;=3,"Average Performer","Low Performer"))</f>
        <v>Average Performer</v>
      </c>
      <c r="T693">
        <v>3</v>
      </c>
      <c r="U693" s="1">
        <v>44798</v>
      </c>
      <c r="V693">
        <v>2</v>
      </c>
      <c r="W693" t="str">
        <f>IF(Table1[[#This Row],[Engagement Score]]&lt;3,"Low",IF(Table1[[#This Row],[Engagement Score]]&lt;4,"Medium","High"))</f>
        <v>Low</v>
      </c>
      <c r="X693">
        <v>4</v>
      </c>
      <c r="Y693" t="str">
        <f>IF(Table1[[#This Row],[Satisfaction Score]]&lt;3,"Unsatisfied",IF(Table1[[#This Row],[Satisfaction Score]]&lt;4,"Neutral","Satisfied"))</f>
        <v>Satisfied</v>
      </c>
      <c r="Z693">
        <v>5</v>
      </c>
      <c r="AA693" s="1">
        <v>44853</v>
      </c>
      <c r="AB693" t="s">
        <v>92</v>
      </c>
      <c r="AC693" t="s">
        <v>51</v>
      </c>
      <c r="AD693" t="s">
        <v>73</v>
      </c>
      <c r="AE693">
        <v>5</v>
      </c>
      <c r="AF693" s="5">
        <v>623.64</v>
      </c>
      <c r="AG693">
        <v>47</v>
      </c>
      <c r="AH693" t="str">
        <f t="shared" si="10"/>
        <v>Middle Aged</v>
      </c>
    </row>
    <row r="694" spans="1:34" x14ac:dyDescent="0.25">
      <c r="A694">
        <v>1183</v>
      </c>
      <c r="B694" s="1">
        <v>44595</v>
      </c>
      <c r="C694">
        <v>4</v>
      </c>
      <c r="D694" t="s">
        <v>28</v>
      </c>
      <c r="E694" t="s">
        <v>69</v>
      </c>
      <c r="F694" t="s">
        <v>30</v>
      </c>
      <c r="G694" t="s">
        <v>46</v>
      </c>
      <c r="H694" t="s">
        <v>45</v>
      </c>
      <c r="I694" t="s">
        <v>55</v>
      </c>
      <c r="J694" t="s">
        <v>34</v>
      </c>
      <c r="K694" t="s">
        <v>188</v>
      </c>
      <c r="L694" t="s">
        <v>102</v>
      </c>
      <c r="M694" s="1">
        <v>17154</v>
      </c>
      <c r="N694" t="s">
        <v>36</v>
      </c>
      <c r="O694" t="s">
        <v>37</v>
      </c>
      <c r="P694" t="s">
        <v>72</v>
      </c>
      <c r="Q694" t="s">
        <v>67</v>
      </c>
      <c r="R694" t="s">
        <v>40</v>
      </c>
      <c r="S694" t="str">
        <f>IF(Table1[[#This Row],[Current Employee Rating]]&gt;=4,"High Performer",IF(Table1[[#This Row],[Current Employee Rating]]&gt;=3,"Average Performer","Low Performer"))</f>
        <v>Average Performer</v>
      </c>
      <c r="T694">
        <v>3</v>
      </c>
      <c r="U694" s="1">
        <v>44992</v>
      </c>
      <c r="V694">
        <v>4</v>
      </c>
      <c r="W694" t="str">
        <f>IF(Table1[[#This Row],[Engagement Score]]&lt;3,"Low",IF(Table1[[#This Row],[Engagement Score]]&lt;4,"Medium","High"))</f>
        <v>High</v>
      </c>
      <c r="X694">
        <v>5</v>
      </c>
      <c r="Y694" t="str">
        <f>IF(Table1[[#This Row],[Satisfaction Score]]&lt;3,"Unsatisfied",IF(Table1[[#This Row],[Satisfaction Score]]&lt;4,"Neutral","Satisfied"))</f>
        <v>Satisfied</v>
      </c>
      <c r="Z694">
        <v>5</v>
      </c>
      <c r="AA694" s="1">
        <v>45123</v>
      </c>
      <c r="AB694" t="s">
        <v>68</v>
      </c>
      <c r="AC694" t="s">
        <v>42</v>
      </c>
      <c r="AD694" t="s">
        <v>52</v>
      </c>
      <c r="AE694">
        <v>4</v>
      </c>
      <c r="AF694" s="5">
        <v>351.35</v>
      </c>
      <c r="AG694">
        <v>76</v>
      </c>
      <c r="AH694" t="str">
        <f t="shared" si="10"/>
        <v>Old</v>
      </c>
    </row>
    <row r="695" spans="1:34" x14ac:dyDescent="0.25">
      <c r="A695">
        <v>1184</v>
      </c>
      <c r="B695" s="1">
        <v>44571</v>
      </c>
      <c r="C695">
        <v>4</v>
      </c>
      <c r="D695" t="s">
        <v>28</v>
      </c>
      <c r="E695" t="s">
        <v>29</v>
      </c>
      <c r="F695" t="s">
        <v>30</v>
      </c>
      <c r="G695" t="s">
        <v>55</v>
      </c>
      <c r="H695" t="s">
        <v>56</v>
      </c>
      <c r="I695" t="s">
        <v>33</v>
      </c>
      <c r="J695" t="s">
        <v>34</v>
      </c>
      <c r="K695" t="s">
        <v>188</v>
      </c>
      <c r="L695" t="s">
        <v>101</v>
      </c>
      <c r="M695" s="1">
        <v>18902</v>
      </c>
      <c r="N695" t="s">
        <v>36</v>
      </c>
      <c r="O695" t="s">
        <v>37</v>
      </c>
      <c r="P695" t="s">
        <v>49</v>
      </c>
      <c r="Q695" t="s">
        <v>77</v>
      </c>
      <c r="R695" t="s">
        <v>40</v>
      </c>
      <c r="S695" t="str">
        <f>IF(Table1[[#This Row],[Current Employee Rating]]&gt;=4,"High Performer",IF(Table1[[#This Row],[Current Employee Rating]]&gt;=3,"Average Performer","Low Performer"))</f>
        <v>Average Performer</v>
      </c>
      <c r="T695">
        <v>3</v>
      </c>
      <c r="U695" s="1">
        <v>44837</v>
      </c>
      <c r="V695">
        <v>1</v>
      </c>
      <c r="W695" t="str">
        <f>IF(Table1[[#This Row],[Engagement Score]]&lt;3,"Low",IF(Table1[[#This Row],[Engagement Score]]&lt;4,"Medium","High"))</f>
        <v>Low</v>
      </c>
      <c r="X695">
        <v>3</v>
      </c>
      <c r="Y695" t="str">
        <f>IF(Table1[[#This Row],[Satisfaction Score]]&lt;3,"Unsatisfied",IF(Table1[[#This Row],[Satisfaction Score]]&lt;4,"Neutral","Satisfied"))</f>
        <v>Neutral</v>
      </c>
      <c r="Z695">
        <v>1</v>
      </c>
      <c r="AA695" s="1">
        <v>44957</v>
      </c>
      <c r="AB695" t="s">
        <v>50</v>
      </c>
      <c r="AC695" t="s">
        <v>42</v>
      </c>
      <c r="AD695" t="s">
        <v>63</v>
      </c>
      <c r="AE695">
        <v>3</v>
      </c>
      <c r="AF695" s="5">
        <v>512.51</v>
      </c>
      <c r="AG695">
        <v>71</v>
      </c>
      <c r="AH695" t="str">
        <f t="shared" si="10"/>
        <v>Old</v>
      </c>
    </row>
    <row r="696" spans="1:34" x14ac:dyDescent="0.25">
      <c r="A696">
        <v>1185</v>
      </c>
      <c r="B696" s="1">
        <v>43447</v>
      </c>
      <c r="C696">
        <v>7</v>
      </c>
      <c r="D696" t="s">
        <v>133</v>
      </c>
      <c r="E696" t="s">
        <v>44</v>
      </c>
      <c r="F696" t="s">
        <v>30</v>
      </c>
      <c r="G696" t="s">
        <v>46</v>
      </c>
      <c r="H696" t="s">
        <v>45</v>
      </c>
      <c r="I696" t="s">
        <v>55</v>
      </c>
      <c r="J696" t="s">
        <v>34</v>
      </c>
      <c r="K696" t="s">
        <v>188</v>
      </c>
      <c r="L696" t="s">
        <v>97</v>
      </c>
      <c r="M696" s="1">
        <v>26717</v>
      </c>
      <c r="N696" t="s">
        <v>36</v>
      </c>
      <c r="O696" t="s">
        <v>37</v>
      </c>
      <c r="P696" t="s">
        <v>60</v>
      </c>
      <c r="Q696" t="s">
        <v>39</v>
      </c>
      <c r="R696" t="s">
        <v>40</v>
      </c>
      <c r="S696" t="str">
        <f>IF(Table1[[#This Row],[Current Employee Rating]]&gt;=4,"High Performer",IF(Table1[[#This Row],[Current Employee Rating]]&gt;=3,"Average Performer","Low Performer"))</f>
        <v>Average Performer</v>
      </c>
      <c r="T696">
        <v>3</v>
      </c>
      <c r="U696" s="1">
        <v>44786</v>
      </c>
      <c r="V696">
        <v>1</v>
      </c>
      <c r="W696" t="str">
        <f>IF(Table1[[#This Row],[Engagement Score]]&lt;3,"Low",IF(Table1[[#This Row],[Engagement Score]]&lt;4,"Medium","High"))</f>
        <v>Low</v>
      </c>
      <c r="X696">
        <v>2</v>
      </c>
      <c r="Y696" t="str">
        <f>IF(Table1[[#This Row],[Satisfaction Score]]&lt;3,"Unsatisfied",IF(Table1[[#This Row],[Satisfaction Score]]&lt;4,"Neutral","Satisfied"))</f>
        <v>Unsatisfied</v>
      </c>
      <c r="Z696">
        <v>4</v>
      </c>
      <c r="AA696" s="1">
        <v>44826</v>
      </c>
      <c r="AB696" t="s">
        <v>62</v>
      </c>
      <c r="AC696" t="s">
        <v>42</v>
      </c>
      <c r="AD696" t="s">
        <v>43</v>
      </c>
      <c r="AE696">
        <v>5</v>
      </c>
      <c r="AF696" s="5">
        <v>957.9</v>
      </c>
      <c r="AG696">
        <v>45</v>
      </c>
      <c r="AH696" t="str">
        <f t="shared" si="10"/>
        <v>Middle Aged</v>
      </c>
    </row>
    <row r="697" spans="1:34" x14ac:dyDescent="0.25">
      <c r="A697">
        <v>1186</v>
      </c>
      <c r="B697" s="1">
        <v>44258</v>
      </c>
      <c r="C697">
        <v>5</v>
      </c>
      <c r="D697" t="s">
        <v>133</v>
      </c>
      <c r="E697" t="s">
        <v>87</v>
      </c>
      <c r="F697" t="s">
        <v>30</v>
      </c>
      <c r="G697" t="s">
        <v>55</v>
      </c>
      <c r="H697" t="s">
        <v>45</v>
      </c>
      <c r="I697" t="s">
        <v>33</v>
      </c>
      <c r="J697" t="s">
        <v>34</v>
      </c>
      <c r="K697" t="s">
        <v>188</v>
      </c>
      <c r="L697" t="s">
        <v>89</v>
      </c>
      <c r="M697" s="1">
        <v>30553</v>
      </c>
      <c r="N697" t="s">
        <v>36</v>
      </c>
      <c r="O697" t="s">
        <v>37</v>
      </c>
      <c r="P697" t="s">
        <v>49</v>
      </c>
      <c r="Q697" t="s">
        <v>61</v>
      </c>
      <c r="R697" t="s">
        <v>40</v>
      </c>
      <c r="S697" t="str">
        <f>IF(Table1[[#This Row],[Current Employee Rating]]&gt;=4,"High Performer",IF(Table1[[#This Row],[Current Employee Rating]]&gt;=3,"Average Performer","Low Performer"))</f>
        <v>Average Performer</v>
      </c>
      <c r="T697">
        <v>3</v>
      </c>
      <c r="U697" s="1">
        <v>45058</v>
      </c>
      <c r="V697">
        <v>3</v>
      </c>
      <c r="W697" t="str">
        <f>IF(Table1[[#This Row],[Engagement Score]]&lt;3,"Low",IF(Table1[[#This Row],[Engagement Score]]&lt;4,"Medium","High"))</f>
        <v>Medium</v>
      </c>
      <c r="X697">
        <v>3</v>
      </c>
      <c r="Y697" t="str">
        <f>IF(Table1[[#This Row],[Satisfaction Score]]&lt;3,"Unsatisfied",IF(Table1[[#This Row],[Satisfaction Score]]&lt;4,"Neutral","Satisfied"))</f>
        <v>Neutral</v>
      </c>
      <c r="Z697">
        <v>5</v>
      </c>
      <c r="AA697" s="1">
        <v>45089</v>
      </c>
      <c r="AB697" t="s">
        <v>92</v>
      </c>
      <c r="AC697" t="s">
        <v>51</v>
      </c>
      <c r="AD697" t="s">
        <v>43</v>
      </c>
      <c r="AE697">
        <v>5</v>
      </c>
      <c r="AF697" s="5">
        <v>886.45</v>
      </c>
      <c r="AG697">
        <v>38</v>
      </c>
      <c r="AH697" t="str">
        <f t="shared" si="10"/>
        <v>Adult</v>
      </c>
    </row>
    <row r="698" spans="1:34" x14ac:dyDescent="0.25">
      <c r="A698">
        <v>1187</v>
      </c>
      <c r="B698" s="1">
        <v>44381</v>
      </c>
      <c r="C698">
        <v>4</v>
      </c>
      <c r="D698" t="s">
        <v>133</v>
      </c>
      <c r="E698" t="s">
        <v>81</v>
      </c>
      <c r="F698" t="s">
        <v>30</v>
      </c>
      <c r="G698" t="s">
        <v>46</v>
      </c>
      <c r="H698" t="s">
        <v>45</v>
      </c>
      <c r="I698" t="s">
        <v>55</v>
      </c>
      <c r="J698" t="s">
        <v>34</v>
      </c>
      <c r="K698" t="s">
        <v>188</v>
      </c>
      <c r="L698" t="s">
        <v>47</v>
      </c>
      <c r="M698" s="1">
        <v>35688</v>
      </c>
      <c r="N698" t="s">
        <v>36</v>
      </c>
      <c r="O698" t="s">
        <v>37</v>
      </c>
      <c r="P698" t="s">
        <v>72</v>
      </c>
      <c r="Q698" t="s">
        <v>61</v>
      </c>
      <c r="R698" t="s">
        <v>40</v>
      </c>
      <c r="S698" t="str">
        <f>IF(Table1[[#This Row],[Current Employee Rating]]&gt;=4,"High Performer",IF(Table1[[#This Row],[Current Employee Rating]]&gt;=3,"Average Performer","Low Performer"))</f>
        <v>Average Performer</v>
      </c>
      <c r="T698">
        <v>3</v>
      </c>
      <c r="U698" s="1">
        <v>44884</v>
      </c>
      <c r="V698">
        <v>4</v>
      </c>
      <c r="W698" t="str">
        <f>IF(Table1[[#This Row],[Engagement Score]]&lt;3,"Low",IF(Table1[[#This Row],[Engagement Score]]&lt;4,"Medium","High"))</f>
        <v>High</v>
      </c>
      <c r="X698">
        <v>1</v>
      </c>
      <c r="Y698" t="str">
        <f>IF(Table1[[#This Row],[Satisfaction Score]]&lt;3,"Unsatisfied",IF(Table1[[#This Row],[Satisfaction Score]]&lt;4,"Neutral","Satisfied"))</f>
        <v>Unsatisfied</v>
      </c>
      <c r="Z698">
        <v>1</v>
      </c>
      <c r="AA698" s="1">
        <v>44859</v>
      </c>
      <c r="AB698" t="s">
        <v>92</v>
      </c>
      <c r="AC698" t="s">
        <v>42</v>
      </c>
      <c r="AD698" t="s">
        <v>52</v>
      </c>
      <c r="AE698">
        <v>4</v>
      </c>
      <c r="AF698" s="5">
        <v>443.55</v>
      </c>
      <c r="AG698">
        <v>24</v>
      </c>
      <c r="AH698" t="str">
        <f t="shared" si="10"/>
        <v>Young Adult</v>
      </c>
    </row>
    <row r="699" spans="1:34" x14ac:dyDescent="0.25">
      <c r="A699">
        <v>1188</v>
      </c>
      <c r="B699" s="1">
        <v>43867</v>
      </c>
      <c r="C699">
        <v>6</v>
      </c>
      <c r="D699" t="s">
        <v>106</v>
      </c>
      <c r="E699" t="s">
        <v>74</v>
      </c>
      <c r="F699" t="s">
        <v>108</v>
      </c>
      <c r="G699" t="s">
        <v>31</v>
      </c>
      <c r="H699" t="s">
        <v>56</v>
      </c>
      <c r="I699" t="s">
        <v>46</v>
      </c>
      <c r="J699" t="s">
        <v>34</v>
      </c>
      <c r="K699" t="s">
        <v>188</v>
      </c>
      <c r="L699" t="s">
        <v>58</v>
      </c>
      <c r="M699" s="1">
        <v>29003</v>
      </c>
      <c r="N699" t="s">
        <v>36</v>
      </c>
      <c r="O699" t="s">
        <v>48</v>
      </c>
      <c r="P699" t="s">
        <v>72</v>
      </c>
      <c r="Q699" t="s">
        <v>77</v>
      </c>
      <c r="R699" t="s">
        <v>40</v>
      </c>
      <c r="S699" t="str">
        <f>IF(Table1[[#This Row],[Current Employee Rating]]&gt;=4,"High Performer",IF(Table1[[#This Row],[Current Employee Rating]]&gt;=3,"Average Performer","Low Performer"))</f>
        <v>Average Performer</v>
      </c>
      <c r="T699">
        <v>3</v>
      </c>
      <c r="U699" s="1">
        <v>45123</v>
      </c>
      <c r="V699">
        <v>4</v>
      </c>
      <c r="W699" t="str">
        <f>IF(Table1[[#This Row],[Engagement Score]]&lt;3,"Low",IF(Table1[[#This Row],[Engagement Score]]&lt;4,"Medium","High"))</f>
        <v>High</v>
      </c>
      <c r="X699">
        <v>1</v>
      </c>
      <c r="Y699" t="str">
        <f>IF(Table1[[#This Row],[Satisfaction Score]]&lt;3,"Unsatisfied",IF(Table1[[#This Row],[Satisfaction Score]]&lt;4,"Neutral","Satisfied"))</f>
        <v>Unsatisfied</v>
      </c>
      <c r="Z699">
        <v>1</v>
      </c>
      <c r="AA699" s="1">
        <v>44933</v>
      </c>
      <c r="AB699" t="s">
        <v>68</v>
      </c>
      <c r="AC699" t="s">
        <v>42</v>
      </c>
      <c r="AD699" t="s">
        <v>73</v>
      </c>
      <c r="AE699">
        <v>4</v>
      </c>
      <c r="AF699" s="5">
        <v>899.13</v>
      </c>
      <c r="AG699">
        <v>41</v>
      </c>
      <c r="AH699" t="str">
        <f t="shared" si="10"/>
        <v>Middle Aged</v>
      </c>
    </row>
    <row r="700" spans="1:34" x14ac:dyDescent="0.25">
      <c r="A700">
        <v>1189</v>
      </c>
      <c r="B700" s="1">
        <v>44010</v>
      </c>
      <c r="C700">
        <v>5</v>
      </c>
      <c r="D700" t="s">
        <v>106</v>
      </c>
      <c r="E700" t="s">
        <v>81</v>
      </c>
      <c r="F700" t="s">
        <v>108</v>
      </c>
      <c r="G700" t="s">
        <v>31</v>
      </c>
      <c r="H700" t="s">
        <v>32</v>
      </c>
      <c r="I700" t="s">
        <v>55</v>
      </c>
      <c r="J700" t="s">
        <v>34</v>
      </c>
      <c r="K700" t="s">
        <v>188</v>
      </c>
      <c r="L700" t="s">
        <v>75</v>
      </c>
      <c r="M700" s="1">
        <v>32209</v>
      </c>
      <c r="N700" t="s">
        <v>36</v>
      </c>
      <c r="O700" t="s">
        <v>37</v>
      </c>
      <c r="P700" t="s">
        <v>60</v>
      </c>
      <c r="Q700" t="s">
        <v>67</v>
      </c>
      <c r="R700" t="s">
        <v>40</v>
      </c>
      <c r="S700" t="str">
        <f>IF(Table1[[#This Row],[Current Employee Rating]]&gt;=4,"High Performer",IF(Table1[[#This Row],[Current Employee Rating]]&gt;=3,"Average Performer","Low Performer"))</f>
        <v>Average Performer</v>
      </c>
      <c r="T700">
        <v>3</v>
      </c>
      <c r="U700" s="1">
        <v>45126</v>
      </c>
      <c r="V700">
        <v>5</v>
      </c>
      <c r="W700" t="str">
        <f>IF(Table1[[#This Row],[Engagement Score]]&lt;3,"Low",IF(Table1[[#This Row],[Engagement Score]]&lt;4,"Medium","High"))</f>
        <v>High</v>
      </c>
      <c r="X700">
        <v>5</v>
      </c>
      <c r="Y700" t="str">
        <f>IF(Table1[[#This Row],[Satisfaction Score]]&lt;3,"Unsatisfied",IF(Table1[[#This Row],[Satisfaction Score]]&lt;4,"Neutral","Satisfied"))</f>
        <v>Satisfied</v>
      </c>
      <c r="Z700">
        <v>3</v>
      </c>
      <c r="AA700" s="1">
        <v>44824</v>
      </c>
      <c r="AB700" t="s">
        <v>92</v>
      </c>
      <c r="AC700" t="s">
        <v>51</v>
      </c>
      <c r="AD700" t="s">
        <v>63</v>
      </c>
      <c r="AE700">
        <v>1</v>
      </c>
      <c r="AF700" s="5">
        <v>202.74</v>
      </c>
      <c r="AG700">
        <v>32</v>
      </c>
      <c r="AH700" t="str">
        <f t="shared" si="10"/>
        <v>Adult</v>
      </c>
    </row>
    <row r="701" spans="1:34" x14ac:dyDescent="0.25">
      <c r="A701">
        <v>1190</v>
      </c>
      <c r="B701" s="1">
        <v>44187</v>
      </c>
      <c r="C701">
        <v>5</v>
      </c>
      <c r="D701" t="s">
        <v>106</v>
      </c>
      <c r="E701" t="s">
        <v>54</v>
      </c>
      <c r="F701" t="s">
        <v>108</v>
      </c>
      <c r="G701" t="s">
        <v>31</v>
      </c>
      <c r="H701" t="s">
        <v>56</v>
      </c>
      <c r="I701" t="s">
        <v>55</v>
      </c>
      <c r="J701" t="s">
        <v>34</v>
      </c>
      <c r="K701" t="s">
        <v>188</v>
      </c>
      <c r="L701" t="s">
        <v>99</v>
      </c>
      <c r="M701" s="1">
        <v>35905</v>
      </c>
      <c r="N701" t="s">
        <v>36</v>
      </c>
      <c r="O701" t="s">
        <v>37</v>
      </c>
      <c r="P701" t="s">
        <v>49</v>
      </c>
      <c r="Q701" t="s">
        <v>67</v>
      </c>
      <c r="R701" t="s">
        <v>40</v>
      </c>
      <c r="S701" t="str">
        <f>IF(Table1[[#This Row],[Current Employee Rating]]&gt;=4,"High Performer",IF(Table1[[#This Row],[Current Employee Rating]]&gt;=3,"Average Performer","Low Performer"))</f>
        <v>Average Performer</v>
      </c>
      <c r="T701">
        <v>3</v>
      </c>
      <c r="U701" s="1">
        <v>45023</v>
      </c>
      <c r="V701">
        <v>2</v>
      </c>
      <c r="W701" t="str">
        <f>IF(Table1[[#This Row],[Engagement Score]]&lt;3,"Low",IF(Table1[[#This Row],[Engagement Score]]&lt;4,"Medium","High"))</f>
        <v>Low</v>
      </c>
      <c r="X701">
        <v>5</v>
      </c>
      <c r="Y701" t="str">
        <f>IF(Table1[[#This Row],[Satisfaction Score]]&lt;3,"Unsatisfied",IF(Table1[[#This Row],[Satisfaction Score]]&lt;4,"Neutral","Satisfied"))</f>
        <v>Satisfied</v>
      </c>
      <c r="Z701">
        <v>3</v>
      </c>
      <c r="AA701" s="1">
        <v>45067</v>
      </c>
      <c r="AB701" t="s">
        <v>62</v>
      </c>
      <c r="AC701" t="s">
        <v>51</v>
      </c>
      <c r="AD701" t="s">
        <v>43</v>
      </c>
      <c r="AE701">
        <v>4</v>
      </c>
      <c r="AF701" s="5">
        <v>727.81</v>
      </c>
      <c r="AG701">
        <v>22</v>
      </c>
      <c r="AH701" t="str">
        <f t="shared" si="10"/>
        <v>Young Adult</v>
      </c>
    </row>
    <row r="702" spans="1:34" x14ac:dyDescent="0.25">
      <c r="A702">
        <v>1191</v>
      </c>
      <c r="B702" s="1">
        <v>43793</v>
      </c>
      <c r="C702">
        <v>6</v>
      </c>
      <c r="D702" t="s">
        <v>106</v>
      </c>
      <c r="E702" t="s">
        <v>69</v>
      </c>
      <c r="F702" t="s">
        <v>30</v>
      </c>
      <c r="G702" t="s">
        <v>55</v>
      </c>
      <c r="H702" t="s">
        <v>56</v>
      </c>
      <c r="I702" t="s">
        <v>55</v>
      </c>
      <c r="J702" t="s">
        <v>34</v>
      </c>
      <c r="K702" t="s">
        <v>188</v>
      </c>
      <c r="L702" t="s">
        <v>101</v>
      </c>
      <c r="M702" s="1">
        <v>28605</v>
      </c>
      <c r="N702" t="s">
        <v>36</v>
      </c>
      <c r="O702" t="s">
        <v>37</v>
      </c>
      <c r="P702" t="s">
        <v>72</v>
      </c>
      <c r="Q702" t="s">
        <v>77</v>
      </c>
      <c r="R702" t="s">
        <v>40</v>
      </c>
      <c r="S702" t="str">
        <f>IF(Table1[[#This Row],[Current Employee Rating]]&gt;=4,"High Performer",IF(Table1[[#This Row],[Current Employee Rating]]&gt;=3,"Average Performer","Low Performer"))</f>
        <v>Average Performer</v>
      </c>
      <c r="T702">
        <v>3</v>
      </c>
      <c r="U702" s="1">
        <v>45120</v>
      </c>
      <c r="V702">
        <v>4</v>
      </c>
      <c r="W702" t="str">
        <f>IF(Table1[[#This Row],[Engagement Score]]&lt;3,"Low",IF(Table1[[#This Row],[Engagement Score]]&lt;4,"Medium","High"))</f>
        <v>High</v>
      </c>
      <c r="X702">
        <v>4</v>
      </c>
      <c r="Y702" t="str">
        <f>IF(Table1[[#This Row],[Satisfaction Score]]&lt;3,"Unsatisfied",IF(Table1[[#This Row],[Satisfaction Score]]&lt;4,"Neutral","Satisfied"))</f>
        <v>Satisfied</v>
      </c>
      <c r="Z702">
        <v>4</v>
      </c>
      <c r="AA702" s="1">
        <v>44827</v>
      </c>
      <c r="AB702" t="s">
        <v>50</v>
      </c>
      <c r="AC702" t="s">
        <v>42</v>
      </c>
      <c r="AD702" t="s">
        <v>63</v>
      </c>
      <c r="AE702">
        <v>2</v>
      </c>
      <c r="AF702" s="5">
        <v>820.39</v>
      </c>
      <c r="AG702">
        <v>41</v>
      </c>
      <c r="AH702" t="str">
        <f t="shared" si="10"/>
        <v>Middle Aged</v>
      </c>
    </row>
    <row r="703" spans="1:34" x14ac:dyDescent="0.25">
      <c r="A703">
        <v>1192</v>
      </c>
      <c r="B703" s="1">
        <v>44827</v>
      </c>
      <c r="C703">
        <v>3</v>
      </c>
      <c r="D703" t="s">
        <v>106</v>
      </c>
      <c r="E703" t="s">
        <v>29</v>
      </c>
      <c r="F703" t="s">
        <v>30</v>
      </c>
      <c r="G703" t="s">
        <v>55</v>
      </c>
      <c r="H703" t="s">
        <v>32</v>
      </c>
      <c r="I703" t="s">
        <v>55</v>
      </c>
      <c r="J703" t="s">
        <v>34</v>
      </c>
      <c r="K703" t="s">
        <v>188</v>
      </c>
      <c r="L703" t="s">
        <v>65</v>
      </c>
      <c r="M703" s="1">
        <v>32484</v>
      </c>
      <c r="N703" t="s">
        <v>36</v>
      </c>
      <c r="O703" t="s">
        <v>37</v>
      </c>
      <c r="P703" t="s">
        <v>38</v>
      </c>
      <c r="Q703" t="s">
        <v>61</v>
      </c>
      <c r="R703" t="s">
        <v>40</v>
      </c>
      <c r="S703" t="str">
        <f>IF(Table1[[#This Row],[Current Employee Rating]]&gt;=4,"High Performer",IF(Table1[[#This Row],[Current Employee Rating]]&gt;=3,"Average Performer","Low Performer"))</f>
        <v>Average Performer</v>
      </c>
      <c r="T703">
        <v>3</v>
      </c>
      <c r="U703" s="1">
        <v>44919</v>
      </c>
      <c r="V703">
        <v>3</v>
      </c>
      <c r="W703" t="str">
        <f>IF(Table1[[#This Row],[Engagement Score]]&lt;3,"Low",IF(Table1[[#This Row],[Engagement Score]]&lt;4,"Medium","High"))</f>
        <v>Medium</v>
      </c>
      <c r="X703">
        <v>1</v>
      </c>
      <c r="Y703" t="str">
        <f>IF(Table1[[#This Row],[Satisfaction Score]]&lt;3,"Unsatisfied",IF(Table1[[#This Row],[Satisfaction Score]]&lt;4,"Neutral","Satisfied"))</f>
        <v>Unsatisfied</v>
      </c>
      <c r="Z703">
        <v>1</v>
      </c>
      <c r="AA703" s="1">
        <v>44845</v>
      </c>
      <c r="AB703" t="s">
        <v>41</v>
      </c>
      <c r="AC703" t="s">
        <v>51</v>
      </c>
      <c r="AD703" t="s">
        <v>73</v>
      </c>
      <c r="AE703">
        <v>4</v>
      </c>
      <c r="AF703" s="5">
        <v>111.94</v>
      </c>
      <c r="AG703">
        <v>34</v>
      </c>
      <c r="AH703" t="str">
        <f t="shared" si="10"/>
        <v>Adult</v>
      </c>
    </row>
    <row r="704" spans="1:34" x14ac:dyDescent="0.25">
      <c r="A704">
        <v>1193</v>
      </c>
      <c r="B704" s="1">
        <v>43867</v>
      </c>
      <c r="C704">
        <v>6</v>
      </c>
      <c r="D704" t="s">
        <v>28</v>
      </c>
      <c r="E704" t="s">
        <v>85</v>
      </c>
      <c r="F704" t="s">
        <v>108</v>
      </c>
      <c r="G704" t="s">
        <v>55</v>
      </c>
      <c r="H704" t="s">
        <v>56</v>
      </c>
      <c r="I704" t="s">
        <v>33</v>
      </c>
      <c r="J704" t="s">
        <v>34</v>
      </c>
      <c r="K704" t="s">
        <v>188</v>
      </c>
      <c r="L704" t="s">
        <v>47</v>
      </c>
      <c r="M704" s="1">
        <v>18524</v>
      </c>
      <c r="N704" t="s">
        <v>36</v>
      </c>
      <c r="O704" t="s">
        <v>37</v>
      </c>
      <c r="P704" t="s">
        <v>72</v>
      </c>
      <c r="Q704" t="s">
        <v>67</v>
      </c>
      <c r="R704" t="s">
        <v>40</v>
      </c>
      <c r="S704" t="str">
        <f>IF(Table1[[#This Row],[Current Employee Rating]]&gt;=4,"High Performer",IF(Table1[[#This Row],[Current Employee Rating]]&gt;=3,"Average Performer","Low Performer"))</f>
        <v>Average Performer</v>
      </c>
      <c r="T704">
        <v>3</v>
      </c>
      <c r="U704" s="1">
        <v>44788</v>
      </c>
      <c r="V704">
        <v>5</v>
      </c>
      <c r="W704" t="str">
        <f>IF(Table1[[#This Row],[Engagement Score]]&lt;3,"Low",IF(Table1[[#This Row],[Engagement Score]]&lt;4,"Medium","High"))</f>
        <v>High</v>
      </c>
      <c r="X704">
        <v>2</v>
      </c>
      <c r="Y704" t="str">
        <f>IF(Table1[[#This Row],[Satisfaction Score]]&lt;3,"Unsatisfied",IF(Table1[[#This Row],[Satisfaction Score]]&lt;4,"Neutral","Satisfied"))</f>
        <v>Unsatisfied</v>
      </c>
      <c r="Z704">
        <v>3</v>
      </c>
      <c r="AA704" s="1">
        <v>45051</v>
      </c>
      <c r="AB704" t="s">
        <v>68</v>
      </c>
      <c r="AC704" t="s">
        <v>51</v>
      </c>
      <c r="AD704" t="s">
        <v>43</v>
      </c>
      <c r="AE704">
        <v>1</v>
      </c>
      <c r="AF704" s="5">
        <v>231.96</v>
      </c>
      <c r="AG704">
        <v>70</v>
      </c>
      <c r="AH704" t="str">
        <f t="shared" si="10"/>
        <v>Old</v>
      </c>
    </row>
    <row r="705" spans="1:34" x14ac:dyDescent="0.25">
      <c r="A705">
        <v>1194</v>
      </c>
      <c r="B705" s="1">
        <v>43479</v>
      </c>
      <c r="C705">
        <v>7</v>
      </c>
      <c r="D705" t="s">
        <v>28</v>
      </c>
      <c r="E705" t="s">
        <v>44</v>
      </c>
      <c r="F705" t="s">
        <v>108</v>
      </c>
      <c r="G705" t="s">
        <v>55</v>
      </c>
      <c r="H705" t="s">
        <v>32</v>
      </c>
      <c r="I705" t="s">
        <v>33</v>
      </c>
      <c r="J705" t="s">
        <v>34</v>
      </c>
      <c r="K705" t="s">
        <v>188</v>
      </c>
      <c r="L705" t="s">
        <v>70</v>
      </c>
      <c r="M705" s="1">
        <v>19426</v>
      </c>
      <c r="N705" t="s">
        <v>36</v>
      </c>
      <c r="O705" t="s">
        <v>48</v>
      </c>
      <c r="P705" t="s">
        <v>84</v>
      </c>
      <c r="Q705" t="s">
        <v>39</v>
      </c>
      <c r="R705" t="s">
        <v>40</v>
      </c>
      <c r="S705" t="str">
        <f>IF(Table1[[#This Row],[Current Employee Rating]]&gt;=4,"High Performer",IF(Table1[[#This Row],[Current Employee Rating]]&gt;=3,"Average Performer","Low Performer"))</f>
        <v>Average Performer</v>
      </c>
      <c r="T705">
        <v>3</v>
      </c>
      <c r="U705" s="1">
        <v>44899</v>
      </c>
      <c r="V705">
        <v>5</v>
      </c>
      <c r="W705" t="str">
        <f>IF(Table1[[#This Row],[Engagement Score]]&lt;3,"Low",IF(Table1[[#This Row],[Engagement Score]]&lt;4,"Medium","High"))</f>
        <v>High</v>
      </c>
      <c r="X705">
        <v>4</v>
      </c>
      <c r="Y705" t="str">
        <f>IF(Table1[[#This Row],[Satisfaction Score]]&lt;3,"Unsatisfied",IF(Table1[[#This Row],[Satisfaction Score]]&lt;4,"Neutral","Satisfied"))</f>
        <v>Satisfied</v>
      </c>
      <c r="Z705">
        <v>2</v>
      </c>
      <c r="AA705" s="1">
        <v>45053</v>
      </c>
      <c r="AB705" t="s">
        <v>92</v>
      </c>
      <c r="AC705" t="s">
        <v>42</v>
      </c>
      <c r="AD705" t="s">
        <v>63</v>
      </c>
      <c r="AE705">
        <v>2</v>
      </c>
      <c r="AF705" s="5">
        <v>430.92</v>
      </c>
      <c r="AG705">
        <v>66</v>
      </c>
      <c r="AH705" t="str">
        <f t="shared" si="10"/>
        <v>Old</v>
      </c>
    </row>
    <row r="706" spans="1:34" x14ac:dyDescent="0.25">
      <c r="A706">
        <v>1196</v>
      </c>
      <c r="B706" s="1">
        <v>43533</v>
      </c>
      <c r="C706">
        <v>7</v>
      </c>
      <c r="D706" t="s">
        <v>28</v>
      </c>
      <c r="E706" t="s">
        <v>94</v>
      </c>
      <c r="F706" t="s">
        <v>30</v>
      </c>
      <c r="G706" t="s">
        <v>46</v>
      </c>
      <c r="H706" t="s">
        <v>32</v>
      </c>
      <c r="I706" t="s">
        <v>33</v>
      </c>
      <c r="J706" t="s">
        <v>34</v>
      </c>
      <c r="K706" t="s">
        <v>188</v>
      </c>
      <c r="L706" t="s">
        <v>75</v>
      </c>
      <c r="M706" s="1">
        <v>28801</v>
      </c>
      <c r="N706" t="s">
        <v>36</v>
      </c>
      <c r="O706" t="s">
        <v>37</v>
      </c>
      <c r="P706" t="s">
        <v>60</v>
      </c>
      <c r="Q706" t="s">
        <v>67</v>
      </c>
      <c r="R706" t="s">
        <v>40</v>
      </c>
      <c r="S706" t="str">
        <f>IF(Table1[[#This Row],[Current Employee Rating]]&gt;=4,"High Performer",IF(Table1[[#This Row],[Current Employee Rating]]&gt;=3,"Average Performer","Low Performer"))</f>
        <v>Average Performer</v>
      </c>
      <c r="T706">
        <v>3</v>
      </c>
      <c r="U706" s="1">
        <v>45079</v>
      </c>
      <c r="V706">
        <v>4</v>
      </c>
      <c r="W706" t="str">
        <f>IF(Table1[[#This Row],[Engagement Score]]&lt;3,"Low",IF(Table1[[#This Row],[Engagement Score]]&lt;4,"Medium","High"))</f>
        <v>High</v>
      </c>
      <c r="X706">
        <v>5</v>
      </c>
      <c r="Y706" t="str">
        <f>IF(Table1[[#This Row],[Satisfaction Score]]&lt;3,"Unsatisfied",IF(Table1[[#This Row],[Satisfaction Score]]&lt;4,"Neutral","Satisfied"))</f>
        <v>Satisfied</v>
      </c>
      <c r="Z706">
        <v>4</v>
      </c>
      <c r="AA706" s="1">
        <v>44985</v>
      </c>
      <c r="AB706" t="s">
        <v>92</v>
      </c>
      <c r="AC706" t="s">
        <v>42</v>
      </c>
      <c r="AD706" t="s">
        <v>63</v>
      </c>
      <c r="AE706">
        <v>5</v>
      </c>
      <c r="AF706" s="5">
        <v>355.3</v>
      </c>
      <c r="AG706">
        <v>41</v>
      </c>
      <c r="AH706" t="str">
        <f t="shared" si="10"/>
        <v>Middle Aged</v>
      </c>
    </row>
    <row r="707" spans="1:34" x14ac:dyDescent="0.25">
      <c r="A707">
        <v>1197</v>
      </c>
      <c r="B707" s="1">
        <v>43995</v>
      </c>
      <c r="C707">
        <v>5</v>
      </c>
      <c r="D707" t="s">
        <v>28</v>
      </c>
      <c r="E707" t="s">
        <v>74</v>
      </c>
      <c r="F707" t="s">
        <v>30</v>
      </c>
      <c r="G707" t="s">
        <v>55</v>
      </c>
      <c r="H707" t="s">
        <v>56</v>
      </c>
      <c r="I707" t="s">
        <v>46</v>
      </c>
      <c r="J707" t="s">
        <v>34</v>
      </c>
      <c r="K707" t="s">
        <v>188</v>
      </c>
      <c r="L707" t="s">
        <v>135</v>
      </c>
      <c r="M707" s="1">
        <v>21348</v>
      </c>
      <c r="N707" t="s">
        <v>36</v>
      </c>
      <c r="O707" t="s">
        <v>37</v>
      </c>
      <c r="P707" t="s">
        <v>49</v>
      </c>
      <c r="Q707" t="s">
        <v>77</v>
      </c>
      <c r="R707" t="s">
        <v>40</v>
      </c>
      <c r="S707" t="str">
        <f>IF(Table1[[#This Row],[Current Employee Rating]]&gt;=4,"High Performer",IF(Table1[[#This Row],[Current Employee Rating]]&gt;=3,"Average Performer","Low Performer"))</f>
        <v>Average Performer</v>
      </c>
      <c r="T707">
        <v>3</v>
      </c>
      <c r="U707" s="1">
        <v>44874</v>
      </c>
      <c r="V707">
        <v>3</v>
      </c>
      <c r="W707" t="str">
        <f>IF(Table1[[#This Row],[Engagement Score]]&lt;3,"Low",IF(Table1[[#This Row],[Engagement Score]]&lt;4,"Medium","High"))</f>
        <v>Medium</v>
      </c>
      <c r="X707">
        <v>5</v>
      </c>
      <c r="Y707" t="str">
        <f>IF(Table1[[#This Row],[Satisfaction Score]]&lt;3,"Unsatisfied",IF(Table1[[#This Row],[Satisfaction Score]]&lt;4,"Neutral","Satisfied"))</f>
        <v>Satisfied</v>
      </c>
      <c r="Z707">
        <v>4</v>
      </c>
      <c r="AA707" s="1">
        <v>44982</v>
      </c>
      <c r="AB707" t="s">
        <v>68</v>
      </c>
      <c r="AC707" t="s">
        <v>42</v>
      </c>
      <c r="AD707" t="s">
        <v>73</v>
      </c>
      <c r="AE707">
        <v>5</v>
      </c>
      <c r="AF707" s="5">
        <v>575.1</v>
      </c>
      <c r="AG707">
        <v>62</v>
      </c>
      <c r="AH707" t="str">
        <f t="shared" ref="AH707:AH770" si="11">IF(AG707&lt;25,"Young Adult", IF(AG707&lt;40, "Adult", IF(AG707&lt;60, "Middle Aged", "Old")))</f>
        <v>Old</v>
      </c>
    </row>
    <row r="708" spans="1:34" x14ac:dyDescent="0.25">
      <c r="A708">
        <v>1198</v>
      </c>
      <c r="B708" s="1">
        <v>43487</v>
      </c>
      <c r="C708">
        <v>7</v>
      </c>
      <c r="D708" t="s">
        <v>28</v>
      </c>
      <c r="E708" t="s">
        <v>81</v>
      </c>
      <c r="F708" t="s">
        <v>30</v>
      </c>
      <c r="G708" t="s">
        <v>31</v>
      </c>
      <c r="H708" t="s">
        <v>56</v>
      </c>
      <c r="I708" t="s">
        <v>46</v>
      </c>
      <c r="J708" t="s">
        <v>34</v>
      </c>
      <c r="K708" t="s">
        <v>188</v>
      </c>
      <c r="L708" t="s">
        <v>70</v>
      </c>
      <c r="M708" s="1">
        <v>19265</v>
      </c>
      <c r="N708" t="s">
        <v>36</v>
      </c>
      <c r="O708" t="s">
        <v>37</v>
      </c>
      <c r="P708" t="s">
        <v>84</v>
      </c>
      <c r="Q708" t="s">
        <v>67</v>
      </c>
      <c r="R708" t="s">
        <v>40</v>
      </c>
      <c r="S708" t="str">
        <f>IF(Table1[[#This Row],[Current Employee Rating]]&gt;=4,"High Performer",IF(Table1[[#This Row],[Current Employee Rating]]&gt;=3,"Average Performer","Low Performer"))</f>
        <v>Average Performer</v>
      </c>
      <c r="T708">
        <v>3</v>
      </c>
      <c r="U708" s="1">
        <v>44907</v>
      </c>
      <c r="V708">
        <v>3</v>
      </c>
      <c r="W708" t="str">
        <f>IF(Table1[[#This Row],[Engagement Score]]&lt;3,"Low",IF(Table1[[#This Row],[Engagement Score]]&lt;4,"Medium","High"))</f>
        <v>Medium</v>
      </c>
      <c r="X708">
        <v>2</v>
      </c>
      <c r="Y708" t="str">
        <f>IF(Table1[[#This Row],[Satisfaction Score]]&lt;3,"Unsatisfied",IF(Table1[[#This Row],[Satisfaction Score]]&lt;4,"Neutral","Satisfied"))</f>
        <v>Unsatisfied</v>
      </c>
      <c r="Z708">
        <v>2</v>
      </c>
      <c r="AA708" s="1">
        <v>45096</v>
      </c>
      <c r="AB708" t="s">
        <v>62</v>
      </c>
      <c r="AC708" t="s">
        <v>42</v>
      </c>
      <c r="AD708" t="s">
        <v>43</v>
      </c>
      <c r="AE708">
        <v>1</v>
      </c>
      <c r="AF708" s="5">
        <v>140.82</v>
      </c>
      <c r="AG708">
        <v>67</v>
      </c>
      <c r="AH708" t="str">
        <f t="shared" si="11"/>
        <v>Old</v>
      </c>
    </row>
    <row r="709" spans="1:34" x14ac:dyDescent="0.25">
      <c r="A709">
        <v>1199</v>
      </c>
      <c r="B709" s="1">
        <v>44177</v>
      </c>
      <c r="C709">
        <v>5</v>
      </c>
      <c r="D709" t="s">
        <v>28</v>
      </c>
      <c r="E709" t="s">
        <v>54</v>
      </c>
      <c r="F709" t="s">
        <v>30</v>
      </c>
      <c r="G709" t="s">
        <v>55</v>
      </c>
      <c r="H709" t="s">
        <v>56</v>
      </c>
      <c r="I709" t="s">
        <v>46</v>
      </c>
      <c r="J709" t="s">
        <v>34</v>
      </c>
      <c r="K709" t="s">
        <v>188</v>
      </c>
      <c r="L709" t="s">
        <v>70</v>
      </c>
      <c r="M709" s="1">
        <v>18367</v>
      </c>
      <c r="N709" t="s">
        <v>36</v>
      </c>
      <c r="O709" t="s">
        <v>37</v>
      </c>
      <c r="P709" t="s">
        <v>38</v>
      </c>
      <c r="Q709" t="s">
        <v>39</v>
      </c>
      <c r="R709" t="s">
        <v>40</v>
      </c>
      <c r="S709" t="str">
        <f>IF(Table1[[#This Row],[Current Employee Rating]]&gt;=4,"High Performer",IF(Table1[[#This Row],[Current Employee Rating]]&gt;=3,"Average Performer","Low Performer"))</f>
        <v>Average Performer</v>
      </c>
      <c r="T709">
        <v>3</v>
      </c>
      <c r="U709" s="1">
        <v>45104</v>
      </c>
      <c r="V709">
        <v>3</v>
      </c>
      <c r="W709" t="str">
        <f>IF(Table1[[#This Row],[Engagement Score]]&lt;3,"Low",IF(Table1[[#This Row],[Engagement Score]]&lt;4,"Medium","High"))</f>
        <v>Medium</v>
      </c>
      <c r="X709">
        <v>3</v>
      </c>
      <c r="Y709" t="str">
        <f>IF(Table1[[#This Row],[Satisfaction Score]]&lt;3,"Unsatisfied",IF(Table1[[#This Row],[Satisfaction Score]]&lt;4,"Neutral","Satisfied"))</f>
        <v>Neutral</v>
      </c>
      <c r="Z709">
        <v>3</v>
      </c>
      <c r="AA709" s="1">
        <v>44893</v>
      </c>
      <c r="AB709" t="s">
        <v>41</v>
      </c>
      <c r="AC709" t="s">
        <v>51</v>
      </c>
      <c r="AD709" t="s">
        <v>73</v>
      </c>
      <c r="AE709">
        <v>2</v>
      </c>
      <c r="AF709" s="5">
        <v>663.19</v>
      </c>
      <c r="AG709">
        <v>70</v>
      </c>
      <c r="AH709" t="str">
        <f t="shared" si="11"/>
        <v>Old</v>
      </c>
    </row>
    <row r="710" spans="1:34" x14ac:dyDescent="0.25">
      <c r="A710">
        <v>1200</v>
      </c>
      <c r="B710" s="1">
        <v>44678</v>
      </c>
      <c r="C710">
        <v>4</v>
      </c>
      <c r="D710" t="s">
        <v>28</v>
      </c>
      <c r="E710" t="s">
        <v>69</v>
      </c>
      <c r="F710" t="s">
        <v>30</v>
      </c>
      <c r="G710" t="s">
        <v>46</v>
      </c>
      <c r="H710" t="s">
        <v>45</v>
      </c>
      <c r="I710" t="s">
        <v>55</v>
      </c>
      <c r="J710" t="s">
        <v>34</v>
      </c>
      <c r="K710" t="s">
        <v>188</v>
      </c>
      <c r="L710" t="s">
        <v>65</v>
      </c>
      <c r="M710" s="1">
        <v>28406</v>
      </c>
      <c r="N710" t="s">
        <v>36</v>
      </c>
      <c r="O710" t="s">
        <v>37</v>
      </c>
      <c r="P710" t="s">
        <v>60</v>
      </c>
      <c r="Q710" t="s">
        <v>67</v>
      </c>
      <c r="R710" t="s">
        <v>40</v>
      </c>
      <c r="S710" t="str">
        <f>IF(Table1[[#This Row],[Current Employee Rating]]&gt;=4,"High Performer",IF(Table1[[#This Row],[Current Employee Rating]]&gt;=3,"Average Performer","Low Performer"))</f>
        <v>Average Performer</v>
      </c>
      <c r="T710">
        <v>3</v>
      </c>
      <c r="U710" s="1">
        <v>45035</v>
      </c>
      <c r="V710">
        <v>4</v>
      </c>
      <c r="W710" t="str">
        <f>IF(Table1[[#This Row],[Engagement Score]]&lt;3,"Low",IF(Table1[[#This Row],[Engagement Score]]&lt;4,"Medium","High"))</f>
        <v>High</v>
      </c>
      <c r="X710">
        <v>5</v>
      </c>
      <c r="Y710" t="str">
        <f>IF(Table1[[#This Row],[Satisfaction Score]]&lt;3,"Unsatisfied",IF(Table1[[#This Row],[Satisfaction Score]]&lt;4,"Neutral","Satisfied"))</f>
        <v>Satisfied</v>
      </c>
      <c r="Z710">
        <v>1</v>
      </c>
      <c r="AA710" s="1">
        <v>45136</v>
      </c>
      <c r="AB710" t="s">
        <v>62</v>
      </c>
      <c r="AC710" t="s">
        <v>42</v>
      </c>
      <c r="AD710" t="s">
        <v>52</v>
      </c>
      <c r="AE710">
        <v>2</v>
      </c>
      <c r="AF710" s="5">
        <v>996.77</v>
      </c>
      <c r="AG710">
        <v>45</v>
      </c>
      <c r="AH710" t="str">
        <f t="shared" si="11"/>
        <v>Middle Aged</v>
      </c>
    </row>
    <row r="711" spans="1:34" x14ac:dyDescent="0.25">
      <c r="A711">
        <v>1201</v>
      </c>
      <c r="B711" s="1">
        <v>44662</v>
      </c>
      <c r="C711">
        <v>4</v>
      </c>
      <c r="D711" t="s">
        <v>28</v>
      </c>
      <c r="E711" t="s">
        <v>29</v>
      </c>
      <c r="F711" t="s">
        <v>108</v>
      </c>
      <c r="G711" t="s">
        <v>31</v>
      </c>
      <c r="H711" t="s">
        <v>45</v>
      </c>
      <c r="I711" t="s">
        <v>46</v>
      </c>
      <c r="J711" t="s">
        <v>34</v>
      </c>
      <c r="K711" t="s">
        <v>188</v>
      </c>
      <c r="L711" t="s">
        <v>65</v>
      </c>
      <c r="M711" s="1">
        <v>19751</v>
      </c>
      <c r="N711" t="s">
        <v>36</v>
      </c>
      <c r="O711" t="s">
        <v>48</v>
      </c>
      <c r="P711" t="s">
        <v>60</v>
      </c>
      <c r="Q711" t="s">
        <v>77</v>
      </c>
      <c r="R711" t="s">
        <v>40</v>
      </c>
      <c r="S711" t="str">
        <f>IF(Table1[[#This Row],[Current Employee Rating]]&gt;=4,"High Performer",IF(Table1[[#This Row],[Current Employee Rating]]&gt;=3,"Average Performer","Low Performer"))</f>
        <v>Average Performer</v>
      </c>
      <c r="T711">
        <v>3</v>
      </c>
      <c r="U711" s="1">
        <v>44980</v>
      </c>
      <c r="V711">
        <v>2</v>
      </c>
      <c r="W711" t="str">
        <f>IF(Table1[[#This Row],[Engagement Score]]&lt;3,"Low",IF(Table1[[#This Row],[Engagement Score]]&lt;4,"Medium","High"))</f>
        <v>Low</v>
      </c>
      <c r="X711">
        <v>4</v>
      </c>
      <c r="Y711" t="str">
        <f>IF(Table1[[#This Row],[Satisfaction Score]]&lt;3,"Unsatisfied",IF(Table1[[#This Row],[Satisfaction Score]]&lt;4,"Neutral","Satisfied"))</f>
        <v>Satisfied</v>
      </c>
      <c r="Z711">
        <v>4</v>
      </c>
      <c r="AA711" s="1">
        <v>44844</v>
      </c>
      <c r="AB711" t="s">
        <v>92</v>
      </c>
      <c r="AC711" t="s">
        <v>51</v>
      </c>
      <c r="AD711" t="s">
        <v>73</v>
      </c>
      <c r="AE711">
        <v>2</v>
      </c>
      <c r="AF711" s="5">
        <v>145.38999999999999</v>
      </c>
      <c r="AG711">
        <v>68</v>
      </c>
      <c r="AH711" t="str">
        <f t="shared" si="11"/>
        <v>Old</v>
      </c>
    </row>
    <row r="712" spans="1:34" x14ac:dyDescent="0.25">
      <c r="A712">
        <v>1202</v>
      </c>
      <c r="B712" s="1">
        <v>44805</v>
      </c>
      <c r="C712">
        <v>3</v>
      </c>
      <c r="D712" t="s">
        <v>28</v>
      </c>
      <c r="E712" t="s">
        <v>85</v>
      </c>
      <c r="F712" t="s">
        <v>108</v>
      </c>
      <c r="G712" t="s">
        <v>31</v>
      </c>
      <c r="H712" t="s">
        <v>56</v>
      </c>
      <c r="I712" t="s">
        <v>33</v>
      </c>
      <c r="J712" t="s">
        <v>34</v>
      </c>
      <c r="K712" t="s">
        <v>188</v>
      </c>
      <c r="L712" t="s">
        <v>101</v>
      </c>
      <c r="M712" s="1">
        <v>30487</v>
      </c>
      <c r="N712" t="s">
        <v>36</v>
      </c>
      <c r="O712" t="s">
        <v>48</v>
      </c>
      <c r="P712" t="s">
        <v>38</v>
      </c>
      <c r="Q712" t="s">
        <v>39</v>
      </c>
      <c r="R712" t="s">
        <v>40</v>
      </c>
      <c r="S712" t="str">
        <f>IF(Table1[[#This Row],[Current Employee Rating]]&gt;=4,"High Performer",IF(Table1[[#This Row],[Current Employee Rating]]&gt;=3,"Average Performer","Low Performer"))</f>
        <v>Average Performer</v>
      </c>
      <c r="T712">
        <v>3</v>
      </c>
      <c r="U712" s="1">
        <v>44787</v>
      </c>
      <c r="V712">
        <v>1</v>
      </c>
      <c r="W712" t="str">
        <f>IF(Table1[[#This Row],[Engagement Score]]&lt;3,"Low",IF(Table1[[#This Row],[Engagement Score]]&lt;4,"Medium","High"))</f>
        <v>Low</v>
      </c>
      <c r="X712">
        <v>3</v>
      </c>
      <c r="Y712" t="str">
        <f>IF(Table1[[#This Row],[Satisfaction Score]]&lt;3,"Unsatisfied",IF(Table1[[#This Row],[Satisfaction Score]]&lt;4,"Neutral","Satisfied"))</f>
        <v>Neutral</v>
      </c>
      <c r="Z712">
        <v>2</v>
      </c>
      <c r="AA712" s="1">
        <v>44903</v>
      </c>
      <c r="AB712" t="s">
        <v>68</v>
      </c>
      <c r="AC712" t="s">
        <v>42</v>
      </c>
      <c r="AD712" t="s">
        <v>52</v>
      </c>
      <c r="AE712">
        <v>1</v>
      </c>
      <c r="AF712" s="5">
        <v>344.74</v>
      </c>
      <c r="AG712">
        <v>39</v>
      </c>
      <c r="AH712" t="str">
        <f t="shared" si="11"/>
        <v>Adult</v>
      </c>
    </row>
    <row r="713" spans="1:34" x14ac:dyDescent="0.25">
      <c r="A713">
        <v>1203</v>
      </c>
      <c r="B713" s="1">
        <v>43351</v>
      </c>
      <c r="C713">
        <v>7</v>
      </c>
      <c r="D713" t="s">
        <v>28</v>
      </c>
      <c r="E713" t="s">
        <v>44</v>
      </c>
      <c r="F713" t="s">
        <v>30</v>
      </c>
      <c r="G713" t="s">
        <v>31</v>
      </c>
      <c r="H713" t="s">
        <v>45</v>
      </c>
      <c r="I713" t="s">
        <v>46</v>
      </c>
      <c r="J713" t="s">
        <v>34</v>
      </c>
      <c r="K713" t="s">
        <v>188</v>
      </c>
      <c r="L713" t="s">
        <v>79</v>
      </c>
      <c r="M713" s="1">
        <v>31793</v>
      </c>
      <c r="N713" t="s">
        <v>36</v>
      </c>
      <c r="O713" t="s">
        <v>48</v>
      </c>
      <c r="P713" t="s">
        <v>38</v>
      </c>
      <c r="Q713" t="s">
        <v>77</v>
      </c>
      <c r="R713" t="s">
        <v>40</v>
      </c>
      <c r="S713" t="str">
        <f>IF(Table1[[#This Row],[Current Employee Rating]]&gt;=4,"High Performer",IF(Table1[[#This Row],[Current Employee Rating]]&gt;=3,"Average Performer","Low Performer"))</f>
        <v>Average Performer</v>
      </c>
      <c r="T713">
        <v>3</v>
      </c>
      <c r="U713" s="1">
        <v>44837</v>
      </c>
      <c r="V713">
        <v>3</v>
      </c>
      <c r="W713" t="str">
        <f>IF(Table1[[#This Row],[Engagement Score]]&lt;3,"Low",IF(Table1[[#This Row],[Engagement Score]]&lt;4,"Medium","High"))</f>
        <v>Medium</v>
      </c>
      <c r="X713">
        <v>5</v>
      </c>
      <c r="Y713" t="str">
        <f>IF(Table1[[#This Row],[Satisfaction Score]]&lt;3,"Unsatisfied",IF(Table1[[#This Row],[Satisfaction Score]]&lt;4,"Neutral","Satisfied"))</f>
        <v>Satisfied</v>
      </c>
      <c r="Z713">
        <v>3</v>
      </c>
      <c r="AA713" s="1">
        <v>44846</v>
      </c>
      <c r="AB713" t="s">
        <v>62</v>
      </c>
      <c r="AC713" t="s">
        <v>51</v>
      </c>
      <c r="AD713" t="s">
        <v>52</v>
      </c>
      <c r="AE713">
        <v>5</v>
      </c>
      <c r="AF713" s="5">
        <v>308.08999999999997</v>
      </c>
      <c r="AG713">
        <v>31</v>
      </c>
      <c r="AH713" t="str">
        <f t="shared" si="11"/>
        <v>Adult</v>
      </c>
    </row>
    <row r="714" spans="1:34" x14ac:dyDescent="0.25">
      <c r="A714">
        <v>1204</v>
      </c>
      <c r="B714" s="1">
        <v>44889</v>
      </c>
      <c r="C714">
        <v>3</v>
      </c>
      <c r="D714" t="s">
        <v>28</v>
      </c>
      <c r="E714" t="s">
        <v>87</v>
      </c>
      <c r="F714" t="s">
        <v>30</v>
      </c>
      <c r="G714" t="s">
        <v>55</v>
      </c>
      <c r="H714" t="s">
        <v>56</v>
      </c>
      <c r="I714" t="s">
        <v>33</v>
      </c>
      <c r="J714" t="s">
        <v>34</v>
      </c>
      <c r="K714" t="s">
        <v>188</v>
      </c>
      <c r="L714" t="s">
        <v>58</v>
      </c>
      <c r="M714" s="1">
        <v>17771</v>
      </c>
      <c r="N714" t="s">
        <v>36</v>
      </c>
      <c r="O714" t="s">
        <v>48</v>
      </c>
      <c r="P714" t="s">
        <v>38</v>
      </c>
      <c r="Q714" t="s">
        <v>67</v>
      </c>
      <c r="R714" t="s">
        <v>40</v>
      </c>
      <c r="S714" t="str">
        <f>IF(Table1[[#This Row],[Current Employee Rating]]&gt;=4,"High Performer",IF(Table1[[#This Row],[Current Employee Rating]]&gt;=3,"Average Performer","Low Performer"))</f>
        <v>Average Performer</v>
      </c>
      <c r="T714">
        <v>3</v>
      </c>
      <c r="U714" s="1">
        <v>45099</v>
      </c>
      <c r="V714">
        <v>1</v>
      </c>
      <c r="W714" t="str">
        <f>IF(Table1[[#This Row],[Engagement Score]]&lt;3,"Low",IF(Table1[[#This Row],[Engagement Score]]&lt;4,"Medium","High"))</f>
        <v>Low</v>
      </c>
      <c r="X714">
        <v>4</v>
      </c>
      <c r="Y714" t="str">
        <f>IF(Table1[[#This Row],[Satisfaction Score]]&lt;3,"Unsatisfied",IF(Table1[[#This Row],[Satisfaction Score]]&lt;4,"Neutral","Satisfied"))</f>
        <v>Satisfied</v>
      </c>
      <c r="Z714">
        <v>3</v>
      </c>
      <c r="AA714" s="1">
        <v>45123</v>
      </c>
      <c r="AB714" t="s">
        <v>62</v>
      </c>
      <c r="AC714" t="s">
        <v>51</v>
      </c>
      <c r="AD714" t="s">
        <v>52</v>
      </c>
      <c r="AE714">
        <v>1</v>
      </c>
      <c r="AF714" s="5">
        <v>610.96</v>
      </c>
      <c r="AG714">
        <v>74</v>
      </c>
      <c r="AH714" t="str">
        <f t="shared" si="11"/>
        <v>Old</v>
      </c>
    </row>
    <row r="715" spans="1:34" x14ac:dyDescent="0.25">
      <c r="A715">
        <v>1205</v>
      </c>
      <c r="B715" s="1">
        <v>44035</v>
      </c>
      <c r="C715">
        <v>5</v>
      </c>
      <c r="D715" t="s">
        <v>28</v>
      </c>
      <c r="E715" t="s">
        <v>64</v>
      </c>
      <c r="F715" t="s">
        <v>30</v>
      </c>
      <c r="G715" t="s">
        <v>55</v>
      </c>
      <c r="H715" t="s">
        <v>32</v>
      </c>
      <c r="I715" t="s">
        <v>46</v>
      </c>
      <c r="J715" t="s">
        <v>34</v>
      </c>
      <c r="K715" t="s">
        <v>188</v>
      </c>
      <c r="L715" t="s">
        <v>105</v>
      </c>
      <c r="M715" s="1">
        <v>20579</v>
      </c>
      <c r="N715" t="s">
        <v>36</v>
      </c>
      <c r="O715" t="s">
        <v>37</v>
      </c>
      <c r="P715" t="s">
        <v>49</v>
      </c>
      <c r="Q715" t="s">
        <v>61</v>
      </c>
      <c r="R715" t="s">
        <v>40</v>
      </c>
      <c r="S715" t="str">
        <f>IF(Table1[[#This Row],[Current Employee Rating]]&gt;=4,"High Performer",IF(Table1[[#This Row],[Current Employee Rating]]&gt;=3,"Average Performer","Low Performer"))</f>
        <v>Average Performer</v>
      </c>
      <c r="T715">
        <v>3</v>
      </c>
      <c r="U715" s="1">
        <v>45023</v>
      </c>
      <c r="V715">
        <v>2</v>
      </c>
      <c r="W715" t="str">
        <f>IF(Table1[[#This Row],[Engagement Score]]&lt;3,"Low",IF(Table1[[#This Row],[Engagement Score]]&lt;4,"Medium","High"))</f>
        <v>Low</v>
      </c>
      <c r="X715">
        <v>1</v>
      </c>
      <c r="Y715" t="str">
        <f>IF(Table1[[#This Row],[Satisfaction Score]]&lt;3,"Unsatisfied",IF(Table1[[#This Row],[Satisfaction Score]]&lt;4,"Neutral","Satisfied"))</f>
        <v>Unsatisfied</v>
      </c>
      <c r="Z715">
        <v>2</v>
      </c>
      <c r="AA715" s="1">
        <v>45139</v>
      </c>
      <c r="AB715" t="s">
        <v>92</v>
      </c>
      <c r="AC715" t="s">
        <v>51</v>
      </c>
      <c r="AD715" t="s">
        <v>43</v>
      </c>
      <c r="AE715">
        <v>3</v>
      </c>
      <c r="AF715" s="5">
        <v>201.83</v>
      </c>
      <c r="AG715">
        <v>64</v>
      </c>
      <c r="AH715" t="str">
        <f t="shared" si="11"/>
        <v>Old</v>
      </c>
    </row>
    <row r="716" spans="1:34" x14ac:dyDescent="0.25">
      <c r="A716">
        <v>1206</v>
      </c>
      <c r="B716" s="1">
        <v>43462</v>
      </c>
      <c r="C716">
        <v>7</v>
      </c>
      <c r="D716" t="s">
        <v>28</v>
      </c>
      <c r="E716" t="s">
        <v>94</v>
      </c>
      <c r="F716" t="s">
        <v>30</v>
      </c>
      <c r="G716" t="s">
        <v>46</v>
      </c>
      <c r="H716" t="s">
        <v>32</v>
      </c>
      <c r="I716" t="s">
        <v>46</v>
      </c>
      <c r="J716" t="s">
        <v>34</v>
      </c>
      <c r="K716" t="s">
        <v>188</v>
      </c>
      <c r="L716" t="s">
        <v>79</v>
      </c>
      <c r="M716" s="1">
        <v>20500</v>
      </c>
      <c r="N716" t="s">
        <v>36</v>
      </c>
      <c r="O716" t="s">
        <v>37</v>
      </c>
      <c r="P716" t="s">
        <v>38</v>
      </c>
      <c r="Q716" t="s">
        <v>77</v>
      </c>
      <c r="R716" t="s">
        <v>40</v>
      </c>
      <c r="S716" t="str">
        <f>IF(Table1[[#This Row],[Current Employee Rating]]&gt;=4,"High Performer",IF(Table1[[#This Row],[Current Employee Rating]]&gt;=3,"Average Performer","Low Performer"))</f>
        <v>Average Performer</v>
      </c>
      <c r="T716">
        <v>3</v>
      </c>
      <c r="U716" s="1">
        <v>44851</v>
      </c>
      <c r="V716">
        <v>3</v>
      </c>
      <c r="W716" t="str">
        <f>IF(Table1[[#This Row],[Engagement Score]]&lt;3,"Low",IF(Table1[[#This Row],[Engagement Score]]&lt;4,"Medium","High"))</f>
        <v>Medium</v>
      </c>
      <c r="X716">
        <v>4</v>
      </c>
      <c r="Y716" t="str">
        <f>IF(Table1[[#This Row],[Satisfaction Score]]&lt;3,"Unsatisfied",IF(Table1[[#This Row],[Satisfaction Score]]&lt;4,"Neutral","Satisfied"))</f>
        <v>Satisfied</v>
      </c>
      <c r="Z716">
        <v>2</v>
      </c>
      <c r="AA716" s="1">
        <v>45127</v>
      </c>
      <c r="AB716" t="s">
        <v>68</v>
      </c>
      <c r="AC716" t="s">
        <v>42</v>
      </c>
      <c r="AD716" t="s">
        <v>73</v>
      </c>
      <c r="AE716">
        <v>5</v>
      </c>
      <c r="AF716" s="5">
        <v>391.85</v>
      </c>
      <c r="AG716">
        <v>62</v>
      </c>
      <c r="AH716" t="str">
        <f t="shared" si="11"/>
        <v>Old</v>
      </c>
    </row>
    <row r="717" spans="1:34" x14ac:dyDescent="0.25">
      <c r="A717">
        <v>1207</v>
      </c>
      <c r="B717" s="1">
        <v>43739</v>
      </c>
      <c r="C717">
        <v>6</v>
      </c>
      <c r="D717" t="s">
        <v>28</v>
      </c>
      <c r="E717" t="s">
        <v>74</v>
      </c>
      <c r="F717" t="s">
        <v>30</v>
      </c>
      <c r="G717" t="s">
        <v>31</v>
      </c>
      <c r="H717" t="s">
        <v>56</v>
      </c>
      <c r="I717" t="s">
        <v>55</v>
      </c>
      <c r="J717" t="s">
        <v>34</v>
      </c>
      <c r="K717" t="s">
        <v>188</v>
      </c>
      <c r="L717" t="s">
        <v>101</v>
      </c>
      <c r="M717" s="1">
        <v>20644</v>
      </c>
      <c r="N717" t="s">
        <v>36</v>
      </c>
      <c r="O717" t="s">
        <v>37</v>
      </c>
      <c r="P717" t="s">
        <v>38</v>
      </c>
      <c r="Q717" t="s">
        <v>77</v>
      </c>
      <c r="R717" t="s">
        <v>40</v>
      </c>
      <c r="S717" t="str">
        <f>IF(Table1[[#This Row],[Current Employee Rating]]&gt;=4,"High Performer",IF(Table1[[#This Row],[Current Employee Rating]]&gt;=3,"Average Performer","Low Performer"))</f>
        <v>Average Performer</v>
      </c>
      <c r="T717">
        <v>3</v>
      </c>
      <c r="U717" s="1">
        <v>44779</v>
      </c>
      <c r="V717">
        <v>2</v>
      </c>
      <c r="W717" t="str">
        <f>IF(Table1[[#This Row],[Engagement Score]]&lt;3,"Low",IF(Table1[[#This Row],[Engagement Score]]&lt;4,"Medium","High"))</f>
        <v>Low</v>
      </c>
      <c r="X717">
        <v>1</v>
      </c>
      <c r="Y717" t="str">
        <f>IF(Table1[[#This Row],[Satisfaction Score]]&lt;3,"Unsatisfied",IF(Table1[[#This Row],[Satisfaction Score]]&lt;4,"Neutral","Satisfied"))</f>
        <v>Unsatisfied</v>
      </c>
      <c r="Z717">
        <v>2</v>
      </c>
      <c r="AA717" s="1">
        <v>44902</v>
      </c>
      <c r="AB717" t="s">
        <v>92</v>
      </c>
      <c r="AC717" t="s">
        <v>42</v>
      </c>
      <c r="AD717" t="s">
        <v>63</v>
      </c>
      <c r="AE717">
        <v>5</v>
      </c>
      <c r="AF717" s="5">
        <v>682.36</v>
      </c>
      <c r="AG717">
        <v>63</v>
      </c>
      <c r="AH717" t="str">
        <f t="shared" si="11"/>
        <v>Old</v>
      </c>
    </row>
    <row r="718" spans="1:34" x14ac:dyDescent="0.25">
      <c r="A718">
        <v>1208</v>
      </c>
      <c r="B718" s="1">
        <v>43694</v>
      </c>
      <c r="C718">
        <v>6</v>
      </c>
      <c r="D718" t="s">
        <v>133</v>
      </c>
      <c r="E718" t="s">
        <v>81</v>
      </c>
      <c r="F718" t="s">
        <v>30</v>
      </c>
      <c r="G718" t="s">
        <v>31</v>
      </c>
      <c r="H718" t="s">
        <v>45</v>
      </c>
      <c r="I718" t="s">
        <v>46</v>
      </c>
      <c r="J718" t="s">
        <v>34</v>
      </c>
      <c r="K718" t="s">
        <v>188</v>
      </c>
      <c r="L718" t="s">
        <v>101</v>
      </c>
      <c r="M718" s="1">
        <v>29219</v>
      </c>
      <c r="N718" t="s">
        <v>36</v>
      </c>
      <c r="O718" t="s">
        <v>37</v>
      </c>
      <c r="P718" t="s">
        <v>72</v>
      </c>
      <c r="Q718" t="s">
        <v>61</v>
      </c>
      <c r="R718" t="s">
        <v>40</v>
      </c>
      <c r="S718" t="str">
        <f>IF(Table1[[#This Row],[Current Employee Rating]]&gt;=4,"High Performer",IF(Table1[[#This Row],[Current Employee Rating]]&gt;=3,"Average Performer","Low Performer"))</f>
        <v>Average Performer</v>
      </c>
      <c r="T718">
        <v>3</v>
      </c>
      <c r="U718" s="1">
        <v>44791</v>
      </c>
      <c r="V718">
        <v>5</v>
      </c>
      <c r="W718" t="str">
        <f>IF(Table1[[#This Row],[Engagement Score]]&lt;3,"Low",IF(Table1[[#This Row],[Engagement Score]]&lt;4,"Medium","High"))</f>
        <v>High</v>
      </c>
      <c r="X718">
        <v>1</v>
      </c>
      <c r="Y718" t="str">
        <f>IF(Table1[[#This Row],[Satisfaction Score]]&lt;3,"Unsatisfied",IF(Table1[[#This Row],[Satisfaction Score]]&lt;4,"Neutral","Satisfied"))</f>
        <v>Unsatisfied</v>
      </c>
      <c r="Z718">
        <v>5</v>
      </c>
      <c r="AA718" s="1">
        <v>44824</v>
      </c>
      <c r="AB718" t="s">
        <v>41</v>
      </c>
      <c r="AC718" t="s">
        <v>42</v>
      </c>
      <c r="AD718" t="s">
        <v>73</v>
      </c>
      <c r="AE718">
        <v>3</v>
      </c>
      <c r="AF718" s="5">
        <v>492.39</v>
      </c>
      <c r="AG718">
        <v>40</v>
      </c>
      <c r="AH718" t="str">
        <f t="shared" si="11"/>
        <v>Middle Aged</v>
      </c>
    </row>
    <row r="719" spans="1:34" x14ac:dyDescent="0.25">
      <c r="A719">
        <v>1209</v>
      </c>
      <c r="B719" s="1">
        <v>45077</v>
      </c>
      <c r="C719">
        <v>2</v>
      </c>
      <c r="D719" t="s">
        <v>133</v>
      </c>
      <c r="E719" t="s">
        <v>54</v>
      </c>
      <c r="F719" t="s">
        <v>30</v>
      </c>
      <c r="G719" t="s">
        <v>46</v>
      </c>
      <c r="H719" t="s">
        <v>45</v>
      </c>
      <c r="I719" t="s">
        <v>46</v>
      </c>
      <c r="J719" t="s">
        <v>34</v>
      </c>
      <c r="K719" t="s">
        <v>188</v>
      </c>
      <c r="L719" t="s">
        <v>101</v>
      </c>
      <c r="M719" s="1">
        <v>36315</v>
      </c>
      <c r="N719" t="s">
        <v>36</v>
      </c>
      <c r="O719" t="s">
        <v>37</v>
      </c>
      <c r="P719" t="s">
        <v>60</v>
      </c>
      <c r="Q719" t="s">
        <v>67</v>
      </c>
      <c r="R719" t="s">
        <v>40</v>
      </c>
      <c r="S719" t="str">
        <f>IF(Table1[[#This Row],[Current Employee Rating]]&gt;=4,"High Performer",IF(Table1[[#This Row],[Current Employee Rating]]&gt;=3,"Average Performer","Low Performer"))</f>
        <v>Average Performer</v>
      </c>
      <c r="T719">
        <v>3</v>
      </c>
      <c r="U719" s="1">
        <v>45074</v>
      </c>
      <c r="V719">
        <v>1</v>
      </c>
      <c r="W719" t="str">
        <f>IF(Table1[[#This Row],[Engagement Score]]&lt;3,"Low",IF(Table1[[#This Row],[Engagement Score]]&lt;4,"Medium","High"))</f>
        <v>Low</v>
      </c>
      <c r="X719">
        <v>3</v>
      </c>
      <c r="Y719" t="str">
        <f>IF(Table1[[#This Row],[Satisfaction Score]]&lt;3,"Unsatisfied",IF(Table1[[#This Row],[Satisfaction Score]]&lt;4,"Neutral","Satisfied"))</f>
        <v>Neutral</v>
      </c>
      <c r="Z719">
        <v>1</v>
      </c>
      <c r="AA719" s="1">
        <v>45095</v>
      </c>
      <c r="AB719" t="s">
        <v>92</v>
      </c>
      <c r="AC719" t="s">
        <v>51</v>
      </c>
      <c r="AD719" t="s">
        <v>43</v>
      </c>
      <c r="AE719">
        <v>2</v>
      </c>
      <c r="AF719" s="5">
        <v>197.78</v>
      </c>
      <c r="AG719">
        <v>24</v>
      </c>
      <c r="AH719" t="str">
        <f t="shared" si="11"/>
        <v>Young Adult</v>
      </c>
    </row>
    <row r="720" spans="1:34" x14ac:dyDescent="0.25">
      <c r="A720">
        <v>1210</v>
      </c>
      <c r="B720" s="1">
        <v>44173</v>
      </c>
      <c r="C720">
        <v>5</v>
      </c>
      <c r="D720" t="s">
        <v>133</v>
      </c>
      <c r="E720" t="s">
        <v>69</v>
      </c>
      <c r="F720" t="s">
        <v>30</v>
      </c>
      <c r="G720" t="s">
        <v>55</v>
      </c>
      <c r="H720" t="s">
        <v>56</v>
      </c>
      <c r="I720" t="s">
        <v>46</v>
      </c>
      <c r="J720" t="s">
        <v>34</v>
      </c>
      <c r="K720" t="s">
        <v>188</v>
      </c>
      <c r="L720" t="s">
        <v>70</v>
      </c>
      <c r="M720" s="1">
        <v>17891</v>
      </c>
      <c r="N720" t="s">
        <v>36</v>
      </c>
      <c r="O720" t="s">
        <v>37</v>
      </c>
      <c r="P720" t="s">
        <v>84</v>
      </c>
      <c r="Q720" t="s">
        <v>77</v>
      </c>
      <c r="R720" t="s">
        <v>40</v>
      </c>
      <c r="S720" t="str">
        <f>IF(Table1[[#This Row],[Current Employee Rating]]&gt;=4,"High Performer",IF(Table1[[#This Row],[Current Employee Rating]]&gt;=3,"Average Performer","Low Performer"))</f>
        <v>Average Performer</v>
      </c>
      <c r="T720">
        <v>3</v>
      </c>
      <c r="U720" s="1">
        <v>44858</v>
      </c>
      <c r="V720">
        <v>4</v>
      </c>
      <c r="W720" t="str">
        <f>IF(Table1[[#This Row],[Engagement Score]]&lt;3,"Low",IF(Table1[[#This Row],[Engagement Score]]&lt;4,"Medium","High"))</f>
        <v>High</v>
      </c>
      <c r="X720">
        <v>5</v>
      </c>
      <c r="Y720" t="str">
        <f>IF(Table1[[#This Row],[Satisfaction Score]]&lt;3,"Unsatisfied",IF(Table1[[#This Row],[Satisfaction Score]]&lt;4,"Neutral","Satisfied"))</f>
        <v>Satisfied</v>
      </c>
      <c r="Z720">
        <v>1</v>
      </c>
      <c r="AA720" s="1">
        <v>44935</v>
      </c>
      <c r="AB720" t="s">
        <v>41</v>
      </c>
      <c r="AC720" t="s">
        <v>51</v>
      </c>
      <c r="AD720" t="s">
        <v>52</v>
      </c>
      <c r="AE720">
        <v>4</v>
      </c>
      <c r="AF720" s="5">
        <v>485.44</v>
      </c>
      <c r="AG720">
        <v>72</v>
      </c>
      <c r="AH720" t="str">
        <f t="shared" si="11"/>
        <v>Old</v>
      </c>
    </row>
    <row r="721" spans="1:34" x14ac:dyDescent="0.25">
      <c r="A721">
        <v>1211</v>
      </c>
      <c r="B721" s="1">
        <v>43409</v>
      </c>
      <c r="C721">
        <v>7</v>
      </c>
      <c r="D721" t="s">
        <v>106</v>
      </c>
      <c r="E721" t="s">
        <v>29</v>
      </c>
      <c r="F721" t="s">
        <v>108</v>
      </c>
      <c r="G721" t="s">
        <v>46</v>
      </c>
      <c r="H721" t="s">
        <v>56</v>
      </c>
      <c r="I721" t="s">
        <v>46</v>
      </c>
      <c r="J721" t="s">
        <v>34</v>
      </c>
      <c r="K721" t="s">
        <v>188</v>
      </c>
      <c r="L721" t="s">
        <v>70</v>
      </c>
      <c r="M721" s="1">
        <v>29931</v>
      </c>
      <c r="N721" t="s">
        <v>36</v>
      </c>
      <c r="O721" t="s">
        <v>48</v>
      </c>
      <c r="P721" t="s">
        <v>60</v>
      </c>
      <c r="Q721" t="s">
        <v>39</v>
      </c>
      <c r="R721" t="s">
        <v>40</v>
      </c>
      <c r="S721" t="str">
        <f>IF(Table1[[#This Row],[Current Employee Rating]]&gt;=4,"High Performer",IF(Table1[[#This Row],[Current Employee Rating]]&gt;=3,"Average Performer","Low Performer"))</f>
        <v>Average Performer</v>
      </c>
      <c r="T721">
        <v>3</v>
      </c>
      <c r="U721" s="1">
        <v>45001</v>
      </c>
      <c r="V721">
        <v>3</v>
      </c>
      <c r="W721" t="str">
        <f>IF(Table1[[#This Row],[Engagement Score]]&lt;3,"Low",IF(Table1[[#This Row],[Engagement Score]]&lt;4,"Medium","High"))</f>
        <v>Medium</v>
      </c>
      <c r="X721">
        <v>3</v>
      </c>
      <c r="Y721" t="str">
        <f>IF(Table1[[#This Row],[Satisfaction Score]]&lt;3,"Unsatisfied",IF(Table1[[#This Row],[Satisfaction Score]]&lt;4,"Neutral","Satisfied"))</f>
        <v>Neutral</v>
      </c>
      <c r="Z721">
        <v>1</v>
      </c>
      <c r="AA721" s="1">
        <v>45137</v>
      </c>
      <c r="AB721" t="s">
        <v>41</v>
      </c>
      <c r="AC721" t="s">
        <v>51</v>
      </c>
      <c r="AD721" t="s">
        <v>73</v>
      </c>
      <c r="AE721">
        <v>3</v>
      </c>
      <c r="AF721" s="5">
        <v>557.34</v>
      </c>
      <c r="AG721">
        <v>37</v>
      </c>
      <c r="AH721" t="str">
        <f t="shared" si="11"/>
        <v>Adult</v>
      </c>
    </row>
    <row r="722" spans="1:34" x14ac:dyDescent="0.25">
      <c r="A722">
        <v>1212</v>
      </c>
      <c r="B722" s="1">
        <v>44069</v>
      </c>
      <c r="C722">
        <v>5</v>
      </c>
      <c r="D722" t="s">
        <v>106</v>
      </c>
      <c r="E722" t="s">
        <v>44</v>
      </c>
      <c r="F722" t="s">
        <v>108</v>
      </c>
      <c r="G722" t="s">
        <v>31</v>
      </c>
      <c r="H722" t="s">
        <v>32</v>
      </c>
      <c r="I722" t="s">
        <v>55</v>
      </c>
      <c r="J722" t="s">
        <v>34</v>
      </c>
      <c r="K722" t="s">
        <v>188</v>
      </c>
      <c r="L722" t="s">
        <v>79</v>
      </c>
      <c r="M722" s="1">
        <v>30555</v>
      </c>
      <c r="N722" t="s">
        <v>36</v>
      </c>
      <c r="O722" t="s">
        <v>37</v>
      </c>
      <c r="P722" t="s">
        <v>49</v>
      </c>
      <c r="Q722" t="s">
        <v>61</v>
      </c>
      <c r="R722" t="s">
        <v>40</v>
      </c>
      <c r="S722" t="str">
        <f>IF(Table1[[#This Row],[Current Employee Rating]]&gt;=4,"High Performer",IF(Table1[[#This Row],[Current Employee Rating]]&gt;=3,"Average Performer","Low Performer"))</f>
        <v>Average Performer</v>
      </c>
      <c r="T722">
        <v>3</v>
      </c>
      <c r="U722" s="1">
        <v>44957</v>
      </c>
      <c r="V722">
        <v>4</v>
      </c>
      <c r="W722" t="str">
        <f>IF(Table1[[#This Row],[Engagement Score]]&lt;3,"Low",IF(Table1[[#This Row],[Engagement Score]]&lt;4,"Medium","High"))</f>
        <v>High</v>
      </c>
      <c r="X722">
        <v>5</v>
      </c>
      <c r="Y722" t="str">
        <f>IF(Table1[[#This Row],[Satisfaction Score]]&lt;3,"Unsatisfied",IF(Table1[[#This Row],[Satisfaction Score]]&lt;4,"Neutral","Satisfied"))</f>
        <v>Satisfied</v>
      </c>
      <c r="Z722">
        <v>4</v>
      </c>
      <c r="AA722" s="1">
        <v>45049</v>
      </c>
      <c r="AB722" t="s">
        <v>62</v>
      </c>
      <c r="AC722" t="s">
        <v>42</v>
      </c>
      <c r="AD722" t="s">
        <v>43</v>
      </c>
      <c r="AE722">
        <v>5</v>
      </c>
      <c r="AF722" s="5">
        <v>817.92</v>
      </c>
      <c r="AG722">
        <v>37</v>
      </c>
      <c r="AH722" t="str">
        <f t="shared" si="11"/>
        <v>Adult</v>
      </c>
    </row>
    <row r="723" spans="1:34" x14ac:dyDescent="0.25">
      <c r="A723">
        <v>1213</v>
      </c>
      <c r="B723" s="1">
        <v>43884</v>
      </c>
      <c r="C723">
        <v>6</v>
      </c>
      <c r="D723" t="s">
        <v>106</v>
      </c>
      <c r="E723" t="s">
        <v>87</v>
      </c>
      <c r="F723" t="s">
        <v>30</v>
      </c>
      <c r="G723" t="s">
        <v>46</v>
      </c>
      <c r="H723" t="s">
        <v>45</v>
      </c>
      <c r="I723" t="s">
        <v>46</v>
      </c>
      <c r="J723" t="s">
        <v>34</v>
      </c>
      <c r="K723" t="s">
        <v>188</v>
      </c>
      <c r="L723" t="s">
        <v>96</v>
      </c>
      <c r="M723" s="1">
        <v>31858</v>
      </c>
      <c r="N723" t="s">
        <v>36</v>
      </c>
      <c r="O723" t="s">
        <v>37</v>
      </c>
      <c r="P723" t="s">
        <v>38</v>
      </c>
      <c r="Q723" t="s">
        <v>67</v>
      </c>
      <c r="R723" t="s">
        <v>40</v>
      </c>
      <c r="S723" t="str">
        <f>IF(Table1[[#This Row],[Current Employee Rating]]&gt;=4,"High Performer",IF(Table1[[#This Row],[Current Employee Rating]]&gt;=3,"Average Performer","Low Performer"))</f>
        <v>Average Performer</v>
      </c>
      <c r="T723">
        <v>3</v>
      </c>
      <c r="U723" s="1">
        <v>44832</v>
      </c>
      <c r="V723">
        <v>1</v>
      </c>
      <c r="W723" t="str">
        <f>IF(Table1[[#This Row],[Engagement Score]]&lt;3,"Low",IF(Table1[[#This Row],[Engagement Score]]&lt;4,"Medium","High"))</f>
        <v>Low</v>
      </c>
      <c r="X723">
        <v>2</v>
      </c>
      <c r="Y723" t="str">
        <f>IF(Table1[[#This Row],[Satisfaction Score]]&lt;3,"Unsatisfied",IF(Table1[[#This Row],[Satisfaction Score]]&lt;4,"Neutral","Satisfied"))</f>
        <v>Unsatisfied</v>
      </c>
      <c r="Z723">
        <v>4</v>
      </c>
      <c r="AA723" s="1">
        <v>44972</v>
      </c>
      <c r="AB723" t="s">
        <v>62</v>
      </c>
      <c r="AC723" t="s">
        <v>51</v>
      </c>
      <c r="AD723" t="s">
        <v>43</v>
      </c>
      <c r="AE723">
        <v>4</v>
      </c>
      <c r="AF723" s="5">
        <v>485.39</v>
      </c>
      <c r="AG723">
        <v>33</v>
      </c>
      <c r="AH723" t="str">
        <f t="shared" si="11"/>
        <v>Adult</v>
      </c>
    </row>
    <row r="724" spans="1:34" x14ac:dyDescent="0.25">
      <c r="A724">
        <v>1214</v>
      </c>
      <c r="B724" s="1">
        <v>44604</v>
      </c>
      <c r="C724">
        <v>4</v>
      </c>
      <c r="D724" t="s">
        <v>106</v>
      </c>
      <c r="E724" t="s">
        <v>81</v>
      </c>
      <c r="F724" t="s">
        <v>30</v>
      </c>
      <c r="G724" t="s">
        <v>55</v>
      </c>
      <c r="H724" t="s">
        <v>56</v>
      </c>
      <c r="I724" t="s">
        <v>55</v>
      </c>
      <c r="J724" t="s">
        <v>34</v>
      </c>
      <c r="K724" t="s">
        <v>188</v>
      </c>
      <c r="L724" t="s">
        <v>89</v>
      </c>
      <c r="M724" s="1">
        <v>24734</v>
      </c>
      <c r="N724" t="s">
        <v>36</v>
      </c>
      <c r="O724" t="s">
        <v>37</v>
      </c>
      <c r="P724" t="s">
        <v>84</v>
      </c>
      <c r="Q724" t="s">
        <v>77</v>
      </c>
      <c r="R724" t="s">
        <v>40</v>
      </c>
      <c r="S724" t="str">
        <f>IF(Table1[[#This Row],[Current Employee Rating]]&gt;=4,"High Performer",IF(Table1[[#This Row],[Current Employee Rating]]&gt;=3,"Average Performer","Low Performer"))</f>
        <v>Average Performer</v>
      </c>
      <c r="T724">
        <v>3</v>
      </c>
      <c r="U724" s="1">
        <v>45079</v>
      </c>
      <c r="V724">
        <v>1</v>
      </c>
      <c r="W724" t="str">
        <f>IF(Table1[[#This Row],[Engagement Score]]&lt;3,"Low",IF(Table1[[#This Row],[Engagement Score]]&lt;4,"Medium","High"))</f>
        <v>Low</v>
      </c>
      <c r="X724">
        <v>5</v>
      </c>
      <c r="Y724" t="str">
        <f>IF(Table1[[#This Row],[Satisfaction Score]]&lt;3,"Unsatisfied",IF(Table1[[#This Row],[Satisfaction Score]]&lt;4,"Neutral","Satisfied"))</f>
        <v>Satisfied</v>
      </c>
      <c r="Z724">
        <v>3</v>
      </c>
      <c r="AA724" s="1">
        <v>45018</v>
      </c>
      <c r="AB724" t="s">
        <v>50</v>
      </c>
      <c r="AC724" t="s">
        <v>42</v>
      </c>
      <c r="AD724" t="s">
        <v>63</v>
      </c>
      <c r="AE724">
        <v>3</v>
      </c>
      <c r="AF724" s="5">
        <v>145.13</v>
      </c>
      <c r="AG724">
        <v>55</v>
      </c>
      <c r="AH724" t="str">
        <f t="shared" si="11"/>
        <v>Middle Aged</v>
      </c>
    </row>
    <row r="725" spans="1:34" x14ac:dyDescent="0.25">
      <c r="A725">
        <v>1215</v>
      </c>
      <c r="B725" s="1">
        <v>43874</v>
      </c>
      <c r="C725">
        <v>6</v>
      </c>
      <c r="D725" t="s">
        <v>106</v>
      </c>
      <c r="E725" t="s">
        <v>54</v>
      </c>
      <c r="F725" t="s">
        <v>30</v>
      </c>
      <c r="G725" t="s">
        <v>31</v>
      </c>
      <c r="H725" t="s">
        <v>32</v>
      </c>
      <c r="I725" t="s">
        <v>33</v>
      </c>
      <c r="J725" t="s">
        <v>34</v>
      </c>
      <c r="K725" t="s">
        <v>188</v>
      </c>
      <c r="L725" t="s">
        <v>47</v>
      </c>
      <c r="M725" s="1">
        <v>30515</v>
      </c>
      <c r="N725" t="s">
        <v>36</v>
      </c>
      <c r="O725" t="s">
        <v>37</v>
      </c>
      <c r="P725" t="s">
        <v>84</v>
      </c>
      <c r="Q725" t="s">
        <v>39</v>
      </c>
      <c r="R725" t="s">
        <v>40</v>
      </c>
      <c r="S725" t="str">
        <f>IF(Table1[[#This Row],[Current Employee Rating]]&gt;=4,"High Performer",IF(Table1[[#This Row],[Current Employee Rating]]&gt;=3,"Average Performer","Low Performer"))</f>
        <v>Average Performer</v>
      </c>
      <c r="T725">
        <v>3</v>
      </c>
      <c r="U725" s="1">
        <v>44859</v>
      </c>
      <c r="V725">
        <v>2</v>
      </c>
      <c r="W725" t="str">
        <f>IF(Table1[[#This Row],[Engagement Score]]&lt;3,"Low",IF(Table1[[#This Row],[Engagement Score]]&lt;4,"Medium","High"))</f>
        <v>Low</v>
      </c>
      <c r="X725">
        <v>1</v>
      </c>
      <c r="Y725" t="str">
        <f>IF(Table1[[#This Row],[Satisfaction Score]]&lt;3,"Unsatisfied",IF(Table1[[#This Row],[Satisfaction Score]]&lt;4,"Neutral","Satisfied"))</f>
        <v>Unsatisfied</v>
      </c>
      <c r="Z725">
        <v>5</v>
      </c>
      <c r="AA725" s="1">
        <v>44817</v>
      </c>
      <c r="AB725" t="s">
        <v>92</v>
      </c>
      <c r="AC725" t="s">
        <v>51</v>
      </c>
      <c r="AD725" t="s">
        <v>73</v>
      </c>
      <c r="AE725">
        <v>4</v>
      </c>
      <c r="AF725" s="5">
        <v>751.88</v>
      </c>
      <c r="AG725">
        <v>37</v>
      </c>
      <c r="AH725" t="str">
        <f t="shared" si="11"/>
        <v>Adult</v>
      </c>
    </row>
    <row r="726" spans="1:34" x14ac:dyDescent="0.25">
      <c r="A726">
        <v>1216</v>
      </c>
      <c r="B726" s="1">
        <v>44972</v>
      </c>
      <c r="C726">
        <v>3</v>
      </c>
      <c r="D726" t="s">
        <v>28</v>
      </c>
      <c r="E726" t="s">
        <v>94</v>
      </c>
      <c r="F726" t="s">
        <v>108</v>
      </c>
      <c r="G726" t="s">
        <v>46</v>
      </c>
      <c r="H726" t="s">
        <v>56</v>
      </c>
      <c r="I726" t="s">
        <v>46</v>
      </c>
      <c r="J726" t="s">
        <v>34</v>
      </c>
      <c r="K726" t="s">
        <v>188</v>
      </c>
      <c r="L726" t="s">
        <v>65</v>
      </c>
      <c r="M726" s="1">
        <v>31582</v>
      </c>
      <c r="N726" t="s">
        <v>36</v>
      </c>
      <c r="O726" t="s">
        <v>37</v>
      </c>
      <c r="P726" t="s">
        <v>72</v>
      </c>
      <c r="Q726" t="s">
        <v>61</v>
      </c>
      <c r="R726" t="s">
        <v>40</v>
      </c>
      <c r="S726" t="str">
        <f>IF(Table1[[#This Row],[Current Employee Rating]]&gt;=4,"High Performer",IF(Table1[[#This Row],[Current Employee Rating]]&gt;=3,"Average Performer","Low Performer"))</f>
        <v>Average Performer</v>
      </c>
      <c r="T726">
        <v>3</v>
      </c>
      <c r="U726" s="1">
        <v>44813</v>
      </c>
      <c r="V726">
        <v>4</v>
      </c>
      <c r="W726" t="str">
        <f>IF(Table1[[#This Row],[Engagement Score]]&lt;3,"Low",IF(Table1[[#This Row],[Engagement Score]]&lt;4,"Medium","High"))</f>
        <v>High</v>
      </c>
      <c r="X726">
        <v>1</v>
      </c>
      <c r="Y726" t="str">
        <f>IF(Table1[[#This Row],[Satisfaction Score]]&lt;3,"Unsatisfied",IF(Table1[[#This Row],[Satisfaction Score]]&lt;4,"Neutral","Satisfied"))</f>
        <v>Unsatisfied</v>
      </c>
      <c r="Z726">
        <v>1</v>
      </c>
      <c r="AA726" s="1">
        <v>45123</v>
      </c>
      <c r="AB726" t="s">
        <v>41</v>
      </c>
      <c r="AC726" t="s">
        <v>51</v>
      </c>
      <c r="AD726" t="s">
        <v>52</v>
      </c>
      <c r="AE726">
        <v>1</v>
      </c>
      <c r="AF726" s="5">
        <v>136.47999999999999</v>
      </c>
      <c r="AG726">
        <v>37</v>
      </c>
      <c r="AH726" t="str">
        <f t="shared" si="11"/>
        <v>Adult</v>
      </c>
    </row>
    <row r="727" spans="1:34" x14ac:dyDescent="0.25">
      <c r="A727">
        <v>1217</v>
      </c>
      <c r="B727" s="1">
        <v>43802</v>
      </c>
      <c r="C727">
        <v>6</v>
      </c>
      <c r="D727" t="s">
        <v>28</v>
      </c>
      <c r="E727" t="s">
        <v>85</v>
      </c>
      <c r="F727" t="s">
        <v>108</v>
      </c>
      <c r="G727" t="s">
        <v>55</v>
      </c>
      <c r="H727" t="s">
        <v>56</v>
      </c>
      <c r="I727" t="s">
        <v>46</v>
      </c>
      <c r="J727" t="s">
        <v>34</v>
      </c>
      <c r="K727" t="s">
        <v>188</v>
      </c>
      <c r="L727" t="s">
        <v>101</v>
      </c>
      <c r="M727" s="1">
        <v>22114</v>
      </c>
      <c r="N727" t="s">
        <v>36</v>
      </c>
      <c r="O727" t="s">
        <v>48</v>
      </c>
      <c r="P727" t="s">
        <v>84</v>
      </c>
      <c r="Q727" t="s">
        <v>61</v>
      </c>
      <c r="R727" t="s">
        <v>40</v>
      </c>
      <c r="S727" t="str">
        <f>IF(Table1[[#This Row],[Current Employee Rating]]&gt;=4,"High Performer",IF(Table1[[#This Row],[Current Employee Rating]]&gt;=3,"Average Performer","Low Performer"))</f>
        <v>Average Performer</v>
      </c>
      <c r="T727">
        <v>3</v>
      </c>
      <c r="U727" s="1">
        <v>44796</v>
      </c>
      <c r="V727">
        <v>5</v>
      </c>
      <c r="W727" t="str">
        <f>IF(Table1[[#This Row],[Engagement Score]]&lt;3,"Low",IF(Table1[[#This Row],[Engagement Score]]&lt;4,"Medium","High"))</f>
        <v>High</v>
      </c>
      <c r="X727">
        <v>5</v>
      </c>
      <c r="Y727" t="str">
        <f>IF(Table1[[#This Row],[Satisfaction Score]]&lt;3,"Unsatisfied",IF(Table1[[#This Row],[Satisfaction Score]]&lt;4,"Neutral","Satisfied"))</f>
        <v>Satisfied</v>
      </c>
      <c r="Z727">
        <v>1</v>
      </c>
      <c r="AA727" s="1">
        <v>45033</v>
      </c>
      <c r="AB727" t="s">
        <v>50</v>
      </c>
      <c r="AC727" t="s">
        <v>51</v>
      </c>
      <c r="AD727" t="s">
        <v>63</v>
      </c>
      <c r="AE727">
        <v>1</v>
      </c>
      <c r="AF727" s="5">
        <v>857.42</v>
      </c>
      <c r="AG727">
        <v>59</v>
      </c>
      <c r="AH727" t="str">
        <f t="shared" si="11"/>
        <v>Middle Aged</v>
      </c>
    </row>
    <row r="728" spans="1:34" x14ac:dyDescent="0.25">
      <c r="A728">
        <v>1218</v>
      </c>
      <c r="B728" s="1">
        <v>43465</v>
      </c>
      <c r="C728">
        <v>7</v>
      </c>
      <c r="D728" t="s">
        <v>28</v>
      </c>
      <c r="E728" t="s">
        <v>74</v>
      </c>
      <c r="F728" t="s">
        <v>30</v>
      </c>
      <c r="G728" t="s">
        <v>55</v>
      </c>
      <c r="H728" t="s">
        <v>56</v>
      </c>
      <c r="I728" t="s">
        <v>33</v>
      </c>
      <c r="J728" t="s">
        <v>34</v>
      </c>
      <c r="K728" t="s">
        <v>188</v>
      </c>
      <c r="L728" t="s">
        <v>65</v>
      </c>
      <c r="M728" s="1">
        <v>27317</v>
      </c>
      <c r="N728" t="s">
        <v>36</v>
      </c>
      <c r="O728" t="s">
        <v>37</v>
      </c>
      <c r="P728" t="s">
        <v>72</v>
      </c>
      <c r="Q728" t="s">
        <v>67</v>
      </c>
      <c r="R728" t="s">
        <v>40</v>
      </c>
      <c r="S728" t="str">
        <f>IF(Table1[[#This Row],[Current Employee Rating]]&gt;=4,"High Performer",IF(Table1[[#This Row],[Current Employee Rating]]&gt;=3,"Average Performer","Low Performer"))</f>
        <v>Average Performer</v>
      </c>
      <c r="T728">
        <v>3</v>
      </c>
      <c r="U728" s="1">
        <v>44984</v>
      </c>
      <c r="V728">
        <v>2</v>
      </c>
      <c r="W728" t="str">
        <f>IF(Table1[[#This Row],[Engagement Score]]&lt;3,"Low",IF(Table1[[#This Row],[Engagement Score]]&lt;4,"Medium","High"))</f>
        <v>Low</v>
      </c>
      <c r="X728">
        <v>3</v>
      </c>
      <c r="Y728" t="str">
        <f>IF(Table1[[#This Row],[Satisfaction Score]]&lt;3,"Unsatisfied",IF(Table1[[#This Row],[Satisfaction Score]]&lt;4,"Neutral","Satisfied"))</f>
        <v>Neutral</v>
      </c>
      <c r="Z728">
        <v>1</v>
      </c>
      <c r="AA728" s="1">
        <v>44956</v>
      </c>
      <c r="AB728" t="s">
        <v>41</v>
      </c>
      <c r="AC728" t="s">
        <v>42</v>
      </c>
      <c r="AD728" t="s">
        <v>43</v>
      </c>
      <c r="AE728">
        <v>3</v>
      </c>
      <c r="AF728" s="5">
        <v>733.16</v>
      </c>
      <c r="AG728">
        <v>44</v>
      </c>
      <c r="AH728" t="str">
        <f t="shared" si="11"/>
        <v>Middle Aged</v>
      </c>
    </row>
    <row r="729" spans="1:34" x14ac:dyDescent="0.25">
      <c r="A729">
        <v>1219</v>
      </c>
      <c r="B729" s="1">
        <v>43846</v>
      </c>
      <c r="C729">
        <v>6</v>
      </c>
      <c r="D729" t="s">
        <v>28</v>
      </c>
      <c r="E729" t="s">
        <v>69</v>
      </c>
      <c r="F729" t="s">
        <v>108</v>
      </c>
      <c r="G729" t="s">
        <v>46</v>
      </c>
      <c r="H729" t="s">
        <v>56</v>
      </c>
      <c r="I729" t="s">
        <v>46</v>
      </c>
      <c r="J729" t="s">
        <v>34</v>
      </c>
      <c r="K729" t="s">
        <v>188</v>
      </c>
      <c r="L729" t="s">
        <v>79</v>
      </c>
      <c r="M729" s="1">
        <v>27069</v>
      </c>
      <c r="N729" t="s">
        <v>36</v>
      </c>
      <c r="O729" t="s">
        <v>37</v>
      </c>
      <c r="P729" t="s">
        <v>49</v>
      </c>
      <c r="Q729" t="s">
        <v>67</v>
      </c>
      <c r="R729" t="s">
        <v>40</v>
      </c>
      <c r="S729" t="str">
        <f>IF(Table1[[#This Row],[Current Employee Rating]]&gt;=4,"High Performer",IF(Table1[[#This Row],[Current Employee Rating]]&gt;=3,"Average Performer","Low Performer"))</f>
        <v>Average Performer</v>
      </c>
      <c r="T729">
        <v>3</v>
      </c>
      <c r="U729" s="1">
        <v>45124</v>
      </c>
      <c r="V729">
        <v>2</v>
      </c>
      <c r="W729" t="str">
        <f>IF(Table1[[#This Row],[Engagement Score]]&lt;3,"Low",IF(Table1[[#This Row],[Engagement Score]]&lt;4,"Medium","High"))</f>
        <v>Low</v>
      </c>
      <c r="X729">
        <v>2</v>
      </c>
      <c r="Y729" t="str">
        <f>IF(Table1[[#This Row],[Satisfaction Score]]&lt;3,"Unsatisfied",IF(Table1[[#This Row],[Satisfaction Score]]&lt;4,"Neutral","Satisfied"))</f>
        <v>Unsatisfied</v>
      </c>
      <c r="Z729">
        <v>2</v>
      </c>
      <c r="AA729" s="1">
        <v>44819</v>
      </c>
      <c r="AB729" t="s">
        <v>92</v>
      </c>
      <c r="AC729" t="s">
        <v>51</v>
      </c>
      <c r="AD729" t="s">
        <v>43</v>
      </c>
      <c r="AE729">
        <v>5</v>
      </c>
      <c r="AF729" s="5">
        <v>761.31</v>
      </c>
      <c r="AG729">
        <v>46</v>
      </c>
      <c r="AH729" t="str">
        <f t="shared" si="11"/>
        <v>Middle Aged</v>
      </c>
    </row>
    <row r="730" spans="1:34" x14ac:dyDescent="0.25">
      <c r="A730">
        <v>1220</v>
      </c>
      <c r="B730" s="1">
        <v>43424</v>
      </c>
      <c r="C730">
        <v>7</v>
      </c>
      <c r="D730" t="s">
        <v>28</v>
      </c>
      <c r="E730" t="s">
        <v>29</v>
      </c>
      <c r="F730" t="s">
        <v>108</v>
      </c>
      <c r="G730" t="s">
        <v>55</v>
      </c>
      <c r="H730" t="s">
        <v>32</v>
      </c>
      <c r="I730" t="s">
        <v>33</v>
      </c>
      <c r="J730" t="s">
        <v>34</v>
      </c>
      <c r="K730" t="s">
        <v>188</v>
      </c>
      <c r="L730" t="s">
        <v>82</v>
      </c>
      <c r="M730" s="1">
        <v>18263</v>
      </c>
      <c r="N730" t="s">
        <v>36</v>
      </c>
      <c r="O730" t="s">
        <v>37</v>
      </c>
      <c r="P730" t="s">
        <v>84</v>
      </c>
      <c r="Q730" t="s">
        <v>61</v>
      </c>
      <c r="R730" t="s">
        <v>40</v>
      </c>
      <c r="S730" t="str">
        <f>IF(Table1[[#This Row],[Current Employee Rating]]&gt;=4,"High Performer",IF(Table1[[#This Row],[Current Employee Rating]]&gt;=3,"Average Performer","Low Performer"))</f>
        <v>Average Performer</v>
      </c>
      <c r="T730">
        <v>3</v>
      </c>
      <c r="U730" s="1">
        <v>45054</v>
      </c>
      <c r="V730">
        <v>5</v>
      </c>
      <c r="W730" t="str">
        <f>IF(Table1[[#This Row],[Engagement Score]]&lt;3,"Low",IF(Table1[[#This Row],[Engagement Score]]&lt;4,"Medium","High"))</f>
        <v>High</v>
      </c>
      <c r="X730">
        <v>2</v>
      </c>
      <c r="Y730" t="str">
        <f>IF(Table1[[#This Row],[Satisfaction Score]]&lt;3,"Unsatisfied",IF(Table1[[#This Row],[Satisfaction Score]]&lt;4,"Neutral","Satisfied"))</f>
        <v>Unsatisfied</v>
      </c>
      <c r="Z730">
        <v>4</v>
      </c>
      <c r="AA730" s="1">
        <v>45106</v>
      </c>
      <c r="AB730" t="s">
        <v>41</v>
      </c>
      <c r="AC730" t="s">
        <v>51</v>
      </c>
      <c r="AD730" t="s">
        <v>73</v>
      </c>
      <c r="AE730">
        <v>1</v>
      </c>
      <c r="AF730" s="5">
        <v>920.41</v>
      </c>
      <c r="AG730">
        <v>69</v>
      </c>
      <c r="AH730" t="str">
        <f t="shared" si="11"/>
        <v>Old</v>
      </c>
    </row>
    <row r="731" spans="1:34" x14ac:dyDescent="0.25">
      <c r="A731">
        <v>1221</v>
      </c>
      <c r="B731" s="1">
        <v>44876</v>
      </c>
      <c r="C731">
        <v>3</v>
      </c>
      <c r="D731" t="s">
        <v>28</v>
      </c>
      <c r="E731" t="s">
        <v>44</v>
      </c>
      <c r="F731" t="s">
        <v>108</v>
      </c>
      <c r="G731" t="s">
        <v>46</v>
      </c>
      <c r="H731" t="s">
        <v>45</v>
      </c>
      <c r="I731" t="s">
        <v>46</v>
      </c>
      <c r="J731" t="s">
        <v>34</v>
      </c>
      <c r="K731" t="s">
        <v>188</v>
      </c>
      <c r="L731" t="s">
        <v>105</v>
      </c>
      <c r="M731" s="1">
        <v>24571</v>
      </c>
      <c r="N731" t="s">
        <v>36</v>
      </c>
      <c r="O731" t="s">
        <v>37</v>
      </c>
      <c r="P731" t="s">
        <v>84</v>
      </c>
      <c r="Q731" t="s">
        <v>61</v>
      </c>
      <c r="R731" t="s">
        <v>40</v>
      </c>
      <c r="S731" t="str">
        <f>IF(Table1[[#This Row],[Current Employee Rating]]&gt;=4,"High Performer",IF(Table1[[#This Row],[Current Employee Rating]]&gt;=3,"Average Performer","Low Performer"))</f>
        <v>Average Performer</v>
      </c>
      <c r="T731">
        <v>3</v>
      </c>
      <c r="U731" s="1">
        <v>44790</v>
      </c>
      <c r="V731">
        <v>5</v>
      </c>
      <c r="W731" t="str">
        <f>IF(Table1[[#This Row],[Engagement Score]]&lt;3,"Low",IF(Table1[[#This Row],[Engagement Score]]&lt;4,"Medium","High"))</f>
        <v>High</v>
      </c>
      <c r="X731">
        <v>5</v>
      </c>
      <c r="Y731" t="str">
        <f>IF(Table1[[#This Row],[Satisfaction Score]]&lt;3,"Unsatisfied",IF(Table1[[#This Row],[Satisfaction Score]]&lt;4,"Neutral","Satisfied"))</f>
        <v>Satisfied</v>
      </c>
      <c r="Z731">
        <v>3</v>
      </c>
      <c r="AA731" s="1">
        <v>44798</v>
      </c>
      <c r="AB731" t="s">
        <v>50</v>
      </c>
      <c r="AC731" t="s">
        <v>42</v>
      </c>
      <c r="AD731" t="s">
        <v>73</v>
      </c>
      <c r="AE731">
        <v>4</v>
      </c>
      <c r="AF731" s="5">
        <v>167.69</v>
      </c>
      <c r="AG731">
        <v>55</v>
      </c>
      <c r="AH731" t="str">
        <f t="shared" si="11"/>
        <v>Middle Aged</v>
      </c>
    </row>
    <row r="732" spans="1:34" x14ac:dyDescent="0.25">
      <c r="A732">
        <v>1222</v>
      </c>
      <c r="B732" s="1">
        <v>44183</v>
      </c>
      <c r="C732">
        <v>5</v>
      </c>
      <c r="D732" t="s">
        <v>28</v>
      </c>
      <c r="E732" t="s">
        <v>87</v>
      </c>
      <c r="F732" t="s">
        <v>108</v>
      </c>
      <c r="G732" t="s">
        <v>31</v>
      </c>
      <c r="H732" t="s">
        <v>45</v>
      </c>
      <c r="I732" t="s">
        <v>46</v>
      </c>
      <c r="J732" t="s">
        <v>34</v>
      </c>
      <c r="K732" t="s">
        <v>188</v>
      </c>
      <c r="L732" t="s">
        <v>104</v>
      </c>
      <c r="M732" s="1">
        <v>18258</v>
      </c>
      <c r="N732" t="s">
        <v>36</v>
      </c>
      <c r="O732" t="s">
        <v>37</v>
      </c>
      <c r="P732" t="s">
        <v>84</v>
      </c>
      <c r="Q732" t="s">
        <v>39</v>
      </c>
      <c r="R732" t="s">
        <v>40</v>
      </c>
      <c r="S732" t="str">
        <f>IF(Table1[[#This Row],[Current Employee Rating]]&gt;=4,"High Performer",IF(Table1[[#This Row],[Current Employee Rating]]&gt;=3,"Average Performer","Low Performer"))</f>
        <v>Average Performer</v>
      </c>
      <c r="T732">
        <v>3</v>
      </c>
      <c r="U732" s="1">
        <v>45016</v>
      </c>
      <c r="V732">
        <v>5</v>
      </c>
      <c r="W732" t="str">
        <f>IF(Table1[[#This Row],[Engagement Score]]&lt;3,"Low",IF(Table1[[#This Row],[Engagement Score]]&lt;4,"Medium","High"))</f>
        <v>High</v>
      </c>
      <c r="X732">
        <v>2</v>
      </c>
      <c r="Y732" t="str">
        <f>IF(Table1[[#This Row],[Satisfaction Score]]&lt;3,"Unsatisfied",IF(Table1[[#This Row],[Satisfaction Score]]&lt;4,"Neutral","Satisfied"))</f>
        <v>Unsatisfied</v>
      </c>
      <c r="Z732">
        <v>1</v>
      </c>
      <c r="AA732" s="1">
        <v>44995</v>
      </c>
      <c r="AB732" t="s">
        <v>41</v>
      </c>
      <c r="AC732" t="s">
        <v>51</v>
      </c>
      <c r="AD732" t="s">
        <v>73</v>
      </c>
      <c r="AE732">
        <v>2</v>
      </c>
      <c r="AF732" s="5">
        <v>931.45</v>
      </c>
      <c r="AG732">
        <v>71</v>
      </c>
      <c r="AH732" t="str">
        <f t="shared" si="11"/>
        <v>Old</v>
      </c>
    </row>
    <row r="733" spans="1:34" x14ac:dyDescent="0.25">
      <c r="A733">
        <v>1223</v>
      </c>
      <c r="B733" s="1">
        <v>44222</v>
      </c>
      <c r="C733">
        <v>5</v>
      </c>
      <c r="D733" t="s">
        <v>28</v>
      </c>
      <c r="E733" t="s">
        <v>81</v>
      </c>
      <c r="F733" t="s">
        <v>30</v>
      </c>
      <c r="G733" t="s">
        <v>55</v>
      </c>
      <c r="H733" t="s">
        <v>32</v>
      </c>
      <c r="I733" t="s">
        <v>33</v>
      </c>
      <c r="J733" t="s">
        <v>34</v>
      </c>
      <c r="K733" t="s">
        <v>188</v>
      </c>
      <c r="L733" t="s">
        <v>79</v>
      </c>
      <c r="M733" s="1">
        <v>35079</v>
      </c>
      <c r="N733" t="s">
        <v>36</v>
      </c>
      <c r="O733" t="s">
        <v>37</v>
      </c>
      <c r="P733" t="s">
        <v>84</v>
      </c>
      <c r="Q733" t="s">
        <v>39</v>
      </c>
      <c r="R733" t="s">
        <v>40</v>
      </c>
      <c r="S733" t="str">
        <f>IF(Table1[[#This Row],[Current Employee Rating]]&gt;=4,"High Performer",IF(Table1[[#This Row],[Current Employee Rating]]&gt;=3,"Average Performer","Low Performer"))</f>
        <v>Average Performer</v>
      </c>
      <c r="T733">
        <v>3</v>
      </c>
      <c r="U733" s="1">
        <v>45053</v>
      </c>
      <c r="V733">
        <v>4</v>
      </c>
      <c r="W733" t="str">
        <f>IF(Table1[[#This Row],[Engagement Score]]&lt;3,"Low",IF(Table1[[#This Row],[Engagement Score]]&lt;4,"Medium","High"))</f>
        <v>High</v>
      </c>
      <c r="X733">
        <v>1</v>
      </c>
      <c r="Y733" t="str">
        <f>IF(Table1[[#This Row],[Satisfaction Score]]&lt;3,"Unsatisfied",IF(Table1[[#This Row],[Satisfaction Score]]&lt;4,"Neutral","Satisfied"))</f>
        <v>Unsatisfied</v>
      </c>
      <c r="Z733">
        <v>4</v>
      </c>
      <c r="AA733" s="1">
        <v>44803</v>
      </c>
      <c r="AB733" t="s">
        <v>62</v>
      </c>
      <c r="AC733" t="s">
        <v>51</v>
      </c>
      <c r="AD733" t="s">
        <v>63</v>
      </c>
      <c r="AE733">
        <v>1</v>
      </c>
      <c r="AF733" s="5">
        <v>474.36</v>
      </c>
      <c r="AG733">
        <v>25</v>
      </c>
      <c r="AH733" t="str">
        <f t="shared" si="11"/>
        <v>Adult</v>
      </c>
    </row>
    <row r="734" spans="1:34" x14ac:dyDescent="0.25">
      <c r="A734">
        <v>1224</v>
      </c>
      <c r="B734" s="1">
        <v>44526</v>
      </c>
      <c r="C734">
        <v>4</v>
      </c>
      <c r="D734" t="s">
        <v>28</v>
      </c>
      <c r="E734" t="s">
        <v>54</v>
      </c>
      <c r="F734" t="s">
        <v>108</v>
      </c>
      <c r="G734" t="s">
        <v>46</v>
      </c>
      <c r="H734" t="s">
        <v>56</v>
      </c>
      <c r="I734" t="s">
        <v>46</v>
      </c>
      <c r="J734" t="s">
        <v>34</v>
      </c>
      <c r="K734" t="s">
        <v>188</v>
      </c>
      <c r="L734" t="s">
        <v>101</v>
      </c>
      <c r="M734" s="1">
        <v>23647</v>
      </c>
      <c r="N734" t="s">
        <v>36</v>
      </c>
      <c r="O734" t="s">
        <v>48</v>
      </c>
      <c r="P734" t="s">
        <v>49</v>
      </c>
      <c r="Q734" t="s">
        <v>67</v>
      </c>
      <c r="R734" t="s">
        <v>40</v>
      </c>
      <c r="S734" t="str">
        <f>IF(Table1[[#This Row],[Current Employee Rating]]&gt;=4,"High Performer",IF(Table1[[#This Row],[Current Employee Rating]]&gt;=3,"Average Performer","Low Performer"))</f>
        <v>Average Performer</v>
      </c>
      <c r="T734">
        <v>3</v>
      </c>
      <c r="U734" s="1">
        <v>45066</v>
      </c>
      <c r="V734">
        <v>4</v>
      </c>
      <c r="W734" t="str">
        <f>IF(Table1[[#This Row],[Engagement Score]]&lt;3,"Low",IF(Table1[[#This Row],[Engagement Score]]&lt;4,"Medium","High"))</f>
        <v>High</v>
      </c>
      <c r="X734">
        <v>2</v>
      </c>
      <c r="Y734" t="str">
        <f>IF(Table1[[#This Row],[Satisfaction Score]]&lt;3,"Unsatisfied",IF(Table1[[#This Row],[Satisfaction Score]]&lt;4,"Neutral","Satisfied"))</f>
        <v>Unsatisfied</v>
      </c>
      <c r="Z734">
        <v>3</v>
      </c>
      <c r="AA734" s="1">
        <v>45003</v>
      </c>
      <c r="AB734" t="s">
        <v>62</v>
      </c>
      <c r="AC734" t="s">
        <v>42</v>
      </c>
      <c r="AD734" t="s">
        <v>52</v>
      </c>
      <c r="AE734">
        <v>5</v>
      </c>
      <c r="AF734" s="5">
        <v>598.72</v>
      </c>
      <c r="AG734">
        <v>57</v>
      </c>
      <c r="AH734" t="str">
        <f t="shared" si="11"/>
        <v>Middle Aged</v>
      </c>
    </row>
    <row r="735" spans="1:34" x14ac:dyDescent="0.25">
      <c r="A735">
        <v>1225</v>
      </c>
      <c r="B735" s="1">
        <v>45061</v>
      </c>
      <c r="C735">
        <v>2</v>
      </c>
      <c r="D735" t="s">
        <v>28</v>
      </c>
      <c r="E735" t="s">
        <v>94</v>
      </c>
      <c r="F735" t="s">
        <v>30</v>
      </c>
      <c r="G735" t="s">
        <v>31</v>
      </c>
      <c r="H735" t="s">
        <v>32</v>
      </c>
      <c r="I735" t="s">
        <v>46</v>
      </c>
      <c r="J735" t="s">
        <v>34</v>
      </c>
      <c r="K735" t="s">
        <v>188</v>
      </c>
      <c r="L735" t="s">
        <v>35</v>
      </c>
      <c r="M735" s="1">
        <v>20834</v>
      </c>
      <c r="N735" t="s">
        <v>36</v>
      </c>
      <c r="O735" t="s">
        <v>48</v>
      </c>
      <c r="P735" t="s">
        <v>84</v>
      </c>
      <c r="Q735" t="s">
        <v>67</v>
      </c>
      <c r="R735" t="s">
        <v>40</v>
      </c>
      <c r="S735" t="str">
        <f>IF(Table1[[#This Row],[Current Employee Rating]]&gt;=4,"High Performer",IF(Table1[[#This Row],[Current Employee Rating]]&gt;=3,"Average Performer","Low Performer"))</f>
        <v>Average Performer</v>
      </c>
      <c r="T735">
        <v>3</v>
      </c>
      <c r="U735" s="1">
        <v>44870</v>
      </c>
      <c r="V735">
        <v>1</v>
      </c>
      <c r="W735" t="str">
        <f>IF(Table1[[#This Row],[Engagement Score]]&lt;3,"Low",IF(Table1[[#This Row],[Engagement Score]]&lt;4,"Medium","High"))</f>
        <v>Low</v>
      </c>
      <c r="X735">
        <v>2</v>
      </c>
      <c r="Y735" t="str">
        <f>IF(Table1[[#This Row],[Satisfaction Score]]&lt;3,"Unsatisfied",IF(Table1[[#This Row],[Satisfaction Score]]&lt;4,"Neutral","Satisfied"))</f>
        <v>Unsatisfied</v>
      </c>
      <c r="Z735">
        <v>4</v>
      </c>
      <c r="AA735" s="1">
        <v>44787</v>
      </c>
      <c r="AB735" t="s">
        <v>50</v>
      </c>
      <c r="AC735" t="s">
        <v>42</v>
      </c>
      <c r="AD735" t="s">
        <v>63</v>
      </c>
      <c r="AE735">
        <v>5</v>
      </c>
      <c r="AF735" s="5">
        <v>557.02</v>
      </c>
      <c r="AG735">
        <v>66</v>
      </c>
      <c r="AH735" t="str">
        <f t="shared" si="11"/>
        <v>Old</v>
      </c>
    </row>
    <row r="736" spans="1:34" x14ac:dyDescent="0.25">
      <c r="A736">
        <v>1226</v>
      </c>
      <c r="B736" s="1">
        <v>45097</v>
      </c>
      <c r="C736">
        <v>2</v>
      </c>
      <c r="D736" t="s">
        <v>28</v>
      </c>
      <c r="E736" t="s">
        <v>85</v>
      </c>
      <c r="F736" t="s">
        <v>30</v>
      </c>
      <c r="G736" t="s">
        <v>55</v>
      </c>
      <c r="H736" t="s">
        <v>45</v>
      </c>
      <c r="I736" t="s">
        <v>55</v>
      </c>
      <c r="J736" t="s">
        <v>34</v>
      </c>
      <c r="K736" t="s">
        <v>188</v>
      </c>
      <c r="L736" t="s">
        <v>70</v>
      </c>
      <c r="M736" s="1">
        <v>24578</v>
      </c>
      <c r="N736" t="s">
        <v>36</v>
      </c>
      <c r="O736" t="s">
        <v>48</v>
      </c>
      <c r="P736" t="s">
        <v>60</v>
      </c>
      <c r="Q736" t="s">
        <v>77</v>
      </c>
      <c r="R736" t="s">
        <v>40</v>
      </c>
      <c r="S736" t="str">
        <f>IF(Table1[[#This Row],[Current Employee Rating]]&gt;=4,"High Performer",IF(Table1[[#This Row],[Current Employee Rating]]&gt;=3,"Average Performer","Low Performer"))</f>
        <v>Average Performer</v>
      </c>
      <c r="T736">
        <v>3</v>
      </c>
      <c r="U736" s="1">
        <v>45020</v>
      </c>
      <c r="V736">
        <v>4</v>
      </c>
      <c r="W736" t="str">
        <f>IF(Table1[[#This Row],[Engagement Score]]&lt;3,"Low",IF(Table1[[#This Row],[Engagement Score]]&lt;4,"Medium","High"))</f>
        <v>High</v>
      </c>
      <c r="X736">
        <v>5</v>
      </c>
      <c r="Y736" t="str">
        <f>IF(Table1[[#This Row],[Satisfaction Score]]&lt;3,"Unsatisfied",IF(Table1[[#This Row],[Satisfaction Score]]&lt;4,"Neutral","Satisfied"))</f>
        <v>Satisfied</v>
      </c>
      <c r="Z736">
        <v>4</v>
      </c>
      <c r="AA736" s="1">
        <v>45066</v>
      </c>
      <c r="AB736" t="s">
        <v>50</v>
      </c>
      <c r="AC736" t="s">
        <v>42</v>
      </c>
      <c r="AD736" t="s">
        <v>63</v>
      </c>
      <c r="AE736">
        <v>3</v>
      </c>
      <c r="AF736" s="5">
        <v>939.92</v>
      </c>
      <c r="AG736">
        <v>56</v>
      </c>
      <c r="AH736" t="str">
        <f t="shared" si="11"/>
        <v>Middle Aged</v>
      </c>
    </row>
    <row r="737" spans="1:34" x14ac:dyDescent="0.25">
      <c r="A737">
        <v>1227</v>
      </c>
      <c r="B737" s="1">
        <v>43699</v>
      </c>
      <c r="C737">
        <v>6</v>
      </c>
      <c r="D737" t="s">
        <v>28</v>
      </c>
      <c r="E737" t="s">
        <v>64</v>
      </c>
      <c r="F737" t="s">
        <v>30</v>
      </c>
      <c r="G737" t="s">
        <v>46</v>
      </c>
      <c r="H737" t="s">
        <v>32</v>
      </c>
      <c r="I737" t="s">
        <v>46</v>
      </c>
      <c r="J737" t="s">
        <v>34</v>
      </c>
      <c r="K737" t="s">
        <v>188</v>
      </c>
      <c r="L737" t="s">
        <v>109</v>
      </c>
      <c r="M737" s="1">
        <v>31857</v>
      </c>
      <c r="N737" t="s">
        <v>36</v>
      </c>
      <c r="O737" t="s">
        <v>37</v>
      </c>
      <c r="P737" t="s">
        <v>60</v>
      </c>
      <c r="Q737" t="s">
        <v>77</v>
      </c>
      <c r="R737" t="s">
        <v>40</v>
      </c>
      <c r="S737" t="str">
        <f>IF(Table1[[#This Row],[Current Employee Rating]]&gt;=4,"High Performer",IF(Table1[[#This Row],[Current Employee Rating]]&gt;=3,"Average Performer","Low Performer"))</f>
        <v>Average Performer</v>
      </c>
      <c r="T737">
        <v>3</v>
      </c>
      <c r="U737" s="1">
        <v>44907</v>
      </c>
      <c r="V737">
        <v>1</v>
      </c>
      <c r="W737" t="str">
        <f>IF(Table1[[#This Row],[Engagement Score]]&lt;3,"Low",IF(Table1[[#This Row],[Engagement Score]]&lt;4,"Medium","High"))</f>
        <v>Low</v>
      </c>
      <c r="X737">
        <v>2</v>
      </c>
      <c r="Y737" t="str">
        <f>IF(Table1[[#This Row],[Satisfaction Score]]&lt;3,"Unsatisfied",IF(Table1[[#This Row],[Satisfaction Score]]&lt;4,"Neutral","Satisfied"))</f>
        <v>Unsatisfied</v>
      </c>
      <c r="Z737">
        <v>2</v>
      </c>
      <c r="AA737" s="1">
        <v>45061</v>
      </c>
      <c r="AB737" t="s">
        <v>92</v>
      </c>
      <c r="AC737" t="s">
        <v>51</v>
      </c>
      <c r="AD737" t="s">
        <v>43</v>
      </c>
      <c r="AE737">
        <v>3</v>
      </c>
      <c r="AF737" s="5">
        <v>669.19</v>
      </c>
      <c r="AG737">
        <v>32</v>
      </c>
      <c r="AH737" t="str">
        <f t="shared" si="11"/>
        <v>Adult</v>
      </c>
    </row>
    <row r="738" spans="1:34" x14ac:dyDescent="0.25">
      <c r="A738">
        <v>1228</v>
      </c>
      <c r="B738" s="1">
        <v>44438</v>
      </c>
      <c r="C738">
        <v>4</v>
      </c>
      <c r="D738" t="s">
        <v>28</v>
      </c>
      <c r="E738" t="s">
        <v>74</v>
      </c>
      <c r="F738" t="s">
        <v>30</v>
      </c>
      <c r="G738" t="s">
        <v>31</v>
      </c>
      <c r="H738" t="s">
        <v>56</v>
      </c>
      <c r="I738" t="s">
        <v>55</v>
      </c>
      <c r="J738" t="s">
        <v>34</v>
      </c>
      <c r="K738" t="s">
        <v>188</v>
      </c>
      <c r="L738" t="s">
        <v>97</v>
      </c>
      <c r="M738" s="1">
        <v>34670</v>
      </c>
      <c r="N738" t="s">
        <v>36</v>
      </c>
      <c r="O738" t="s">
        <v>37</v>
      </c>
      <c r="P738" t="s">
        <v>60</v>
      </c>
      <c r="Q738" t="s">
        <v>39</v>
      </c>
      <c r="R738" t="s">
        <v>40</v>
      </c>
      <c r="S738" t="str">
        <f>IF(Table1[[#This Row],[Current Employee Rating]]&gt;=4,"High Performer",IF(Table1[[#This Row],[Current Employee Rating]]&gt;=3,"Average Performer","Low Performer"))</f>
        <v>Average Performer</v>
      </c>
      <c r="T738">
        <v>3</v>
      </c>
      <c r="U738" s="1">
        <v>44947</v>
      </c>
      <c r="V738">
        <v>2</v>
      </c>
      <c r="W738" t="str">
        <f>IF(Table1[[#This Row],[Engagement Score]]&lt;3,"Low",IF(Table1[[#This Row],[Engagement Score]]&lt;4,"Medium","High"))</f>
        <v>Low</v>
      </c>
      <c r="X738">
        <v>5</v>
      </c>
      <c r="Y738" t="str">
        <f>IF(Table1[[#This Row],[Satisfaction Score]]&lt;3,"Unsatisfied",IF(Table1[[#This Row],[Satisfaction Score]]&lt;4,"Neutral","Satisfied"))</f>
        <v>Satisfied</v>
      </c>
      <c r="Z738">
        <v>3</v>
      </c>
      <c r="AA738" s="1">
        <v>44839</v>
      </c>
      <c r="AB738" t="s">
        <v>68</v>
      </c>
      <c r="AC738" t="s">
        <v>42</v>
      </c>
      <c r="AD738" t="s">
        <v>43</v>
      </c>
      <c r="AE738">
        <v>5</v>
      </c>
      <c r="AF738" s="5">
        <v>525.69000000000005</v>
      </c>
      <c r="AG738">
        <v>27</v>
      </c>
      <c r="AH738" t="str">
        <f t="shared" si="11"/>
        <v>Adult</v>
      </c>
    </row>
    <row r="739" spans="1:34" x14ac:dyDescent="0.25">
      <c r="A739">
        <v>1229</v>
      </c>
      <c r="B739" s="1">
        <v>43857</v>
      </c>
      <c r="C739">
        <v>6</v>
      </c>
      <c r="D739" t="s">
        <v>28</v>
      </c>
      <c r="E739" t="s">
        <v>69</v>
      </c>
      <c r="F739" t="s">
        <v>30</v>
      </c>
      <c r="G739" t="s">
        <v>46</v>
      </c>
      <c r="H739" t="s">
        <v>56</v>
      </c>
      <c r="I739" t="s">
        <v>46</v>
      </c>
      <c r="J739" t="s">
        <v>34</v>
      </c>
      <c r="K739" t="s">
        <v>188</v>
      </c>
      <c r="L739" t="s">
        <v>70</v>
      </c>
      <c r="M739" s="1">
        <v>19359</v>
      </c>
      <c r="N739" t="s">
        <v>36</v>
      </c>
      <c r="O739" t="s">
        <v>37</v>
      </c>
      <c r="P739" t="s">
        <v>72</v>
      </c>
      <c r="Q739" t="s">
        <v>61</v>
      </c>
      <c r="R739" t="s">
        <v>40</v>
      </c>
      <c r="S739" t="str">
        <f>IF(Table1[[#This Row],[Current Employee Rating]]&gt;=4,"High Performer",IF(Table1[[#This Row],[Current Employee Rating]]&gt;=3,"Average Performer","Low Performer"))</f>
        <v>Average Performer</v>
      </c>
      <c r="T739">
        <v>3</v>
      </c>
      <c r="U739" s="1">
        <v>45066</v>
      </c>
      <c r="V739">
        <v>4</v>
      </c>
      <c r="W739" t="str">
        <f>IF(Table1[[#This Row],[Engagement Score]]&lt;3,"Low",IF(Table1[[#This Row],[Engagement Score]]&lt;4,"Medium","High"))</f>
        <v>High</v>
      </c>
      <c r="X739">
        <v>2</v>
      </c>
      <c r="Y739" t="str">
        <f>IF(Table1[[#This Row],[Satisfaction Score]]&lt;3,"Unsatisfied",IF(Table1[[#This Row],[Satisfaction Score]]&lt;4,"Neutral","Satisfied"))</f>
        <v>Unsatisfied</v>
      </c>
      <c r="Z739">
        <v>5</v>
      </c>
      <c r="AA739" s="1">
        <v>44937</v>
      </c>
      <c r="AB739" t="s">
        <v>50</v>
      </c>
      <c r="AC739" t="s">
        <v>51</v>
      </c>
      <c r="AD739" t="s">
        <v>43</v>
      </c>
      <c r="AE739">
        <v>1</v>
      </c>
      <c r="AF739" s="5">
        <v>173.66</v>
      </c>
      <c r="AG739">
        <v>68</v>
      </c>
      <c r="AH739" t="str">
        <f t="shared" si="11"/>
        <v>Old</v>
      </c>
    </row>
    <row r="740" spans="1:34" x14ac:dyDescent="0.25">
      <c r="A740">
        <v>1230</v>
      </c>
      <c r="B740" s="1">
        <v>44624</v>
      </c>
      <c r="C740">
        <v>4</v>
      </c>
      <c r="D740" t="s">
        <v>28</v>
      </c>
      <c r="E740" t="s">
        <v>29</v>
      </c>
      <c r="F740" t="s">
        <v>30</v>
      </c>
      <c r="G740" t="s">
        <v>31</v>
      </c>
      <c r="H740" t="s">
        <v>32</v>
      </c>
      <c r="I740" t="s">
        <v>33</v>
      </c>
      <c r="J740" t="s">
        <v>34</v>
      </c>
      <c r="K740" t="s">
        <v>188</v>
      </c>
      <c r="L740" t="s">
        <v>101</v>
      </c>
      <c r="M740" s="1">
        <v>27290</v>
      </c>
      <c r="N740" t="s">
        <v>36</v>
      </c>
      <c r="O740" t="s">
        <v>37</v>
      </c>
      <c r="P740" t="s">
        <v>49</v>
      </c>
      <c r="Q740" t="s">
        <v>39</v>
      </c>
      <c r="R740" t="s">
        <v>40</v>
      </c>
      <c r="S740" t="str">
        <f>IF(Table1[[#This Row],[Current Employee Rating]]&gt;=4,"High Performer",IF(Table1[[#This Row],[Current Employee Rating]]&gt;=3,"Average Performer","Low Performer"))</f>
        <v>Average Performer</v>
      </c>
      <c r="T740">
        <v>3</v>
      </c>
      <c r="U740" s="1">
        <v>44895</v>
      </c>
      <c r="V740">
        <v>5</v>
      </c>
      <c r="W740" t="str">
        <f>IF(Table1[[#This Row],[Engagement Score]]&lt;3,"Low",IF(Table1[[#This Row],[Engagement Score]]&lt;4,"Medium","High"))</f>
        <v>High</v>
      </c>
      <c r="X740">
        <v>4</v>
      </c>
      <c r="Y740" t="str">
        <f>IF(Table1[[#This Row],[Satisfaction Score]]&lt;3,"Unsatisfied",IF(Table1[[#This Row],[Satisfaction Score]]&lt;4,"Neutral","Satisfied"))</f>
        <v>Satisfied</v>
      </c>
      <c r="Z740">
        <v>4</v>
      </c>
      <c r="AA740" s="1">
        <v>45046</v>
      </c>
      <c r="AB740" t="s">
        <v>92</v>
      </c>
      <c r="AC740" t="s">
        <v>51</v>
      </c>
      <c r="AD740" t="s">
        <v>63</v>
      </c>
      <c r="AE740">
        <v>1</v>
      </c>
      <c r="AF740" s="5">
        <v>635.71</v>
      </c>
      <c r="AG740">
        <v>48</v>
      </c>
      <c r="AH740" t="str">
        <f t="shared" si="11"/>
        <v>Middle Aged</v>
      </c>
    </row>
    <row r="741" spans="1:34" x14ac:dyDescent="0.25">
      <c r="A741">
        <v>1231</v>
      </c>
      <c r="B741" s="1">
        <v>43897</v>
      </c>
      <c r="C741">
        <v>6</v>
      </c>
      <c r="D741" t="s">
        <v>133</v>
      </c>
      <c r="E741" t="s">
        <v>44</v>
      </c>
      <c r="F741" t="s">
        <v>30</v>
      </c>
      <c r="G741" t="s">
        <v>31</v>
      </c>
      <c r="H741" t="s">
        <v>56</v>
      </c>
      <c r="I741" t="s">
        <v>33</v>
      </c>
      <c r="J741" t="s">
        <v>34</v>
      </c>
      <c r="K741" t="s">
        <v>188</v>
      </c>
      <c r="L741" t="s">
        <v>103</v>
      </c>
      <c r="M741" s="1">
        <v>34610</v>
      </c>
      <c r="N741" t="s">
        <v>36</v>
      </c>
      <c r="O741" t="s">
        <v>37</v>
      </c>
      <c r="P741" t="s">
        <v>72</v>
      </c>
      <c r="Q741" t="s">
        <v>67</v>
      </c>
      <c r="R741" t="s">
        <v>40</v>
      </c>
      <c r="S741" t="str">
        <f>IF(Table1[[#This Row],[Current Employee Rating]]&gt;=4,"High Performer",IF(Table1[[#This Row],[Current Employee Rating]]&gt;=3,"Average Performer","Low Performer"))</f>
        <v>Average Performer</v>
      </c>
      <c r="T741">
        <v>3</v>
      </c>
      <c r="U741" s="1">
        <v>44998</v>
      </c>
      <c r="V741">
        <v>2</v>
      </c>
      <c r="W741" t="str">
        <f>IF(Table1[[#This Row],[Engagement Score]]&lt;3,"Low",IF(Table1[[#This Row],[Engagement Score]]&lt;4,"Medium","High"))</f>
        <v>Low</v>
      </c>
      <c r="X741">
        <v>2</v>
      </c>
      <c r="Y741" t="str">
        <f>IF(Table1[[#This Row],[Satisfaction Score]]&lt;3,"Unsatisfied",IF(Table1[[#This Row],[Satisfaction Score]]&lt;4,"Neutral","Satisfied"))</f>
        <v>Unsatisfied</v>
      </c>
      <c r="Z741">
        <v>1</v>
      </c>
      <c r="AA741" s="1">
        <v>44779</v>
      </c>
      <c r="AB741" t="s">
        <v>62</v>
      </c>
      <c r="AC741" t="s">
        <v>51</v>
      </c>
      <c r="AD741" t="s">
        <v>73</v>
      </c>
      <c r="AE741">
        <v>1</v>
      </c>
      <c r="AF741" s="5">
        <v>896.8</v>
      </c>
      <c r="AG741">
        <v>26</v>
      </c>
      <c r="AH741" t="str">
        <f t="shared" si="11"/>
        <v>Adult</v>
      </c>
    </row>
    <row r="742" spans="1:34" x14ac:dyDescent="0.25">
      <c r="A742">
        <v>1232</v>
      </c>
      <c r="B742" s="1">
        <v>43909</v>
      </c>
      <c r="C742">
        <v>6</v>
      </c>
      <c r="D742" t="s">
        <v>133</v>
      </c>
      <c r="E742" t="s">
        <v>87</v>
      </c>
      <c r="F742" t="s">
        <v>30</v>
      </c>
      <c r="G742" t="s">
        <v>55</v>
      </c>
      <c r="H742" t="s">
        <v>56</v>
      </c>
      <c r="I742" t="s">
        <v>55</v>
      </c>
      <c r="J742" t="s">
        <v>34</v>
      </c>
      <c r="K742" t="s">
        <v>188</v>
      </c>
      <c r="L742" t="s">
        <v>104</v>
      </c>
      <c r="M742" s="1">
        <v>17243</v>
      </c>
      <c r="N742" t="s">
        <v>36</v>
      </c>
      <c r="O742" t="s">
        <v>37</v>
      </c>
      <c r="P742" t="s">
        <v>60</v>
      </c>
      <c r="Q742" t="s">
        <v>61</v>
      </c>
      <c r="R742" t="s">
        <v>40</v>
      </c>
      <c r="S742" t="str">
        <f>IF(Table1[[#This Row],[Current Employee Rating]]&gt;=4,"High Performer",IF(Table1[[#This Row],[Current Employee Rating]]&gt;=3,"Average Performer","Low Performer"))</f>
        <v>Average Performer</v>
      </c>
      <c r="T742">
        <v>3</v>
      </c>
      <c r="U742" s="1">
        <v>44795</v>
      </c>
      <c r="V742">
        <v>2</v>
      </c>
      <c r="W742" t="str">
        <f>IF(Table1[[#This Row],[Engagement Score]]&lt;3,"Low",IF(Table1[[#This Row],[Engagement Score]]&lt;4,"Medium","High"))</f>
        <v>Low</v>
      </c>
      <c r="X742">
        <v>1</v>
      </c>
      <c r="Y742" t="str">
        <f>IF(Table1[[#This Row],[Satisfaction Score]]&lt;3,"Unsatisfied",IF(Table1[[#This Row],[Satisfaction Score]]&lt;4,"Neutral","Satisfied"))</f>
        <v>Unsatisfied</v>
      </c>
      <c r="Z742">
        <v>5</v>
      </c>
      <c r="AA742" s="1">
        <v>44895</v>
      </c>
      <c r="AB742" t="s">
        <v>41</v>
      </c>
      <c r="AC742" t="s">
        <v>42</v>
      </c>
      <c r="AD742" t="s">
        <v>52</v>
      </c>
      <c r="AE742">
        <v>4</v>
      </c>
      <c r="AF742" s="5">
        <v>857.61</v>
      </c>
      <c r="AG742">
        <v>73</v>
      </c>
      <c r="AH742" t="str">
        <f t="shared" si="11"/>
        <v>Old</v>
      </c>
    </row>
    <row r="743" spans="1:34" x14ac:dyDescent="0.25">
      <c r="A743">
        <v>1233</v>
      </c>
      <c r="B743" s="1">
        <v>44765</v>
      </c>
      <c r="C743">
        <v>3</v>
      </c>
      <c r="D743" t="s">
        <v>106</v>
      </c>
      <c r="E743" t="s">
        <v>74</v>
      </c>
      <c r="F743" t="s">
        <v>30</v>
      </c>
      <c r="G743" t="s">
        <v>55</v>
      </c>
      <c r="H743" t="s">
        <v>45</v>
      </c>
      <c r="I743" t="s">
        <v>46</v>
      </c>
      <c r="J743" t="s">
        <v>34</v>
      </c>
      <c r="K743" t="s">
        <v>188</v>
      </c>
      <c r="L743" t="s">
        <v>101</v>
      </c>
      <c r="M743" s="1">
        <v>33731</v>
      </c>
      <c r="N743" t="s">
        <v>36</v>
      </c>
      <c r="O743" t="s">
        <v>48</v>
      </c>
      <c r="P743" t="s">
        <v>60</v>
      </c>
      <c r="Q743" t="s">
        <v>77</v>
      </c>
      <c r="R743" t="s">
        <v>40</v>
      </c>
      <c r="S743" t="str">
        <f>IF(Table1[[#This Row],[Current Employee Rating]]&gt;=4,"High Performer",IF(Table1[[#This Row],[Current Employee Rating]]&gt;=3,"Average Performer","Low Performer"))</f>
        <v>Average Performer</v>
      </c>
      <c r="T743">
        <v>3</v>
      </c>
      <c r="U743" s="1">
        <v>45047</v>
      </c>
      <c r="V743">
        <v>5</v>
      </c>
      <c r="W743" t="str">
        <f>IF(Table1[[#This Row],[Engagement Score]]&lt;3,"Low",IF(Table1[[#This Row],[Engagement Score]]&lt;4,"Medium","High"))</f>
        <v>High</v>
      </c>
      <c r="X743">
        <v>5</v>
      </c>
      <c r="Y743" t="str">
        <f>IF(Table1[[#This Row],[Satisfaction Score]]&lt;3,"Unsatisfied",IF(Table1[[#This Row],[Satisfaction Score]]&lt;4,"Neutral","Satisfied"))</f>
        <v>Satisfied</v>
      </c>
      <c r="Z743">
        <v>3</v>
      </c>
      <c r="AA743" s="1">
        <v>44894</v>
      </c>
      <c r="AB743" t="s">
        <v>50</v>
      </c>
      <c r="AC743" t="s">
        <v>42</v>
      </c>
      <c r="AD743" t="s">
        <v>43</v>
      </c>
      <c r="AE743">
        <v>3</v>
      </c>
      <c r="AF743" s="5">
        <v>460.59</v>
      </c>
      <c r="AG743">
        <v>30</v>
      </c>
      <c r="AH743" t="str">
        <f t="shared" si="11"/>
        <v>Adult</v>
      </c>
    </row>
    <row r="744" spans="1:34" x14ac:dyDescent="0.25">
      <c r="A744">
        <v>1234</v>
      </c>
      <c r="B744" s="1">
        <v>43756</v>
      </c>
      <c r="C744">
        <v>6</v>
      </c>
      <c r="D744" t="s">
        <v>106</v>
      </c>
      <c r="E744" t="s">
        <v>81</v>
      </c>
      <c r="F744" t="s">
        <v>108</v>
      </c>
      <c r="G744" t="s">
        <v>55</v>
      </c>
      <c r="H744" t="s">
        <v>45</v>
      </c>
      <c r="I744" t="s">
        <v>33</v>
      </c>
      <c r="J744" t="s">
        <v>34</v>
      </c>
      <c r="K744" t="s">
        <v>188</v>
      </c>
      <c r="L744" t="s">
        <v>118</v>
      </c>
      <c r="M744" s="1">
        <v>17337</v>
      </c>
      <c r="N744" t="s">
        <v>36</v>
      </c>
      <c r="O744" t="s">
        <v>37</v>
      </c>
      <c r="P744" t="s">
        <v>72</v>
      </c>
      <c r="Q744" t="s">
        <v>77</v>
      </c>
      <c r="R744" t="s">
        <v>40</v>
      </c>
      <c r="S744" t="str">
        <f>IF(Table1[[#This Row],[Current Employee Rating]]&gt;=4,"High Performer",IF(Table1[[#This Row],[Current Employee Rating]]&gt;=3,"Average Performer","Low Performer"))</f>
        <v>Average Performer</v>
      </c>
      <c r="T744">
        <v>3</v>
      </c>
      <c r="U744" s="1">
        <v>44906</v>
      </c>
      <c r="V744">
        <v>4</v>
      </c>
      <c r="W744" t="str">
        <f>IF(Table1[[#This Row],[Engagement Score]]&lt;3,"Low",IF(Table1[[#This Row],[Engagement Score]]&lt;4,"Medium","High"))</f>
        <v>High</v>
      </c>
      <c r="X744">
        <v>1</v>
      </c>
      <c r="Y744" t="str">
        <f>IF(Table1[[#This Row],[Satisfaction Score]]&lt;3,"Unsatisfied",IF(Table1[[#This Row],[Satisfaction Score]]&lt;4,"Neutral","Satisfied"))</f>
        <v>Unsatisfied</v>
      </c>
      <c r="Z744">
        <v>5</v>
      </c>
      <c r="AA744" s="1">
        <v>44976</v>
      </c>
      <c r="AB744" t="s">
        <v>41</v>
      </c>
      <c r="AC744" t="s">
        <v>42</v>
      </c>
      <c r="AD744" t="s">
        <v>73</v>
      </c>
      <c r="AE744">
        <v>1</v>
      </c>
      <c r="AF744" s="5">
        <v>504.82</v>
      </c>
      <c r="AG744">
        <v>72</v>
      </c>
      <c r="AH744" t="str">
        <f t="shared" si="11"/>
        <v>Old</v>
      </c>
    </row>
    <row r="745" spans="1:34" x14ac:dyDescent="0.25">
      <c r="A745">
        <v>1235</v>
      </c>
      <c r="B745" s="1">
        <v>43935</v>
      </c>
      <c r="C745">
        <v>6</v>
      </c>
      <c r="D745" t="s">
        <v>106</v>
      </c>
      <c r="E745" t="s">
        <v>54</v>
      </c>
      <c r="F745" t="s">
        <v>30</v>
      </c>
      <c r="G745" t="s">
        <v>55</v>
      </c>
      <c r="H745" t="s">
        <v>56</v>
      </c>
      <c r="I745" t="s">
        <v>55</v>
      </c>
      <c r="J745" t="s">
        <v>34</v>
      </c>
      <c r="K745" t="s">
        <v>188</v>
      </c>
      <c r="L745" t="s">
        <v>65</v>
      </c>
      <c r="M745" s="1">
        <v>35932</v>
      </c>
      <c r="N745" t="s">
        <v>36</v>
      </c>
      <c r="O745" t="s">
        <v>37</v>
      </c>
      <c r="P745" t="s">
        <v>60</v>
      </c>
      <c r="Q745" t="s">
        <v>39</v>
      </c>
      <c r="R745" t="s">
        <v>40</v>
      </c>
      <c r="S745" t="str">
        <f>IF(Table1[[#This Row],[Current Employee Rating]]&gt;=4,"High Performer",IF(Table1[[#This Row],[Current Employee Rating]]&gt;=3,"Average Performer","Low Performer"))</f>
        <v>Average Performer</v>
      </c>
      <c r="T745">
        <v>3</v>
      </c>
      <c r="U745" s="1">
        <v>45008</v>
      </c>
      <c r="V745">
        <v>5</v>
      </c>
      <c r="W745" t="str">
        <f>IF(Table1[[#This Row],[Engagement Score]]&lt;3,"Low",IF(Table1[[#This Row],[Engagement Score]]&lt;4,"Medium","High"))</f>
        <v>High</v>
      </c>
      <c r="X745">
        <v>5</v>
      </c>
      <c r="Y745" t="str">
        <f>IF(Table1[[#This Row],[Satisfaction Score]]&lt;3,"Unsatisfied",IF(Table1[[#This Row],[Satisfaction Score]]&lt;4,"Neutral","Satisfied"))</f>
        <v>Satisfied</v>
      </c>
      <c r="Z745">
        <v>3</v>
      </c>
      <c r="AA745" s="1">
        <v>45026</v>
      </c>
      <c r="AB745" t="s">
        <v>62</v>
      </c>
      <c r="AC745" t="s">
        <v>42</v>
      </c>
      <c r="AD745" t="s">
        <v>43</v>
      </c>
      <c r="AE745">
        <v>3</v>
      </c>
      <c r="AF745" s="5">
        <v>737.91</v>
      </c>
      <c r="AG745">
        <v>22</v>
      </c>
      <c r="AH745" t="str">
        <f t="shared" si="11"/>
        <v>Young Adult</v>
      </c>
    </row>
    <row r="746" spans="1:34" x14ac:dyDescent="0.25">
      <c r="A746">
        <v>1236</v>
      </c>
      <c r="B746" s="1">
        <v>43429</v>
      </c>
      <c r="C746">
        <v>7</v>
      </c>
      <c r="D746" t="s">
        <v>106</v>
      </c>
      <c r="E746" t="s">
        <v>69</v>
      </c>
      <c r="F746" t="s">
        <v>108</v>
      </c>
      <c r="G746" t="s">
        <v>46</v>
      </c>
      <c r="H746" t="s">
        <v>56</v>
      </c>
      <c r="I746" t="s">
        <v>55</v>
      </c>
      <c r="J746" t="s">
        <v>34</v>
      </c>
      <c r="K746" t="s">
        <v>188</v>
      </c>
      <c r="L746" t="s">
        <v>70</v>
      </c>
      <c r="M746" s="1">
        <v>17147</v>
      </c>
      <c r="N746" t="s">
        <v>36</v>
      </c>
      <c r="O746" t="s">
        <v>37</v>
      </c>
      <c r="P746" t="s">
        <v>38</v>
      </c>
      <c r="Q746" t="s">
        <v>67</v>
      </c>
      <c r="R746" t="s">
        <v>40</v>
      </c>
      <c r="S746" t="str">
        <f>IF(Table1[[#This Row],[Current Employee Rating]]&gt;=4,"High Performer",IF(Table1[[#This Row],[Current Employee Rating]]&gt;=3,"Average Performer","Low Performer"))</f>
        <v>Average Performer</v>
      </c>
      <c r="T746">
        <v>3</v>
      </c>
      <c r="U746" s="1">
        <v>45132</v>
      </c>
      <c r="V746">
        <v>1</v>
      </c>
      <c r="W746" t="str">
        <f>IF(Table1[[#This Row],[Engagement Score]]&lt;3,"Low",IF(Table1[[#This Row],[Engagement Score]]&lt;4,"Medium","High"))</f>
        <v>Low</v>
      </c>
      <c r="X746">
        <v>4</v>
      </c>
      <c r="Y746" t="str">
        <f>IF(Table1[[#This Row],[Satisfaction Score]]&lt;3,"Unsatisfied",IF(Table1[[#This Row],[Satisfaction Score]]&lt;4,"Neutral","Satisfied"))</f>
        <v>Satisfied</v>
      </c>
      <c r="Z746">
        <v>1</v>
      </c>
      <c r="AA746" s="1">
        <v>45033</v>
      </c>
      <c r="AB746" t="s">
        <v>50</v>
      </c>
      <c r="AC746" t="s">
        <v>51</v>
      </c>
      <c r="AD746" t="s">
        <v>73</v>
      </c>
      <c r="AE746">
        <v>2</v>
      </c>
      <c r="AF746" s="5">
        <v>244.25</v>
      </c>
      <c r="AG746">
        <v>72</v>
      </c>
      <c r="AH746" t="str">
        <f t="shared" si="11"/>
        <v>Old</v>
      </c>
    </row>
    <row r="747" spans="1:34" x14ac:dyDescent="0.25">
      <c r="A747">
        <v>1237</v>
      </c>
      <c r="B747" s="1">
        <v>44278</v>
      </c>
      <c r="C747">
        <v>5</v>
      </c>
      <c r="D747" t="s">
        <v>106</v>
      </c>
      <c r="E747" t="s">
        <v>29</v>
      </c>
      <c r="F747" t="s">
        <v>108</v>
      </c>
      <c r="G747" t="s">
        <v>46</v>
      </c>
      <c r="H747" t="s">
        <v>45</v>
      </c>
      <c r="I747" t="s">
        <v>46</v>
      </c>
      <c r="J747" t="s">
        <v>34</v>
      </c>
      <c r="K747" t="s">
        <v>188</v>
      </c>
      <c r="L747" t="s">
        <v>105</v>
      </c>
      <c r="M747" s="1">
        <v>27745</v>
      </c>
      <c r="N747" t="s">
        <v>36</v>
      </c>
      <c r="O747" t="s">
        <v>37</v>
      </c>
      <c r="P747" t="s">
        <v>72</v>
      </c>
      <c r="Q747" t="s">
        <v>77</v>
      </c>
      <c r="R747" t="s">
        <v>40</v>
      </c>
      <c r="S747" t="str">
        <f>IF(Table1[[#This Row],[Current Employee Rating]]&gt;=4,"High Performer",IF(Table1[[#This Row],[Current Employee Rating]]&gt;=3,"Average Performer","Low Performer"))</f>
        <v>Average Performer</v>
      </c>
      <c r="T747">
        <v>3</v>
      </c>
      <c r="U747" s="1">
        <v>45118</v>
      </c>
      <c r="V747">
        <v>4</v>
      </c>
      <c r="W747" t="str">
        <f>IF(Table1[[#This Row],[Engagement Score]]&lt;3,"Low",IF(Table1[[#This Row],[Engagement Score]]&lt;4,"Medium","High"))</f>
        <v>High</v>
      </c>
      <c r="X747">
        <v>3</v>
      </c>
      <c r="Y747" t="str">
        <f>IF(Table1[[#This Row],[Satisfaction Score]]&lt;3,"Unsatisfied",IF(Table1[[#This Row],[Satisfaction Score]]&lt;4,"Neutral","Satisfied"))</f>
        <v>Neutral</v>
      </c>
      <c r="Z747">
        <v>1</v>
      </c>
      <c r="AA747" s="1">
        <v>44876</v>
      </c>
      <c r="AB747" t="s">
        <v>41</v>
      </c>
      <c r="AC747" t="s">
        <v>51</v>
      </c>
      <c r="AD747" t="s">
        <v>73</v>
      </c>
      <c r="AE747">
        <v>2</v>
      </c>
      <c r="AF747" s="5">
        <v>762.82</v>
      </c>
      <c r="AG747">
        <v>46</v>
      </c>
      <c r="AH747" t="str">
        <f t="shared" si="11"/>
        <v>Middle Aged</v>
      </c>
    </row>
    <row r="748" spans="1:34" x14ac:dyDescent="0.25">
      <c r="A748">
        <v>1238</v>
      </c>
      <c r="B748" s="1">
        <v>44131</v>
      </c>
      <c r="C748">
        <v>5</v>
      </c>
      <c r="D748" t="s">
        <v>28</v>
      </c>
      <c r="E748" t="s">
        <v>85</v>
      </c>
      <c r="F748" t="s">
        <v>108</v>
      </c>
      <c r="G748" t="s">
        <v>46</v>
      </c>
      <c r="H748" t="s">
        <v>56</v>
      </c>
      <c r="I748" t="s">
        <v>46</v>
      </c>
      <c r="J748" t="s">
        <v>34</v>
      </c>
      <c r="K748" t="s">
        <v>188</v>
      </c>
      <c r="L748" t="s">
        <v>79</v>
      </c>
      <c r="M748" s="1">
        <v>25093</v>
      </c>
      <c r="N748" t="s">
        <v>36</v>
      </c>
      <c r="O748" t="s">
        <v>37</v>
      </c>
      <c r="P748" t="s">
        <v>60</v>
      </c>
      <c r="Q748" t="s">
        <v>61</v>
      </c>
      <c r="R748" t="s">
        <v>40</v>
      </c>
      <c r="S748" t="str">
        <f>IF(Table1[[#This Row],[Current Employee Rating]]&gt;=4,"High Performer",IF(Table1[[#This Row],[Current Employee Rating]]&gt;=3,"Average Performer","Low Performer"))</f>
        <v>Average Performer</v>
      </c>
      <c r="T748">
        <v>3</v>
      </c>
      <c r="U748" s="1">
        <v>44924</v>
      </c>
      <c r="V748">
        <v>1</v>
      </c>
      <c r="W748" t="str">
        <f>IF(Table1[[#This Row],[Engagement Score]]&lt;3,"Low",IF(Table1[[#This Row],[Engagement Score]]&lt;4,"Medium","High"))</f>
        <v>Low</v>
      </c>
      <c r="X748">
        <v>3</v>
      </c>
      <c r="Y748" t="str">
        <f>IF(Table1[[#This Row],[Satisfaction Score]]&lt;3,"Unsatisfied",IF(Table1[[#This Row],[Satisfaction Score]]&lt;4,"Neutral","Satisfied"))</f>
        <v>Neutral</v>
      </c>
      <c r="Z748">
        <v>3</v>
      </c>
      <c r="AA748" s="1">
        <v>44879</v>
      </c>
      <c r="AB748" t="s">
        <v>41</v>
      </c>
      <c r="AC748" t="s">
        <v>42</v>
      </c>
      <c r="AD748" t="s">
        <v>52</v>
      </c>
      <c r="AE748">
        <v>2</v>
      </c>
      <c r="AF748" s="5">
        <v>640.14</v>
      </c>
      <c r="AG748">
        <v>52</v>
      </c>
      <c r="AH748" t="str">
        <f t="shared" si="11"/>
        <v>Middle Aged</v>
      </c>
    </row>
    <row r="749" spans="1:34" x14ac:dyDescent="0.25">
      <c r="A749">
        <v>1239</v>
      </c>
      <c r="B749" s="1">
        <v>44723</v>
      </c>
      <c r="C749">
        <v>3</v>
      </c>
      <c r="D749" t="s">
        <v>28</v>
      </c>
      <c r="E749" t="s">
        <v>64</v>
      </c>
      <c r="F749" t="s">
        <v>108</v>
      </c>
      <c r="G749" t="s">
        <v>46</v>
      </c>
      <c r="H749" t="s">
        <v>32</v>
      </c>
      <c r="I749" t="s">
        <v>33</v>
      </c>
      <c r="J749" t="s">
        <v>34</v>
      </c>
      <c r="K749" t="s">
        <v>188</v>
      </c>
      <c r="L749" t="s">
        <v>89</v>
      </c>
      <c r="M749" s="1">
        <v>37081</v>
      </c>
      <c r="N749" t="s">
        <v>36</v>
      </c>
      <c r="O749" t="s">
        <v>37</v>
      </c>
      <c r="P749" t="s">
        <v>49</v>
      </c>
      <c r="Q749" t="s">
        <v>61</v>
      </c>
      <c r="R749" t="s">
        <v>40</v>
      </c>
      <c r="S749" t="str">
        <f>IF(Table1[[#This Row],[Current Employee Rating]]&gt;=4,"High Performer",IF(Table1[[#This Row],[Current Employee Rating]]&gt;=3,"Average Performer","Low Performer"))</f>
        <v>Average Performer</v>
      </c>
      <c r="T749">
        <v>3</v>
      </c>
      <c r="U749" s="1">
        <v>44841</v>
      </c>
      <c r="V749">
        <v>4</v>
      </c>
      <c r="W749" t="str">
        <f>IF(Table1[[#This Row],[Engagement Score]]&lt;3,"Low",IF(Table1[[#This Row],[Engagement Score]]&lt;4,"Medium","High"))</f>
        <v>High</v>
      </c>
      <c r="X749">
        <v>5</v>
      </c>
      <c r="Y749" t="str">
        <f>IF(Table1[[#This Row],[Satisfaction Score]]&lt;3,"Unsatisfied",IF(Table1[[#This Row],[Satisfaction Score]]&lt;4,"Neutral","Satisfied"))</f>
        <v>Satisfied</v>
      </c>
      <c r="Z749">
        <v>5</v>
      </c>
      <c r="AA749" s="1">
        <v>45044</v>
      </c>
      <c r="AB749" t="s">
        <v>62</v>
      </c>
      <c r="AC749" t="s">
        <v>42</v>
      </c>
      <c r="AD749" t="s">
        <v>52</v>
      </c>
      <c r="AE749">
        <v>3</v>
      </c>
      <c r="AF749" s="5">
        <v>726.03</v>
      </c>
      <c r="AG749">
        <v>21</v>
      </c>
      <c r="AH749" t="str">
        <f t="shared" si="11"/>
        <v>Young Adult</v>
      </c>
    </row>
    <row r="750" spans="1:34" x14ac:dyDescent="0.25">
      <c r="A750">
        <v>1240</v>
      </c>
      <c r="B750" s="1">
        <v>43909</v>
      </c>
      <c r="C750">
        <v>6</v>
      </c>
      <c r="D750" t="s">
        <v>28</v>
      </c>
      <c r="E750" t="s">
        <v>94</v>
      </c>
      <c r="F750" t="s">
        <v>30</v>
      </c>
      <c r="G750" t="s">
        <v>31</v>
      </c>
      <c r="H750" t="s">
        <v>56</v>
      </c>
      <c r="I750" t="s">
        <v>33</v>
      </c>
      <c r="J750" t="s">
        <v>34</v>
      </c>
      <c r="K750" t="s">
        <v>188</v>
      </c>
      <c r="L750" t="s">
        <v>134</v>
      </c>
      <c r="M750" s="1">
        <v>31148</v>
      </c>
      <c r="N750" t="s">
        <v>36</v>
      </c>
      <c r="O750" t="s">
        <v>37</v>
      </c>
      <c r="P750" t="s">
        <v>84</v>
      </c>
      <c r="Q750" t="s">
        <v>61</v>
      </c>
      <c r="R750" t="s">
        <v>40</v>
      </c>
      <c r="S750" t="str">
        <f>IF(Table1[[#This Row],[Current Employee Rating]]&gt;=4,"High Performer",IF(Table1[[#This Row],[Current Employee Rating]]&gt;=3,"Average Performer","Low Performer"))</f>
        <v>Average Performer</v>
      </c>
      <c r="T750">
        <v>3</v>
      </c>
      <c r="U750" s="1">
        <v>45140</v>
      </c>
      <c r="V750">
        <v>1</v>
      </c>
      <c r="W750" t="str">
        <f>IF(Table1[[#This Row],[Engagement Score]]&lt;3,"Low",IF(Table1[[#This Row],[Engagement Score]]&lt;4,"Medium","High"))</f>
        <v>Low</v>
      </c>
      <c r="X750">
        <v>4</v>
      </c>
      <c r="Y750" t="str">
        <f>IF(Table1[[#This Row],[Satisfaction Score]]&lt;3,"Unsatisfied",IF(Table1[[#This Row],[Satisfaction Score]]&lt;4,"Neutral","Satisfied"))</f>
        <v>Satisfied</v>
      </c>
      <c r="Z750">
        <v>3</v>
      </c>
      <c r="AA750" s="1">
        <v>44930</v>
      </c>
      <c r="AB750" t="s">
        <v>92</v>
      </c>
      <c r="AC750" t="s">
        <v>51</v>
      </c>
      <c r="AD750" t="s">
        <v>73</v>
      </c>
      <c r="AE750">
        <v>5</v>
      </c>
      <c r="AF750" s="5">
        <v>758.75</v>
      </c>
      <c r="AG750">
        <v>35</v>
      </c>
      <c r="AH750" t="str">
        <f t="shared" si="11"/>
        <v>Adult</v>
      </c>
    </row>
    <row r="751" spans="1:34" x14ac:dyDescent="0.25">
      <c r="A751">
        <v>1241</v>
      </c>
      <c r="B751" s="1">
        <v>43776</v>
      </c>
      <c r="C751">
        <v>6</v>
      </c>
      <c r="D751" t="s">
        <v>28</v>
      </c>
      <c r="E751" t="s">
        <v>74</v>
      </c>
      <c r="F751" t="s">
        <v>108</v>
      </c>
      <c r="G751" t="s">
        <v>31</v>
      </c>
      <c r="H751" t="s">
        <v>56</v>
      </c>
      <c r="I751" t="s">
        <v>55</v>
      </c>
      <c r="J751" t="s">
        <v>34</v>
      </c>
      <c r="K751" t="s">
        <v>188</v>
      </c>
      <c r="L751" t="s">
        <v>70</v>
      </c>
      <c r="M751" s="1">
        <v>33676</v>
      </c>
      <c r="N751" t="s">
        <v>36</v>
      </c>
      <c r="O751" t="s">
        <v>37</v>
      </c>
      <c r="P751" t="s">
        <v>72</v>
      </c>
      <c r="Q751" t="s">
        <v>67</v>
      </c>
      <c r="R751" t="s">
        <v>40</v>
      </c>
      <c r="S751" t="str">
        <f>IF(Table1[[#This Row],[Current Employee Rating]]&gt;=4,"High Performer",IF(Table1[[#This Row],[Current Employee Rating]]&gt;=3,"Average Performer","Low Performer"))</f>
        <v>Average Performer</v>
      </c>
      <c r="T751">
        <v>3</v>
      </c>
      <c r="U751" s="1">
        <v>44942</v>
      </c>
      <c r="V751">
        <v>4</v>
      </c>
      <c r="W751" t="str">
        <f>IF(Table1[[#This Row],[Engagement Score]]&lt;3,"Low",IF(Table1[[#This Row],[Engagement Score]]&lt;4,"Medium","High"))</f>
        <v>High</v>
      </c>
      <c r="X751">
        <v>4</v>
      </c>
      <c r="Y751" t="str">
        <f>IF(Table1[[#This Row],[Satisfaction Score]]&lt;3,"Unsatisfied",IF(Table1[[#This Row],[Satisfaction Score]]&lt;4,"Neutral","Satisfied"))</f>
        <v>Satisfied</v>
      </c>
      <c r="Z751">
        <v>3</v>
      </c>
      <c r="AA751" s="1">
        <v>44958</v>
      </c>
      <c r="AB751" t="s">
        <v>62</v>
      </c>
      <c r="AC751" t="s">
        <v>51</v>
      </c>
      <c r="AD751" t="s">
        <v>43</v>
      </c>
      <c r="AE751">
        <v>5</v>
      </c>
      <c r="AF751" s="5">
        <v>878.94</v>
      </c>
      <c r="AG751">
        <v>27</v>
      </c>
      <c r="AH751" t="str">
        <f t="shared" si="11"/>
        <v>Adult</v>
      </c>
    </row>
    <row r="752" spans="1:34" x14ac:dyDescent="0.25">
      <c r="A752">
        <v>1242</v>
      </c>
      <c r="B752" s="1">
        <v>45040</v>
      </c>
      <c r="C752">
        <v>3</v>
      </c>
      <c r="D752" t="s">
        <v>28</v>
      </c>
      <c r="E752" t="s">
        <v>81</v>
      </c>
      <c r="F752" t="s">
        <v>30</v>
      </c>
      <c r="G752" t="s">
        <v>55</v>
      </c>
      <c r="H752" t="s">
        <v>32</v>
      </c>
      <c r="I752" t="s">
        <v>46</v>
      </c>
      <c r="J752" t="s">
        <v>34</v>
      </c>
      <c r="K752" t="s">
        <v>188</v>
      </c>
      <c r="L752" t="s">
        <v>101</v>
      </c>
      <c r="M752" s="1">
        <v>21627</v>
      </c>
      <c r="N752" t="s">
        <v>36</v>
      </c>
      <c r="O752" t="s">
        <v>37</v>
      </c>
      <c r="P752" t="s">
        <v>38</v>
      </c>
      <c r="Q752" t="s">
        <v>67</v>
      </c>
      <c r="R752" t="s">
        <v>40</v>
      </c>
      <c r="S752" t="str">
        <f>IF(Table1[[#This Row],[Current Employee Rating]]&gt;=4,"High Performer",IF(Table1[[#This Row],[Current Employee Rating]]&gt;=3,"Average Performer","Low Performer"))</f>
        <v>Average Performer</v>
      </c>
      <c r="T752">
        <v>3</v>
      </c>
      <c r="U752" s="1">
        <v>45135</v>
      </c>
      <c r="V752">
        <v>4</v>
      </c>
      <c r="W752" t="str">
        <f>IF(Table1[[#This Row],[Engagement Score]]&lt;3,"Low",IF(Table1[[#This Row],[Engagement Score]]&lt;4,"Medium","High"))</f>
        <v>High</v>
      </c>
      <c r="X752">
        <v>4</v>
      </c>
      <c r="Y752" t="str">
        <f>IF(Table1[[#This Row],[Satisfaction Score]]&lt;3,"Unsatisfied",IF(Table1[[#This Row],[Satisfaction Score]]&lt;4,"Neutral","Satisfied"))</f>
        <v>Satisfied</v>
      </c>
      <c r="Z752">
        <v>1</v>
      </c>
      <c r="AA752" s="1">
        <v>44999</v>
      </c>
      <c r="AB752" t="s">
        <v>62</v>
      </c>
      <c r="AC752" t="s">
        <v>51</v>
      </c>
      <c r="AD752" t="s">
        <v>73</v>
      </c>
      <c r="AE752">
        <v>3</v>
      </c>
      <c r="AF752" s="5">
        <v>227.9</v>
      </c>
      <c r="AG752">
        <v>64</v>
      </c>
      <c r="AH752" t="str">
        <f t="shared" si="11"/>
        <v>Old</v>
      </c>
    </row>
    <row r="753" spans="1:34" x14ac:dyDescent="0.25">
      <c r="A753">
        <v>1243</v>
      </c>
      <c r="B753" s="1">
        <v>43986</v>
      </c>
      <c r="C753">
        <v>5</v>
      </c>
      <c r="D753" t="s">
        <v>28</v>
      </c>
      <c r="E753" t="s">
        <v>54</v>
      </c>
      <c r="F753" t="s">
        <v>30</v>
      </c>
      <c r="G753" t="s">
        <v>31</v>
      </c>
      <c r="H753" t="s">
        <v>45</v>
      </c>
      <c r="I753" t="s">
        <v>33</v>
      </c>
      <c r="J753" t="s">
        <v>34</v>
      </c>
      <c r="K753" t="s">
        <v>188</v>
      </c>
      <c r="L753" t="s">
        <v>65</v>
      </c>
      <c r="M753" s="1">
        <v>28921</v>
      </c>
      <c r="N753" t="s">
        <v>36</v>
      </c>
      <c r="O753" t="s">
        <v>37</v>
      </c>
      <c r="P753" t="s">
        <v>38</v>
      </c>
      <c r="Q753" t="s">
        <v>39</v>
      </c>
      <c r="R753" t="s">
        <v>40</v>
      </c>
      <c r="S753" t="str">
        <f>IF(Table1[[#This Row],[Current Employee Rating]]&gt;=4,"High Performer",IF(Table1[[#This Row],[Current Employee Rating]]&gt;=3,"Average Performer","Low Performer"))</f>
        <v>Average Performer</v>
      </c>
      <c r="T753">
        <v>3</v>
      </c>
      <c r="U753" s="1">
        <v>45050</v>
      </c>
      <c r="V753">
        <v>5</v>
      </c>
      <c r="W753" t="str">
        <f>IF(Table1[[#This Row],[Engagement Score]]&lt;3,"Low",IF(Table1[[#This Row],[Engagement Score]]&lt;4,"Medium","High"))</f>
        <v>High</v>
      </c>
      <c r="X753">
        <v>2</v>
      </c>
      <c r="Y753" t="str">
        <f>IF(Table1[[#This Row],[Satisfaction Score]]&lt;3,"Unsatisfied",IF(Table1[[#This Row],[Satisfaction Score]]&lt;4,"Neutral","Satisfied"))</f>
        <v>Unsatisfied</v>
      </c>
      <c r="Z753">
        <v>3</v>
      </c>
      <c r="AA753" s="1">
        <v>44962</v>
      </c>
      <c r="AB753" t="s">
        <v>92</v>
      </c>
      <c r="AC753" t="s">
        <v>42</v>
      </c>
      <c r="AD753" t="s">
        <v>52</v>
      </c>
      <c r="AE753">
        <v>3</v>
      </c>
      <c r="AF753" s="5">
        <v>855.27</v>
      </c>
      <c r="AG753">
        <v>41</v>
      </c>
      <c r="AH753" t="str">
        <f t="shared" si="11"/>
        <v>Middle Aged</v>
      </c>
    </row>
    <row r="754" spans="1:34" x14ac:dyDescent="0.25">
      <c r="A754">
        <v>1244</v>
      </c>
      <c r="B754" s="1">
        <v>44704</v>
      </c>
      <c r="C754">
        <v>3</v>
      </c>
      <c r="D754" t="s">
        <v>28</v>
      </c>
      <c r="E754" t="s">
        <v>69</v>
      </c>
      <c r="F754" t="s">
        <v>30</v>
      </c>
      <c r="G754" t="s">
        <v>46</v>
      </c>
      <c r="H754" t="s">
        <v>45</v>
      </c>
      <c r="I754" t="s">
        <v>55</v>
      </c>
      <c r="J754" t="s">
        <v>34</v>
      </c>
      <c r="K754" t="s">
        <v>188</v>
      </c>
      <c r="L754" t="s">
        <v>134</v>
      </c>
      <c r="M754" s="1">
        <v>19766</v>
      </c>
      <c r="N754" t="s">
        <v>36</v>
      </c>
      <c r="O754" t="s">
        <v>48</v>
      </c>
      <c r="P754" t="s">
        <v>84</v>
      </c>
      <c r="Q754" t="s">
        <v>67</v>
      </c>
      <c r="R754" t="s">
        <v>40</v>
      </c>
      <c r="S754" t="str">
        <f>IF(Table1[[#This Row],[Current Employee Rating]]&gt;=4,"High Performer",IF(Table1[[#This Row],[Current Employee Rating]]&gt;=3,"Average Performer","Low Performer"))</f>
        <v>Average Performer</v>
      </c>
      <c r="T754">
        <v>3</v>
      </c>
      <c r="U754" s="1">
        <v>44790</v>
      </c>
      <c r="V754">
        <v>2</v>
      </c>
      <c r="W754" t="str">
        <f>IF(Table1[[#This Row],[Engagement Score]]&lt;3,"Low",IF(Table1[[#This Row],[Engagement Score]]&lt;4,"Medium","High"))</f>
        <v>Low</v>
      </c>
      <c r="X754">
        <v>3</v>
      </c>
      <c r="Y754" t="str">
        <f>IF(Table1[[#This Row],[Satisfaction Score]]&lt;3,"Unsatisfied",IF(Table1[[#This Row],[Satisfaction Score]]&lt;4,"Neutral","Satisfied"))</f>
        <v>Neutral</v>
      </c>
      <c r="Z754">
        <v>5</v>
      </c>
      <c r="AA754" s="1">
        <v>44975</v>
      </c>
      <c r="AB754" t="s">
        <v>68</v>
      </c>
      <c r="AC754" t="s">
        <v>51</v>
      </c>
      <c r="AD754" t="s">
        <v>52</v>
      </c>
      <c r="AE754">
        <v>5</v>
      </c>
      <c r="AF754" s="5">
        <v>170.62</v>
      </c>
      <c r="AG754">
        <v>68</v>
      </c>
      <c r="AH754" t="str">
        <f t="shared" si="11"/>
        <v>Old</v>
      </c>
    </row>
    <row r="755" spans="1:34" x14ac:dyDescent="0.25">
      <c r="A755">
        <v>1245</v>
      </c>
      <c r="B755" s="1">
        <v>43602</v>
      </c>
      <c r="C755">
        <v>6</v>
      </c>
      <c r="D755" t="s">
        <v>28</v>
      </c>
      <c r="E755" t="s">
        <v>29</v>
      </c>
      <c r="F755" t="s">
        <v>30</v>
      </c>
      <c r="G755" t="s">
        <v>55</v>
      </c>
      <c r="H755" t="s">
        <v>56</v>
      </c>
      <c r="I755" t="s">
        <v>33</v>
      </c>
      <c r="J755" t="s">
        <v>34</v>
      </c>
      <c r="K755" t="s">
        <v>188</v>
      </c>
      <c r="L755" t="s">
        <v>79</v>
      </c>
      <c r="M755" s="1">
        <v>22315</v>
      </c>
      <c r="N755" t="s">
        <v>36</v>
      </c>
      <c r="O755" t="s">
        <v>48</v>
      </c>
      <c r="P755" t="s">
        <v>38</v>
      </c>
      <c r="Q755" t="s">
        <v>39</v>
      </c>
      <c r="R755" t="s">
        <v>40</v>
      </c>
      <c r="S755" t="str">
        <f>IF(Table1[[#This Row],[Current Employee Rating]]&gt;=4,"High Performer",IF(Table1[[#This Row],[Current Employee Rating]]&gt;=3,"Average Performer","Low Performer"))</f>
        <v>Average Performer</v>
      </c>
      <c r="T755">
        <v>3</v>
      </c>
      <c r="U755" s="1">
        <v>44827</v>
      </c>
      <c r="V755">
        <v>3</v>
      </c>
      <c r="W755" t="str">
        <f>IF(Table1[[#This Row],[Engagement Score]]&lt;3,"Low",IF(Table1[[#This Row],[Engagement Score]]&lt;4,"Medium","High"))</f>
        <v>Medium</v>
      </c>
      <c r="X755">
        <v>5</v>
      </c>
      <c r="Y755" t="str">
        <f>IF(Table1[[#This Row],[Satisfaction Score]]&lt;3,"Unsatisfied",IF(Table1[[#This Row],[Satisfaction Score]]&lt;4,"Neutral","Satisfied"))</f>
        <v>Satisfied</v>
      </c>
      <c r="Z755">
        <v>5</v>
      </c>
      <c r="AA755" s="1">
        <v>45106</v>
      </c>
      <c r="AB755" t="s">
        <v>92</v>
      </c>
      <c r="AC755" t="s">
        <v>42</v>
      </c>
      <c r="AD755" t="s">
        <v>52</v>
      </c>
      <c r="AE755">
        <v>4</v>
      </c>
      <c r="AF755" s="5">
        <v>392.14</v>
      </c>
      <c r="AG755">
        <v>58</v>
      </c>
      <c r="AH755" t="str">
        <f t="shared" si="11"/>
        <v>Middle Aged</v>
      </c>
    </row>
    <row r="756" spans="1:34" x14ac:dyDescent="0.25">
      <c r="A756">
        <v>1246</v>
      </c>
      <c r="B756" s="1">
        <v>43371</v>
      </c>
      <c r="C756">
        <v>7</v>
      </c>
      <c r="D756" t="s">
        <v>28</v>
      </c>
      <c r="E756" t="s">
        <v>85</v>
      </c>
      <c r="F756" t="s">
        <v>108</v>
      </c>
      <c r="G756" t="s">
        <v>46</v>
      </c>
      <c r="H756" t="s">
        <v>56</v>
      </c>
      <c r="I756" t="s">
        <v>33</v>
      </c>
      <c r="J756" t="s">
        <v>34</v>
      </c>
      <c r="K756" t="s">
        <v>188</v>
      </c>
      <c r="L756" t="s">
        <v>70</v>
      </c>
      <c r="M756" s="1">
        <v>16024</v>
      </c>
      <c r="N756" t="s">
        <v>36</v>
      </c>
      <c r="O756" t="s">
        <v>48</v>
      </c>
      <c r="P756" t="s">
        <v>72</v>
      </c>
      <c r="Q756" t="s">
        <v>39</v>
      </c>
      <c r="R756" t="s">
        <v>40</v>
      </c>
      <c r="S756" t="str">
        <f>IF(Table1[[#This Row],[Current Employee Rating]]&gt;=4,"High Performer",IF(Table1[[#This Row],[Current Employee Rating]]&gt;=3,"Average Performer","Low Performer"))</f>
        <v>Average Performer</v>
      </c>
      <c r="T756">
        <v>3</v>
      </c>
      <c r="U756" s="1">
        <v>44938</v>
      </c>
      <c r="V756">
        <v>4</v>
      </c>
      <c r="W756" t="str">
        <f>IF(Table1[[#This Row],[Engagement Score]]&lt;3,"Low",IF(Table1[[#This Row],[Engagement Score]]&lt;4,"Medium","High"))</f>
        <v>High</v>
      </c>
      <c r="X756">
        <v>3</v>
      </c>
      <c r="Y756" t="str">
        <f>IF(Table1[[#This Row],[Satisfaction Score]]&lt;3,"Unsatisfied",IF(Table1[[#This Row],[Satisfaction Score]]&lt;4,"Neutral","Satisfied"))</f>
        <v>Neutral</v>
      </c>
      <c r="Z756">
        <v>2</v>
      </c>
      <c r="AA756" s="1">
        <v>44920</v>
      </c>
      <c r="AB756" t="s">
        <v>92</v>
      </c>
      <c r="AC756" t="s">
        <v>42</v>
      </c>
      <c r="AD756" t="s">
        <v>63</v>
      </c>
      <c r="AE756">
        <v>1</v>
      </c>
      <c r="AF756" s="5">
        <v>206.93</v>
      </c>
      <c r="AG756">
        <v>75</v>
      </c>
      <c r="AH756" t="str">
        <f t="shared" si="11"/>
        <v>Old</v>
      </c>
    </row>
    <row r="757" spans="1:34" x14ac:dyDescent="0.25">
      <c r="A757">
        <v>1247</v>
      </c>
      <c r="B757" s="1">
        <v>43528</v>
      </c>
      <c r="C757">
        <v>7</v>
      </c>
      <c r="D757" t="s">
        <v>28</v>
      </c>
      <c r="E757" t="s">
        <v>44</v>
      </c>
      <c r="F757" t="s">
        <v>30</v>
      </c>
      <c r="G757" t="s">
        <v>46</v>
      </c>
      <c r="H757" t="s">
        <v>32</v>
      </c>
      <c r="I757" t="s">
        <v>46</v>
      </c>
      <c r="J757" t="s">
        <v>34</v>
      </c>
      <c r="K757" t="s">
        <v>188</v>
      </c>
      <c r="L757" t="s">
        <v>103</v>
      </c>
      <c r="M757" s="1">
        <v>26384</v>
      </c>
      <c r="N757" t="s">
        <v>36</v>
      </c>
      <c r="O757" t="s">
        <v>37</v>
      </c>
      <c r="P757" t="s">
        <v>60</v>
      </c>
      <c r="Q757" t="s">
        <v>61</v>
      </c>
      <c r="R757" t="s">
        <v>40</v>
      </c>
      <c r="S757" t="str">
        <f>IF(Table1[[#This Row],[Current Employee Rating]]&gt;=4,"High Performer",IF(Table1[[#This Row],[Current Employee Rating]]&gt;=3,"Average Performer","Low Performer"))</f>
        <v>Average Performer</v>
      </c>
      <c r="T757">
        <v>3</v>
      </c>
      <c r="U757" s="1">
        <v>44878</v>
      </c>
      <c r="V757">
        <v>2</v>
      </c>
      <c r="W757" t="str">
        <f>IF(Table1[[#This Row],[Engagement Score]]&lt;3,"Low",IF(Table1[[#This Row],[Engagement Score]]&lt;4,"Medium","High"))</f>
        <v>Low</v>
      </c>
      <c r="X757">
        <v>4</v>
      </c>
      <c r="Y757" t="str">
        <f>IF(Table1[[#This Row],[Satisfaction Score]]&lt;3,"Unsatisfied",IF(Table1[[#This Row],[Satisfaction Score]]&lt;4,"Neutral","Satisfied"))</f>
        <v>Satisfied</v>
      </c>
      <c r="Z757">
        <v>5</v>
      </c>
      <c r="AA757" s="1">
        <v>44904</v>
      </c>
      <c r="AB757" t="s">
        <v>50</v>
      </c>
      <c r="AC757" t="s">
        <v>51</v>
      </c>
      <c r="AD757" t="s">
        <v>63</v>
      </c>
      <c r="AE757">
        <v>5</v>
      </c>
      <c r="AF757" s="5">
        <v>307.13</v>
      </c>
      <c r="AG757">
        <v>47</v>
      </c>
      <c r="AH757" t="str">
        <f t="shared" si="11"/>
        <v>Middle Aged</v>
      </c>
    </row>
    <row r="758" spans="1:34" x14ac:dyDescent="0.25">
      <c r="A758">
        <v>1248</v>
      </c>
      <c r="B758" s="1">
        <v>44284</v>
      </c>
      <c r="C758">
        <v>5</v>
      </c>
      <c r="D758" t="s">
        <v>28</v>
      </c>
      <c r="E758" t="s">
        <v>87</v>
      </c>
      <c r="F758" t="s">
        <v>30</v>
      </c>
      <c r="G758" t="s">
        <v>46</v>
      </c>
      <c r="H758" t="s">
        <v>56</v>
      </c>
      <c r="I758" t="s">
        <v>55</v>
      </c>
      <c r="J758" t="s">
        <v>34</v>
      </c>
      <c r="K758" t="s">
        <v>188</v>
      </c>
      <c r="L758" t="s">
        <v>111</v>
      </c>
      <c r="M758" s="1">
        <v>32395</v>
      </c>
      <c r="N758" t="s">
        <v>36</v>
      </c>
      <c r="O758" t="s">
        <v>37</v>
      </c>
      <c r="P758" t="s">
        <v>38</v>
      </c>
      <c r="Q758" t="s">
        <v>77</v>
      </c>
      <c r="R758" t="s">
        <v>40</v>
      </c>
      <c r="S758" t="str">
        <f>IF(Table1[[#This Row],[Current Employee Rating]]&gt;=4,"High Performer",IF(Table1[[#This Row],[Current Employee Rating]]&gt;=3,"Average Performer","Low Performer"))</f>
        <v>Average Performer</v>
      </c>
      <c r="T758">
        <v>3</v>
      </c>
      <c r="U758" s="1">
        <v>44900</v>
      </c>
      <c r="V758">
        <v>5</v>
      </c>
      <c r="W758" t="str">
        <f>IF(Table1[[#This Row],[Engagement Score]]&lt;3,"Low",IF(Table1[[#This Row],[Engagement Score]]&lt;4,"Medium","High"))</f>
        <v>High</v>
      </c>
      <c r="X758">
        <v>3</v>
      </c>
      <c r="Y758" t="str">
        <f>IF(Table1[[#This Row],[Satisfaction Score]]&lt;3,"Unsatisfied",IF(Table1[[#This Row],[Satisfaction Score]]&lt;4,"Neutral","Satisfied"))</f>
        <v>Neutral</v>
      </c>
      <c r="Z758">
        <v>2</v>
      </c>
      <c r="AA758" s="1">
        <v>44797</v>
      </c>
      <c r="AB758" t="s">
        <v>92</v>
      </c>
      <c r="AC758" t="s">
        <v>42</v>
      </c>
      <c r="AD758" t="s">
        <v>73</v>
      </c>
      <c r="AE758">
        <v>4</v>
      </c>
      <c r="AF758" s="5">
        <v>165.05</v>
      </c>
      <c r="AG758">
        <v>33</v>
      </c>
      <c r="AH758" t="str">
        <f t="shared" si="11"/>
        <v>Adult</v>
      </c>
    </row>
    <row r="759" spans="1:34" x14ac:dyDescent="0.25">
      <c r="A759">
        <v>1249</v>
      </c>
      <c r="B759" s="1">
        <v>43653</v>
      </c>
      <c r="C759">
        <v>6</v>
      </c>
      <c r="D759" t="s">
        <v>28</v>
      </c>
      <c r="E759" t="s">
        <v>64</v>
      </c>
      <c r="F759" t="s">
        <v>30</v>
      </c>
      <c r="G759" t="s">
        <v>55</v>
      </c>
      <c r="H759" t="s">
        <v>45</v>
      </c>
      <c r="I759" t="s">
        <v>46</v>
      </c>
      <c r="J759" t="s">
        <v>34</v>
      </c>
      <c r="K759" t="s">
        <v>188</v>
      </c>
      <c r="L759" t="s">
        <v>70</v>
      </c>
      <c r="M759" s="1">
        <v>35399</v>
      </c>
      <c r="N759" t="s">
        <v>36</v>
      </c>
      <c r="O759" t="s">
        <v>37</v>
      </c>
      <c r="P759" t="s">
        <v>84</v>
      </c>
      <c r="Q759" t="s">
        <v>77</v>
      </c>
      <c r="R759" t="s">
        <v>40</v>
      </c>
      <c r="S759" t="str">
        <f>IF(Table1[[#This Row],[Current Employee Rating]]&gt;=4,"High Performer",IF(Table1[[#This Row],[Current Employee Rating]]&gt;=3,"Average Performer","Low Performer"))</f>
        <v>Average Performer</v>
      </c>
      <c r="T759">
        <v>3</v>
      </c>
      <c r="U759" s="1">
        <v>44917</v>
      </c>
      <c r="V759">
        <v>2</v>
      </c>
      <c r="W759" t="str">
        <f>IF(Table1[[#This Row],[Engagement Score]]&lt;3,"Low",IF(Table1[[#This Row],[Engagement Score]]&lt;4,"Medium","High"))</f>
        <v>Low</v>
      </c>
      <c r="X759">
        <v>4</v>
      </c>
      <c r="Y759" t="str">
        <f>IF(Table1[[#This Row],[Satisfaction Score]]&lt;3,"Unsatisfied",IF(Table1[[#This Row],[Satisfaction Score]]&lt;4,"Neutral","Satisfied"))</f>
        <v>Satisfied</v>
      </c>
      <c r="Z759">
        <v>2</v>
      </c>
      <c r="AA759" s="1">
        <v>44788</v>
      </c>
      <c r="AB759" t="s">
        <v>92</v>
      </c>
      <c r="AC759" t="s">
        <v>42</v>
      </c>
      <c r="AD759" t="s">
        <v>63</v>
      </c>
      <c r="AE759">
        <v>4</v>
      </c>
      <c r="AF759" s="5">
        <v>371.27</v>
      </c>
      <c r="AG759">
        <v>23</v>
      </c>
      <c r="AH759" t="str">
        <f t="shared" si="11"/>
        <v>Young Adult</v>
      </c>
    </row>
    <row r="760" spans="1:34" x14ac:dyDescent="0.25">
      <c r="A760">
        <v>1250</v>
      </c>
      <c r="B760" s="1">
        <v>43349</v>
      </c>
      <c r="C760">
        <v>7</v>
      </c>
      <c r="D760" t="s">
        <v>28</v>
      </c>
      <c r="E760" t="s">
        <v>69</v>
      </c>
      <c r="F760" t="s">
        <v>30</v>
      </c>
      <c r="G760" t="s">
        <v>31</v>
      </c>
      <c r="H760" t="s">
        <v>56</v>
      </c>
      <c r="I760" t="s">
        <v>55</v>
      </c>
      <c r="J760" t="s">
        <v>34</v>
      </c>
      <c r="K760" t="s">
        <v>188</v>
      </c>
      <c r="L760" t="s">
        <v>58</v>
      </c>
      <c r="M760" s="1">
        <v>33215</v>
      </c>
      <c r="N760" t="s">
        <v>36</v>
      </c>
      <c r="O760" t="s">
        <v>37</v>
      </c>
      <c r="P760" t="s">
        <v>72</v>
      </c>
      <c r="Q760" t="s">
        <v>39</v>
      </c>
      <c r="R760" t="s">
        <v>40</v>
      </c>
      <c r="S760" t="str">
        <f>IF(Table1[[#This Row],[Current Employee Rating]]&gt;=4,"High Performer",IF(Table1[[#This Row],[Current Employee Rating]]&gt;=3,"Average Performer","Low Performer"))</f>
        <v>Average Performer</v>
      </c>
      <c r="T760">
        <v>3</v>
      </c>
      <c r="U760" s="1">
        <v>45042</v>
      </c>
      <c r="V760">
        <v>4</v>
      </c>
      <c r="W760" t="str">
        <f>IF(Table1[[#This Row],[Engagement Score]]&lt;3,"Low",IF(Table1[[#This Row],[Engagement Score]]&lt;4,"Medium","High"))</f>
        <v>High</v>
      </c>
      <c r="X760">
        <v>5</v>
      </c>
      <c r="Y760" t="str">
        <f>IF(Table1[[#This Row],[Satisfaction Score]]&lt;3,"Unsatisfied",IF(Table1[[#This Row],[Satisfaction Score]]&lt;4,"Neutral","Satisfied"))</f>
        <v>Satisfied</v>
      </c>
      <c r="Z760">
        <v>1</v>
      </c>
      <c r="AA760" s="1">
        <v>45044</v>
      </c>
      <c r="AB760" t="s">
        <v>92</v>
      </c>
      <c r="AC760" t="s">
        <v>51</v>
      </c>
      <c r="AD760" t="s">
        <v>52</v>
      </c>
      <c r="AE760">
        <v>3</v>
      </c>
      <c r="AF760" s="5">
        <v>366.78</v>
      </c>
      <c r="AG760">
        <v>28</v>
      </c>
      <c r="AH760" t="str">
        <f t="shared" si="11"/>
        <v>Adult</v>
      </c>
    </row>
    <row r="761" spans="1:34" x14ac:dyDescent="0.25">
      <c r="A761">
        <v>1251</v>
      </c>
      <c r="B761" s="1">
        <v>43368</v>
      </c>
      <c r="C761">
        <v>7</v>
      </c>
      <c r="D761" t="s">
        <v>28</v>
      </c>
      <c r="E761" t="s">
        <v>29</v>
      </c>
      <c r="F761" t="s">
        <v>30</v>
      </c>
      <c r="G761" t="s">
        <v>46</v>
      </c>
      <c r="H761" t="s">
        <v>45</v>
      </c>
      <c r="I761" t="s">
        <v>46</v>
      </c>
      <c r="J761" t="s">
        <v>34</v>
      </c>
      <c r="K761" t="s">
        <v>188</v>
      </c>
      <c r="L761" t="s">
        <v>89</v>
      </c>
      <c r="M761" s="1">
        <v>17597</v>
      </c>
      <c r="N761" t="s">
        <v>36</v>
      </c>
      <c r="O761" t="s">
        <v>37</v>
      </c>
      <c r="P761" t="s">
        <v>84</v>
      </c>
      <c r="Q761" t="s">
        <v>67</v>
      </c>
      <c r="R761" t="s">
        <v>40</v>
      </c>
      <c r="S761" t="str">
        <f>IF(Table1[[#This Row],[Current Employee Rating]]&gt;=4,"High Performer",IF(Table1[[#This Row],[Current Employee Rating]]&gt;=3,"Average Performer","Low Performer"))</f>
        <v>Average Performer</v>
      </c>
      <c r="T761">
        <v>3</v>
      </c>
      <c r="U761" s="1">
        <v>44898</v>
      </c>
      <c r="V761">
        <v>5</v>
      </c>
      <c r="W761" t="str">
        <f>IF(Table1[[#This Row],[Engagement Score]]&lt;3,"Low",IF(Table1[[#This Row],[Engagement Score]]&lt;4,"Medium","High"))</f>
        <v>High</v>
      </c>
      <c r="X761">
        <v>5</v>
      </c>
      <c r="Y761" t="str">
        <f>IF(Table1[[#This Row],[Satisfaction Score]]&lt;3,"Unsatisfied",IF(Table1[[#This Row],[Satisfaction Score]]&lt;4,"Neutral","Satisfied"))</f>
        <v>Satisfied</v>
      </c>
      <c r="Z761">
        <v>3</v>
      </c>
      <c r="AA761" s="1">
        <v>44961</v>
      </c>
      <c r="AB761" t="s">
        <v>92</v>
      </c>
      <c r="AC761" t="s">
        <v>51</v>
      </c>
      <c r="AD761" t="s">
        <v>43</v>
      </c>
      <c r="AE761">
        <v>5</v>
      </c>
      <c r="AF761" s="5">
        <v>205.92</v>
      </c>
      <c r="AG761">
        <v>70</v>
      </c>
      <c r="AH761" t="str">
        <f t="shared" si="11"/>
        <v>Old</v>
      </c>
    </row>
    <row r="762" spans="1:34" x14ac:dyDescent="0.25">
      <c r="A762">
        <v>1252</v>
      </c>
      <c r="B762" s="1">
        <v>44631</v>
      </c>
      <c r="C762">
        <v>4</v>
      </c>
      <c r="D762" t="s">
        <v>133</v>
      </c>
      <c r="E762" t="s">
        <v>44</v>
      </c>
      <c r="F762" t="s">
        <v>30</v>
      </c>
      <c r="G762" t="s">
        <v>46</v>
      </c>
      <c r="H762" t="s">
        <v>45</v>
      </c>
      <c r="I762" t="s">
        <v>33</v>
      </c>
      <c r="J762" t="s">
        <v>34</v>
      </c>
      <c r="K762" t="s">
        <v>188</v>
      </c>
      <c r="L762" t="s">
        <v>96</v>
      </c>
      <c r="M762" s="1">
        <v>30003</v>
      </c>
      <c r="N762" t="s">
        <v>36</v>
      </c>
      <c r="O762" t="s">
        <v>37</v>
      </c>
      <c r="P762" t="s">
        <v>84</v>
      </c>
      <c r="Q762" t="s">
        <v>77</v>
      </c>
      <c r="R762" t="s">
        <v>40</v>
      </c>
      <c r="S762" t="str">
        <f>IF(Table1[[#This Row],[Current Employee Rating]]&gt;=4,"High Performer",IF(Table1[[#This Row],[Current Employee Rating]]&gt;=3,"Average Performer","Low Performer"))</f>
        <v>Average Performer</v>
      </c>
      <c r="T762">
        <v>3</v>
      </c>
      <c r="U762" s="1">
        <v>45087</v>
      </c>
      <c r="V762">
        <v>2</v>
      </c>
      <c r="W762" t="str">
        <f>IF(Table1[[#This Row],[Engagement Score]]&lt;3,"Low",IF(Table1[[#This Row],[Engagement Score]]&lt;4,"Medium","High"))</f>
        <v>Low</v>
      </c>
      <c r="X762">
        <v>3</v>
      </c>
      <c r="Y762" t="str">
        <f>IF(Table1[[#This Row],[Satisfaction Score]]&lt;3,"Unsatisfied",IF(Table1[[#This Row],[Satisfaction Score]]&lt;4,"Neutral","Satisfied"))</f>
        <v>Neutral</v>
      </c>
      <c r="Z762">
        <v>2</v>
      </c>
      <c r="AA762" s="1">
        <v>44885</v>
      </c>
      <c r="AB762" t="s">
        <v>41</v>
      </c>
      <c r="AC762" t="s">
        <v>42</v>
      </c>
      <c r="AD762" t="s">
        <v>63</v>
      </c>
      <c r="AE762">
        <v>1</v>
      </c>
      <c r="AF762" s="5">
        <v>314.51</v>
      </c>
      <c r="AG762">
        <v>40</v>
      </c>
      <c r="AH762" t="str">
        <f t="shared" si="11"/>
        <v>Middle Aged</v>
      </c>
    </row>
    <row r="763" spans="1:34" x14ac:dyDescent="0.25">
      <c r="A763">
        <v>1253</v>
      </c>
      <c r="B763" s="1">
        <v>44025</v>
      </c>
      <c r="C763">
        <v>5</v>
      </c>
      <c r="D763" t="s">
        <v>133</v>
      </c>
      <c r="E763" t="s">
        <v>87</v>
      </c>
      <c r="F763" t="s">
        <v>30</v>
      </c>
      <c r="G763" t="s">
        <v>46</v>
      </c>
      <c r="H763" t="s">
        <v>45</v>
      </c>
      <c r="I763" t="s">
        <v>46</v>
      </c>
      <c r="J763" t="s">
        <v>34</v>
      </c>
      <c r="K763" t="s">
        <v>188</v>
      </c>
      <c r="L763" t="s">
        <v>96</v>
      </c>
      <c r="M763" s="1">
        <v>26068</v>
      </c>
      <c r="N763" t="s">
        <v>36</v>
      </c>
      <c r="O763" t="s">
        <v>37</v>
      </c>
      <c r="P763" t="s">
        <v>84</v>
      </c>
      <c r="Q763" t="s">
        <v>77</v>
      </c>
      <c r="R763" t="s">
        <v>40</v>
      </c>
      <c r="S763" t="str">
        <f>IF(Table1[[#This Row],[Current Employee Rating]]&gt;=4,"High Performer",IF(Table1[[#This Row],[Current Employee Rating]]&gt;=3,"Average Performer","Low Performer"))</f>
        <v>Average Performer</v>
      </c>
      <c r="T763">
        <v>3</v>
      </c>
      <c r="U763" s="1">
        <v>44936</v>
      </c>
      <c r="V763">
        <v>2</v>
      </c>
      <c r="W763" t="str">
        <f>IF(Table1[[#This Row],[Engagement Score]]&lt;3,"Low",IF(Table1[[#This Row],[Engagement Score]]&lt;4,"Medium","High"))</f>
        <v>Low</v>
      </c>
      <c r="X763">
        <v>4</v>
      </c>
      <c r="Y763" t="str">
        <f>IF(Table1[[#This Row],[Satisfaction Score]]&lt;3,"Unsatisfied",IF(Table1[[#This Row],[Satisfaction Score]]&lt;4,"Neutral","Satisfied"))</f>
        <v>Satisfied</v>
      </c>
      <c r="Z763">
        <v>2</v>
      </c>
      <c r="AA763" s="1">
        <v>45080</v>
      </c>
      <c r="AB763" t="s">
        <v>50</v>
      </c>
      <c r="AC763" t="s">
        <v>42</v>
      </c>
      <c r="AD763" t="s">
        <v>63</v>
      </c>
      <c r="AE763">
        <v>2</v>
      </c>
      <c r="AF763" s="5">
        <v>793.86</v>
      </c>
      <c r="AG763">
        <v>49</v>
      </c>
      <c r="AH763" t="str">
        <f t="shared" si="11"/>
        <v>Middle Aged</v>
      </c>
    </row>
    <row r="764" spans="1:34" x14ac:dyDescent="0.25">
      <c r="A764">
        <v>1254</v>
      </c>
      <c r="B764" s="1">
        <v>44004</v>
      </c>
      <c r="C764">
        <v>5</v>
      </c>
      <c r="D764" t="s">
        <v>106</v>
      </c>
      <c r="E764" t="s">
        <v>74</v>
      </c>
      <c r="F764" t="s">
        <v>30</v>
      </c>
      <c r="G764" t="s">
        <v>31</v>
      </c>
      <c r="H764" t="s">
        <v>56</v>
      </c>
      <c r="I764" t="s">
        <v>55</v>
      </c>
      <c r="J764" t="s">
        <v>34</v>
      </c>
      <c r="K764" t="s">
        <v>188</v>
      </c>
      <c r="L764" t="s">
        <v>65</v>
      </c>
      <c r="M764" s="1">
        <v>18421</v>
      </c>
      <c r="N764" t="s">
        <v>36</v>
      </c>
      <c r="O764" t="s">
        <v>37</v>
      </c>
      <c r="P764" t="s">
        <v>38</v>
      </c>
      <c r="Q764" t="s">
        <v>67</v>
      </c>
      <c r="R764" t="s">
        <v>40</v>
      </c>
      <c r="S764" t="str">
        <f>IF(Table1[[#This Row],[Current Employee Rating]]&gt;=4,"High Performer",IF(Table1[[#This Row],[Current Employee Rating]]&gt;=3,"Average Performer","Low Performer"))</f>
        <v>Average Performer</v>
      </c>
      <c r="T764">
        <v>3</v>
      </c>
      <c r="U764" s="1">
        <v>45095</v>
      </c>
      <c r="V764">
        <v>3</v>
      </c>
      <c r="W764" t="str">
        <f>IF(Table1[[#This Row],[Engagement Score]]&lt;3,"Low",IF(Table1[[#This Row],[Engagement Score]]&lt;4,"Medium","High"))</f>
        <v>Medium</v>
      </c>
      <c r="X764">
        <v>1</v>
      </c>
      <c r="Y764" t="str">
        <f>IF(Table1[[#This Row],[Satisfaction Score]]&lt;3,"Unsatisfied",IF(Table1[[#This Row],[Satisfaction Score]]&lt;4,"Neutral","Satisfied"))</f>
        <v>Unsatisfied</v>
      </c>
      <c r="Z764">
        <v>5</v>
      </c>
      <c r="AA764" s="1">
        <v>45036</v>
      </c>
      <c r="AB764" t="s">
        <v>62</v>
      </c>
      <c r="AC764" t="s">
        <v>42</v>
      </c>
      <c r="AD764" t="s">
        <v>73</v>
      </c>
      <c r="AE764">
        <v>3</v>
      </c>
      <c r="AF764" s="5">
        <v>252.53</v>
      </c>
      <c r="AG764">
        <v>70</v>
      </c>
      <c r="AH764" t="str">
        <f t="shared" si="11"/>
        <v>Old</v>
      </c>
    </row>
    <row r="765" spans="1:34" x14ac:dyDescent="0.25">
      <c r="A765">
        <v>1255</v>
      </c>
      <c r="B765" s="1">
        <v>43738</v>
      </c>
      <c r="C765">
        <v>6</v>
      </c>
      <c r="D765" t="s">
        <v>106</v>
      </c>
      <c r="E765" t="s">
        <v>81</v>
      </c>
      <c r="F765" t="s">
        <v>108</v>
      </c>
      <c r="G765" t="s">
        <v>55</v>
      </c>
      <c r="H765" t="s">
        <v>45</v>
      </c>
      <c r="I765" t="s">
        <v>33</v>
      </c>
      <c r="J765" t="s">
        <v>34</v>
      </c>
      <c r="K765" t="s">
        <v>188</v>
      </c>
      <c r="L765" t="s">
        <v>65</v>
      </c>
      <c r="M765" s="1">
        <v>31010</v>
      </c>
      <c r="N765" t="s">
        <v>36</v>
      </c>
      <c r="O765" t="s">
        <v>37</v>
      </c>
      <c r="P765" t="s">
        <v>72</v>
      </c>
      <c r="Q765" t="s">
        <v>67</v>
      </c>
      <c r="R765" t="s">
        <v>40</v>
      </c>
      <c r="S765" t="str">
        <f>IF(Table1[[#This Row],[Current Employee Rating]]&gt;=4,"High Performer",IF(Table1[[#This Row],[Current Employee Rating]]&gt;=3,"Average Performer","Low Performer"))</f>
        <v>Average Performer</v>
      </c>
      <c r="T765">
        <v>3</v>
      </c>
      <c r="U765" s="1">
        <v>44868</v>
      </c>
      <c r="V765">
        <v>3</v>
      </c>
      <c r="W765" t="str">
        <f>IF(Table1[[#This Row],[Engagement Score]]&lt;3,"Low",IF(Table1[[#This Row],[Engagement Score]]&lt;4,"Medium","High"))</f>
        <v>Medium</v>
      </c>
      <c r="X765">
        <v>1</v>
      </c>
      <c r="Y765" t="str">
        <f>IF(Table1[[#This Row],[Satisfaction Score]]&lt;3,"Unsatisfied",IF(Table1[[#This Row],[Satisfaction Score]]&lt;4,"Neutral","Satisfied"))</f>
        <v>Unsatisfied</v>
      </c>
      <c r="Z765">
        <v>1</v>
      </c>
      <c r="AA765" s="1">
        <v>44857</v>
      </c>
      <c r="AB765" t="s">
        <v>50</v>
      </c>
      <c r="AC765" t="s">
        <v>51</v>
      </c>
      <c r="AD765" t="s">
        <v>73</v>
      </c>
      <c r="AE765">
        <v>2</v>
      </c>
      <c r="AF765" s="5">
        <v>693.25</v>
      </c>
      <c r="AG765">
        <v>35</v>
      </c>
      <c r="AH765" t="str">
        <f t="shared" si="11"/>
        <v>Adult</v>
      </c>
    </row>
    <row r="766" spans="1:34" x14ac:dyDescent="0.25">
      <c r="A766">
        <v>1256</v>
      </c>
      <c r="B766" s="1">
        <v>43838</v>
      </c>
      <c r="C766">
        <v>6</v>
      </c>
      <c r="D766" t="s">
        <v>106</v>
      </c>
      <c r="E766" t="s">
        <v>54</v>
      </c>
      <c r="F766" t="s">
        <v>30</v>
      </c>
      <c r="G766" t="s">
        <v>31</v>
      </c>
      <c r="H766" t="s">
        <v>45</v>
      </c>
      <c r="I766" t="s">
        <v>33</v>
      </c>
      <c r="J766" t="s">
        <v>34</v>
      </c>
      <c r="K766" t="s">
        <v>188</v>
      </c>
      <c r="L766" t="s">
        <v>101</v>
      </c>
      <c r="M766" s="1">
        <v>33464</v>
      </c>
      <c r="N766" t="s">
        <v>36</v>
      </c>
      <c r="O766" t="s">
        <v>37</v>
      </c>
      <c r="P766" t="s">
        <v>38</v>
      </c>
      <c r="Q766" t="s">
        <v>39</v>
      </c>
      <c r="R766" t="s">
        <v>40</v>
      </c>
      <c r="S766" t="str">
        <f>IF(Table1[[#This Row],[Current Employee Rating]]&gt;=4,"High Performer",IF(Table1[[#This Row],[Current Employee Rating]]&gt;=3,"Average Performer","Low Performer"))</f>
        <v>Average Performer</v>
      </c>
      <c r="T766">
        <v>3</v>
      </c>
      <c r="U766" s="1">
        <v>44858</v>
      </c>
      <c r="V766">
        <v>4</v>
      </c>
      <c r="W766" t="str">
        <f>IF(Table1[[#This Row],[Engagement Score]]&lt;3,"Low",IF(Table1[[#This Row],[Engagement Score]]&lt;4,"Medium","High"))</f>
        <v>High</v>
      </c>
      <c r="X766">
        <v>4</v>
      </c>
      <c r="Y766" t="str">
        <f>IF(Table1[[#This Row],[Satisfaction Score]]&lt;3,"Unsatisfied",IF(Table1[[#This Row],[Satisfaction Score]]&lt;4,"Neutral","Satisfied"))</f>
        <v>Satisfied</v>
      </c>
      <c r="Z766">
        <v>2</v>
      </c>
      <c r="AA766" s="1">
        <v>45072</v>
      </c>
      <c r="AB766" t="s">
        <v>62</v>
      </c>
      <c r="AC766" t="s">
        <v>42</v>
      </c>
      <c r="AD766" t="s">
        <v>63</v>
      </c>
      <c r="AE766">
        <v>4</v>
      </c>
      <c r="AF766" s="5">
        <v>926.76</v>
      </c>
      <c r="AG766">
        <v>29</v>
      </c>
      <c r="AH766" t="str">
        <f t="shared" si="11"/>
        <v>Adult</v>
      </c>
    </row>
    <row r="767" spans="1:34" x14ac:dyDescent="0.25">
      <c r="A767">
        <v>1257</v>
      </c>
      <c r="B767" s="1">
        <v>44485</v>
      </c>
      <c r="C767">
        <v>4</v>
      </c>
      <c r="D767" t="s">
        <v>106</v>
      </c>
      <c r="E767" t="s">
        <v>69</v>
      </c>
      <c r="F767" t="s">
        <v>30</v>
      </c>
      <c r="G767" t="s">
        <v>55</v>
      </c>
      <c r="H767" t="s">
        <v>56</v>
      </c>
      <c r="I767" t="s">
        <v>33</v>
      </c>
      <c r="J767" t="s">
        <v>34</v>
      </c>
      <c r="K767" t="s">
        <v>188</v>
      </c>
      <c r="L767" t="s">
        <v>79</v>
      </c>
      <c r="M767" s="1">
        <v>28801</v>
      </c>
      <c r="N767" t="s">
        <v>36</v>
      </c>
      <c r="O767" t="s">
        <v>37</v>
      </c>
      <c r="P767" t="s">
        <v>84</v>
      </c>
      <c r="Q767" t="s">
        <v>77</v>
      </c>
      <c r="R767" t="s">
        <v>40</v>
      </c>
      <c r="S767" t="str">
        <f>IF(Table1[[#This Row],[Current Employee Rating]]&gt;=4,"High Performer",IF(Table1[[#This Row],[Current Employee Rating]]&gt;=3,"Average Performer","Low Performer"))</f>
        <v>Average Performer</v>
      </c>
      <c r="T767">
        <v>3</v>
      </c>
      <c r="U767" s="1">
        <v>45126</v>
      </c>
      <c r="V767">
        <v>2</v>
      </c>
      <c r="W767" t="str">
        <f>IF(Table1[[#This Row],[Engagement Score]]&lt;3,"Low",IF(Table1[[#This Row],[Engagement Score]]&lt;4,"Medium","High"))</f>
        <v>Low</v>
      </c>
      <c r="X767">
        <v>1</v>
      </c>
      <c r="Y767" t="str">
        <f>IF(Table1[[#This Row],[Satisfaction Score]]&lt;3,"Unsatisfied",IF(Table1[[#This Row],[Satisfaction Score]]&lt;4,"Neutral","Satisfied"))</f>
        <v>Unsatisfied</v>
      </c>
      <c r="Z767">
        <v>1</v>
      </c>
      <c r="AA767" s="1">
        <v>45069</v>
      </c>
      <c r="AB767" t="s">
        <v>68</v>
      </c>
      <c r="AC767" t="s">
        <v>42</v>
      </c>
      <c r="AD767" t="s">
        <v>43</v>
      </c>
      <c r="AE767">
        <v>1</v>
      </c>
      <c r="AF767" s="5">
        <v>694.61</v>
      </c>
      <c r="AG767">
        <v>43</v>
      </c>
      <c r="AH767" t="str">
        <f t="shared" si="11"/>
        <v>Middle Aged</v>
      </c>
    </row>
    <row r="768" spans="1:34" x14ac:dyDescent="0.25">
      <c r="A768">
        <v>1258</v>
      </c>
      <c r="B768" s="1">
        <v>44741</v>
      </c>
      <c r="C768">
        <v>3</v>
      </c>
      <c r="D768" t="s">
        <v>106</v>
      </c>
      <c r="E768" t="s">
        <v>29</v>
      </c>
      <c r="F768" t="s">
        <v>30</v>
      </c>
      <c r="G768" t="s">
        <v>55</v>
      </c>
      <c r="H768" t="s">
        <v>32</v>
      </c>
      <c r="I768" t="s">
        <v>33</v>
      </c>
      <c r="J768" t="s">
        <v>34</v>
      </c>
      <c r="K768" t="s">
        <v>188</v>
      </c>
      <c r="L768" t="s">
        <v>47</v>
      </c>
      <c r="M768" s="1">
        <v>28414</v>
      </c>
      <c r="N768" t="s">
        <v>36</v>
      </c>
      <c r="O768" t="s">
        <v>37</v>
      </c>
      <c r="P768" t="s">
        <v>60</v>
      </c>
      <c r="Q768" t="s">
        <v>39</v>
      </c>
      <c r="R768" t="s">
        <v>40</v>
      </c>
      <c r="S768" t="str">
        <f>IF(Table1[[#This Row],[Current Employee Rating]]&gt;=4,"High Performer",IF(Table1[[#This Row],[Current Employee Rating]]&gt;=3,"Average Performer","Low Performer"))</f>
        <v>Average Performer</v>
      </c>
      <c r="T768">
        <v>3</v>
      </c>
      <c r="U768" s="1">
        <v>45032</v>
      </c>
      <c r="V768">
        <v>3</v>
      </c>
      <c r="W768" t="str">
        <f>IF(Table1[[#This Row],[Engagement Score]]&lt;3,"Low",IF(Table1[[#This Row],[Engagement Score]]&lt;4,"Medium","High"))</f>
        <v>Medium</v>
      </c>
      <c r="X768">
        <v>5</v>
      </c>
      <c r="Y768" t="str">
        <f>IF(Table1[[#This Row],[Satisfaction Score]]&lt;3,"Unsatisfied",IF(Table1[[#This Row],[Satisfaction Score]]&lt;4,"Neutral","Satisfied"))</f>
        <v>Satisfied</v>
      </c>
      <c r="Z768">
        <v>4</v>
      </c>
      <c r="AA768" s="1">
        <v>45107</v>
      </c>
      <c r="AB768" t="s">
        <v>62</v>
      </c>
      <c r="AC768" t="s">
        <v>42</v>
      </c>
      <c r="AD768" t="s">
        <v>52</v>
      </c>
      <c r="AE768">
        <v>1</v>
      </c>
      <c r="AF768" s="5">
        <v>732.02</v>
      </c>
      <c r="AG768">
        <v>45</v>
      </c>
      <c r="AH768" t="str">
        <f t="shared" si="11"/>
        <v>Middle Aged</v>
      </c>
    </row>
    <row r="769" spans="1:34" x14ac:dyDescent="0.25">
      <c r="A769">
        <v>1259</v>
      </c>
      <c r="B769" s="1">
        <v>44682</v>
      </c>
      <c r="C769">
        <v>4</v>
      </c>
      <c r="D769" t="s">
        <v>28</v>
      </c>
      <c r="E769" t="s">
        <v>85</v>
      </c>
      <c r="F769" t="s">
        <v>108</v>
      </c>
      <c r="G769" t="s">
        <v>55</v>
      </c>
      <c r="H769" t="s">
        <v>45</v>
      </c>
      <c r="I769" t="s">
        <v>33</v>
      </c>
      <c r="J769" t="s">
        <v>34</v>
      </c>
      <c r="K769" t="s">
        <v>188</v>
      </c>
      <c r="L769" t="s">
        <v>65</v>
      </c>
      <c r="M769" s="1">
        <v>20650</v>
      </c>
      <c r="N769" t="s">
        <v>36</v>
      </c>
      <c r="O769" t="s">
        <v>48</v>
      </c>
      <c r="P769" t="s">
        <v>38</v>
      </c>
      <c r="Q769" t="s">
        <v>61</v>
      </c>
      <c r="R769" t="s">
        <v>40</v>
      </c>
      <c r="S769" t="str">
        <f>IF(Table1[[#This Row],[Current Employee Rating]]&gt;=4,"High Performer",IF(Table1[[#This Row],[Current Employee Rating]]&gt;=3,"Average Performer","Low Performer"))</f>
        <v>Average Performer</v>
      </c>
      <c r="T769">
        <v>3</v>
      </c>
      <c r="U769" s="1">
        <v>44851</v>
      </c>
      <c r="V769">
        <v>1</v>
      </c>
      <c r="W769" t="str">
        <f>IF(Table1[[#This Row],[Engagement Score]]&lt;3,"Low",IF(Table1[[#This Row],[Engagement Score]]&lt;4,"Medium","High"))</f>
        <v>Low</v>
      </c>
      <c r="X769">
        <v>3</v>
      </c>
      <c r="Y769" t="str">
        <f>IF(Table1[[#This Row],[Satisfaction Score]]&lt;3,"Unsatisfied",IF(Table1[[#This Row],[Satisfaction Score]]&lt;4,"Neutral","Satisfied"))</f>
        <v>Neutral</v>
      </c>
      <c r="Z769">
        <v>4</v>
      </c>
      <c r="AA769" s="1">
        <v>44930</v>
      </c>
      <c r="AB769" t="s">
        <v>41</v>
      </c>
      <c r="AC769" t="s">
        <v>42</v>
      </c>
      <c r="AD769" t="s">
        <v>63</v>
      </c>
      <c r="AE769">
        <v>1</v>
      </c>
      <c r="AF769" s="5">
        <v>897.62</v>
      </c>
      <c r="AG769">
        <v>66</v>
      </c>
      <c r="AH769" t="str">
        <f t="shared" si="11"/>
        <v>Old</v>
      </c>
    </row>
    <row r="770" spans="1:34" x14ac:dyDescent="0.25">
      <c r="A770">
        <v>1260</v>
      </c>
      <c r="B770" s="1">
        <v>43328</v>
      </c>
      <c r="C770">
        <v>7</v>
      </c>
      <c r="D770" t="s">
        <v>28</v>
      </c>
      <c r="E770" t="s">
        <v>64</v>
      </c>
      <c r="F770" t="s">
        <v>30</v>
      </c>
      <c r="G770" t="s">
        <v>55</v>
      </c>
      <c r="H770" t="s">
        <v>56</v>
      </c>
      <c r="I770" t="s">
        <v>46</v>
      </c>
      <c r="J770" t="s">
        <v>34</v>
      </c>
      <c r="K770" t="s">
        <v>188</v>
      </c>
      <c r="L770" t="s">
        <v>96</v>
      </c>
      <c r="M770" s="1">
        <v>20989</v>
      </c>
      <c r="N770" t="s">
        <v>36</v>
      </c>
      <c r="O770" t="s">
        <v>37</v>
      </c>
      <c r="P770" t="s">
        <v>84</v>
      </c>
      <c r="Q770" t="s">
        <v>67</v>
      </c>
      <c r="R770" t="s">
        <v>40</v>
      </c>
      <c r="S770" t="str">
        <f>IF(Table1[[#This Row],[Current Employee Rating]]&gt;=4,"High Performer",IF(Table1[[#This Row],[Current Employee Rating]]&gt;=3,"Average Performer","Low Performer"))</f>
        <v>Average Performer</v>
      </c>
      <c r="T770">
        <v>3</v>
      </c>
      <c r="U770" s="1">
        <v>44978</v>
      </c>
      <c r="V770">
        <v>5</v>
      </c>
      <c r="W770" t="str">
        <f>IF(Table1[[#This Row],[Engagement Score]]&lt;3,"Low",IF(Table1[[#This Row],[Engagement Score]]&lt;4,"Medium","High"))</f>
        <v>High</v>
      </c>
      <c r="X770">
        <v>2</v>
      </c>
      <c r="Y770" t="str">
        <f>IF(Table1[[#This Row],[Satisfaction Score]]&lt;3,"Unsatisfied",IF(Table1[[#This Row],[Satisfaction Score]]&lt;4,"Neutral","Satisfied"))</f>
        <v>Unsatisfied</v>
      </c>
      <c r="Z770">
        <v>5</v>
      </c>
      <c r="AA770" s="1">
        <v>44886</v>
      </c>
      <c r="AB770" t="s">
        <v>41</v>
      </c>
      <c r="AC770" t="s">
        <v>42</v>
      </c>
      <c r="AD770" t="s">
        <v>63</v>
      </c>
      <c r="AE770">
        <v>2</v>
      </c>
      <c r="AF770" s="5">
        <v>786.57</v>
      </c>
      <c r="AG770">
        <v>61</v>
      </c>
      <c r="AH770" t="str">
        <f t="shared" si="11"/>
        <v>Old</v>
      </c>
    </row>
    <row r="771" spans="1:34" x14ac:dyDescent="0.25">
      <c r="A771">
        <v>1261</v>
      </c>
      <c r="B771" s="1">
        <v>43826</v>
      </c>
      <c r="C771">
        <v>6</v>
      </c>
      <c r="D771" t="s">
        <v>28</v>
      </c>
      <c r="E771" t="s">
        <v>94</v>
      </c>
      <c r="F771" t="s">
        <v>30</v>
      </c>
      <c r="G771" t="s">
        <v>46</v>
      </c>
      <c r="H771" t="s">
        <v>32</v>
      </c>
      <c r="I771" t="s">
        <v>33</v>
      </c>
      <c r="J771" t="s">
        <v>34</v>
      </c>
      <c r="K771" t="s">
        <v>188</v>
      </c>
      <c r="L771" t="s">
        <v>70</v>
      </c>
      <c r="M771" s="1">
        <v>21820</v>
      </c>
      <c r="N771" t="s">
        <v>36</v>
      </c>
      <c r="O771" t="s">
        <v>37</v>
      </c>
      <c r="P771" t="s">
        <v>49</v>
      </c>
      <c r="Q771" t="s">
        <v>67</v>
      </c>
      <c r="R771" t="s">
        <v>40</v>
      </c>
      <c r="S771" t="str">
        <f>IF(Table1[[#This Row],[Current Employee Rating]]&gt;=4,"High Performer",IF(Table1[[#This Row],[Current Employee Rating]]&gt;=3,"Average Performer","Low Performer"))</f>
        <v>Average Performer</v>
      </c>
      <c r="T771">
        <v>3</v>
      </c>
      <c r="U771" s="1">
        <v>45120</v>
      </c>
      <c r="V771">
        <v>2</v>
      </c>
      <c r="W771" t="str">
        <f>IF(Table1[[#This Row],[Engagement Score]]&lt;3,"Low",IF(Table1[[#This Row],[Engagement Score]]&lt;4,"Medium","High"))</f>
        <v>Low</v>
      </c>
      <c r="X771">
        <v>5</v>
      </c>
      <c r="Y771" t="str">
        <f>IF(Table1[[#This Row],[Satisfaction Score]]&lt;3,"Unsatisfied",IF(Table1[[#This Row],[Satisfaction Score]]&lt;4,"Neutral","Satisfied"))</f>
        <v>Satisfied</v>
      </c>
      <c r="Z771">
        <v>4</v>
      </c>
      <c r="AA771" s="1">
        <v>45133</v>
      </c>
      <c r="AB771" t="s">
        <v>62</v>
      </c>
      <c r="AC771" t="s">
        <v>51</v>
      </c>
      <c r="AD771" t="s">
        <v>52</v>
      </c>
      <c r="AE771">
        <v>3</v>
      </c>
      <c r="AF771" s="5">
        <v>613.92999999999995</v>
      </c>
      <c r="AG771">
        <v>60</v>
      </c>
      <c r="AH771" t="str">
        <f t="shared" ref="AH771:AH834" si="12">IF(AG771&lt;25,"Young Adult", IF(AG771&lt;40, "Adult", IF(AG771&lt;60, "Middle Aged", "Old")))</f>
        <v>Old</v>
      </c>
    </row>
    <row r="772" spans="1:34" x14ac:dyDescent="0.25">
      <c r="A772">
        <v>1262</v>
      </c>
      <c r="B772" s="1">
        <v>44378</v>
      </c>
      <c r="C772">
        <v>4</v>
      </c>
      <c r="D772" t="s">
        <v>28</v>
      </c>
      <c r="E772" t="s">
        <v>74</v>
      </c>
      <c r="F772" t="s">
        <v>108</v>
      </c>
      <c r="G772" t="s">
        <v>46</v>
      </c>
      <c r="H772" t="s">
        <v>45</v>
      </c>
      <c r="I772" t="s">
        <v>55</v>
      </c>
      <c r="J772" t="s">
        <v>34</v>
      </c>
      <c r="K772" t="s">
        <v>188</v>
      </c>
      <c r="L772" t="s">
        <v>79</v>
      </c>
      <c r="M772" s="1">
        <v>28200</v>
      </c>
      <c r="N772" t="s">
        <v>36</v>
      </c>
      <c r="O772" t="s">
        <v>37</v>
      </c>
      <c r="P772" t="s">
        <v>49</v>
      </c>
      <c r="Q772" t="s">
        <v>39</v>
      </c>
      <c r="R772" t="s">
        <v>40</v>
      </c>
      <c r="S772" t="str">
        <f>IF(Table1[[#This Row],[Current Employee Rating]]&gt;=4,"High Performer",IF(Table1[[#This Row],[Current Employee Rating]]&gt;=3,"Average Performer","Low Performer"))</f>
        <v>Average Performer</v>
      </c>
      <c r="T772">
        <v>3</v>
      </c>
      <c r="U772" s="1">
        <v>44911</v>
      </c>
      <c r="V772">
        <v>3</v>
      </c>
      <c r="W772" t="str">
        <f>IF(Table1[[#This Row],[Engagement Score]]&lt;3,"Low",IF(Table1[[#This Row],[Engagement Score]]&lt;4,"Medium","High"))</f>
        <v>Medium</v>
      </c>
      <c r="X772">
        <v>4</v>
      </c>
      <c r="Y772" t="str">
        <f>IF(Table1[[#This Row],[Satisfaction Score]]&lt;3,"Unsatisfied",IF(Table1[[#This Row],[Satisfaction Score]]&lt;4,"Neutral","Satisfied"))</f>
        <v>Satisfied</v>
      </c>
      <c r="Z772">
        <v>1</v>
      </c>
      <c r="AA772" s="1">
        <v>44943</v>
      </c>
      <c r="AB772" t="s">
        <v>92</v>
      </c>
      <c r="AC772" t="s">
        <v>42</v>
      </c>
      <c r="AD772" t="s">
        <v>73</v>
      </c>
      <c r="AE772">
        <v>2</v>
      </c>
      <c r="AF772" s="5">
        <v>711.8</v>
      </c>
      <c r="AG772">
        <v>44</v>
      </c>
      <c r="AH772" t="str">
        <f t="shared" si="12"/>
        <v>Middle Aged</v>
      </c>
    </row>
    <row r="773" spans="1:34" x14ac:dyDescent="0.25">
      <c r="A773">
        <v>1263</v>
      </c>
      <c r="B773" s="1">
        <v>44854</v>
      </c>
      <c r="C773">
        <v>3</v>
      </c>
      <c r="D773" t="s">
        <v>28</v>
      </c>
      <c r="E773" t="s">
        <v>81</v>
      </c>
      <c r="F773" t="s">
        <v>30</v>
      </c>
      <c r="G773" t="s">
        <v>55</v>
      </c>
      <c r="H773" t="s">
        <v>56</v>
      </c>
      <c r="I773" t="s">
        <v>55</v>
      </c>
      <c r="J773" t="s">
        <v>34</v>
      </c>
      <c r="K773" t="s">
        <v>188</v>
      </c>
      <c r="L773" t="s">
        <v>100</v>
      </c>
      <c r="M773" s="1">
        <v>19312</v>
      </c>
      <c r="N773" t="s">
        <v>36</v>
      </c>
      <c r="O773" t="s">
        <v>37</v>
      </c>
      <c r="P773" t="s">
        <v>49</v>
      </c>
      <c r="Q773" t="s">
        <v>77</v>
      </c>
      <c r="R773" t="s">
        <v>40</v>
      </c>
      <c r="S773" t="str">
        <f>IF(Table1[[#This Row],[Current Employee Rating]]&gt;=4,"High Performer",IF(Table1[[#This Row],[Current Employee Rating]]&gt;=3,"Average Performer","Low Performer"))</f>
        <v>Average Performer</v>
      </c>
      <c r="T773">
        <v>3</v>
      </c>
      <c r="U773" s="1">
        <v>44950</v>
      </c>
      <c r="V773">
        <v>4</v>
      </c>
      <c r="W773" t="str">
        <f>IF(Table1[[#This Row],[Engagement Score]]&lt;3,"Low",IF(Table1[[#This Row],[Engagement Score]]&lt;4,"Medium","High"))</f>
        <v>High</v>
      </c>
      <c r="X773">
        <v>5</v>
      </c>
      <c r="Y773" t="str">
        <f>IF(Table1[[#This Row],[Satisfaction Score]]&lt;3,"Unsatisfied",IF(Table1[[#This Row],[Satisfaction Score]]&lt;4,"Neutral","Satisfied"))</f>
        <v>Satisfied</v>
      </c>
      <c r="Z773">
        <v>3</v>
      </c>
      <c r="AA773" s="1">
        <v>44988</v>
      </c>
      <c r="AB773" t="s">
        <v>92</v>
      </c>
      <c r="AC773" t="s">
        <v>42</v>
      </c>
      <c r="AD773" t="s">
        <v>43</v>
      </c>
      <c r="AE773">
        <v>5</v>
      </c>
      <c r="AF773" s="5">
        <v>784.1</v>
      </c>
      <c r="AG773">
        <v>70</v>
      </c>
      <c r="AH773" t="str">
        <f t="shared" si="12"/>
        <v>Old</v>
      </c>
    </row>
    <row r="774" spans="1:34" x14ac:dyDescent="0.25">
      <c r="A774">
        <v>1264</v>
      </c>
      <c r="B774" s="1">
        <v>43511</v>
      </c>
      <c r="C774">
        <v>7</v>
      </c>
      <c r="D774" t="s">
        <v>28</v>
      </c>
      <c r="E774" t="s">
        <v>54</v>
      </c>
      <c r="F774" t="s">
        <v>30</v>
      </c>
      <c r="G774" t="s">
        <v>55</v>
      </c>
      <c r="H774" t="s">
        <v>32</v>
      </c>
      <c r="I774" t="s">
        <v>55</v>
      </c>
      <c r="J774" t="s">
        <v>34</v>
      </c>
      <c r="K774" t="s">
        <v>188</v>
      </c>
      <c r="L774" t="s">
        <v>70</v>
      </c>
      <c r="M774" s="1">
        <v>36091</v>
      </c>
      <c r="N774" t="s">
        <v>36</v>
      </c>
      <c r="O774" t="s">
        <v>37</v>
      </c>
      <c r="P774" t="s">
        <v>49</v>
      </c>
      <c r="Q774" t="s">
        <v>67</v>
      </c>
      <c r="R774" t="s">
        <v>40</v>
      </c>
      <c r="S774" t="str">
        <f>IF(Table1[[#This Row],[Current Employee Rating]]&gt;=4,"High Performer",IF(Table1[[#This Row],[Current Employee Rating]]&gt;=3,"Average Performer","Low Performer"))</f>
        <v>Average Performer</v>
      </c>
      <c r="T774">
        <v>3</v>
      </c>
      <c r="U774" s="1">
        <v>45037</v>
      </c>
      <c r="V774">
        <v>3</v>
      </c>
      <c r="W774" t="str">
        <f>IF(Table1[[#This Row],[Engagement Score]]&lt;3,"Low",IF(Table1[[#This Row],[Engagement Score]]&lt;4,"Medium","High"))</f>
        <v>Medium</v>
      </c>
      <c r="X774">
        <v>5</v>
      </c>
      <c r="Y774" t="str">
        <f>IF(Table1[[#This Row],[Satisfaction Score]]&lt;3,"Unsatisfied",IF(Table1[[#This Row],[Satisfaction Score]]&lt;4,"Neutral","Satisfied"))</f>
        <v>Satisfied</v>
      </c>
      <c r="Z774">
        <v>4</v>
      </c>
      <c r="AA774" s="1">
        <v>45062</v>
      </c>
      <c r="AB774" t="s">
        <v>50</v>
      </c>
      <c r="AC774" t="s">
        <v>42</v>
      </c>
      <c r="AD774" t="s">
        <v>43</v>
      </c>
      <c r="AE774">
        <v>5</v>
      </c>
      <c r="AF774" s="5">
        <v>509.67</v>
      </c>
      <c r="AG774">
        <v>21</v>
      </c>
      <c r="AH774" t="str">
        <f t="shared" si="12"/>
        <v>Young Adult</v>
      </c>
    </row>
    <row r="775" spans="1:34" x14ac:dyDescent="0.25">
      <c r="A775">
        <v>1265</v>
      </c>
      <c r="B775" s="1">
        <v>44578</v>
      </c>
      <c r="C775">
        <v>4</v>
      </c>
      <c r="D775" t="s">
        <v>28</v>
      </c>
      <c r="E775" t="s">
        <v>69</v>
      </c>
      <c r="F775" t="s">
        <v>108</v>
      </c>
      <c r="G775" t="s">
        <v>46</v>
      </c>
      <c r="H775" t="s">
        <v>32</v>
      </c>
      <c r="I775" t="s">
        <v>55</v>
      </c>
      <c r="J775" t="s">
        <v>34</v>
      </c>
      <c r="K775" t="s">
        <v>188</v>
      </c>
      <c r="L775" t="s">
        <v>70</v>
      </c>
      <c r="M775" s="1">
        <v>27908</v>
      </c>
      <c r="N775" t="s">
        <v>36</v>
      </c>
      <c r="O775" t="s">
        <v>48</v>
      </c>
      <c r="P775" t="s">
        <v>72</v>
      </c>
      <c r="Q775" t="s">
        <v>39</v>
      </c>
      <c r="R775" t="s">
        <v>40</v>
      </c>
      <c r="S775" t="str">
        <f>IF(Table1[[#This Row],[Current Employee Rating]]&gt;=4,"High Performer",IF(Table1[[#This Row],[Current Employee Rating]]&gt;=3,"Average Performer","Low Performer"))</f>
        <v>Average Performer</v>
      </c>
      <c r="T775">
        <v>3</v>
      </c>
      <c r="U775" s="1">
        <v>45105</v>
      </c>
      <c r="V775">
        <v>4</v>
      </c>
      <c r="W775" t="str">
        <f>IF(Table1[[#This Row],[Engagement Score]]&lt;3,"Low",IF(Table1[[#This Row],[Engagement Score]]&lt;4,"Medium","High"))</f>
        <v>High</v>
      </c>
      <c r="X775">
        <v>2</v>
      </c>
      <c r="Y775" t="str">
        <f>IF(Table1[[#This Row],[Satisfaction Score]]&lt;3,"Unsatisfied",IF(Table1[[#This Row],[Satisfaction Score]]&lt;4,"Neutral","Satisfied"))</f>
        <v>Unsatisfied</v>
      </c>
      <c r="Z775">
        <v>5</v>
      </c>
      <c r="AA775" s="1">
        <v>45092</v>
      </c>
      <c r="AB775" t="s">
        <v>41</v>
      </c>
      <c r="AC775" t="s">
        <v>42</v>
      </c>
      <c r="AD775" t="s">
        <v>52</v>
      </c>
      <c r="AE775">
        <v>4</v>
      </c>
      <c r="AF775" s="5">
        <v>494.96</v>
      </c>
      <c r="AG775">
        <v>46</v>
      </c>
      <c r="AH775" t="str">
        <f t="shared" si="12"/>
        <v>Middle Aged</v>
      </c>
    </row>
    <row r="776" spans="1:34" x14ac:dyDescent="0.25">
      <c r="A776">
        <v>1266</v>
      </c>
      <c r="B776" s="1">
        <v>44514</v>
      </c>
      <c r="C776">
        <v>4</v>
      </c>
      <c r="D776" t="s">
        <v>28</v>
      </c>
      <c r="E776" t="s">
        <v>29</v>
      </c>
      <c r="F776" t="s">
        <v>108</v>
      </c>
      <c r="G776" t="s">
        <v>55</v>
      </c>
      <c r="H776" t="s">
        <v>45</v>
      </c>
      <c r="I776" t="s">
        <v>55</v>
      </c>
      <c r="J776" t="s">
        <v>34</v>
      </c>
      <c r="K776" t="s">
        <v>188</v>
      </c>
      <c r="L776" t="s">
        <v>96</v>
      </c>
      <c r="M776" s="1">
        <v>26027</v>
      </c>
      <c r="N776" t="s">
        <v>36</v>
      </c>
      <c r="O776" t="s">
        <v>48</v>
      </c>
      <c r="P776" t="s">
        <v>49</v>
      </c>
      <c r="Q776" t="s">
        <v>77</v>
      </c>
      <c r="R776" t="s">
        <v>40</v>
      </c>
      <c r="S776" t="str">
        <f>IF(Table1[[#This Row],[Current Employee Rating]]&gt;=4,"High Performer",IF(Table1[[#This Row],[Current Employee Rating]]&gt;=3,"Average Performer","Low Performer"))</f>
        <v>Average Performer</v>
      </c>
      <c r="T776">
        <v>3</v>
      </c>
      <c r="U776" s="1">
        <v>45014</v>
      </c>
      <c r="V776">
        <v>1</v>
      </c>
      <c r="W776" t="str">
        <f>IF(Table1[[#This Row],[Engagement Score]]&lt;3,"Low",IF(Table1[[#This Row],[Engagement Score]]&lt;4,"Medium","High"))</f>
        <v>Low</v>
      </c>
      <c r="X776">
        <v>3</v>
      </c>
      <c r="Y776" t="str">
        <f>IF(Table1[[#This Row],[Satisfaction Score]]&lt;3,"Unsatisfied",IF(Table1[[#This Row],[Satisfaction Score]]&lt;4,"Neutral","Satisfied"))</f>
        <v>Neutral</v>
      </c>
      <c r="Z776">
        <v>1</v>
      </c>
      <c r="AA776" s="1">
        <v>45015</v>
      </c>
      <c r="AB776" t="s">
        <v>62</v>
      </c>
      <c r="AC776" t="s">
        <v>42</v>
      </c>
      <c r="AD776" t="s">
        <v>52</v>
      </c>
      <c r="AE776">
        <v>5</v>
      </c>
      <c r="AF776" s="5">
        <v>465.72</v>
      </c>
      <c r="AG776">
        <v>50</v>
      </c>
      <c r="AH776" t="str">
        <f t="shared" si="12"/>
        <v>Middle Aged</v>
      </c>
    </row>
    <row r="777" spans="1:34" x14ac:dyDescent="0.25">
      <c r="A777">
        <v>1267</v>
      </c>
      <c r="B777" s="1">
        <v>44149</v>
      </c>
      <c r="C777">
        <v>5</v>
      </c>
      <c r="D777" t="s">
        <v>28</v>
      </c>
      <c r="E777" t="s">
        <v>85</v>
      </c>
      <c r="F777" t="s">
        <v>30</v>
      </c>
      <c r="G777" t="s">
        <v>46</v>
      </c>
      <c r="H777" t="s">
        <v>32</v>
      </c>
      <c r="I777" t="s">
        <v>55</v>
      </c>
      <c r="J777" t="s">
        <v>34</v>
      </c>
      <c r="K777" t="s">
        <v>188</v>
      </c>
      <c r="L777" t="s">
        <v>65</v>
      </c>
      <c r="M777" s="1">
        <v>26187</v>
      </c>
      <c r="N777" t="s">
        <v>36</v>
      </c>
      <c r="O777" t="s">
        <v>37</v>
      </c>
      <c r="P777" t="s">
        <v>38</v>
      </c>
      <c r="Q777" t="s">
        <v>77</v>
      </c>
      <c r="R777" t="s">
        <v>40</v>
      </c>
      <c r="S777" t="str">
        <f>IF(Table1[[#This Row],[Current Employee Rating]]&gt;=4,"High Performer",IF(Table1[[#This Row],[Current Employee Rating]]&gt;=3,"Average Performer","Low Performer"))</f>
        <v>Average Performer</v>
      </c>
      <c r="T777">
        <v>3</v>
      </c>
      <c r="U777" s="1">
        <v>45041</v>
      </c>
      <c r="V777">
        <v>4</v>
      </c>
      <c r="W777" t="str">
        <f>IF(Table1[[#This Row],[Engagement Score]]&lt;3,"Low",IF(Table1[[#This Row],[Engagement Score]]&lt;4,"Medium","High"))</f>
        <v>High</v>
      </c>
      <c r="X777">
        <v>1</v>
      </c>
      <c r="Y777" t="str">
        <f>IF(Table1[[#This Row],[Satisfaction Score]]&lt;3,"Unsatisfied",IF(Table1[[#This Row],[Satisfaction Score]]&lt;4,"Neutral","Satisfied"))</f>
        <v>Unsatisfied</v>
      </c>
      <c r="Z777">
        <v>5</v>
      </c>
      <c r="AA777" s="1">
        <v>44984</v>
      </c>
      <c r="AB777" t="s">
        <v>68</v>
      </c>
      <c r="AC777" t="s">
        <v>42</v>
      </c>
      <c r="AD777" t="s">
        <v>43</v>
      </c>
      <c r="AE777">
        <v>1</v>
      </c>
      <c r="AF777" s="5">
        <v>507.43</v>
      </c>
      <c r="AG777">
        <v>49</v>
      </c>
      <c r="AH777" t="str">
        <f t="shared" si="12"/>
        <v>Middle Aged</v>
      </c>
    </row>
    <row r="778" spans="1:34" x14ac:dyDescent="0.25">
      <c r="A778">
        <v>1268</v>
      </c>
      <c r="B778" s="1">
        <v>44982</v>
      </c>
      <c r="C778">
        <v>3</v>
      </c>
      <c r="D778" t="s">
        <v>28</v>
      </c>
      <c r="E778" t="s">
        <v>44</v>
      </c>
      <c r="F778" t="s">
        <v>30</v>
      </c>
      <c r="G778" t="s">
        <v>46</v>
      </c>
      <c r="H778" t="s">
        <v>45</v>
      </c>
      <c r="I778" t="s">
        <v>46</v>
      </c>
      <c r="J778" t="s">
        <v>34</v>
      </c>
      <c r="K778" t="s">
        <v>188</v>
      </c>
      <c r="L778" t="s">
        <v>65</v>
      </c>
      <c r="M778" s="1">
        <v>22641</v>
      </c>
      <c r="N778" t="s">
        <v>36</v>
      </c>
      <c r="O778" t="s">
        <v>37</v>
      </c>
      <c r="P778" t="s">
        <v>60</v>
      </c>
      <c r="Q778" t="s">
        <v>61</v>
      </c>
      <c r="R778" t="s">
        <v>40</v>
      </c>
      <c r="S778" t="str">
        <f>IF(Table1[[#This Row],[Current Employee Rating]]&gt;=4,"High Performer",IF(Table1[[#This Row],[Current Employee Rating]]&gt;=3,"Average Performer","Low Performer"))</f>
        <v>Average Performer</v>
      </c>
      <c r="T778">
        <v>3</v>
      </c>
      <c r="U778" s="1">
        <v>45034</v>
      </c>
      <c r="V778">
        <v>2</v>
      </c>
      <c r="W778" t="str">
        <f>IF(Table1[[#This Row],[Engagement Score]]&lt;3,"Low",IF(Table1[[#This Row],[Engagement Score]]&lt;4,"Medium","High"))</f>
        <v>Low</v>
      </c>
      <c r="X778">
        <v>1</v>
      </c>
      <c r="Y778" t="str">
        <f>IF(Table1[[#This Row],[Satisfaction Score]]&lt;3,"Unsatisfied",IF(Table1[[#This Row],[Satisfaction Score]]&lt;4,"Neutral","Satisfied"))</f>
        <v>Unsatisfied</v>
      </c>
      <c r="Z778">
        <v>2</v>
      </c>
      <c r="AA778" s="1">
        <v>45071</v>
      </c>
      <c r="AB778" t="s">
        <v>62</v>
      </c>
      <c r="AC778" t="s">
        <v>51</v>
      </c>
      <c r="AD778" t="s">
        <v>73</v>
      </c>
      <c r="AE778">
        <v>5</v>
      </c>
      <c r="AF778" s="5">
        <v>401.97</v>
      </c>
      <c r="AG778">
        <v>62</v>
      </c>
      <c r="AH778" t="str">
        <f t="shared" si="12"/>
        <v>Old</v>
      </c>
    </row>
    <row r="779" spans="1:34" x14ac:dyDescent="0.25">
      <c r="A779">
        <v>1269</v>
      </c>
      <c r="B779" s="1">
        <v>44796</v>
      </c>
      <c r="C779">
        <v>3</v>
      </c>
      <c r="D779" t="s">
        <v>28</v>
      </c>
      <c r="E779" t="s">
        <v>87</v>
      </c>
      <c r="F779" t="s">
        <v>30</v>
      </c>
      <c r="G779" t="s">
        <v>31</v>
      </c>
      <c r="H779" t="s">
        <v>45</v>
      </c>
      <c r="I779" t="s">
        <v>55</v>
      </c>
      <c r="J779" t="s">
        <v>34</v>
      </c>
      <c r="K779" t="s">
        <v>188</v>
      </c>
      <c r="L779" t="s">
        <v>105</v>
      </c>
      <c r="M779" s="1">
        <v>23860</v>
      </c>
      <c r="N779" t="s">
        <v>36</v>
      </c>
      <c r="O779" t="s">
        <v>37</v>
      </c>
      <c r="P779" t="s">
        <v>72</v>
      </c>
      <c r="Q779" t="s">
        <v>77</v>
      </c>
      <c r="R779" t="s">
        <v>40</v>
      </c>
      <c r="S779" t="str">
        <f>IF(Table1[[#This Row],[Current Employee Rating]]&gt;=4,"High Performer",IF(Table1[[#This Row],[Current Employee Rating]]&gt;=3,"Average Performer","Low Performer"))</f>
        <v>Average Performer</v>
      </c>
      <c r="T779">
        <v>3</v>
      </c>
      <c r="U779" s="1">
        <v>44823</v>
      </c>
      <c r="V779">
        <v>1</v>
      </c>
      <c r="W779" t="str">
        <f>IF(Table1[[#This Row],[Engagement Score]]&lt;3,"Low",IF(Table1[[#This Row],[Engagement Score]]&lt;4,"Medium","High"))</f>
        <v>Low</v>
      </c>
      <c r="X779">
        <v>2</v>
      </c>
      <c r="Y779" t="str">
        <f>IF(Table1[[#This Row],[Satisfaction Score]]&lt;3,"Unsatisfied",IF(Table1[[#This Row],[Satisfaction Score]]&lt;4,"Neutral","Satisfied"))</f>
        <v>Unsatisfied</v>
      </c>
      <c r="Z779">
        <v>4</v>
      </c>
      <c r="AA779" s="1">
        <v>44918</v>
      </c>
      <c r="AB779" t="s">
        <v>50</v>
      </c>
      <c r="AC779" t="s">
        <v>51</v>
      </c>
      <c r="AD779" t="s">
        <v>73</v>
      </c>
      <c r="AE779">
        <v>4</v>
      </c>
      <c r="AF779" s="5">
        <v>813.9</v>
      </c>
      <c r="AG779">
        <v>57</v>
      </c>
      <c r="AH779" t="str">
        <f t="shared" si="12"/>
        <v>Middle Aged</v>
      </c>
    </row>
    <row r="780" spans="1:34" x14ac:dyDescent="0.25">
      <c r="A780">
        <v>1270</v>
      </c>
      <c r="B780" s="1">
        <v>43586</v>
      </c>
      <c r="C780">
        <v>7</v>
      </c>
      <c r="D780" t="s">
        <v>28</v>
      </c>
      <c r="E780" t="s">
        <v>64</v>
      </c>
      <c r="F780" t="s">
        <v>30</v>
      </c>
      <c r="G780" t="s">
        <v>46</v>
      </c>
      <c r="H780" t="s">
        <v>32</v>
      </c>
      <c r="I780" t="s">
        <v>55</v>
      </c>
      <c r="J780" t="s">
        <v>34</v>
      </c>
      <c r="K780" t="s">
        <v>188</v>
      </c>
      <c r="L780" t="s">
        <v>70</v>
      </c>
      <c r="M780" s="1">
        <v>24762</v>
      </c>
      <c r="N780" t="s">
        <v>36</v>
      </c>
      <c r="O780" t="s">
        <v>37</v>
      </c>
      <c r="P780" t="s">
        <v>49</v>
      </c>
      <c r="Q780" t="s">
        <v>67</v>
      </c>
      <c r="R780" t="s">
        <v>40</v>
      </c>
      <c r="S780" t="str">
        <f>IF(Table1[[#This Row],[Current Employee Rating]]&gt;=4,"High Performer",IF(Table1[[#This Row],[Current Employee Rating]]&gt;=3,"Average Performer","Low Performer"))</f>
        <v>Average Performer</v>
      </c>
      <c r="T780">
        <v>3</v>
      </c>
      <c r="U780" s="1">
        <v>45001</v>
      </c>
      <c r="V780">
        <v>5</v>
      </c>
      <c r="W780" t="str">
        <f>IF(Table1[[#This Row],[Engagement Score]]&lt;3,"Low",IF(Table1[[#This Row],[Engagement Score]]&lt;4,"Medium","High"))</f>
        <v>High</v>
      </c>
      <c r="X780">
        <v>5</v>
      </c>
      <c r="Y780" t="str">
        <f>IF(Table1[[#This Row],[Satisfaction Score]]&lt;3,"Unsatisfied",IF(Table1[[#This Row],[Satisfaction Score]]&lt;4,"Neutral","Satisfied"))</f>
        <v>Satisfied</v>
      </c>
      <c r="Z780">
        <v>1</v>
      </c>
      <c r="AA780" s="1">
        <v>44794</v>
      </c>
      <c r="AB780" t="s">
        <v>41</v>
      </c>
      <c r="AC780" t="s">
        <v>51</v>
      </c>
      <c r="AD780" t="s">
        <v>63</v>
      </c>
      <c r="AE780">
        <v>2</v>
      </c>
      <c r="AF780" s="5">
        <v>360.02</v>
      </c>
      <c r="AG780">
        <v>52</v>
      </c>
      <c r="AH780" t="str">
        <f t="shared" si="12"/>
        <v>Middle Aged</v>
      </c>
    </row>
    <row r="781" spans="1:34" x14ac:dyDescent="0.25">
      <c r="A781">
        <v>1271</v>
      </c>
      <c r="B781" s="1">
        <v>43947</v>
      </c>
      <c r="C781">
        <v>6</v>
      </c>
      <c r="D781" t="s">
        <v>28</v>
      </c>
      <c r="E781" t="s">
        <v>94</v>
      </c>
      <c r="F781" t="s">
        <v>30</v>
      </c>
      <c r="G781" t="s">
        <v>55</v>
      </c>
      <c r="H781" t="s">
        <v>45</v>
      </c>
      <c r="I781" t="s">
        <v>46</v>
      </c>
      <c r="J781" t="s">
        <v>34</v>
      </c>
      <c r="K781" t="s">
        <v>188</v>
      </c>
      <c r="L781" t="s">
        <v>58</v>
      </c>
      <c r="M781" s="1">
        <v>18948</v>
      </c>
      <c r="N781" t="s">
        <v>36</v>
      </c>
      <c r="O781" t="s">
        <v>37</v>
      </c>
      <c r="P781" t="s">
        <v>84</v>
      </c>
      <c r="Q781" t="s">
        <v>39</v>
      </c>
      <c r="R781" t="s">
        <v>40</v>
      </c>
      <c r="S781" t="str">
        <f>IF(Table1[[#This Row],[Current Employee Rating]]&gt;=4,"High Performer",IF(Table1[[#This Row],[Current Employee Rating]]&gt;=3,"Average Performer","Low Performer"))</f>
        <v>Average Performer</v>
      </c>
      <c r="T781">
        <v>3</v>
      </c>
      <c r="U781" s="1">
        <v>44939</v>
      </c>
      <c r="V781">
        <v>3</v>
      </c>
      <c r="W781" t="str">
        <f>IF(Table1[[#This Row],[Engagement Score]]&lt;3,"Low",IF(Table1[[#This Row],[Engagement Score]]&lt;4,"Medium","High"))</f>
        <v>Medium</v>
      </c>
      <c r="X781">
        <v>1</v>
      </c>
      <c r="Y781" t="str">
        <f>IF(Table1[[#This Row],[Satisfaction Score]]&lt;3,"Unsatisfied",IF(Table1[[#This Row],[Satisfaction Score]]&lt;4,"Neutral","Satisfied"))</f>
        <v>Unsatisfied</v>
      </c>
      <c r="Z781">
        <v>5</v>
      </c>
      <c r="AA781" s="1">
        <v>44972</v>
      </c>
      <c r="AB781" t="s">
        <v>50</v>
      </c>
      <c r="AC781" t="s">
        <v>42</v>
      </c>
      <c r="AD781" t="s">
        <v>63</v>
      </c>
      <c r="AE781">
        <v>3</v>
      </c>
      <c r="AF781" s="5">
        <v>692.71</v>
      </c>
      <c r="AG781">
        <v>69</v>
      </c>
      <c r="AH781" t="str">
        <f t="shared" si="12"/>
        <v>Old</v>
      </c>
    </row>
    <row r="782" spans="1:34" x14ac:dyDescent="0.25">
      <c r="A782">
        <v>1272</v>
      </c>
      <c r="B782" s="1">
        <v>44235</v>
      </c>
      <c r="C782">
        <v>5</v>
      </c>
      <c r="D782" t="s">
        <v>28</v>
      </c>
      <c r="E782" t="s">
        <v>74</v>
      </c>
      <c r="F782" t="s">
        <v>30</v>
      </c>
      <c r="G782" t="s">
        <v>55</v>
      </c>
      <c r="H782" t="s">
        <v>32</v>
      </c>
      <c r="I782" t="s">
        <v>33</v>
      </c>
      <c r="J782" t="s">
        <v>34</v>
      </c>
      <c r="K782" t="s">
        <v>188</v>
      </c>
      <c r="L782" t="s">
        <v>75</v>
      </c>
      <c r="M782" s="1">
        <v>26080</v>
      </c>
      <c r="N782" t="s">
        <v>36</v>
      </c>
      <c r="O782" t="s">
        <v>37</v>
      </c>
      <c r="P782" t="s">
        <v>72</v>
      </c>
      <c r="Q782" t="s">
        <v>61</v>
      </c>
      <c r="R782" t="s">
        <v>40</v>
      </c>
      <c r="S782" t="str">
        <f>IF(Table1[[#This Row],[Current Employee Rating]]&gt;=4,"High Performer",IF(Table1[[#This Row],[Current Employee Rating]]&gt;=3,"Average Performer","Low Performer"))</f>
        <v>Average Performer</v>
      </c>
      <c r="T782">
        <v>3</v>
      </c>
      <c r="U782" s="1">
        <v>44865</v>
      </c>
      <c r="V782">
        <v>4</v>
      </c>
      <c r="W782" t="str">
        <f>IF(Table1[[#This Row],[Engagement Score]]&lt;3,"Low",IF(Table1[[#This Row],[Engagement Score]]&lt;4,"Medium","High"))</f>
        <v>High</v>
      </c>
      <c r="X782">
        <v>2</v>
      </c>
      <c r="Y782" t="str">
        <f>IF(Table1[[#This Row],[Satisfaction Score]]&lt;3,"Unsatisfied",IF(Table1[[#This Row],[Satisfaction Score]]&lt;4,"Neutral","Satisfied"))</f>
        <v>Unsatisfied</v>
      </c>
      <c r="Z782">
        <v>3</v>
      </c>
      <c r="AA782" s="1">
        <v>44981</v>
      </c>
      <c r="AB782" t="s">
        <v>68</v>
      </c>
      <c r="AC782" t="s">
        <v>42</v>
      </c>
      <c r="AD782" t="s">
        <v>43</v>
      </c>
      <c r="AE782">
        <v>3</v>
      </c>
      <c r="AF782" s="5">
        <v>233.12</v>
      </c>
      <c r="AG782">
        <v>50</v>
      </c>
      <c r="AH782" t="str">
        <f t="shared" si="12"/>
        <v>Middle Aged</v>
      </c>
    </row>
    <row r="783" spans="1:34" x14ac:dyDescent="0.25">
      <c r="A783">
        <v>1273</v>
      </c>
      <c r="B783" s="1">
        <v>44133</v>
      </c>
      <c r="C783">
        <v>5</v>
      </c>
      <c r="D783" t="s">
        <v>133</v>
      </c>
      <c r="E783" t="s">
        <v>81</v>
      </c>
      <c r="F783" t="s">
        <v>30</v>
      </c>
      <c r="G783" t="s">
        <v>31</v>
      </c>
      <c r="H783" t="s">
        <v>45</v>
      </c>
      <c r="I783" t="s">
        <v>46</v>
      </c>
      <c r="J783" t="s">
        <v>34</v>
      </c>
      <c r="K783" t="s">
        <v>188</v>
      </c>
      <c r="L783" t="s">
        <v>58</v>
      </c>
      <c r="M783" s="1">
        <v>20893</v>
      </c>
      <c r="N783" t="s">
        <v>36</v>
      </c>
      <c r="O783" t="s">
        <v>37</v>
      </c>
      <c r="P783" t="s">
        <v>84</v>
      </c>
      <c r="Q783" t="s">
        <v>61</v>
      </c>
      <c r="R783" t="s">
        <v>40</v>
      </c>
      <c r="S783" t="str">
        <f>IF(Table1[[#This Row],[Current Employee Rating]]&gt;=4,"High Performer",IF(Table1[[#This Row],[Current Employee Rating]]&gt;=3,"Average Performer","Low Performer"))</f>
        <v>Average Performer</v>
      </c>
      <c r="T783">
        <v>3</v>
      </c>
      <c r="U783" s="1">
        <v>44983</v>
      </c>
      <c r="V783">
        <v>1</v>
      </c>
      <c r="W783" t="str">
        <f>IF(Table1[[#This Row],[Engagement Score]]&lt;3,"Low",IF(Table1[[#This Row],[Engagement Score]]&lt;4,"Medium","High"))</f>
        <v>Low</v>
      </c>
      <c r="X783">
        <v>4</v>
      </c>
      <c r="Y783" t="str">
        <f>IF(Table1[[#This Row],[Satisfaction Score]]&lt;3,"Unsatisfied",IF(Table1[[#This Row],[Satisfaction Score]]&lt;4,"Neutral","Satisfied"))</f>
        <v>Satisfied</v>
      </c>
      <c r="Z783">
        <v>2</v>
      </c>
      <c r="AA783" s="1">
        <v>45070</v>
      </c>
      <c r="AB783" t="s">
        <v>68</v>
      </c>
      <c r="AC783" t="s">
        <v>51</v>
      </c>
      <c r="AD783" t="s">
        <v>52</v>
      </c>
      <c r="AE783">
        <v>1</v>
      </c>
      <c r="AF783" s="5">
        <v>881.48</v>
      </c>
      <c r="AG783">
        <v>63</v>
      </c>
      <c r="AH783" t="str">
        <f t="shared" si="12"/>
        <v>Old</v>
      </c>
    </row>
    <row r="784" spans="1:34" x14ac:dyDescent="0.25">
      <c r="A784">
        <v>1274</v>
      </c>
      <c r="B784" s="1">
        <v>44887</v>
      </c>
      <c r="C784">
        <v>3</v>
      </c>
      <c r="D784" t="s">
        <v>133</v>
      </c>
      <c r="E784" t="s">
        <v>54</v>
      </c>
      <c r="F784" t="s">
        <v>30</v>
      </c>
      <c r="G784" t="s">
        <v>31</v>
      </c>
      <c r="H784" t="s">
        <v>45</v>
      </c>
      <c r="I784" t="s">
        <v>55</v>
      </c>
      <c r="J784" t="s">
        <v>34</v>
      </c>
      <c r="K784" t="s">
        <v>188</v>
      </c>
      <c r="L784" t="s">
        <v>79</v>
      </c>
      <c r="M784" s="1">
        <v>27704</v>
      </c>
      <c r="N784" t="s">
        <v>36</v>
      </c>
      <c r="O784" t="s">
        <v>37</v>
      </c>
      <c r="P784" t="s">
        <v>72</v>
      </c>
      <c r="Q784" t="s">
        <v>61</v>
      </c>
      <c r="R784" t="s">
        <v>40</v>
      </c>
      <c r="S784" t="str">
        <f>IF(Table1[[#This Row],[Current Employee Rating]]&gt;=4,"High Performer",IF(Table1[[#This Row],[Current Employee Rating]]&gt;=3,"Average Performer","Low Performer"))</f>
        <v>Average Performer</v>
      </c>
      <c r="T784">
        <v>3</v>
      </c>
      <c r="U784" s="1">
        <v>45004</v>
      </c>
      <c r="V784">
        <v>2</v>
      </c>
      <c r="W784" t="str">
        <f>IF(Table1[[#This Row],[Engagement Score]]&lt;3,"Low",IF(Table1[[#This Row],[Engagement Score]]&lt;4,"Medium","High"))</f>
        <v>Low</v>
      </c>
      <c r="X784">
        <v>1</v>
      </c>
      <c r="Y784" t="str">
        <f>IF(Table1[[#This Row],[Satisfaction Score]]&lt;3,"Unsatisfied",IF(Table1[[#This Row],[Satisfaction Score]]&lt;4,"Neutral","Satisfied"))</f>
        <v>Unsatisfied</v>
      </c>
      <c r="Z784">
        <v>5</v>
      </c>
      <c r="AA784" s="1">
        <v>45068</v>
      </c>
      <c r="AB784" t="s">
        <v>62</v>
      </c>
      <c r="AC784" t="s">
        <v>42</v>
      </c>
      <c r="AD784" t="s">
        <v>73</v>
      </c>
      <c r="AE784">
        <v>2</v>
      </c>
      <c r="AF784" s="5">
        <v>448.48</v>
      </c>
      <c r="AG784">
        <v>47</v>
      </c>
      <c r="AH784" t="str">
        <f t="shared" si="12"/>
        <v>Middle Aged</v>
      </c>
    </row>
    <row r="785" spans="1:34" x14ac:dyDescent="0.25">
      <c r="A785">
        <v>1275</v>
      </c>
      <c r="B785" s="1">
        <v>44845</v>
      </c>
      <c r="C785">
        <v>3</v>
      </c>
      <c r="D785" t="s">
        <v>106</v>
      </c>
      <c r="E785" t="s">
        <v>29</v>
      </c>
      <c r="F785" t="s">
        <v>30</v>
      </c>
      <c r="G785" t="s">
        <v>55</v>
      </c>
      <c r="H785" t="s">
        <v>56</v>
      </c>
      <c r="I785" t="s">
        <v>46</v>
      </c>
      <c r="J785" t="s">
        <v>34</v>
      </c>
      <c r="K785" t="s">
        <v>188</v>
      </c>
      <c r="L785" t="s">
        <v>47</v>
      </c>
      <c r="M785" s="1">
        <v>30121</v>
      </c>
      <c r="N785" t="s">
        <v>36</v>
      </c>
      <c r="O785" t="s">
        <v>37</v>
      </c>
      <c r="P785" t="s">
        <v>60</v>
      </c>
      <c r="Q785" t="s">
        <v>61</v>
      </c>
      <c r="R785" t="s">
        <v>40</v>
      </c>
      <c r="S785" t="str">
        <f>IF(Table1[[#This Row],[Current Employee Rating]]&gt;=4,"High Performer",IF(Table1[[#This Row],[Current Employee Rating]]&gt;=3,"Average Performer","Low Performer"))</f>
        <v>Average Performer</v>
      </c>
      <c r="T785">
        <v>3</v>
      </c>
      <c r="U785" s="1">
        <v>44792</v>
      </c>
      <c r="V785">
        <v>2</v>
      </c>
      <c r="W785" t="str">
        <f>IF(Table1[[#This Row],[Engagement Score]]&lt;3,"Low",IF(Table1[[#This Row],[Engagement Score]]&lt;4,"Medium","High"))</f>
        <v>Low</v>
      </c>
      <c r="X785">
        <v>5</v>
      </c>
      <c r="Y785" t="str">
        <f>IF(Table1[[#This Row],[Satisfaction Score]]&lt;3,"Unsatisfied",IF(Table1[[#This Row],[Satisfaction Score]]&lt;4,"Neutral","Satisfied"))</f>
        <v>Satisfied</v>
      </c>
      <c r="Z785">
        <v>3</v>
      </c>
      <c r="AA785" s="1">
        <v>45090</v>
      </c>
      <c r="AB785" t="s">
        <v>92</v>
      </c>
      <c r="AC785" t="s">
        <v>51</v>
      </c>
      <c r="AD785" t="s">
        <v>52</v>
      </c>
      <c r="AE785">
        <v>3</v>
      </c>
      <c r="AF785" s="5">
        <v>288.88</v>
      </c>
      <c r="AG785">
        <v>40</v>
      </c>
      <c r="AH785" t="str">
        <f t="shared" si="12"/>
        <v>Middle Aged</v>
      </c>
    </row>
    <row r="786" spans="1:34" x14ac:dyDescent="0.25">
      <c r="A786">
        <v>1276</v>
      </c>
      <c r="B786" s="1">
        <v>43827</v>
      </c>
      <c r="C786">
        <v>6</v>
      </c>
      <c r="D786" t="s">
        <v>106</v>
      </c>
      <c r="E786" t="s">
        <v>44</v>
      </c>
      <c r="F786" t="s">
        <v>30</v>
      </c>
      <c r="G786" t="s">
        <v>55</v>
      </c>
      <c r="H786" t="s">
        <v>45</v>
      </c>
      <c r="I786" t="s">
        <v>55</v>
      </c>
      <c r="J786" t="s">
        <v>34</v>
      </c>
      <c r="K786" t="s">
        <v>188</v>
      </c>
      <c r="L786" t="s">
        <v>58</v>
      </c>
      <c r="M786" s="1">
        <v>28601</v>
      </c>
      <c r="N786" t="s">
        <v>36</v>
      </c>
      <c r="O786" t="s">
        <v>37</v>
      </c>
      <c r="P786" t="s">
        <v>38</v>
      </c>
      <c r="Q786" t="s">
        <v>67</v>
      </c>
      <c r="R786" t="s">
        <v>40</v>
      </c>
      <c r="S786" t="str">
        <f>IF(Table1[[#This Row],[Current Employee Rating]]&gt;=4,"High Performer",IF(Table1[[#This Row],[Current Employee Rating]]&gt;=3,"Average Performer","Low Performer"))</f>
        <v>Average Performer</v>
      </c>
      <c r="T786">
        <v>3</v>
      </c>
      <c r="U786" s="1">
        <v>45078</v>
      </c>
      <c r="V786">
        <v>1</v>
      </c>
      <c r="W786" t="str">
        <f>IF(Table1[[#This Row],[Engagement Score]]&lt;3,"Low",IF(Table1[[#This Row],[Engagement Score]]&lt;4,"Medium","High"))</f>
        <v>Low</v>
      </c>
      <c r="X786">
        <v>4</v>
      </c>
      <c r="Y786" t="str">
        <f>IF(Table1[[#This Row],[Satisfaction Score]]&lt;3,"Unsatisfied",IF(Table1[[#This Row],[Satisfaction Score]]&lt;4,"Neutral","Satisfied"))</f>
        <v>Satisfied</v>
      </c>
      <c r="Z786">
        <v>5</v>
      </c>
      <c r="AA786" s="1">
        <v>45122</v>
      </c>
      <c r="AB786" t="s">
        <v>92</v>
      </c>
      <c r="AC786" t="s">
        <v>42</v>
      </c>
      <c r="AD786" t="s">
        <v>43</v>
      </c>
      <c r="AE786">
        <v>1</v>
      </c>
      <c r="AF786" s="5">
        <v>572.45000000000005</v>
      </c>
      <c r="AG786">
        <v>41</v>
      </c>
      <c r="AH786" t="str">
        <f t="shared" si="12"/>
        <v>Middle Aged</v>
      </c>
    </row>
    <row r="787" spans="1:34" x14ac:dyDescent="0.25">
      <c r="A787">
        <v>1277</v>
      </c>
      <c r="B787" s="1">
        <v>43566</v>
      </c>
      <c r="C787">
        <v>7</v>
      </c>
      <c r="D787" t="s">
        <v>106</v>
      </c>
      <c r="E787" t="s">
        <v>87</v>
      </c>
      <c r="F787" t="s">
        <v>30</v>
      </c>
      <c r="G787" t="s">
        <v>55</v>
      </c>
      <c r="H787" t="s">
        <v>32</v>
      </c>
      <c r="I787" t="s">
        <v>46</v>
      </c>
      <c r="J787" t="s">
        <v>34</v>
      </c>
      <c r="K787" t="s">
        <v>188</v>
      </c>
      <c r="L787" t="s">
        <v>89</v>
      </c>
      <c r="M787" s="1">
        <v>30812</v>
      </c>
      <c r="N787" t="s">
        <v>36</v>
      </c>
      <c r="O787" t="s">
        <v>37</v>
      </c>
      <c r="P787" t="s">
        <v>60</v>
      </c>
      <c r="Q787" t="s">
        <v>61</v>
      </c>
      <c r="R787" t="s">
        <v>40</v>
      </c>
      <c r="S787" t="str">
        <f>IF(Table1[[#This Row],[Current Employee Rating]]&gt;=4,"High Performer",IF(Table1[[#This Row],[Current Employee Rating]]&gt;=3,"Average Performer","Low Performer"))</f>
        <v>Average Performer</v>
      </c>
      <c r="T787">
        <v>3</v>
      </c>
      <c r="U787" s="1">
        <v>45139</v>
      </c>
      <c r="V787">
        <v>4</v>
      </c>
      <c r="W787" t="str">
        <f>IF(Table1[[#This Row],[Engagement Score]]&lt;3,"Low",IF(Table1[[#This Row],[Engagement Score]]&lt;4,"Medium","High"))</f>
        <v>High</v>
      </c>
      <c r="X787">
        <v>3</v>
      </c>
      <c r="Y787" t="str">
        <f>IF(Table1[[#This Row],[Satisfaction Score]]&lt;3,"Unsatisfied",IF(Table1[[#This Row],[Satisfaction Score]]&lt;4,"Neutral","Satisfied"))</f>
        <v>Neutral</v>
      </c>
      <c r="Z787">
        <v>3</v>
      </c>
      <c r="AA787" s="1">
        <v>45012</v>
      </c>
      <c r="AB787" t="s">
        <v>92</v>
      </c>
      <c r="AC787" t="s">
        <v>42</v>
      </c>
      <c r="AD787" t="s">
        <v>73</v>
      </c>
      <c r="AE787">
        <v>3</v>
      </c>
      <c r="AF787" s="5">
        <v>141.38</v>
      </c>
      <c r="AG787">
        <v>35</v>
      </c>
      <c r="AH787" t="str">
        <f t="shared" si="12"/>
        <v>Adult</v>
      </c>
    </row>
    <row r="788" spans="1:34" x14ac:dyDescent="0.25">
      <c r="A788">
        <v>1278</v>
      </c>
      <c r="B788" s="1">
        <v>44130</v>
      </c>
      <c r="C788">
        <v>5</v>
      </c>
      <c r="D788" t="s">
        <v>106</v>
      </c>
      <c r="E788" t="s">
        <v>81</v>
      </c>
      <c r="F788" t="s">
        <v>30</v>
      </c>
      <c r="G788" t="s">
        <v>55</v>
      </c>
      <c r="H788" t="s">
        <v>45</v>
      </c>
      <c r="I788" t="s">
        <v>46</v>
      </c>
      <c r="J788" t="s">
        <v>34</v>
      </c>
      <c r="K788" t="s">
        <v>188</v>
      </c>
      <c r="L788" t="s">
        <v>70</v>
      </c>
      <c r="M788" s="1">
        <v>20314</v>
      </c>
      <c r="N788" t="s">
        <v>36</v>
      </c>
      <c r="O788" t="s">
        <v>37</v>
      </c>
      <c r="P788" t="s">
        <v>38</v>
      </c>
      <c r="Q788" t="s">
        <v>77</v>
      </c>
      <c r="R788" t="s">
        <v>40</v>
      </c>
      <c r="S788" t="str">
        <f>IF(Table1[[#This Row],[Current Employee Rating]]&gt;=4,"High Performer",IF(Table1[[#This Row],[Current Employee Rating]]&gt;=3,"Average Performer","Low Performer"))</f>
        <v>Average Performer</v>
      </c>
      <c r="T788">
        <v>3</v>
      </c>
      <c r="U788" s="1">
        <v>45074</v>
      </c>
      <c r="V788">
        <v>2</v>
      </c>
      <c r="W788" t="str">
        <f>IF(Table1[[#This Row],[Engagement Score]]&lt;3,"Low",IF(Table1[[#This Row],[Engagement Score]]&lt;4,"Medium","High"))</f>
        <v>Low</v>
      </c>
      <c r="X788">
        <v>4</v>
      </c>
      <c r="Y788" t="str">
        <f>IF(Table1[[#This Row],[Satisfaction Score]]&lt;3,"Unsatisfied",IF(Table1[[#This Row],[Satisfaction Score]]&lt;4,"Neutral","Satisfied"))</f>
        <v>Satisfied</v>
      </c>
      <c r="Z788">
        <v>5</v>
      </c>
      <c r="AA788" s="1">
        <v>44961</v>
      </c>
      <c r="AB788" t="s">
        <v>68</v>
      </c>
      <c r="AC788" t="s">
        <v>42</v>
      </c>
      <c r="AD788" t="s">
        <v>52</v>
      </c>
      <c r="AE788">
        <v>1</v>
      </c>
      <c r="AF788" s="5">
        <v>331.46</v>
      </c>
      <c r="AG788">
        <v>65</v>
      </c>
      <c r="AH788" t="str">
        <f t="shared" si="12"/>
        <v>Old</v>
      </c>
    </row>
    <row r="789" spans="1:34" x14ac:dyDescent="0.25">
      <c r="A789">
        <v>1279</v>
      </c>
      <c r="B789" s="1">
        <v>44386</v>
      </c>
      <c r="C789">
        <v>4</v>
      </c>
      <c r="D789" t="s">
        <v>106</v>
      </c>
      <c r="E789" t="s">
        <v>54</v>
      </c>
      <c r="F789" t="s">
        <v>108</v>
      </c>
      <c r="G789" t="s">
        <v>46</v>
      </c>
      <c r="H789" t="s">
        <v>56</v>
      </c>
      <c r="I789" t="s">
        <v>55</v>
      </c>
      <c r="J789" t="s">
        <v>34</v>
      </c>
      <c r="K789" t="s">
        <v>188</v>
      </c>
      <c r="L789" t="s">
        <v>70</v>
      </c>
      <c r="M789" s="1">
        <v>34531</v>
      </c>
      <c r="N789" t="s">
        <v>36</v>
      </c>
      <c r="O789" t="s">
        <v>37</v>
      </c>
      <c r="P789" t="s">
        <v>38</v>
      </c>
      <c r="Q789" t="s">
        <v>67</v>
      </c>
      <c r="R789" t="s">
        <v>40</v>
      </c>
      <c r="S789" t="str">
        <f>IF(Table1[[#This Row],[Current Employee Rating]]&gt;=4,"High Performer",IF(Table1[[#This Row],[Current Employee Rating]]&gt;=3,"Average Performer","Low Performer"))</f>
        <v>Average Performer</v>
      </c>
      <c r="T789">
        <v>3</v>
      </c>
      <c r="U789" s="1">
        <v>44845</v>
      </c>
      <c r="V789">
        <v>3</v>
      </c>
      <c r="W789" t="str">
        <f>IF(Table1[[#This Row],[Engagement Score]]&lt;3,"Low",IF(Table1[[#This Row],[Engagement Score]]&lt;4,"Medium","High"))</f>
        <v>Medium</v>
      </c>
      <c r="X789">
        <v>3</v>
      </c>
      <c r="Y789" t="str">
        <f>IF(Table1[[#This Row],[Satisfaction Score]]&lt;3,"Unsatisfied",IF(Table1[[#This Row],[Satisfaction Score]]&lt;4,"Neutral","Satisfied"))</f>
        <v>Neutral</v>
      </c>
      <c r="Z789">
        <v>5</v>
      </c>
      <c r="AA789" s="1">
        <v>44888</v>
      </c>
      <c r="AB789" t="s">
        <v>68</v>
      </c>
      <c r="AC789" t="s">
        <v>42</v>
      </c>
      <c r="AD789" t="s">
        <v>52</v>
      </c>
      <c r="AE789">
        <v>4</v>
      </c>
      <c r="AF789" s="5">
        <v>704.93</v>
      </c>
      <c r="AG789">
        <v>27</v>
      </c>
      <c r="AH789" t="str">
        <f t="shared" si="12"/>
        <v>Adult</v>
      </c>
    </row>
    <row r="790" spans="1:34" x14ac:dyDescent="0.25">
      <c r="A790">
        <v>1280</v>
      </c>
      <c r="B790" s="1">
        <v>44573</v>
      </c>
      <c r="C790">
        <v>4</v>
      </c>
      <c r="D790" t="s">
        <v>28</v>
      </c>
      <c r="E790" t="s">
        <v>87</v>
      </c>
      <c r="F790" t="s">
        <v>30</v>
      </c>
      <c r="G790" t="s">
        <v>55</v>
      </c>
      <c r="H790" t="s">
        <v>32</v>
      </c>
      <c r="I790" t="s">
        <v>33</v>
      </c>
      <c r="J790" t="s">
        <v>34</v>
      </c>
      <c r="K790" t="s">
        <v>188</v>
      </c>
      <c r="L790" t="s">
        <v>58</v>
      </c>
      <c r="M790" s="1">
        <v>16181</v>
      </c>
      <c r="N790" t="s">
        <v>36</v>
      </c>
      <c r="O790" t="s">
        <v>48</v>
      </c>
      <c r="P790" t="s">
        <v>72</v>
      </c>
      <c r="Q790" t="s">
        <v>61</v>
      </c>
      <c r="R790" t="s">
        <v>40</v>
      </c>
      <c r="S790" t="str">
        <f>IF(Table1[[#This Row],[Current Employee Rating]]&gt;=4,"High Performer",IF(Table1[[#This Row],[Current Employee Rating]]&gt;=3,"Average Performer","Low Performer"))</f>
        <v>Average Performer</v>
      </c>
      <c r="T790">
        <v>3</v>
      </c>
      <c r="U790" s="1">
        <v>44877</v>
      </c>
      <c r="V790">
        <v>3</v>
      </c>
      <c r="W790" t="str">
        <f>IF(Table1[[#This Row],[Engagement Score]]&lt;3,"Low",IF(Table1[[#This Row],[Engagement Score]]&lt;4,"Medium","High"))</f>
        <v>Medium</v>
      </c>
      <c r="X790">
        <v>2</v>
      </c>
      <c r="Y790" t="str">
        <f>IF(Table1[[#This Row],[Satisfaction Score]]&lt;3,"Unsatisfied",IF(Table1[[#This Row],[Satisfaction Score]]&lt;4,"Neutral","Satisfied"))</f>
        <v>Unsatisfied</v>
      </c>
      <c r="Z790">
        <v>2</v>
      </c>
      <c r="AA790" s="1">
        <v>45085</v>
      </c>
      <c r="AB790" t="s">
        <v>41</v>
      </c>
      <c r="AC790" t="s">
        <v>51</v>
      </c>
      <c r="AD790" t="s">
        <v>63</v>
      </c>
      <c r="AE790">
        <v>4</v>
      </c>
      <c r="AF790" s="5">
        <v>450.65</v>
      </c>
      <c r="AG790">
        <v>78</v>
      </c>
      <c r="AH790" t="str">
        <f t="shared" si="12"/>
        <v>Old</v>
      </c>
    </row>
    <row r="791" spans="1:34" x14ac:dyDescent="0.25">
      <c r="A791">
        <v>1281</v>
      </c>
      <c r="B791" s="1">
        <v>44050</v>
      </c>
      <c r="C791">
        <v>5</v>
      </c>
      <c r="D791" t="s">
        <v>28</v>
      </c>
      <c r="E791" t="s">
        <v>64</v>
      </c>
      <c r="F791" t="s">
        <v>108</v>
      </c>
      <c r="G791" t="s">
        <v>46</v>
      </c>
      <c r="H791" t="s">
        <v>45</v>
      </c>
      <c r="I791" t="s">
        <v>46</v>
      </c>
      <c r="J791" t="s">
        <v>34</v>
      </c>
      <c r="K791" t="s">
        <v>188</v>
      </c>
      <c r="L791" t="s">
        <v>35</v>
      </c>
      <c r="M791" s="1">
        <v>25191</v>
      </c>
      <c r="N791" t="s">
        <v>36</v>
      </c>
      <c r="O791" t="s">
        <v>37</v>
      </c>
      <c r="P791" t="s">
        <v>38</v>
      </c>
      <c r="Q791" t="s">
        <v>39</v>
      </c>
      <c r="R791" t="s">
        <v>40</v>
      </c>
      <c r="S791" t="str">
        <f>IF(Table1[[#This Row],[Current Employee Rating]]&gt;=4,"High Performer",IF(Table1[[#This Row],[Current Employee Rating]]&gt;=3,"Average Performer","Low Performer"))</f>
        <v>Average Performer</v>
      </c>
      <c r="T791">
        <v>3</v>
      </c>
      <c r="U791" s="1">
        <v>45077</v>
      </c>
      <c r="V791">
        <v>4</v>
      </c>
      <c r="W791" t="str">
        <f>IF(Table1[[#This Row],[Engagement Score]]&lt;3,"Low",IF(Table1[[#This Row],[Engagement Score]]&lt;4,"Medium","High"))</f>
        <v>High</v>
      </c>
      <c r="X791">
        <v>2</v>
      </c>
      <c r="Y791" t="str">
        <f>IF(Table1[[#This Row],[Satisfaction Score]]&lt;3,"Unsatisfied",IF(Table1[[#This Row],[Satisfaction Score]]&lt;4,"Neutral","Satisfied"))</f>
        <v>Unsatisfied</v>
      </c>
      <c r="Z791">
        <v>1</v>
      </c>
      <c r="AA791" s="1">
        <v>44957</v>
      </c>
      <c r="AB791" t="s">
        <v>62</v>
      </c>
      <c r="AC791" t="s">
        <v>51</v>
      </c>
      <c r="AD791" t="s">
        <v>63</v>
      </c>
      <c r="AE791">
        <v>3</v>
      </c>
      <c r="AF791" s="5">
        <v>775.97</v>
      </c>
      <c r="AG791">
        <v>52</v>
      </c>
      <c r="AH791" t="str">
        <f t="shared" si="12"/>
        <v>Middle Aged</v>
      </c>
    </row>
    <row r="792" spans="1:34" x14ac:dyDescent="0.25">
      <c r="A792">
        <v>1282</v>
      </c>
      <c r="B792" s="1">
        <v>44296</v>
      </c>
      <c r="C792">
        <v>5</v>
      </c>
      <c r="D792" t="s">
        <v>28</v>
      </c>
      <c r="E792" t="s">
        <v>69</v>
      </c>
      <c r="F792" t="s">
        <v>108</v>
      </c>
      <c r="G792" t="s">
        <v>46</v>
      </c>
      <c r="H792" t="s">
        <v>45</v>
      </c>
      <c r="I792" t="s">
        <v>33</v>
      </c>
      <c r="J792" t="s">
        <v>34</v>
      </c>
      <c r="K792" t="s">
        <v>188</v>
      </c>
      <c r="L792" t="s">
        <v>102</v>
      </c>
      <c r="M792" s="1">
        <v>29583</v>
      </c>
      <c r="N792" t="s">
        <v>36</v>
      </c>
      <c r="O792" t="s">
        <v>37</v>
      </c>
      <c r="P792" t="s">
        <v>72</v>
      </c>
      <c r="Q792" t="s">
        <v>39</v>
      </c>
      <c r="R792" t="s">
        <v>40</v>
      </c>
      <c r="S792" t="str">
        <f>IF(Table1[[#This Row],[Current Employee Rating]]&gt;=4,"High Performer",IF(Table1[[#This Row],[Current Employee Rating]]&gt;=3,"Average Performer","Low Performer"))</f>
        <v>Average Performer</v>
      </c>
      <c r="T792">
        <v>3</v>
      </c>
      <c r="U792" s="1">
        <v>44838</v>
      </c>
      <c r="V792">
        <v>3</v>
      </c>
      <c r="W792" t="str">
        <f>IF(Table1[[#This Row],[Engagement Score]]&lt;3,"Low",IF(Table1[[#This Row],[Engagement Score]]&lt;4,"Medium","High"))</f>
        <v>Medium</v>
      </c>
      <c r="X792">
        <v>3</v>
      </c>
      <c r="Y792" t="str">
        <f>IF(Table1[[#This Row],[Satisfaction Score]]&lt;3,"Unsatisfied",IF(Table1[[#This Row],[Satisfaction Score]]&lt;4,"Neutral","Satisfied"))</f>
        <v>Neutral</v>
      </c>
      <c r="Z792">
        <v>1</v>
      </c>
      <c r="AA792" s="1">
        <v>44977</v>
      </c>
      <c r="AB792" t="s">
        <v>41</v>
      </c>
      <c r="AC792" t="s">
        <v>51</v>
      </c>
      <c r="AD792" t="s">
        <v>73</v>
      </c>
      <c r="AE792">
        <v>4</v>
      </c>
      <c r="AF792" s="5">
        <v>376</v>
      </c>
      <c r="AG792">
        <v>41</v>
      </c>
      <c r="AH792" t="str">
        <f t="shared" si="12"/>
        <v>Middle Aged</v>
      </c>
    </row>
    <row r="793" spans="1:34" x14ac:dyDescent="0.25">
      <c r="A793">
        <v>1283</v>
      </c>
      <c r="B793" s="1">
        <v>44207</v>
      </c>
      <c r="C793">
        <v>5</v>
      </c>
      <c r="D793" t="s">
        <v>28</v>
      </c>
      <c r="E793" t="s">
        <v>29</v>
      </c>
      <c r="F793" t="s">
        <v>30</v>
      </c>
      <c r="G793" t="s">
        <v>55</v>
      </c>
      <c r="H793" t="s">
        <v>32</v>
      </c>
      <c r="I793" t="s">
        <v>55</v>
      </c>
      <c r="J793" t="s">
        <v>34</v>
      </c>
      <c r="K793" t="s">
        <v>188</v>
      </c>
      <c r="L793" t="s">
        <v>75</v>
      </c>
      <c r="M793" s="1">
        <v>36574</v>
      </c>
      <c r="N793" t="s">
        <v>36</v>
      </c>
      <c r="O793" t="s">
        <v>37</v>
      </c>
      <c r="P793" t="s">
        <v>84</v>
      </c>
      <c r="Q793" t="s">
        <v>67</v>
      </c>
      <c r="R793" t="s">
        <v>40</v>
      </c>
      <c r="S793" t="str">
        <f>IF(Table1[[#This Row],[Current Employee Rating]]&gt;=4,"High Performer",IF(Table1[[#This Row],[Current Employee Rating]]&gt;=3,"Average Performer","Low Performer"))</f>
        <v>Average Performer</v>
      </c>
      <c r="T793">
        <v>3</v>
      </c>
      <c r="U793" s="1">
        <v>44884</v>
      </c>
      <c r="V793">
        <v>2</v>
      </c>
      <c r="W793" t="str">
        <f>IF(Table1[[#This Row],[Engagement Score]]&lt;3,"Low",IF(Table1[[#This Row],[Engagement Score]]&lt;4,"Medium","High"))</f>
        <v>Low</v>
      </c>
      <c r="X793">
        <v>1</v>
      </c>
      <c r="Y793" t="str">
        <f>IF(Table1[[#This Row],[Satisfaction Score]]&lt;3,"Unsatisfied",IF(Table1[[#This Row],[Satisfaction Score]]&lt;4,"Neutral","Satisfied"))</f>
        <v>Unsatisfied</v>
      </c>
      <c r="Z793">
        <v>2</v>
      </c>
      <c r="AA793" s="1">
        <v>44943</v>
      </c>
      <c r="AB793" t="s">
        <v>50</v>
      </c>
      <c r="AC793" t="s">
        <v>51</v>
      </c>
      <c r="AD793" t="s">
        <v>43</v>
      </c>
      <c r="AE793">
        <v>2</v>
      </c>
      <c r="AF793" s="5">
        <v>106.54</v>
      </c>
      <c r="AG793">
        <v>21</v>
      </c>
      <c r="AH793" t="str">
        <f t="shared" si="12"/>
        <v>Young Adult</v>
      </c>
    </row>
    <row r="794" spans="1:34" x14ac:dyDescent="0.25">
      <c r="A794">
        <v>1284</v>
      </c>
      <c r="B794" s="1">
        <v>43807</v>
      </c>
      <c r="C794">
        <v>6</v>
      </c>
      <c r="D794" t="s">
        <v>28</v>
      </c>
      <c r="E794" t="s">
        <v>44</v>
      </c>
      <c r="F794" t="s">
        <v>30</v>
      </c>
      <c r="G794" t="s">
        <v>31</v>
      </c>
      <c r="H794" t="s">
        <v>56</v>
      </c>
      <c r="I794" t="s">
        <v>55</v>
      </c>
      <c r="J794" t="s">
        <v>34</v>
      </c>
      <c r="K794" t="s">
        <v>188</v>
      </c>
      <c r="L794" t="s">
        <v>75</v>
      </c>
      <c r="M794" s="1">
        <v>31075</v>
      </c>
      <c r="N794" t="s">
        <v>36</v>
      </c>
      <c r="O794" t="s">
        <v>37</v>
      </c>
      <c r="P794" t="s">
        <v>60</v>
      </c>
      <c r="Q794" t="s">
        <v>67</v>
      </c>
      <c r="R794" t="s">
        <v>40</v>
      </c>
      <c r="S794" t="str">
        <f>IF(Table1[[#This Row],[Current Employee Rating]]&gt;=4,"High Performer",IF(Table1[[#This Row],[Current Employee Rating]]&gt;=3,"Average Performer","Low Performer"))</f>
        <v>Average Performer</v>
      </c>
      <c r="T794">
        <v>3</v>
      </c>
      <c r="U794" s="1">
        <v>44889</v>
      </c>
      <c r="V794">
        <v>5</v>
      </c>
      <c r="W794" t="str">
        <f>IF(Table1[[#This Row],[Engagement Score]]&lt;3,"Low",IF(Table1[[#This Row],[Engagement Score]]&lt;4,"Medium","High"))</f>
        <v>High</v>
      </c>
      <c r="X794">
        <v>1</v>
      </c>
      <c r="Y794" t="str">
        <f>IF(Table1[[#This Row],[Satisfaction Score]]&lt;3,"Unsatisfied",IF(Table1[[#This Row],[Satisfaction Score]]&lt;4,"Neutral","Satisfied"))</f>
        <v>Unsatisfied</v>
      </c>
      <c r="Z794">
        <v>5</v>
      </c>
      <c r="AA794" s="1">
        <v>44875</v>
      </c>
      <c r="AB794" t="s">
        <v>92</v>
      </c>
      <c r="AC794" t="s">
        <v>51</v>
      </c>
      <c r="AD794" t="s">
        <v>63</v>
      </c>
      <c r="AE794">
        <v>1</v>
      </c>
      <c r="AF794" s="5">
        <v>852.87</v>
      </c>
      <c r="AG794">
        <v>34</v>
      </c>
      <c r="AH794" t="str">
        <f t="shared" si="12"/>
        <v>Adult</v>
      </c>
    </row>
    <row r="795" spans="1:34" x14ac:dyDescent="0.25">
      <c r="A795">
        <v>1285</v>
      </c>
      <c r="B795" s="1">
        <v>44465</v>
      </c>
      <c r="C795">
        <v>4</v>
      </c>
      <c r="D795" t="s">
        <v>28</v>
      </c>
      <c r="E795" t="s">
        <v>87</v>
      </c>
      <c r="F795" t="s">
        <v>30</v>
      </c>
      <c r="G795" t="s">
        <v>46</v>
      </c>
      <c r="H795" t="s">
        <v>32</v>
      </c>
      <c r="I795" t="s">
        <v>55</v>
      </c>
      <c r="J795" t="s">
        <v>34</v>
      </c>
      <c r="K795" t="s">
        <v>188</v>
      </c>
      <c r="L795" t="s">
        <v>75</v>
      </c>
      <c r="M795" s="1">
        <v>34536</v>
      </c>
      <c r="N795" t="s">
        <v>36</v>
      </c>
      <c r="O795" t="s">
        <v>48</v>
      </c>
      <c r="P795" t="s">
        <v>49</v>
      </c>
      <c r="Q795" t="s">
        <v>39</v>
      </c>
      <c r="R795" t="s">
        <v>40</v>
      </c>
      <c r="S795" t="str">
        <f>IF(Table1[[#This Row],[Current Employee Rating]]&gt;=4,"High Performer",IF(Table1[[#This Row],[Current Employee Rating]]&gt;=3,"Average Performer","Low Performer"))</f>
        <v>Average Performer</v>
      </c>
      <c r="T795">
        <v>3</v>
      </c>
      <c r="U795" s="1">
        <v>45112</v>
      </c>
      <c r="V795">
        <v>3</v>
      </c>
      <c r="W795" t="str">
        <f>IF(Table1[[#This Row],[Engagement Score]]&lt;3,"Low",IF(Table1[[#This Row],[Engagement Score]]&lt;4,"Medium","High"))</f>
        <v>Medium</v>
      </c>
      <c r="X795">
        <v>2</v>
      </c>
      <c r="Y795" t="str">
        <f>IF(Table1[[#This Row],[Satisfaction Score]]&lt;3,"Unsatisfied",IF(Table1[[#This Row],[Satisfaction Score]]&lt;4,"Neutral","Satisfied"))</f>
        <v>Unsatisfied</v>
      </c>
      <c r="Z795">
        <v>2</v>
      </c>
      <c r="AA795" s="1">
        <v>44873</v>
      </c>
      <c r="AB795" t="s">
        <v>62</v>
      </c>
      <c r="AC795" t="s">
        <v>51</v>
      </c>
      <c r="AD795" t="s">
        <v>63</v>
      </c>
      <c r="AE795">
        <v>4</v>
      </c>
      <c r="AF795" s="5">
        <v>469.03</v>
      </c>
      <c r="AG795">
        <v>27</v>
      </c>
      <c r="AH795" t="str">
        <f t="shared" si="12"/>
        <v>Adult</v>
      </c>
    </row>
    <row r="796" spans="1:34" x14ac:dyDescent="0.25">
      <c r="A796">
        <v>1286</v>
      </c>
      <c r="B796" s="1">
        <v>44448</v>
      </c>
      <c r="C796">
        <v>4</v>
      </c>
      <c r="D796" t="s">
        <v>28</v>
      </c>
      <c r="E796" t="s">
        <v>81</v>
      </c>
      <c r="F796" t="s">
        <v>108</v>
      </c>
      <c r="G796" t="s">
        <v>55</v>
      </c>
      <c r="H796" t="s">
        <v>56</v>
      </c>
      <c r="I796" t="s">
        <v>33</v>
      </c>
      <c r="J796" t="s">
        <v>34</v>
      </c>
      <c r="K796" t="s">
        <v>188</v>
      </c>
      <c r="L796" t="s">
        <v>70</v>
      </c>
      <c r="M796" s="1">
        <v>36305</v>
      </c>
      <c r="N796" t="s">
        <v>36</v>
      </c>
      <c r="O796" t="s">
        <v>48</v>
      </c>
      <c r="P796" t="s">
        <v>84</v>
      </c>
      <c r="Q796" t="s">
        <v>77</v>
      </c>
      <c r="R796" t="s">
        <v>40</v>
      </c>
      <c r="S796" t="str">
        <f>IF(Table1[[#This Row],[Current Employee Rating]]&gt;=4,"High Performer",IF(Table1[[#This Row],[Current Employee Rating]]&gt;=3,"Average Performer","Low Performer"))</f>
        <v>Average Performer</v>
      </c>
      <c r="T796">
        <v>3</v>
      </c>
      <c r="U796" s="1">
        <v>45029</v>
      </c>
      <c r="V796">
        <v>1</v>
      </c>
      <c r="W796" t="str">
        <f>IF(Table1[[#This Row],[Engagement Score]]&lt;3,"Low",IF(Table1[[#This Row],[Engagement Score]]&lt;4,"Medium","High"))</f>
        <v>Low</v>
      </c>
      <c r="X796">
        <v>5</v>
      </c>
      <c r="Y796" t="str">
        <f>IF(Table1[[#This Row],[Satisfaction Score]]&lt;3,"Unsatisfied",IF(Table1[[#This Row],[Satisfaction Score]]&lt;4,"Neutral","Satisfied"))</f>
        <v>Satisfied</v>
      </c>
      <c r="Z796">
        <v>1</v>
      </c>
      <c r="AA796" s="1">
        <v>45074</v>
      </c>
      <c r="AB796" t="s">
        <v>50</v>
      </c>
      <c r="AC796" t="s">
        <v>42</v>
      </c>
      <c r="AD796" t="s">
        <v>52</v>
      </c>
      <c r="AE796">
        <v>2</v>
      </c>
      <c r="AF796" s="5">
        <v>274.85000000000002</v>
      </c>
      <c r="AG796">
        <v>22</v>
      </c>
      <c r="AH796" t="str">
        <f t="shared" si="12"/>
        <v>Young Adult</v>
      </c>
    </row>
    <row r="797" spans="1:34" x14ac:dyDescent="0.25">
      <c r="A797">
        <v>1287</v>
      </c>
      <c r="B797" s="1">
        <v>44093</v>
      </c>
      <c r="C797">
        <v>5</v>
      </c>
      <c r="D797" t="s">
        <v>28</v>
      </c>
      <c r="E797" t="s">
        <v>54</v>
      </c>
      <c r="F797" t="s">
        <v>108</v>
      </c>
      <c r="G797" t="s">
        <v>55</v>
      </c>
      <c r="H797" t="s">
        <v>45</v>
      </c>
      <c r="I797" t="s">
        <v>55</v>
      </c>
      <c r="J797" t="s">
        <v>34</v>
      </c>
      <c r="K797" t="s">
        <v>188</v>
      </c>
      <c r="L797" t="s">
        <v>65</v>
      </c>
      <c r="M797" s="1">
        <v>15967</v>
      </c>
      <c r="N797" t="s">
        <v>36</v>
      </c>
      <c r="O797" t="s">
        <v>37</v>
      </c>
      <c r="P797" t="s">
        <v>72</v>
      </c>
      <c r="Q797" t="s">
        <v>39</v>
      </c>
      <c r="R797" t="s">
        <v>40</v>
      </c>
      <c r="S797" t="str">
        <f>IF(Table1[[#This Row],[Current Employee Rating]]&gt;=4,"High Performer",IF(Table1[[#This Row],[Current Employee Rating]]&gt;=3,"Average Performer","Low Performer"))</f>
        <v>Average Performer</v>
      </c>
      <c r="T797">
        <v>3</v>
      </c>
      <c r="U797" s="1">
        <v>45137</v>
      </c>
      <c r="V797">
        <v>3</v>
      </c>
      <c r="W797" t="str">
        <f>IF(Table1[[#This Row],[Engagement Score]]&lt;3,"Low",IF(Table1[[#This Row],[Engagement Score]]&lt;4,"Medium","High"))</f>
        <v>Medium</v>
      </c>
      <c r="X797">
        <v>5</v>
      </c>
      <c r="Y797" t="str">
        <f>IF(Table1[[#This Row],[Satisfaction Score]]&lt;3,"Unsatisfied",IF(Table1[[#This Row],[Satisfaction Score]]&lt;4,"Neutral","Satisfied"))</f>
        <v>Satisfied</v>
      </c>
      <c r="Z797">
        <v>2</v>
      </c>
      <c r="AA797" s="1">
        <v>45016</v>
      </c>
      <c r="AB797" t="s">
        <v>68</v>
      </c>
      <c r="AC797" t="s">
        <v>51</v>
      </c>
      <c r="AD797" t="s">
        <v>63</v>
      </c>
      <c r="AE797">
        <v>1</v>
      </c>
      <c r="AF797" s="5">
        <v>342.57</v>
      </c>
      <c r="AG797">
        <v>77</v>
      </c>
      <c r="AH797" t="str">
        <f t="shared" si="12"/>
        <v>Old</v>
      </c>
    </row>
    <row r="798" spans="1:34" x14ac:dyDescent="0.25">
      <c r="A798">
        <v>1288</v>
      </c>
      <c r="B798" s="1">
        <v>44572</v>
      </c>
      <c r="C798">
        <v>4</v>
      </c>
      <c r="D798" t="s">
        <v>28</v>
      </c>
      <c r="E798" t="s">
        <v>94</v>
      </c>
      <c r="F798" t="s">
        <v>30</v>
      </c>
      <c r="G798" t="s">
        <v>55</v>
      </c>
      <c r="H798" t="s">
        <v>32</v>
      </c>
      <c r="I798" t="s">
        <v>46</v>
      </c>
      <c r="J798" t="s">
        <v>34</v>
      </c>
      <c r="K798" t="s">
        <v>188</v>
      </c>
      <c r="L798" t="s">
        <v>47</v>
      </c>
      <c r="M798" s="1">
        <v>35944</v>
      </c>
      <c r="N798" t="s">
        <v>36</v>
      </c>
      <c r="O798" t="s">
        <v>37</v>
      </c>
      <c r="P798" t="s">
        <v>49</v>
      </c>
      <c r="Q798" t="s">
        <v>61</v>
      </c>
      <c r="R798" t="s">
        <v>40</v>
      </c>
      <c r="S798" t="str">
        <f>IF(Table1[[#This Row],[Current Employee Rating]]&gt;=4,"High Performer",IF(Table1[[#This Row],[Current Employee Rating]]&gt;=3,"Average Performer","Low Performer"))</f>
        <v>Average Performer</v>
      </c>
      <c r="T798">
        <v>3</v>
      </c>
      <c r="U798" s="1">
        <v>45122</v>
      </c>
      <c r="V798">
        <v>2</v>
      </c>
      <c r="W798" t="str">
        <f>IF(Table1[[#This Row],[Engagement Score]]&lt;3,"Low",IF(Table1[[#This Row],[Engagement Score]]&lt;4,"Medium","High"))</f>
        <v>Low</v>
      </c>
      <c r="X798">
        <v>4</v>
      </c>
      <c r="Y798" t="str">
        <f>IF(Table1[[#This Row],[Satisfaction Score]]&lt;3,"Unsatisfied",IF(Table1[[#This Row],[Satisfaction Score]]&lt;4,"Neutral","Satisfied"))</f>
        <v>Satisfied</v>
      </c>
      <c r="Z798">
        <v>5</v>
      </c>
      <c r="AA798" s="1">
        <v>45059</v>
      </c>
      <c r="AB798" t="s">
        <v>68</v>
      </c>
      <c r="AC798" t="s">
        <v>51</v>
      </c>
      <c r="AD798" t="s">
        <v>52</v>
      </c>
      <c r="AE798">
        <v>5</v>
      </c>
      <c r="AF798" s="5">
        <v>948.31</v>
      </c>
      <c r="AG798">
        <v>24</v>
      </c>
      <c r="AH798" t="str">
        <f t="shared" si="12"/>
        <v>Young Adult</v>
      </c>
    </row>
    <row r="799" spans="1:34" x14ac:dyDescent="0.25">
      <c r="A799">
        <v>1289</v>
      </c>
      <c r="B799" s="1">
        <v>43664</v>
      </c>
      <c r="C799">
        <v>6</v>
      </c>
      <c r="D799" t="s">
        <v>28</v>
      </c>
      <c r="E799" t="s">
        <v>85</v>
      </c>
      <c r="F799" t="s">
        <v>30</v>
      </c>
      <c r="G799" t="s">
        <v>55</v>
      </c>
      <c r="H799" t="s">
        <v>32</v>
      </c>
      <c r="I799" t="s">
        <v>55</v>
      </c>
      <c r="J799" t="s">
        <v>34</v>
      </c>
      <c r="K799" t="s">
        <v>188</v>
      </c>
      <c r="L799" t="s">
        <v>65</v>
      </c>
      <c r="M799" s="1">
        <v>15523</v>
      </c>
      <c r="N799" t="s">
        <v>36</v>
      </c>
      <c r="O799" t="s">
        <v>37</v>
      </c>
      <c r="P799" t="s">
        <v>60</v>
      </c>
      <c r="Q799" t="s">
        <v>61</v>
      </c>
      <c r="R799" t="s">
        <v>40</v>
      </c>
      <c r="S799" t="str">
        <f>IF(Table1[[#This Row],[Current Employee Rating]]&gt;=4,"High Performer",IF(Table1[[#This Row],[Current Employee Rating]]&gt;=3,"Average Performer","Low Performer"))</f>
        <v>Average Performer</v>
      </c>
      <c r="T799">
        <v>3</v>
      </c>
      <c r="U799" s="1">
        <v>45055</v>
      </c>
      <c r="V799">
        <v>5</v>
      </c>
      <c r="W799" t="str">
        <f>IF(Table1[[#This Row],[Engagement Score]]&lt;3,"Low",IF(Table1[[#This Row],[Engagement Score]]&lt;4,"Medium","High"))</f>
        <v>High</v>
      </c>
      <c r="X799">
        <v>3</v>
      </c>
      <c r="Y799" t="str">
        <f>IF(Table1[[#This Row],[Satisfaction Score]]&lt;3,"Unsatisfied",IF(Table1[[#This Row],[Satisfaction Score]]&lt;4,"Neutral","Satisfied"))</f>
        <v>Neutral</v>
      </c>
      <c r="Z799">
        <v>1</v>
      </c>
      <c r="AA799" s="1">
        <v>44842</v>
      </c>
      <c r="AB799" t="s">
        <v>41</v>
      </c>
      <c r="AC799" t="s">
        <v>42</v>
      </c>
      <c r="AD799" t="s">
        <v>52</v>
      </c>
      <c r="AE799">
        <v>3</v>
      </c>
      <c r="AF799" s="5">
        <v>900.52</v>
      </c>
      <c r="AG799">
        <v>77</v>
      </c>
      <c r="AH799" t="str">
        <f t="shared" si="12"/>
        <v>Old</v>
      </c>
    </row>
    <row r="800" spans="1:34" x14ac:dyDescent="0.25">
      <c r="A800">
        <v>1290</v>
      </c>
      <c r="B800" s="1">
        <v>44299</v>
      </c>
      <c r="C800">
        <v>5</v>
      </c>
      <c r="D800" t="s">
        <v>28</v>
      </c>
      <c r="E800" t="s">
        <v>64</v>
      </c>
      <c r="F800" t="s">
        <v>30</v>
      </c>
      <c r="G800" t="s">
        <v>55</v>
      </c>
      <c r="H800" t="s">
        <v>45</v>
      </c>
      <c r="I800" t="s">
        <v>55</v>
      </c>
      <c r="J800" t="s">
        <v>34</v>
      </c>
      <c r="K800" t="s">
        <v>188</v>
      </c>
      <c r="L800" t="s">
        <v>58</v>
      </c>
      <c r="M800" s="1">
        <v>35199</v>
      </c>
      <c r="N800" t="s">
        <v>36</v>
      </c>
      <c r="O800" t="s">
        <v>37</v>
      </c>
      <c r="P800" t="s">
        <v>38</v>
      </c>
      <c r="Q800" t="s">
        <v>67</v>
      </c>
      <c r="R800" t="s">
        <v>40</v>
      </c>
      <c r="S800" t="str">
        <f>IF(Table1[[#This Row],[Current Employee Rating]]&gt;=4,"High Performer",IF(Table1[[#This Row],[Current Employee Rating]]&gt;=3,"Average Performer","Low Performer"))</f>
        <v>Average Performer</v>
      </c>
      <c r="T800">
        <v>3</v>
      </c>
      <c r="U800" s="1">
        <v>45028</v>
      </c>
      <c r="V800">
        <v>5</v>
      </c>
      <c r="W800" t="str">
        <f>IF(Table1[[#This Row],[Engagement Score]]&lt;3,"Low",IF(Table1[[#This Row],[Engagement Score]]&lt;4,"Medium","High"))</f>
        <v>High</v>
      </c>
      <c r="X800">
        <v>4</v>
      </c>
      <c r="Y800" t="str">
        <f>IF(Table1[[#This Row],[Satisfaction Score]]&lt;3,"Unsatisfied",IF(Table1[[#This Row],[Satisfaction Score]]&lt;4,"Neutral","Satisfied"))</f>
        <v>Satisfied</v>
      </c>
      <c r="Z800">
        <v>2</v>
      </c>
      <c r="AA800" s="1">
        <v>45060</v>
      </c>
      <c r="AB800" t="s">
        <v>41</v>
      </c>
      <c r="AC800" t="s">
        <v>51</v>
      </c>
      <c r="AD800" t="s">
        <v>63</v>
      </c>
      <c r="AE800">
        <v>4</v>
      </c>
      <c r="AF800" s="5">
        <v>140.72</v>
      </c>
      <c r="AG800">
        <v>25</v>
      </c>
      <c r="AH800" t="str">
        <f t="shared" si="12"/>
        <v>Adult</v>
      </c>
    </row>
    <row r="801" spans="1:34" x14ac:dyDescent="0.25">
      <c r="A801">
        <v>1291</v>
      </c>
      <c r="B801" s="1">
        <v>45094</v>
      </c>
      <c r="C801">
        <v>2</v>
      </c>
      <c r="D801" t="s">
        <v>28</v>
      </c>
      <c r="E801" t="s">
        <v>74</v>
      </c>
      <c r="F801" t="s">
        <v>30</v>
      </c>
      <c r="G801" t="s">
        <v>31</v>
      </c>
      <c r="H801" t="s">
        <v>56</v>
      </c>
      <c r="I801" t="s">
        <v>33</v>
      </c>
      <c r="J801" t="s">
        <v>34</v>
      </c>
      <c r="K801" t="s">
        <v>188</v>
      </c>
      <c r="L801" t="s">
        <v>79</v>
      </c>
      <c r="M801" s="1">
        <v>32214</v>
      </c>
      <c r="N801" t="s">
        <v>36</v>
      </c>
      <c r="O801" t="s">
        <v>37</v>
      </c>
      <c r="P801" t="s">
        <v>72</v>
      </c>
      <c r="Q801" t="s">
        <v>77</v>
      </c>
      <c r="R801" t="s">
        <v>40</v>
      </c>
      <c r="S801" t="str">
        <f>IF(Table1[[#This Row],[Current Employee Rating]]&gt;=4,"High Performer",IF(Table1[[#This Row],[Current Employee Rating]]&gt;=3,"Average Performer","Low Performer"))</f>
        <v>Average Performer</v>
      </c>
      <c r="T801">
        <v>3</v>
      </c>
      <c r="U801" s="1">
        <v>45070</v>
      </c>
      <c r="V801">
        <v>5</v>
      </c>
      <c r="W801" t="str">
        <f>IF(Table1[[#This Row],[Engagement Score]]&lt;3,"Low",IF(Table1[[#This Row],[Engagement Score]]&lt;4,"Medium","High"))</f>
        <v>High</v>
      </c>
      <c r="X801">
        <v>4</v>
      </c>
      <c r="Y801" t="str">
        <f>IF(Table1[[#This Row],[Satisfaction Score]]&lt;3,"Unsatisfied",IF(Table1[[#This Row],[Satisfaction Score]]&lt;4,"Neutral","Satisfied"))</f>
        <v>Satisfied</v>
      </c>
      <c r="Z801">
        <v>5</v>
      </c>
      <c r="AA801" s="1">
        <v>44816</v>
      </c>
      <c r="AB801" t="s">
        <v>68</v>
      </c>
      <c r="AC801" t="s">
        <v>42</v>
      </c>
      <c r="AD801" t="s">
        <v>73</v>
      </c>
      <c r="AE801">
        <v>3</v>
      </c>
      <c r="AF801" s="5">
        <v>913.62</v>
      </c>
      <c r="AG801">
        <v>35</v>
      </c>
      <c r="AH801" t="str">
        <f t="shared" si="12"/>
        <v>Adult</v>
      </c>
    </row>
    <row r="802" spans="1:34" x14ac:dyDescent="0.25">
      <c r="A802">
        <v>1292</v>
      </c>
      <c r="B802" s="1">
        <v>43400</v>
      </c>
      <c r="C802">
        <v>7</v>
      </c>
      <c r="D802" t="s">
        <v>28</v>
      </c>
      <c r="E802" t="s">
        <v>69</v>
      </c>
      <c r="F802" t="s">
        <v>30</v>
      </c>
      <c r="G802" t="s">
        <v>55</v>
      </c>
      <c r="H802" t="s">
        <v>45</v>
      </c>
      <c r="I802" t="s">
        <v>46</v>
      </c>
      <c r="J802" t="s">
        <v>34</v>
      </c>
      <c r="K802" t="s">
        <v>188</v>
      </c>
      <c r="L802" t="s">
        <v>79</v>
      </c>
      <c r="M802" s="1">
        <v>15884</v>
      </c>
      <c r="N802" t="s">
        <v>36</v>
      </c>
      <c r="O802" t="s">
        <v>37</v>
      </c>
      <c r="P802" t="s">
        <v>38</v>
      </c>
      <c r="Q802" t="s">
        <v>77</v>
      </c>
      <c r="R802" t="s">
        <v>40</v>
      </c>
      <c r="S802" t="str">
        <f>IF(Table1[[#This Row],[Current Employee Rating]]&gt;=4,"High Performer",IF(Table1[[#This Row],[Current Employee Rating]]&gt;=3,"Average Performer","Low Performer"))</f>
        <v>Average Performer</v>
      </c>
      <c r="T802">
        <v>3</v>
      </c>
      <c r="U802" s="1">
        <v>45006</v>
      </c>
      <c r="V802">
        <v>1</v>
      </c>
      <c r="W802" t="str">
        <f>IF(Table1[[#This Row],[Engagement Score]]&lt;3,"Low",IF(Table1[[#This Row],[Engagement Score]]&lt;4,"Medium","High"))</f>
        <v>Low</v>
      </c>
      <c r="X802">
        <v>4</v>
      </c>
      <c r="Y802" t="str">
        <f>IF(Table1[[#This Row],[Satisfaction Score]]&lt;3,"Unsatisfied",IF(Table1[[#This Row],[Satisfaction Score]]&lt;4,"Neutral","Satisfied"))</f>
        <v>Satisfied</v>
      </c>
      <c r="Z802">
        <v>3</v>
      </c>
      <c r="AA802" s="1">
        <v>44979</v>
      </c>
      <c r="AB802" t="s">
        <v>50</v>
      </c>
      <c r="AC802" t="s">
        <v>42</v>
      </c>
      <c r="AD802" t="s">
        <v>63</v>
      </c>
      <c r="AE802">
        <v>5</v>
      </c>
      <c r="AF802" s="5">
        <v>950.3</v>
      </c>
      <c r="AG802">
        <v>75</v>
      </c>
      <c r="AH802" t="str">
        <f t="shared" si="12"/>
        <v>Old</v>
      </c>
    </row>
    <row r="803" spans="1:34" x14ac:dyDescent="0.25">
      <c r="A803">
        <v>1293</v>
      </c>
      <c r="B803" s="1">
        <v>44348</v>
      </c>
      <c r="C803">
        <v>4</v>
      </c>
      <c r="D803" t="s">
        <v>28</v>
      </c>
      <c r="E803" t="s">
        <v>29</v>
      </c>
      <c r="F803" t="s">
        <v>30</v>
      </c>
      <c r="G803" t="s">
        <v>31</v>
      </c>
      <c r="H803" t="s">
        <v>56</v>
      </c>
      <c r="I803" t="s">
        <v>55</v>
      </c>
      <c r="J803" t="s">
        <v>34</v>
      </c>
      <c r="K803" t="s">
        <v>188</v>
      </c>
      <c r="L803" t="s">
        <v>101</v>
      </c>
      <c r="M803" s="1">
        <v>34263</v>
      </c>
      <c r="N803" t="s">
        <v>36</v>
      </c>
      <c r="O803" t="s">
        <v>37</v>
      </c>
      <c r="P803" t="s">
        <v>84</v>
      </c>
      <c r="Q803" t="s">
        <v>61</v>
      </c>
      <c r="R803" t="s">
        <v>40</v>
      </c>
      <c r="S803" t="str">
        <f>IF(Table1[[#This Row],[Current Employee Rating]]&gt;=4,"High Performer",IF(Table1[[#This Row],[Current Employee Rating]]&gt;=3,"Average Performer","Low Performer"))</f>
        <v>Average Performer</v>
      </c>
      <c r="T803">
        <v>3</v>
      </c>
      <c r="U803" s="1">
        <v>45000</v>
      </c>
      <c r="V803">
        <v>2</v>
      </c>
      <c r="W803" t="str">
        <f>IF(Table1[[#This Row],[Engagement Score]]&lt;3,"Low",IF(Table1[[#This Row],[Engagement Score]]&lt;4,"Medium","High"))</f>
        <v>Low</v>
      </c>
      <c r="X803">
        <v>3</v>
      </c>
      <c r="Y803" t="str">
        <f>IF(Table1[[#This Row],[Satisfaction Score]]&lt;3,"Unsatisfied",IF(Table1[[#This Row],[Satisfaction Score]]&lt;4,"Neutral","Satisfied"))</f>
        <v>Neutral</v>
      </c>
      <c r="Z803">
        <v>2</v>
      </c>
      <c r="AA803" s="1">
        <v>44997</v>
      </c>
      <c r="AB803" t="s">
        <v>62</v>
      </c>
      <c r="AC803" t="s">
        <v>42</v>
      </c>
      <c r="AD803" t="s">
        <v>73</v>
      </c>
      <c r="AE803">
        <v>2</v>
      </c>
      <c r="AF803" s="5">
        <v>668.77</v>
      </c>
      <c r="AG803">
        <v>28</v>
      </c>
      <c r="AH803" t="str">
        <f t="shared" si="12"/>
        <v>Adult</v>
      </c>
    </row>
    <row r="804" spans="1:34" x14ac:dyDescent="0.25">
      <c r="A804">
        <v>1294</v>
      </c>
      <c r="B804" s="1">
        <v>45023</v>
      </c>
      <c r="C804">
        <v>3</v>
      </c>
      <c r="D804" t="s">
        <v>133</v>
      </c>
      <c r="E804" t="s">
        <v>44</v>
      </c>
      <c r="F804" t="s">
        <v>30</v>
      </c>
      <c r="G804" t="s">
        <v>46</v>
      </c>
      <c r="H804" t="s">
        <v>56</v>
      </c>
      <c r="I804" t="s">
        <v>46</v>
      </c>
      <c r="J804" t="s">
        <v>34</v>
      </c>
      <c r="K804" t="s">
        <v>188</v>
      </c>
      <c r="L804" t="s">
        <v>101</v>
      </c>
      <c r="M804" s="1">
        <v>25839</v>
      </c>
      <c r="N804" t="s">
        <v>36</v>
      </c>
      <c r="O804" t="s">
        <v>37</v>
      </c>
      <c r="P804" t="s">
        <v>49</v>
      </c>
      <c r="Q804" t="s">
        <v>61</v>
      </c>
      <c r="R804" t="s">
        <v>40</v>
      </c>
      <c r="S804" t="str">
        <f>IF(Table1[[#This Row],[Current Employee Rating]]&gt;=4,"High Performer",IF(Table1[[#This Row],[Current Employee Rating]]&gt;=3,"Average Performer","Low Performer"))</f>
        <v>Average Performer</v>
      </c>
      <c r="T804">
        <v>3</v>
      </c>
      <c r="U804" s="1">
        <v>45141</v>
      </c>
      <c r="V804">
        <v>5</v>
      </c>
      <c r="W804" t="str">
        <f>IF(Table1[[#This Row],[Engagement Score]]&lt;3,"Low",IF(Table1[[#This Row],[Engagement Score]]&lt;4,"Medium","High"))</f>
        <v>High</v>
      </c>
      <c r="X804">
        <v>4</v>
      </c>
      <c r="Y804" t="str">
        <f>IF(Table1[[#This Row],[Satisfaction Score]]&lt;3,"Unsatisfied",IF(Table1[[#This Row],[Satisfaction Score]]&lt;4,"Neutral","Satisfied"))</f>
        <v>Satisfied</v>
      </c>
      <c r="Z804">
        <v>2</v>
      </c>
      <c r="AA804" s="1">
        <v>44788</v>
      </c>
      <c r="AB804" t="s">
        <v>68</v>
      </c>
      <c r="AC804" t="s">
        <v>42</v>
      </c>
      <c r="AD804" t="s">
        <v>73</v>
      </c>
      <c r="AE804">
        <v>3</v>
      </c>
      <c r="AF804" s="5">
        <v>906.05</v>
      </c>
      <c r="AG804">
        <v>53</v>
      </c>
      <c r="AH804" t="str">
        <f t="shared" si="12"/>
        <v>Middle Aged</v>
      </c>
    </row>
    <row r="805" spans="1:34" x14ac:dyDescent="0.25">
      <c r="A805">
        <v>1295</v>
      </c>
      <c r="B805" s="1">
        <v>44360</v>
      </c>
      <c r="C805">
        <v>4</v>
      </c>
      <c r="D805" t="s">
        <v>106</v>
      </c>
      <c r="E805" t="s">
        <v>94</v>
      </c>
      <c r="F805" t="s">
        <v>30</v>
      </c>
      <c r="G805" t="s">
        <v>55</v>
      </c>
      <c r="H805" t="s">
        <v>45</v>
      </c>
      <c r="I805" t="s">
        <v>55</v>
      </c>
      <c r="J805" t="s">
        <v>34</v>
      </c>
      <c r="K805" t="s">
        <v>188</v>
      </c>
      <c r="L805" t="s">
        <v>65</v>
      </c>
      <c r="M805" s="1">
        <v>25865</v>
      </c>
      <c r="N805" t="s">
        <v>36</v>
      </c>
      <c r="O805" t="s">
        <v>37</v>
      </c>
      <c r="P805" t="s">
        <v>60</v>
      </c>
      <c r="Q805" t="s">
        <v>67</v>
      </c>
      <c r="R805" t="s">
        <v>40</v>
      </c>
      <c r="S805" t="str">
        <f>IF(Table1[[#This Row],[Current Employee Rating]]&gt;=4,"High Performer",IF(Table1[[#This Row],[Current Employee Rating]]&gt;=3,"Average Performer","Low Performer"))</f>
        <v>Average Performer</v>
      </c>
      <c r="T805">
        <v>3</v>
      </c>
      <c r="U805" s="1">
        <v>44975</v>
      </c>
      <c r="V805">
        <v>3</v>
      </c>
      <c r="W805" t="str">
        <f>IF(Table1[[#This Row],[Engagement Score]]&lt;3,"Low",IF(Table1[[#This Row],[Engagement Score]]&lt;4,"Medium","High"))</f>
        <v>Medium</v>
      </c>
      <c r="X805">
        <v>3</v>
      </c>
      <c r="Y805" t="str">
        <f>IF(Table1[[#This Row],[Satisfaction Score]]&lt;3,"Unsatisfied",IF(Table1[[#This Row],[Satisfaction Score]]&lt;4,"Neutral","Satisfied"))</f>
        <v>Neutral</v>
      </c>
      <c r="Z805">
        <v>3</v>
      </c>
      <c r="AA805" s="1">
        <v>44929</v>
      </c>
      <c r="AB805" t="s">
        <v>92</v>
      </c>
      <c r="AC805" t="s">
        <v>42</v>
      </c>
      <c r="AD805" t="s">
        <v>52</v>
      </c>
      <c r="AE805">
        <v>5</v>
      </c>
      <c r="AF805" s="5">
        <v>689.77</v>
      </c>
      <c r="AG805">
        <v>51</v>
      </c>
      <c r="AH805" t="str">
        <f t="shared" si="12"/>
        <v>Middle Aged</v>
      </c>
    </row>
    <row r="806" spans="1:34" x14ac:dyDescent="0.25">
      <c r="A806">
        <v>1296</v>
      </c>
      <c r="B806" s="1">
        <v>43537</v>
      </c>
      <c r="C806">
        <v>7</v>
      </c>
      <c r="D806" t="s">
        <v>106</v>
      </c>
      <c r="E806" t="s">
        <v>74</v>
      </c>
      <c r="F806" t="s">
        <v>108</v>
      </c>
      <c r="G806" t="s">
        <v>55</v>
      </c>
      <c r="H806" t="s">
        <v>56</v>
      </c>
      <c r="I806" t="s">
        <v>46</v>
      </c>
      <c r="J806" t="s">
        <v>34</v>
      </c>
      <c r="K806" t="s">
        <v>188</v>
      </c>
      <c r="L806" t="s">
        <v>70</v>
      </c>
      <c r="M806" s="1">
        <v>31074</v>
      </c>
      <c r="N806" t="s">
        <v>36</v>
      </c>
      <c r="O806" t="s">
        <v>37</v>
      </c>
      <c r="P806" t="s">
        <v>84</v>
      </c>
      <c r="Q806" t="s">
        <v>39</v>
      </c>
      <c r="R806" t="s">
        <v>40</v>
      </c>
      <c r="S806" t="str">
        <f>IF(Table1[[#This Row],[Current Employee Rating]]&gt;=4,"High Performer",IF(Table1[[#This Row],[Current Employee Rating]]&gt;=3,"Average Performer","Low Performer"))</f>
        <v>Average Performer</v>
      </c>
      <c r="T806">
        <v>3</v>
      </c>
      <c r="U806" s="1">
        <v>44964</v>
      </c>
      <c r="V806">
        <v>1</v>
      </c>
      <c r="W806" t="str">
        <f>IF(Table1[[#This Row],[Engagement Score]]&lt;3,"Low",IF(Table1[[#This Row],[Engagement Score]]&lt;4,"Medium","High"))</f>
        <v>Low</v>
      </c>
      <c r="X806">
        <v>1</v>
      </c>
      <c r="Y806" t="str">
        <f>IF(Table1[[#This Row],[Satisfaction Score]]&lt;3,"Unsatisfied",IF(Table1[[#This Row],[Satisfaction Score]]&lt;4,"Neutral","Satisfied"))</f>
        <v>Unsatisfied</v>
      </c>
      <c r="Z806">
        <v>5</v>
      </c>
      <c r="AA806" s="1">
        <v>44990</v>
      </c>
      <c r="AB806" t="s">
        <v>92</v>
      </c>
      <c r="AC806" t="s">
        <v>51</v>
      </c>
      <c r="AD806" t="s">
        <v>73</v>
      </c>
      <c r="AE806">
        <v>2</v>
      </c>
      <c r="AF806" s="5">
        <v>694.27</v>
      </c>
      <c r="AG806">
        <v>34</v>
      </c>
      <c r="AH806" t="str">
        <f t="shared" si="12"/>
        <v>Adult</v>
      </c>
    </row>
    <row r="807" spans="1:34" x14ac:dyDescent="0.25">
      <c r="A807">
        <v>1297</v>
      </c>
      <c r="B807" s="1">
        <v>43609</v>
      </c>
      <c r="C807">
        <v>6</v>
      </c>
      <c r="D807" t="s">
        <v>106</v>
      </c>
      <c r="E807" t="s">
        <v>81</v>
      </c>
      <c r="F807" t="s">
        <v>108</v>
      </c>
      <c r="G807" t="s">
        <v>46</v>
      </c>
      <c r="H807" t="s">
        <v>45</v>
      </c>
      <c r="I807" t="s">
        <v>33</v>
      </c>
      <c r="J807" t="s">
        <v>34</v>
      </c>
      <c r="K807" t="s">
        <v>188</v>
      </c>
      <c r="L807" t="s">
        <v>134</v>
      </c>
      <c r="M807" s="1">
        <v>25058</v>
      </c>
      <c r="N807" t="s">
        <v>36</v>
      </c>
      <c r="O807" t="s">
        <v>37</v>
      </c>
      <c r="P807" t="s">
        <v>60</v>
      </c>
      <c r="Q807" t="s">
        <v>67</v>
      </c>
      <c r="R807" t="s">
        <v>40</v>
      </c>
      <c r="S807" t="str">
        <f>IF(Table1[[#This Row],[Current Employee Rating]]&gt;=4,"High Performer",IF(Table1[[#This Row],[Current Employee Rating]]&gt;=3,"Average Performer","Low Performer"))</f>
        <v>Average Performer</v>
      </c>
      <c r="T807">
        <v>3</v>
      </c>
      <c r="U807" s="1">
        <v>44783</v>
      </c>
      <c r="V807">
        <v>2</v>
      </c>
      <c r="W807" t="str">
        <f>IF(Table1[[#This Row],[Engagement Score]]&lt;3,"Low",IF(Table1[[#This Row],[Engagement Score]]&lt;4,"Medium","High"))</f>
        <v>Low</v>
      </c>
      <c r="X807">
        <v>4</v>
      </c>
      <c r="Y807" t="str">
        <f>IF(Table1[[#This Row],[Satisfaction Score]]&lt;3,"Unsatisfied",IF(Table1[[#This Row],[Satisfaction Score]]&lt;4,"Neutral","Satisfied"))</f>
        <v>Satisfied</v>
      </c>
      <c r="Z807">
        <v>4</v>
      </c>
      <c r="AA807" s="1">
        <v>45091</v>
      </c>
      <c r="AB807" t="s">
        <v>62</v>
      </c>
      <c r="AC807" t="s">
        <v>51</v>
      </c>
      <c r="AD807" t="s">
        <v>73</v>
      </c>
      <c r="AE807">
        <v>3</v>
      </c>
      <c r="AF807" s="5">
        <v>352.75</v>
      </c>
      <c r="AG807">
        <v>51</v>
      </c>
      <c r="AH807" t="str">
        <f t="shared" si="12"/>
        <v>Middle Aged</v>
      </c>
    </row>
    <row r="808" spans="1:34" x14ac:dyDescent="0.25">
      <c r="A808">
        <v>1298</v>
      </c>
      <c r="B808" s="1">
        <v>44982</v>
      </c>
      <c r="C808">
        <v>3</v>
      </c>
      <c r="D808" t="s">
        <v>106</v>
      </c>
      <c r="E808" t="s">
        <v>54</v>
      </c>
      <c r="F808" t="s">
        <v>30</v>
      </c>
      <c r="G808" t="s">
        <v>46</v>
      </c>
      <c r="H808" t="s">
        <v>56</v>
      </c>
      <c r="I808" t="s">
        <v>33</v>
      </c>
      <c r="J808" t="s">
        <v>34</v>
      </c>
      <c r="K808" t="s">
        <v>188</v>
      </c>
      <c r="L808" t="s">
        <v>65</v>
      </c>
      <c r="M808" s="1">
        <v>30385</v>
      </c>
      <c r="N808" t="s">
        <v>36</v>
      </c>
      <c r="O808" t="s">
        <v>37</v>
      </c>
      <c r="P808" t="s">
        <v>72</v>
      </c>
      <c r="Q808" t="s">
        <v>67</v>
      </c>
      <c r="R808" t="s">
        <v>40</v>
      </c>
      <c r="S808" t="str">
        <f>IF(Table1[[#This Row],[Current Employee Rating]]&gt;=4,"High Performer",IF(Table1[[#This Row],[Current Employee Rating]]&gt;=3,"Average Performer","Low Performer"))</f>
        <v>Average Performer</v>
      </c>
      <c r="T808">
        <v>3</v>
      </c>
      <c r="U808" s="1">
        <v>44901</v>
      </c>
      <c r="V808">
        <v>1</v>
      </c>
      <c r="W808" t="str">
        <f>IF(Table1[[#This Row],[Engagement Score]]&lt;3,"Low",IF(Table1[[#This Row],[Engagement Score]]&lt;4,"Medium","High"))</f>
        <v>Low</v>
      </c>
      <c r="X808">
        <v>2</v>
      </c>
      <c r="Y808" t="str">
        <f>IF(Table1[[#This Row],[Satisfaction Score]]&lt;3,"Unsatisfied",IF(Table1[[#This Row],[Satisfaction Score]]&lt;4,"Neutral","Satisfied"))</f>
        <v>Unsatisfied</v>
      </c>
      <c r="Z808">
        <v>1</v>
      </c>
      <c r="AA808" s="1">
        <v>45062</v>
      </c>
      <c r="AB808" t="s">
        <v>62</v>
      </c>
      <c r="AC808" t="s">
        <v>42</v>
      </c>
      <c r="AD808" t="s">
        <v>73</v>
      </c>
      <c r="AE808">
        <v>3</v>
      </c>
      <c r="AF808" s="5">
        <v>411.17</v>
      </c>
      <c r="AG808">
        <v>40</v>
      </c>
      <c r="AH808" t="str">
        <f t="shared" si="12"/>
        <v>Middle Aged</v>
      </c>
    </row>
    <row r="809" spans="1:34" x14ac:dyDescent="0.25">
      <c r="A809">
        <v>1299</v>
      </c>
      <c r="B809" s="1">
        <v>43914</v>
      </c>
      <c r="C809">
        <v>6</v>
      </c>
      <c r="D809" t="s">
        <v>106</v>
      </c>
      <c r="E809" t="s">
        <v>69</v>
      </c>
      <c r="F809" t="s">
        <v>30</v>
      </c>
      <c r="G809" t="s">
        <v>31</v>
      </c>
      <c r="H809" t="s">
        <v>56</v>
      </c>
      <c r="I809" t="s">
        <v>55</v>
      </c>
      <c r="J809" t="s">
        <v>34</v>
      </c>
      <c r="K809" t="s">
        <v>188</v>
      </c>
      <c r="L809" t="s">
        <v>47</v>
      </c>
      <c r="M809" s="1">
        <v>19642</v>
      </c>
      <c r="N809" t="s">
        <v>36</v>
      </c>
      <c r="O809" t="s">
        <v>37</v>
      </c>
      <c r="P809" t="s">
        <v>84</v>
      </c>
      <c r="Q809" t="s">
        <v>39</v>
      </c>
      <c r="R809" t="s">
        <v>40</v>
      </c>
      <c r="S809" t="str">
        <f>IF(Table1[[#This Row],[Current Employee Rating]]&gt;=4,"High Performer",IF(Table1[[#This Row],[Current Employee Rating]]&gt;=3,"Average Performer","Low Performer"))</f>
        <v>Average Performer</v>
      </c>
      <c r="T809">
        <v>3</v>
      </c>
      <c r="U809" s="1">
        <v>45109</v>
      </c>
      <c r="V809">
        <v>1</v>
      </c>
      <c r="W809" t="str">
        <f>IF(Table1[[#This Row],[Engagement Score]]&lt;3,"Low",IF(Table1[[#This Row],[Engagement Score]]&lt;4,"Medium","High"))</f>
        <v>Low</v>
      </c>
      <c r="X809">
        <v>2</v>
      </c>
      <c r="Y809" t="str">
        <f>IF(Table1[[#This Row],[Satisfaction Score]]&lt;3,"Unsatisfied",IF(Table1[[#This Row],[Satisfaction Score]]&lt;4,"Neutral","Satisfied"))</f>
        <v>Unsatisfied</v>
      </c>
      <c r="Z809">
        <v>2</v>
      </c>
      <c r="AA809" s="1">
        <v>44947</v>
      </c>
      <c r="AB809" t="s">
        <v>62</v>
      </c>
      <c r="AC809" t="s">
        <v>51</v>
      </c>
      <c r="AD809" t="s">
        <v>63</v>
      </c>
      <c r="AE809">
        <v>3</v>
      </c>
      <c r="AF809" s="5">
        <v>358.81</v>
      </c>
      <c r="AG809">
        <v>67</v>
      </c>
      <c r="AH809" t="str">
        <f t="shared" si="12"/>
        <v>Old</v>
      </c>
    </row>
    <row r="810" spans="1:34" x14ac:dyDescent="0.25">
      <c r="A810">
        <v>1300</v>
      </c>
      <c r="B810" s="1">
        <v>44359</v>
      </c>
      <c r="C810">
        <v>4</v>
      </c>
      <c r="D810" t="s">
        <v>106</v>
      </c>
      <c r="E810" t="s">
        <v>29</v>
      </c>
      <c r="F810" t="s">
        <v>30</v>
      </c>
      <c r="G810" t="s">
        <v>31</v>
      </c>
      <c r="H810" t="s">
        <v>56</v>
      </c>
      <c r="I810" t="s">
        <v>33</v>
      </c>
      <c r="J810" t="s">
        <v>34</v>
      </c>
      <c r="K810" t="s">
        <v>188</v>
      </c>
      <c r="L810" t="s">
        <v>70</v>
      </c>
      <c r="M810" s="1">
        <v>24720</v>
      </c>
      <c r="N810" t="s">
        <v>36</v>
      </c>
      <c r="O810" t="s">
        <v>37</v>
      </c>
      <c r="P810" t="s">
        <v>72</v>
      </c>
      <c r="Q810" t="s">
        <v>67</v>
      </c>
      <c r="R810" t="s">
        <v>40</v>
      </c>
      <c r="S810" t="str">
        <f>IF(Table1[[#This Row],[Current Employee Rating]]&gt;=4,"High Performer",IF(Table1[[#This Row],[Current Employee Rating]]&gt;=3,"Average Performer","Low Performer"))</f>
        <v>Average Performer</v>
      </c>
      <c r="T810">
        <v>3</v>
      </c>
      <c r="U810" s="1">
        <v>44841</v>
      </c>
      <c r="V810">
        <v>1</v>
      </c>
      <c r="W810" t="str">
        <f>IF(Table1[[#This Row],[Engagement Score]]&lt;3,"Low",IF(Table1[[#This Row],[Engagement Score]]&lt;4,"Medium","High"))</f>
        <v>Low</v>
      </c>
      <c r="X810">
        <v>3</v>
      </c>
      <c r="Y810" t="str">
        <f>IF(Table1[[#This Row],[Satisfaction Score]]&lt;3,"Unsatisfied",IF(Table1[[#This Row],[Satisfaction Score]]&lt;4,"Neutral","Satisfied"))</f>
        <v>Neutral</v>
      </c>
      <c r="Z810">
        <v>1</v>
      </c>
      <c r="AA810" s="1">
        <v>45045</v>
      </c>
      <c r="AB810" t="s">
        <v>68</v>
      </c>
      <c r="AC810" t="s">
        <v>42</v>
      </c>
      <c r="AD810" t="s">
        <v>73</v>
      </c>
      <c r="AE810">
        <v>4</v>
      </c>
      <c r="AF810" s="5">
        <v>588.64</v>
      </c>
      <c r="AG810">
        <v>54</v>
      </c>
      <c r="AH810" t="str">
        <f t="shared" si="12"/>
        <v>Middle Aged</v>
      </c>
    </row>
    <row r="811" spans="1:34" x14ac:dyDescent="0.25">
      <c r="A811">
        <v>1301</v>
      </c>
      <c r="B811" s="1">
        <v>43546</v>
      </c>
      <c r="C811">
        <v>7</v>
      </c>
      <c r="D811" t="s">
        <v>28</v>
      </c>
      <c r="E811" t="s">
        <v>87</v>
      </c>
      <c r="F811" t="s">
        <v>108</v>
      </c>
      <c r="G811" t="s">
        <v>46</v>
      </c>
      <c r="H811" t="s">
        <v>56</v>
      </c>
      <c r="I811" t="s">
        <v>33</v>
      </c>
      <c r="J811" t="s">
        <v>34</v>
      </c>
      <c r="K811" t="s">
        <v>188</v>
      </c>
      <c r="L811" t="s">
        <v>70</v>
      </c>
      <c r="M811" s="1">
        <v>18350</v>
      </c>
      <c r="N811" t="s">
        <v>36</v>
      </c>
      <c r="O811" t="s">
        <v>37</v>
      </c>
      <c r="P811" t="s">
        <v>84</v>
      </c>
      <c r="Q811" t="s">
        <v>39</v>
      </c>
      <c r="R811" t="s">
        <v>40</v>
      </c>
      <c r="S811" t="str">
        <f>IF(Table1[[#This Row],[Current Employee Rating]]&gt;=4,"High Performer",IF(Table1[[#This Row],[Current Employee Rating]]&gt;=3,"Average Performer","Low Performer"))</f>
        <v>Average Performer</v>
      </c>
      <c r="T811">
        <v>3</v>
      </c>
      <c r="U811" s="1">
        <v>44947</v>
      </c>
      <c r="V811">
        <v>1</v>
      </c>
      <c r="W811" t="str">
        <f>IF(Table1[[#This Row],[Engagement Score]]&lt;3,"Low",IF(Table1[[#This Row],[Engagement Score]]&lt;4,"Medium","High"))</f>
        <v>Low</v>
      </c>
      <c r="X811">
        <v>4</v>
      </c>
      <c r="Y811" t="str">
        <f>IF(Table1[[#This Row],[Satisfaction Score]]&lt;3,"Unsatisfied",IF(Table1[[#This Row],[Satisfaction Score]]&lt;4,"Neutral","Satisfied"))</f>
        <v>Satisfied</v>
      </c>
      <c r="Z811">
        <v>2</v>
      </c>
      <c r="AA811" s="1">
        <v>44826</v>
      </c>
      <c r="AB811" t="s">
        <v>92</v>
      </c>
      <c r="AC811" t="s">
        <v>42</v>
      </c>
      <c r="AD811" t="s">
        <v>52</v>
      </c>
      <c r="AE811">
        <v>1</v>
      </c>
      <c r="AF811" s="5">
        <v>472.18</v>
      </c>
      <c r="AG811">
        <v>69</v>
      </c>
      <c r="AH811" t="str">
        <f t="shared" si="12"/>
        <v>Old</v>
      </c>
    </row>
    <row r="812" spans="1:34" x14ac:dyDescent="0.25">
      <c r="A812">
        <v>1302</v>
      </c>
      <c r="B812" s="1">
        <v>44263</v>
      </c>
      <c r="C812">
        <v>5</v>
      </c>
      <c r="D812" t="s">
        <v>28</v>
      </c>
      <c r="E812" t="s">
        <v>64</v>
      </c>
      <c r="F812" t="s">
        <v>108</v>
      </c>
      <c r="G812" t="s">
        <v>55</v>
      </c>
      <c r="H812" t="s">
        <v>45</v>
      </c>
      <c r="I812" t="s">
        <v>55</v>
      </c>
      <c r="J812" t="s">
        <v>34</v>
      </c>
      <c r="K812" t="s">
        <v>188</v>
      </c>
      <c r="L812" t="s">
        <v>70</v>
      </c>
      <c r="M812" s="1">
        <v>36709</v>
      </c>
      <c r="N812" t="s">
        <v>36</v>
      </c>
      <c r="O812" t="s">
        <v>37</v>
      </c>
      <c r="P812" t="s">
        <v>60</v>
      </c>
      <c r="Q812" t="s">
        <v>67</v>
      </c>
      <c r="R812" t="s">
        <v>40</v>
      </c>
      <c r="S812" t="str">
        <f>IF(Table1[[#This Row],[Current Employee Rating]]&gt;=4,"High Performer",IF(Table1[[#This Row],[Current Employee Rating]]&gt;=3,"Average Performer","Low Performer"))</f>
        <v>Average Performer</v>
      </c>
      <c r="T812">
        <v>3</v>
      </c>
      <c r="U812" s="1">
        <v>45081</v>
      </c>
      <c r="V812">
        <v>1</v>
      </c>
      <c r="W812" t="str">
        <f>IF(Table1[[#This Row],[Engagement Score]]&lt;3,"Low",IF(Table1[[#This Row],[Engagement Score]]&lt;4,"Medium","High"))</f>
        <v>Low</v>
      </c>
      <c r="X812">
        <v>2</v>
      </c>
      <c r="Y812" t="str">
        <f>IF(Table1[[#This Row],[Satisfaction Score]]&lt;3,"Unsatisfied",IF(Table1[[#This Row],[Satisfaction Score]]&lt;4,"Neutral","Satisfied"))</f>
        <v>Unsatisfied</v>
      </c>
      <c r="Z812">
        <v>4</v>
      </c>
      <c r="AA812" s="1">
        <v>44793</v>
      </c>
      <c r="AB812" t="s">
        <v>62</v>
      </c>
      <c r="AC812" t="s">
        <v>42</v>
      </c>
      <c r="AD812" t="s">
        <v>73</v>
      </c>
      <c r="AE812">
        <v>2</v>
      </c>
      <c r="AF812" s="5">
        <v>758.79</v>
      </c>
      <c r="AG812">
        <v>21</v>
      </c>
      <c r="AH812" t="str">
        <f t="shared" si="12"/>
        <v>Young Adult</v>
      </c>
    </row>
    <row r="813" spans="1:34" x14ac:dyDescent="0.25">
      <c r="A813">
        <v>1303</v>
      </c>
      <c r="B813" s="1">
        <v>43966</v>
      </c>
      <c r="C813">
        <v>5</v>
      </c>
      <c r="D813" t="s">
        <v>28</v>
      </c>
      <c r="E813" t="s">
        <v>94</v>
      </c>
      <c r="F813" t="s">
        <v>30</v>
      </c>
      <c r="G813" t="s">
        <v>31</v>
      </c>
      <c r="H813" t="s">
        <v>45</v>
      </c>
      <c r="I813" t="s">
        <v>55</v>
      </c>
      <c r="J813" t="s">
        <v>34</v>
      </c>
      <c r="K813" t="s">
        <v>188</v>
      </c>
      <c r="L813" t="s">
        <v>35</v>
      </c>
      <c r="M813" s="1">
        <v>20852</v>
      </c>
      <c r="N813" t="s">
        <v>36</v>
      </c>
      <c r="O813" t="s">
        <v>37</v>
      </c>
      <c r="P813" t="s">
        <v>49</v>
      </c>
      <c r="Q813" t="s">
        <v>61</v>
      </c>
      <c r="R813" t="s">
        <v>40</v>
      </c>
      <c r="S813" t="str">
        <f>IF(Table1[[#This Row],[Current Employee Rating]]&gt;=4,"High Performer",IF(Table1[[#This Row],[Current Employee Rating]]&gt;=3,"Average Performer","Low Performer"))</f>
        <v>Average Performer</v>
      </c>
      <c r="T813">
        <v>3</v>
      </c>
      <c r="U813" s="1">
        <v>44927</v>
      </c>
      <c r="V813">
        <v>5</v>
      </c>
      <c r="W813" t="str">
        <f>IF(Table1[[#This Row],[Engagement Score]]&lt;3,"Low",IF(Table1[[#This Row],[Engagement Score]]&lt;4,"Medium","High"))</f>
        <v>High</v>
      </c>
      <c r="X813">
        <v>3</v>
      </c>
      <c r="Y813" t="str">
        <f>IF(Table1[[#This Row],[Satisfaction Score]]&lt;3,"Unsatisfied",IF(Table1[[#This Row],[Satisfaction Score]]&lt;4,"Neutral","Satisfied"))</f>
        <v>Neutral</v>
      </c>
      <c r="Z813">
        <v>5</v>
      </c>
      <c r="AA813" s="1">
        <v>45079</v>
      </c>
      <c r="AB813" t="s">
        <v>41</v>
      </c>
      <c r="AC813" t="s">
        <v>42</v>
      </c>
      <c r="AD813" t="s">
        <v>43</v>
      </c>
      <c r="AE813">
        <v>3</v>
      </c>
      <c r="AF813" s="5">
        <v>921.81</v>
      </c>
      <c r="AG813">
        <v>63</v>
      </c>
      <c r="AH813" t="str">
        <f t="shared" si="12"/>
        <v>Old</v>
      </c>
    </row>
    <row r="814" spans="1:34" x14ac:dyDescent="0.25">
      <c r="A814">
        <v>1304</v>
      </c>
      <c r="B814" s="1">
        <v>44950</v>
      </c>
      <c r="C814">
        <v>3</v>
      </c>
      <c r="D814" t="s">
        <v>28</v>
      </c>
      <c r="E814" t="s">
        <v>74</v>
      </c>
      <c r="F814" t="s">
        <v>30</v>
      </c>
      <c r="G814" t="s">
        <v>55</v>
      </c>
      <c r="H814" t="s">
        <v>56</v>
      </c>
      <c r="I814" t="s">
        <v>46</v>
      </c>
      <c r="J814" t="s">
        <v>34</v>
      </c>
      <c r="K814" t="s">
        <v>188</v>
      </c>
      <c r="L814" t="s">
        <v>135</v>
      </c>
      <c r="M814" s="1">
        <v>35108</v>
      </c>
      <c r="N814" t="s">
        <v>36</v>
      </c>
      <c r="O814" t="s">
        <v>37</v>
      </c>
      <c r="P814" t="s">
        <v>84</v>
      </c>
      <c r="Q814" t="s">
        <v>39</v>
      </c>
      <c r="R814" t="s">
        <v>40</v>
      </c>
      <c r="S814" t="str">
        <f>IF(Table1[[#This Row],[Current Employee Rating]]&gt;=4,"High Performer",IF(Table1[[#This Row],[Current Employee Rating]]&gt;=3,"Average Performer","Low Performer"))</f>
        <v>Average Performer</v>
      </c>
      <c r="T814">
        <v>3</v>
      </c>
      <c r="U814" s="1">
        <v>45027</v>
      </c>
      <c r="V814">
        <v>3</v>
      </c>
      <c r="W814" t="str">
        <f>IF(Table1[[#This Row],[Engagement Score]]&lt;3,"Low",IF(Table1[[#This Row],[Engagement Score]]&lt;4,"Medium","High"))</f>
        <v>Medium</v>
      </c>
      <c r="X814">
        <v>5</v>
      </c>
      <c r="Y814" t="str">
        <f>IF(Table1[[#This Row],[Satisfaction Score]]&lt;3,"Unsatisfied",IF(Table1[[#This Row],[Satisfaction Score]]&lt;4,"Neutral","Satisfied"))</f>
        <v>Satisfied</v>
      </c>
      <c r="Z814">
        <v>1</v>
      </c>
      <c r="AA814" s="1">
        <v>44942</v>
      </c>
      <c r="AB814" t="s">
        <v>92</v>
      </c>
      <c r="AC814" t="s">
        <v>51</v>
      </c>
      <c r="AD814" t="s">
        <v>63</v>
      </c>
      <c r="AE814">
        <v>3</v>
      </c>
      <c r="AF814" s="5">
        <v>405.08</v>
      </c>
      <c r="AG814">
        <v>27</v>
      </c>
      <c r="AH814" t="str">
        <f t="shared" si="12"/>
        <v>Adult</v>
      </c>
    </row>
    <row r="815" spans="1:34" x14ac:dyDescent="0.25">
      <c r="A815">
        <v>1305</v>
      </c>
      <c r="B815" s="1">
        <v>44202</v>
      </c>
      <c r="C815">
        <v>5</v>
      </c>
      <c r="D815" t="s">
        <v>28</v>
      </c>
      <c r="E815" t="s">
        <v>81</v>
      </c>
      <c r="F815" t="s">
        <v>108</v>
      </c>
      <c r="G815" t="s">
        <v>55</v>
      </c>
      <c r="H815" t="s">
        <v>56</v>
      </c>
      <c r="I815" t="s">
        <v>33</v>
      </c>
      <c r="J815" t="s">
        <v>34</v>
      </c>
      <c r="K815" t="s">
        <v>188</v>
      </c>
      <c r="L815" t="s">
        <v>70</v>
      </c>
      <c r="M815" s="1">
        <v>36113</v>
      </c>
      <c r="N815" t="s">
        <v>36</v>
      </c>
      <c r="O815" t="s">
        <v>48</v>
      </c>
      <c r="P815" t="s">
        <v>38</v>
      </c>
      <c r="Q815" t="s">
        <v>67</v>
      </c>
      <c r="R815" t="s">
        <v>40</v>
      </c>
      <c r="S815" t="str">
        <f>IF(Table1[[#This Row],[Current Employee Rating]]&gt;=4,"High Performer",IF(Table1[[#This Row],[Current Employee Rating]]&gt;=3,"Average Performer","Low Performer"))</f>
        <v>Average Performer</v>
      </c>
      <c r="T815">
        <v>3</v>
      </c>
      <c r="U815" s="1">
        <v>44979</v>
      </c>
      <c r="V815">
        <v>2</v>
      </c>
      <c r="W815" t="str">
        <f>IF(Table1[[#This Row],[Engagement Score]]&lt;3,"Low",IF(Table1[[#This Row],[Engagement Score]]&lt;4,"Medium","High"))</f>
        <v>Low</v>
      </c>
      <c r="X815">
        <v>5</v>
      </c>
      <c r="Y815" t="str">
        <f>IF(Table1[[#This Row],[Satisfaction Score]]&lt;3,"Unsatisfied",IF(Table1[[#This Row],[Satisfaction Score]]&lt;4,"Neutral","Satisfied"))</f>
        <v>Satisfied</v>
      </c>
      <c r="Z815">
        <v>2</v>
      </c>
      <c r="AA815" s="1">
        <v>45115</v>
      </c>
      <c r="AB815" t="s">
        <v>68</v>
      </c>
      <c r="AC815" t="s">
        <v>42</v>
      </c>
      <c r="AD815" t="s">
        <v>43</v>
      </c>
      <c r="AE815">
        <v>3</v>
      </c>
      <c r="AF815" s="5">
        <v>784.22</v>
      </c>
      <c r="AG815">
        <v>23</v>
      </c>
      <c r="AH815" t="str">
        <f t="shared" si="12"/>
        <v>Young Adult</v>
      </c>
    </row>
    <row r="816" spans="1:34" x14ac:dyDescent="0.25">
      <c r="A816">
        <v>1306</v>
      </c>
      <c r="B816" s="1">
        <v>44302</v>
      </c>
      <c r="C816">
        <v>5</v>
      </c>
      <c r="D816" t="s">
        <v>28</v>
      </c>
      <c r="E816" t="s">
        <v>54</v>
      </c>
      <c r="F816" t="s">
        <v>30</v>
      </c>
      <c r="G816" t="s">
        <v>46</v>
      </c>
      <c r="H816" t="s">
        <v>56</v>
      </c>
      <c r="I816" t="s">
        <v>46</v>
      </c>
      <c r="J816" t="s">
        <v>34</v>
      </c>
      <c r="K816" t="s">
        <v>188</v>
      </c>
      <c r="L816" t="s">
        <v>96</v>
      </c>
      <c r="M816" s="1">
        <v>35649</v>
      </c>
      <c r="N816" t="s">
        <v>36</v>
      </c>
      <c r="O816" t="s">
        <v>48</v>
      </c>
      <c r="P816" t="s">
        <v>49</v>
      </c>
      <c r="Q816" t="s">
        <v>61</v>
      </c>
      <c r="R816" t="s">
        <v>40</v>
      </c>
      <c r="S816" t="str">
        <f>IF(Table1[[#This Row],[Current Employee Rating]]&gt;=4,"High Performer",IF(Table1[[#This Row],[Current Employee Rating]]&gt;=3,"Average Performer","Low Performer"))</f>
        <v>Average Performer</v>
      </c>
      <c r="T816">
        <v>3</v>
      </c>
      <c r="U816" s="1">
        <v>44877</v>
      </c>
      <c r="V816">
        <v>1</v>
      </c>
      <c r="W816" t="str">
        <f>IF(Table1[[#This Row],[Engagement Score]]&lt;3,"Low",IF(Table1[[#This Row],[Engagement Score]]&lt;4,"Medium","High"))</f>
        <v>Low</v>
      </c>
      <c r="X816">
        <v>3</v>
      </c>
      <c r="Y816" t="str">
        <f>IF(Table1[[#This Row],[Satisfaction Score]]&lt;3,"Unsatisfied",IF(Table1[[#This Row],[Satisfaction Score]]&lt;4,"Neutral","Satisfied"))</f>
        <v>Neutral</v>
      </c>
      <c r="Z816">
        <v>5</v>
      </c>
      <c r="AA816" s="1">
        <v>45120</v>
      </c>
      <c r="AB816" t="s">
        <v>68</v>
      </c>
      <c r="AC816" t="s">
        <v>51</v>
      </c>
      <c r="AD816" t="s">
        <v>43</v>
      </c>
      <c r="AE816">
        <v>4</v>
      </c>
      <c r="AF816" s="5">
        <v>443.99</v>
      </c>
      <c r="AG816">
        <v>24</v>
      </c>
      <c r="AH816" t="str">
        <f t="shared" si="12"/>
        <v>Young Adult</v>
      </c>
    </row>
    <row r="817" spans="1:34" x14ac:dyDescent="0.25">
      <c r="A817">
        <v>1307</v>
      </c>
      <c r="B817" s="1">
        <v>44461</v>
      </c>
      <c r="C817">
        <v>4</v>
      </c>
      <c r="D817" t="s">
        <v>28</v>
      </c>
      <c r="E817" t="s">
        <v>69</v>
      </c>
      <c r="F817" t="s">
        <v>108</v>
      </c>
      <c r="G817" t="s">
        <v>31</v>
      </c>
      <c r="H817" t="s">
        <v>45</v>
      </c>
      <c r="I817" t="s">
        <v>55</v>
      </c>
      <c r="J817" t="s">
        <v>34</v>
      </c>
      <c r="K817" t="s">
        <v>188</v>
      </c>
      <c r="L817" t="s">
        <v>79</v>
      </c>
      <c r="M817" s="1">
        <v>29641</v>
      </c>
      <c r="N817" t="s">
        <v>36</v>
      </c>
      <c r="O817" t="s">
        <v>48</v>
      </c>
      <c r="P817" t="s">
        <v>72</v>
      </c>
      <c r="Q817" t="s">
        <v>67</v>
      </c>
      <c r="R817" t="s">
        <v>40</v>
      </c>
      <c r="S817" t="str">
        <f>IF(Table1[[#This Row],[Current Employee Rating]]&gt;=4,"High Performer",IF(Table1[[#This Row],[Current Employee Rating]]&gt;=3,"Average Performer","Low Performer"))</f>
        <v>Average Performer</v>
      </c>
      <c r="T817">
        <v>3</v>
      </c>
      <c r="U817" s="1">
        <v>44883</v>
      </c>
      <c r="V817">
        <v>1</v>
      </c>
      <c r="W817" t="str">
        <f>IF(Table1[[#This Row],[Engagement Score]]&lt;3,"Low",IF(Table1[[#This Row],[Engagement Score]]&lt;4,"Medium","High"))</f>
        <v>Low</v>
      </c>
      <c r="X817">
        <v>5</v>
      </c>
      <c r="Y817" t="str">
        <f>IF(Table1[[#This Row],[Satisfaction Score]]&lt;3,"Unsatisfied",IF(Table1[[#This Row],[Satisfaction Score]]&lt;4,"Neutral","Satisfied"))</f>
        <v>Satisfied</v>
      </c>
      <c r="Z817">
        <v>1</v>
      </c>
      <c r="AA817" s="1">
        <v>44881</v>
      </c>
      <c r="AB817" t="s">
        <v>68</v>
      </c>
      <c r="AC817" t="s">
        <v>42</v>
      </c>
      <c r="AD817" t="s">
        <v>52</v>
      </c>
      <c r="AE817">
        <v>3</v>
      </c>
      <c r="AF817" s="5">
        <v>609.9</v>
      </c>
      <c r="AG817">
        <v>40</v>
      </c>
      <c r="AH817" t="str">
        <f t="shared" si="12"/>
        <v>Middle Aged</v>
      </c>
    </row>
    <row r="818" spans="1:34" x14ac:dyDescent="0.25">
      <c r="A818">
        <v>1308</v>
      </c>
      <c r="B818" s="1">
        <v>44740</v>
      </c>
      <c r="C818">
        <v>3</v>
      </c>
      <c r="D818" t="s">
        <v>28</v>
      </c>
      <c r="E818" t="s">
        <v>29</v>
      </c>
      <c r="F818" t="s">
        <v>30</v>
      </c>
      <c r="G818" t="s">
        <v>55</v>
      </c>
      <c r="H818" t="s">
        <v>32</v>
      </c>
      <c r="I818" t="s">
        <v>55</v>
      </c>
      <c r="J818" t="s">
        <v>34</v>
      </c>
      <c r="K818" t="s">
        <v>188</v>
      </c>
      <c r="L818" t="s">
        <v>96</v>
      </c>
      <c r="M818" s="1">
        <v>29497</v>
      </c>
      <c r="N818" t="s">
        <v>36</v>
      </c>
      <c r="O818" t="s">
        <v>37</v>
      </c>
      <c r="P818" t="s">
        <v>84</v>
      </c>
      <c r="Q818" t="s">
        <v>77</v>
      </c>
      <c r="R818" t="s">
        <v>40</v>
      </c>
      <c r="S818" t="str">
        <f>IF(Table1[[#This Row],[Current Employee Rating]]&gt;=4,"High Performer",IF(Table1[[#This Row],[Current Employee Rating]]&gt;=3,"Average Performer","Low Performer"))</f>
        <v>Average Performer</v>
      </c>
      <c r="T818">
        <v>3</v>
      </c>
      <c r="U818" s="1">
        <v>44801</v>
      </c>
      <c r="V818">
        <v>4</v>
      </c>
      <c r="W818" t="str">
        <f>IF(Table1[[#This Row],[Engagement Score]]&lt;3,"Low",IF(Table1[[#This Row],[Engagement Score]]&lt;4,"Medium","High"))</f>
        <v>High</v>
      </c>
      <c r="X818">
        <v>5</v>
      </c>
      <c r="Y818" t="str">
        <f>IF(Table1[[#This Row],[Satisfaction Score]]&lt;3,"Unsatisfied",IF(Table1[[#This Row],[Satisfaction Score]]&lt;4,"Neutral","Satisfied"))</f>
        <v>Satisfied</v>
      </c>
      <c r="Z818">
        <v>2</v>
      </c>
      <c r="AA818" s="1">
        <v>44844</v>
      </c>
      <c r="AB818" t="s">
        <v>41</v>
      </c>
      <c r="AC818" t="s">
        <v>51</v>
      </c>
      <c r="AD818" t="s">
        <v>43</v>
      </c>
      <c r="AE818">
        <v>5</v>
      </c>
      <c r="AF818" s="5">
        <v>742.16</v>
      </c>
      <c r="AG818">
        <v>42</v>
      </c>
      <c r="AH818" t="str">
        <f t="shared" si="12"/>
        <v>Middle Aged</v>
      </c>
    </row>
    <row r="819" spans="1:34" x14ac:dyDescent="0.25">
      <c r="A819">
        <v>1309</v>
      </c>
      <c r="B819" s="1">
        <v>44060</v>
      </c>
      <c r="C819">
        <v>5</v>
      </c>
      <c r="D819" t="s">
        <v>28</v>
      </c>
      <c r="E819" t="s">
        <v>85</v>
      </c>
      <c r="F819" t="s">
        <v>30</v>
      </c>
      <c r="G819" t="s">
        <v>46</v>
      </c>
      <c r="H819" t="s">
        <v>32</v>
      </c>
      <c r="I819" t="s">
        <v>46</v>
      </c>
      <c r="J819" t="s">
        <v>34</v>
      </c>
      <c r="K819" t="s">
        <v>188</v>
      </c>
      <c r="L819" t="s">
        <v>70</v>
      </c>
      <c r="M819" s="1">
        <v>29356</v>
      </c>
      <c r="N819" t="s">
        <v>36</v>
      </c>
      <c r="O819" t="s">
        <v>37</v>
      </c>
      <c r="P819" t="s">
        <v>60</v>
      </c>
      <c r="Q819" t="s">
        <v>39</v>
      </c>
      <c r="R819" t="s">
        <v>40</v>
      </c>
      <c r="S819" t="str">
        <f>IF(Table1[[#This Row],[Current Employee Rating]]&gt;=4,"High Performer",IF(Table1[[#This Row],[Current Employee Rating]]&gt;=3,"Average Performer","Low Performer"))</f>
        <v>Average Performer</v>
      </c>
      <c r="T819">
        <v>3</v>
      </c>
      <c r="U819" s="1">
        <v>44811</v>
      </c>
      <c r="V819">
        <v>1</v>
      </c>
      <c r="W819" t="str">
        <f>IF(Table1[[#This Row],[Engagement Score]]&lt;3,"Low",IF(Table1[[#This Row],[Engagement Score]]&lt;4,"Medium","High"))</f>
        <v>Low</v>
      </c>
      <c r="X819">
        <v>1</v>
      </c>
      <c r="Y819" t="str">
        <f>IF(Table1[[#This Row],[Satisfaction Score]]&lt;3,"Unsatisfied",IF(Table1[[#This Row],[Satisfaction Score]]&lt;4,"Neutral","Satisfied"))</f>
        <v>Unsatisfied</v>
      </c>
      <c r="Z819">
        <v>3</v>
      </c>
      <c r="AA819" s="1">
        <v>44813</v>
      </c>
      <c r="AB819" t="s">
        <v>68</v>
      </c>
      <c r="AC819" t="s">
        <v>51</v>
      </c>
      <c r="AD819" t="s">
        <v>43</v>
      </c>
      <c r="AE819">
        <v>3</v>
      </c>
      <c r="AF819" s="5">
        <v>517.74</v>
      </c>
      <c r="AG819">
        <v>40</v>
      </c>
      <c r="AH819" t="str">
        <f t="shared" si="12"/>
        <v>Middle Aged</v>
      </c>
    </row>
    <row r="820" spans="1:34" x14ac:dyDescent="0.25">
      <c r="A820">
        <v>1310</v>
      </c>
      <c r="B820" s="1">
        <v>45019</v>
      </c>
      <c r="C820">
        <v>3</v>
      </c>
      <c r="D820" t="s">
        <v>28</v>
      </c>
      <c r="E820" t="s">
        <v>44</v>
      </c>
      <c r="F820" t="s">
        <v>30</v>
      </c>
      <c r="G820" t="s">
        <v>46</v>
      </c>
      <c r="H820" t="s">
        <v>56</v>
      </c>
      <c r="I820" t="s">
        <v>55</v>
      </c>
      <c r="J820" t="s">
        <v>34</v>
      </c>
      <c r="K820" t="s">
        <v>188</v>
      </c>
      <c r="L820" t="s">
        <v>65</v>
      </c>
      <c r="M820" s="1">
        <v>32184</v>
      </c>
      <c r="N820" t="s">
        <v>36</v>
      </c>
      <c r="O820" t="s">
        <v>37</v>
      </c>
      <c r="P820" t="s">
        <v>84</v>
      </c>
      <c r="Q820" t="s">
        <v>61</v>
      </c>
      <c r="R820" t="s">
        <v>40</v>
      </c>
      <c r="S820" t="str">
        <f>IF(Table1[[#This Row],[Current Employee Rating]]&gt;=4,"High Performer",IF(Table1[[#This Row],[Current Employee Rating]]&gt;=3,"Average Performer","Low Performer"))</f>
        <v>Average Performer</v>
      </c>
      <c r="T820">
        <v>3</v>
      </c>
      <c r="U820" s="1">
        <v>45040</v>
      </c>
      <c r="V820">
        <v>3</v>
      </c>
      <c r="W820" t="str">
        <f>IF(Table1[[#This Row],[Engagement Score]]&lt;3,"Low",IF(Table1[[#This Row],[Engagement Score]]&lt;4,"Medium","High"))</f>
        <v>Medium</v>
      </c>
      <c r="X820">
        <v>4</v>
      </c>
      <c r="Y820" t="str">
        <f>IF(Table1[[#This Row],[Satisfaction Score]]&lt;3,"Unsatisfied",IF(Table1[[#This Row],[Satisfaction Score]]&lt;4,"Neutral","Satisfied"))</f>
        <v>Satisfied</v>
      </c>
      <c r="Z820">
        <v>3</v>
      </c>
      <c r="AA820" s="1">
        <v>44850</v>
      </c>
      <c r="AB820" t="s">
        <v>62</v>
      </c>
      <c r="AC820" t="s">
        <v>42</v>
      </c>
      <c r="AD820" t="s">
        <v>52</v>
      </c>
      <c r="AE820">
        <v>4</v>
      </c>
      <c r="AF820" s="5">
        <v>350.59</v>
      </c>
      <c r="AG820">
        <v>35</v>
      </c>
      <c r="AH820" t="str">
        <f t="shared" si="12"/>
        <v>Adult</v>
      </c>
    </row>
    <row r="821" spans="1:34" x14ac:dyDescent="0.25">
      <c r="A821">
        <v>1311</v>
      </c>
      <c r="B821" s="1">
        <v>45072</v>
      </c>
      <c r="C821">
        <v>2</v>
      </c>
      <c r="D821" t="s">
        <v>28</v>
      </c>
      <c r="E821" t="s">
        <v>87</v>
      </c>
      <c r="F821" t="s">
        <v>30</v>
      </c>
      <c r="G821" t="s">
        <v>55</v>
      </c>
      <c r="H821" t="s">
        <v>32</v>
      </c>
      <c r="I821" t="s">
        <v>46</v>
      </c>
      <c r="J821" t="s">
        <v>34</v>
      </c>
      <c r="K821" t="s">
        <v>188</v>
      </c>
      <c r="L821" t="s">
        <v>79</v>
      </c>
      <c r="M821" s="1">
        <v>31830</v>
      </c>
      <c r="N821" t="s">
        <v>36</v>
      </c>
      <c r="O821" t="s">
        <v>48</v>
      </c>
      <c r="P821" t="s">
        <v>84</v>
      </c>
      <c r="Q821" t="s">
        <v>61</v>
      </c>
      <c r="R821" t="s">
        <v>40</v>
      </c>
      <c r="S821" t="str">
        <f>IF(Table1[[#This Row],[Current Employee Rating]]&gt;=4,"High Performer",IF(Table1[[#This Row],[Current Employee Rating]]&gt;=3,"Average Performer","Low Performer"))</f>
        <v>Average Performer</v>
      </c>
      <c r="T821">
        <v>3</v>
      </c>
      <c r="U821" s="1">
        <v>44994</v>
      </c>
      <c r="V821">
        <v>5</v>
      </c>
      <c r="W821" t="str">
        <f>IF(Table1[[#This Row],[Engagement Score]]&lt;3,"Low",IF(Table1[[#This Row],[Engagement Score]]&lt;4,"Medium","High"))</f>
        <v>High</v>
      </c>
      <c r="X821">
        <v>2</v>
      </c>
      <c r="Y821" t="str">
        <f>IF(Table1[[#This Row],[Satisfaction Score]]&lt;3,"Unsatisfied",IF(Table1[[#This Row],[Satisfaction Score]]&lt;4,"Neutral","Satisfied"))</f>
        <v>Unsatisfied</v>
      </c>
      <c r="Z821">
        <v>3</v>
      </c>
      <c r="AA821" s="1">
        <v>44851</v>
      </c>
      <c r="AB821" t="s">
        <v>41</v>
      </c>
      <c r="AC821" t="s">
        <v>42</v>
      </c>
      <c r="AD821" t="s">
        <v>52</v>
      </c>
      <c r="AE821">
        <v>1</v>
      </c>
      <c r="AF821" s="5">
        <v>546.94000000000005</v>
      </c>
      <c r="AG821">
        <v>36</v>
      </c>
      <c r="AH821" t="str">
        <f t="shared" si="12"/>
        <v>Adult</v>
      </c>
    </row>
    <row r="822" spans="1:34" x14ac:dyDescent="0.25">
      <c r="A822">
        <v>1312</v>
      </c>
      <c r="B822" s="1">
        <v>44296</v>
      </c>
      <c r="C822">
        <v>5</v>
      </c>
      <c r="D822" t="s">
        <v>28</v>
      </c>
      <c r="E822" t="s">
        <v>64</v>
      </c>
      <c r="F822" t="s">
        <v>30</v>
      </c>
      <c r="G822" t="s">
        <v>55</v>
      </c>
      <c r="H822" t="s">
        <v>56</v>
      </c>
      <c r="I822" t="s">
        <v>55</v>
      </c>
      <c r="J822" t="s">
        <v>34</v>
      </c>
      <c r="K822" t="s">
        <v>188</v>
      </c>
      <c r="L822" t="s">
        <v>75</v>
      </c>
      <c r="M822" s="1">
        <v>35651</v>
      </c>
      <c r="N822" t="s">
        <v>36</v>
      </c>
      <c r="O822" t="s">
        <v>37</v>
      </c>
      <c r="P822" t="s">
        <v>72</v>
      </c>
      <c r="Q822" t="s">
        <v>39</v>
      </c>
      <c r="R822" t="s">
        <v>40</v>
      </c>
      <c r="S822" t="str">
        <f>IF(Table1[[#This Row],[Current Employee Rating]]&gt;=4,"High Performer",IF(Table1[[#This Row],[Current Employee Rating]]&gt;=3,"Average Performer","Low Performer"))</f>
        <v>Average Performer</v>
      </c>
      <c r="T822">
        <v>3</v>
      </c>
      <c r="U822" s="1">
        <v>44829</v>
      </c>
      <c r="V822">
        <v>2</v>
      </c>
      <c r="W822" t="str">
        <f>IF(Table1[[#This Row],[Engagement Score]]&lt;3,"Low",IF(Table1[[#This Row],[Engagement Score]]&lt;4,"Medium","High"))</f>
        <v>Low</v>
      </c>
      <c r="X822">
        <v>5</v>
      </c>
      <c r="Y822" t="str">
        <f>IF(Table1[[#This Row],[Satisfaction Score]]&lt;3,"Unsatisfied",IF(Table1[[#This Row],[Satisfaction Score]]&lt;4,"Neutral","Satisfied"))</f>
        <v>Satisfied</v>
      </c>
      <c r="Z822">
        <v>2</v>
      </c>
      <c r="AA822" s="1">
        <v>45045</v>
      </c>
      <c r="AB822" t="s">
        <v>92</v>
      </c>
      <c r="AC822" t="s">
        <v>42</v>
      </c>
      <c r="AD822" t="s">
        <v>63</v>
      </c>
      <c r="AE822">
        <v>4</v>
      </c>
      <c r="AF822" s="5">
        <v>514.37</v>
      </c>
      <c r="AG822">
        <v>24</v>
      </c>
      <c r="AH822" t="str">
        <f t="shared" si="12"/>
        <v>Young Adult</v>
      </c>
    </row>
    <row r="823" spans="1:34" x14ac:dyDescent="0.25">
      <c r="A823">
        <v>1313</v>
      </c>
      <c r="B823" s="1">
        <v>45034</v>
      </c>
      <c r="C823">
        <v>3</v>
      </c>
      <c r="D823" t="s">
        <v>28</v>
      </c>
      <c r="E823" t="s">
        <v>94</v>
      </c>
      <c r="F823" t="s">
        <v>30</v>
      </c>
      <c r="G823" t="s">
        <v>31</v>
      </c>
      <c r="H823" t="s">
        <v>32</v>
      </c>
      <c r="I823" t="s">
        <v>46</v>
      </c>
      <c r="J823" t="s">
        <v>34</v>
      </c>
      <c r="K823" t="s">
        <v>188</v>
      </c>
      <c r="L823" t="s">
        <v>70</v>
      </c>
      <c r="M823" s="1">
        <v>21158</v>
      </c>
      <c r="N823" t="s">
        <v>36</v>
      </c>
      <c r="O823" t="s">
        <v>37</v>
      </c>
      <c r="P823" t="s">
        <v>49</v>
      </c>
      <c r="Q823" t="s">
        <v>61</v>
      </c>
      <c r="R823" t="s">
        <v>40</v>
      </c>
      <c r="S823" t="str">
        <f>IF(Table1[[#This Row],[Current Employee Rating]]&gt;=4,"High Performer",IF(Table1[[#This Row],[Current Employee Rating]]&gt;=3,"Average Performer","Low Performer"))</f>
        <v>Average Performer</v>
      </c>
      <c r="T823">
        <v>3</v>
      </c>
      <c r="U823" s="1">
        <v>45125</v>
      </c>
      <c r="V823">
        <v>5</v>
      </c>
      <c r="W823" t="str">
        <f>IF(Table1[[#This Row],[Engagement Score]]&lt;3,"Low",IF(Table1[[#This Row],[Engagement Score]]&lt;4,"Medium","High"))</f>
        <v>High</v>
      </c>
      <c r="X823">
        <v>4</v>
      </c>
      <c r="Y823" t="str">
        <f>IF(Table1[[#This Row],[Satisfaction Score]]&lt;3,"Unsatisfied",IF(Table1[[#This Row],[Satisfaction Score]]&lt;4,"Neutral","Satisfied"))</f>
        <v>Satisfied</v>
      </c>
      <c r="Z823">
        <v>1</v>
      </c>
      <c r="AA823" s="1">
        <v>44859</v>
      </c>
      <c r="AB823" t="s">
        <v>41</v>
      </c>
      <c r="AC823" t="s">
        <v>42</v>
      </c>
      <c r="AD823" t="s">
        <v>52</v>
      </c>
      <c r="AE823">
        <v>5</v>
      </c>
      <c r="AF823" s="5">
        <v>786.98</v>
      </c>
      <c r="AG823">
        <v>66</v>
      </c>
      <c r="AH823" t="str">
        <f t="shared" si="12"/>
        <v>Old</v>
      </c>
    </row>
    <row r="824" spans="1:34" x14ac:dyDescent="0.25">
      <c r="A824">
        <v>1314</v>
      </c>
      <c r="B824" s="1">
        <v>44482</v>
      </c>
      <c r="C824">
        <v>4</v>
      </c>
      <c r="D824" t="s">
        <v>28</v>
      </c>
      <c r="E824" t="s">
        <v>74</v>
      </c>
      <c r="F824" t="s">
        <v>30</v>
      </c>
      <c r="G824" t="s">
        <v>31</v>
      </c>
      <c r="H824" t="s">
        <v>32</v>
      </c>
      <c r="I824" t="s">
        <v>55</v>
      </c>
      <c r="J824" t="s">
        <v>34</v>
      </c>
      <c r="K824" t="s">
        <v>188</v>
      </c>
      <c r="L824" t="s">
        <v>65</v>
      </c>
      <c r="M824" s="1">
        <v>35307</v>
      </c>
      <c r="N824" t="s">
        <v>36</v>
      </c>
      <c r="O824" t="s">
        <v>37</v>
      </c>
      <c r="P824" t="s">
        <v>38</v>
      </c>
      <c r="Q824" t="s">
        <v>77</v>
      </c>
      <c r="R824" t="s">
        <v>40</v>
      </c>
      <c r="S824" t="str">
        <f>IF(Table1[[#This Row],[Current Employee Rating]]&gt;=4,"High Performer",IF(Table1[[#This Row],[Current Employee Rating]]&gt;=3,"Average Performer","Low Performer"))</f>
        <v>Average Performer</v>
      </c>
      <c r="T824">
        <v>3</v>
      </c>
      <c r="U824" s="1">
        <v>45013</v>
      </c>
      <c r="V824">
        <v>5</v>
      </c>
      <c r="W824" t="str">
        <f>IF(Table1[[#This Row],[Engagement Score]]&lt;3,"Low",IF(Table1[[#This Row],[Engagement Score]]&lt;4,"Medium","High"))</f>
        <v>High</v>
      </c>
      <c r="X824">
        <v>5</v>
      </c>
      <c r="Y824" t="str">
        <f>IF(Table1[[#This Row],[Satisfaction Score]]&lt;3,"Unsatisfied",IF(Table1[[#This Row],[Satisfaction Score]]&lt;4,"Neutral","Satisfied"))</f>
        <v>Satisfied</v>
      </c>
      <c r="Z824">
        <v>3</v>
      </c>
      <c r="AA824" s="1">
        <v>45003</v>
      </c>
      <c r="AB824" t="s">
        <v>62</v>
      </c>
      <c r="AC824" t="s">
        <v>42</v>
      </c>
      <c r="AD824" t="s">
        <v>73</v>
      </c>
      <c r="AE824">
        <v>4</v>
      </c>
      <c r="AF824" s="5">
        <v>852.21</v>
      </c>
      <c r="AG824">
        <v>25</v>
      </c>
      <c r="AH824" t="str">
        <f t="shared" si="12"/>
        <v>Adult</v>
      </c>
    </row>
    <row r="825" spans="1:34" x14ac:dyDescent="0.25">
      <c r="A825">
        <v>1315</v>
      </c>
      <c r="B825" s="1">
        <v>44114</v>
      </c>
      <c r="C825">
        <v>5</v>
      </c>
      <c r="D825" t="s">
        <v>126</v>
      </c>
      <c r="E825" t="s">
        <v>81</v>
      </c>
      <c r="F825" t="s">
        <v>30</v>
      </c>
      <c r="G825" t="s">
        <v>46</v>
      </c>
      <c r="H825" t="s">
        <v>45</v>
      </c>
      <c r="I825" t="s">
        <v>33</v>
      </c>
      <c r="J825" t="s">
        <v>132</v>
      </c>
      <c r="K825" t="s">
        <v>132</v>
      </c>
      <c r="L825" t="s">
        <v>89</v>
      </c>
      <c r="M825" s="1">
        <v>20810</v>
      </c>
      <c r="N825" t="s">
        <v>36</v>
      </c>
      <c r="O825" t="s">
        <v>37</v>
      </c>
      <c r="P825" t="s">
        <v>84</v>
      </c>
      <c r="Q825" t="s">
        <v>39</v>
      </c>
      <c r="R825" t="s">
        <v>40</v>
      </c>
      <c r="S825" t="str">
        <f>IF(Table1[[#This Row],[Current Employee Rating]]&gt;=4,"High Performer",IF(Table1[[#This Row],[Current Employee Rating]]&gt;=3,"Average Performer","Low Performer"))</f>
        <v>Average Performer</v>
      </c>
      <c r="T825">
        <v>3</v>
      </c>
      <c r="U825" s="1">
        <v>44894</v>
      </c>
      <c r="V825">
        <v>5</v>
      </c>
      <c r="W825" t="str">
        <f>IF(Table1[[#This Row],[Engagement Score]]&lt;3,"Low",IF(Table1[[#This Row],[Engagement Score]]&lt;4,"Medium","High"))</f>
        <v>High</v>
      </c>
      <c r="X825">
        <v>1</v>
      </c>
      <c r="Y825" t="str">
        <f>IF(Table1[[#This Row],[Satisfaction Score]]&lt;3,"Unsatisfied",IF(Table1[[#This Row],[Satisfaction Score]]&lt;4,"Neutral","Satisfied"))</f>
        <v>Unsatisfied</v>
      </c>
      <c r="Z825">
        <v>1</v>
      </c>
      <c r="AA825" s="1">
        <v>45136</v>
      </c>
      <c r="AB825" t="s">
        <v>92</v>
      </c>
      <c r="AC825" t="s">
        <v>51</v>
      </c>
      <c r="AD825" t="s">
        <v>43</v>
      </c>
      <c r="AE825">
        <v>4</v>
      </c>
      <c r="AF825" s="5">
        <v>761.63</v>
      </c>
      <c r="AG825">
        <v>64</v>
      </c>
      <c r="AH825" t="str">
        <f t="shared" si="12"/>
        <v>Old</v>
      </c>
    </row>
    <row r="826" spans="1:34" x14ac:dyDescent="0.25">
      <c r="A826">
        <v>1316</v>
      </c>
      <c r="B826" s="1">
        <v>43485</v>
      </c>
      <c r="C826">
        <v>7</v>
      </c>
      <c r="D826" t="s">
        <v>136</v>
      </c>
      <c r="E826" t="s">
        <v>29</v>
      </c>
      <c r="F826" t="s">
        <v>30</v>
      </c>
      <c r="G826" t="s">
        <v>46</v>
      </c>
      <c r="H826" t="s">
        <v>45</v>
      </c>
      <c r="I826" t="s">
        <v>55</v>
      </c>
      <c r="J826" t="s">
        <v>115</v>
      </c>
      <c r="K826" t="s">
        <v>115</v>
      </c>
      <c r="L826" t="s">
        <v>47</v>
      </c>
      <c r="M826" s="1">
        <v>20386</v>
      </c>
      <c r="N826" t="s">
        <v>36</v>
      </c>
      <c r="O826" t="s">
        <v>37</v>
      </c>
      <c r="P826" t="s">
        <v>84</v>
      </c>
      <c r="Q826" t="s">
        <v>61</v>
      </c>
      <c r="R826" t="s">
        <v>40</v>
      </c>
      <c r="S826" t="str">
        <f>IF(Table1[[#This Row],[Current Employee Rating]]&gt;=4,"High Performer",IF(Table1[[#This Row],[Current Employee Rating]]&gt;=3,"Average Performer","Low Performer"))</f>
        <v>Average Performer</v>
      </c>
      <c r="T826">
        <v>3</v>
      </c>
      <c r="U826" s="1">
        <v>45127</v>
      </c>
      <c r="V826">
        <v>3</v>
      </c>
      <c r="W826" t="str">
        <f>IF(Table1[[#This Row],[Engagement Score]]&lt;3,"Low",IF(Table1[[#This Row],[Engagement Score]]&lt;4,"Medium","High"))</f>
        <v>Medium</v>
      </c>
      <c r="X826">
        <v>4</v>
      </c>
      <c r="Y826" t="str">
        <f>IF(Table1[[#This Row],[Satisfaction Score]]&lt;3,"Unsatisfied",IF(Table1[[#This Row],[Satisfaction Score]]&lt;4,"Neutral","Satisfied"))</f>
        <v>Satisfied</v>
      </c>
      <c r="Z826">
        <v>3</v>
      </c>
      <c r="AA826" s="1">
        <v>45036</v>
      </c>
      <c r="AB826" t="s">
        <v>68</v>
      </c>
      <c r="AC826" t="s">
        <v>51</v>
      </c>
      <c r="AD826" t="s">
        <v>73</v>
      </c>
      <c r="AE826">
        <v>5</v>
      </c>
      <c r="AF826" s="5">
        <v>202.62</v>
      </c>
      <c r="AG826">
        <v>64</v>
      </c>
      <c r="AH826" t="str">
        <f t="shared" si="12"/>
        <v>Old</v>
      </c>
    </row>
    <row r="827" spans="1:34" x14ac:dyDescent="0.25">
      <c r="A827">
        <v>1317</v>
      </c>
      <c r="B827" s="1">
        <v>44325</v>
      </c>
      <c r="C827">
        <v>5</v>
      </c>
      <c r="D827" t="s">
        <v>126</v>
      </c>
      <c r="E827" t="s">
        <v>87</v>
      </c>
      <c r="F827" t="s">
        <v>30</v>
      </c>
      <c r="G827" t="s">
        <v>55</v>
      </c>
      <c r="H827" t="s">
        <v>45</v>
      </c>
      <c r="I827" t="s">
        <v>46</v>
      </c>
      <c r="J827" t="s">
        <v>132</v>
      </c>
      <c r="K827" t="s">
        <v>132</v>
      </c>
      <c r="L827" t="s">
        <v>47</v>
      </c>
      <c r="M827" s="1">
        <v>18590</v>
      </c>
      <c r="N827" t="s">
        <v>36</v>
      </c>
      <c r="O827" t="s">
        <v>37</v>
      </c>
      <c r="P827" t="s">
        <v>72</v>
      </c>
      <c r="Q827" t="s">
        <v>39</v>
      </c>
      <c r="R827" t="s">
        <v>40</v>
      </c>
      <c r="S827" t="str">
        <f>IF(Table1[[#This Row],[Current Employee Rating]]&gt;=4,"High Performer",IF(Table1[[#This Row],[Current Employee Rating]]&gt;=3,"Average Performer","Low Performer"))</f>
        <v>Average Performer</v>
      </c>
      <c r="T827">
        <v>3</v>
      </c>
      <c r="U827" s="1">
        <v>45051</v>
      </c>
      <c r="V827">
        <v>4</v>
      </c>
      <c r="W827" t="str">
        <f>IF(Table1[[#This Row],[Engagement Score]]&lt;3,"Low",IF(Table1[[#This Row],[Engagement Score]]&lt;4,"Medium","High"))</f>
        <v>High</v>
      </c>
      <c r="X827">
        <v>2</v>
      </c>
      <c r="Y827" t="str">
        <f>IF(Table1[[#This Row],[Satisfaction Score]]&lt;3,"Unsatisfied",IF(Table1[[#This Row],[Satisfaction Score]]&lt;4,"Neutral","Satisfied"))</f>
        <v>Unsatisfied</v>
      </c>
      <c r="Z827">
        <v>2</v>
      </c>
      <c r="AA827" s="1">
        <v>44793</v>
      </c>
      <c r="AB827" t="s">
        <v>92</v>
      </c>
      <c r="AC827" t="s">
        <v>51</v>
      </c>
      <c r="AD827" t="s">
        <v>73</v>
      </c>
      <c r="AE827">
        <v>5</v>
      </c>
      <c r="AF827" s="5">
        <v>414.75</v>
      </c>
      <c r="AG827">
        <v>71</v>
      </c>
      <c r="AH827" t="str">
        <f t="shared" si="12"/>
        <v>Old</v>
      </c>
    </row>
    <row r="828" spans="1:34" x14ac:dyDescent="0.25">
      <c r="A828">
        <v>1318</v>
      </c>
      <c r="B828" s="1">
        <v>45136</v>
      </c>
      <c r="C828">
        <v>2</v>
      </c>
      <c r="D828" t="s">
        <v>137</v>
      </c>
      <c r="E828" t="s">
        <v>74</v>
      </c>
      <c r="F828" t="s">
        <v>30</v>
      </c>
      <c r="G828" t="s">
        <v>31</v>
      </c>
      <c r="H828" t="s">
        <v>56</v>
      </c>
      <c r="I828" t="s">
        <v>33</v>
      </c>
      <c r="J828" t="s">
        <v>132</v>
      </c>
      <c r="K828" t="s">
        <v>132</v>
      </c>
      <c r="L828" t="s">
        <v>70</v>
      </c>
      <c r="M828" s="1">
        <v>30816</v>
      </c>
      <c r="N828" t="s">
        <v>36</v>
      </c>
      <c r="O828" t="s">
        <v>37</v>
      </c>
      <c r="P828" t="s">
        <v>38</v>
      </c>
      <c r="Q828" t="s">
        <v>77</v>
      </c>
      <c r="R828" t="s">
        <v>40</v>
      </c>
      <c r="S828" t="str">
        <f>IF(Table1[[#This Row],[Current Employee Rating]]&gt;=4,"High Performer",IF(Table1[[#This Row],[Current Employee Rating]]&gt;=3,"Average Performer","Low Performer"))</f>
        <v>Average Performer</v>
      </c>
      <c r="T828">
        <v>3</v>
      </c>
      <c r="U828" s="1">
        <v>45067</v>
      </c>
      <c r="V828">
        <v>5</v>
      </c>
      <c r="W828" t="str">
        <f>IF(Table1[[#This Row],[Engagement Score]]&lt;3,"Low",IF(Table1[[#This Row],[Engagement Score]]&lt;4,"Medium","High"))</f>
        <v>High</v>
      </c>
      <c r="X828">
        <v>4</v>
      </c>
      <c r="Y828" t="str">
        <f>IF(Table1[[#This Row],[Satisfaction Score]]&lt;3,"Unsatisfied",IF(Table1[[#This Row],[Satisfaction Score]]&lt;4,"Neutral","Satisfied"))</f>
        <v>Satisfied</v>
      </c>
      <c r="Z828">
        <v>2</v>
      </c>
      <c r="AA828" s="1">
        <v>44851</v>
      </c>
      <c r="AB828" t="s">
        <v>92</v>
      </c>
      <c r="AC828" t="s">
        <v>51</v>
      </c>
      <c r="AD828" t="s">
        <v>63</v>
      </c>
      <c r="AE828">
        <v>4</v>
      </c>
      <c r="AF828" s="5">
        <v>344.55</v>
      </c>
      <c r="AG828">
        <v>39</v>
      </c>
      <c r="AH828" t="str">
        <f t="shared" si="12"/>
        <v>Adult</v>
      </c>
    </row>
    <row r="829" spans="1:34" x14ac:dyDescent="0.25">
      <c r="A829">
        <v>1319</v>
      </c>
      <c r="B829" s="1">
        <v>43701</v>
      </c>
      <c r="C829">
        <v>6</v>
      </c>
      <c r="D829" t="s">
        <v>138</v>
      </c>
      <c r="E829" t="s">
        <v>44</v>
      </c>
      <c r="F829" t="s">
        <v>30</v>
      </c>
      <c r="G829" t="s">
        <v>46</v>
      </c>
      <c r="H829" t="s">
        <v>32</v>
      </c>
      <c r="I829" t="s">
        <v>33</v>
      </c>
      <c r="J829" t="s">
        <v>132</v>
      </c>
      <c r="K829" t="s">
        <v>132</v>
      </c>
      <c r="L829" t="s">
        <v>35</v>
      </c>
      <c r="M829" s="1">
        <v>23581</v>
      </c>
      <c r="N829" t="s">
        <v>36</v>
      </c>
      <c r="O829" t="s">
        <v>48</v>
      </c>
      <c r="P829" t="s">
        <v>84</v>
      </c>
      <c r="Q829" t="s">
        <v>67</v>
      </c>
      <c r="R829" t="s">
        <v>40</v>
      </c>
      <c r="S829" t="str">
        <f>IF(Table1[[#This Row],[Current Employee Rating]]&gt;=4,"High Performer",IF(Table1[[#This Row],[Current Employee Rating]]&gt;=3,"Average Performer","Low Performer"))</f>
        <v>Average Performer</v>
      </c>
      <c r="T829">
        <v>3</v>
      </c>
      <c r="U829" s="1">
        <v>45091</v>
      </c>
      <c r="V829">
        <v>4</v>
      </c>
      <c r="W829" t="str">
        <f>IF(Table1[[#This Row],[Engagement Score]]&lt;3,"Low",IF(Table1[[#This Row],[Engagement Score]]&lt;4,"Medium","High"))</f>
        <v>High</v>
      </c>
      <c r="X829">
        <v>2</v>
      </c>
      <c r="Y829" t="str">
        <f>IF(Table1[[#This Row],[Satisfaction Score]]&lt;3,"Unsatisfied",IF(Table1[[#This Row],[Satisfaction Score]]&lt;4,"Neutral","Satisfied"))</f>
        <v>Unsatisfied</v>
      </c>
      <c r="Z829">
        <v>5</v>
      </c>
      <c r="AA829" s="1">
        <v>45065</v>
      </c>
      <c r="AB829" t="s">
        <v>62</v>
      </c>
      <c r="AC829" t="s">
        <v>42</v>
      </c>
      <c r="AD829" t="s">
        <v>43</v>
      </c>
      <c r="AE829">
        <v>1</v>
      </c>
      <c r="AF829" s="5">
        <v>777.46</v>
      </c>
      <c r="AG829">
        <v>55</v>
      </c>
      <c r="AH829" t="str">
        <f t="shared" si="12"/>
        <v>Middle Aged</v>
      </c>
    </row>
    <row r="830" spans="1:34" x14ac:dyDescent="0.25">
      <c r="A830">
        <v>1320</v>
      </c>
      <c r="B830" s="1">
        <v>43459</v>
      </c>
      <c r="C830">
        <v>7</v>
      </c>
      <c r="D830" t="s">
        <v>137</v>
      </c>
      <c r="E830" t="s">
        <v>74</v>
      </c>
      <c r="F830" t="s">
        <v>30</v>
      </c>
      <c r="G830" t="s">
        <v>46</v>
      </c>
      <c r="H830" t="s">
        <v>56</v>
      </c>
      <c r="I830" t="s">
        <v>55</v>
      </c>
      <c r="J830" t="s">
        <v>132</v>
      </c>
      <c r="K830" t="s">
        <v>132</v>
      </c>
      <c r="L830" t="s">
        <v>101</v>
      </c>
      <c r="M830" s="1">
        <v>30565</v>
      </c>
      <c r="N830" t="s">
        <v>36</v>
      </c>
      <c r="O830" t="s">
        <v>37</v>
      </c>
      <c r="P830" t="s">
        <v>38</v>
      </c>
      <c r="Q830" t="s">
        <v>39</v>
      </c>
      <c r="R830" t="s">
        <v>40</v>
      </c>
      <c r="S830" t="str">
        <f>IF(Table1[[#This Row],[Current Employee Rating]]&gt;=4,"High Performer",IF(Table1[[#This Row],[Current Employee Rating]]&gt;=3,"Average Performer","Low Performer"))</f>
        <v>Average Performer</v>
      </c>
      <c r="T830">
        <v>3</v>
      </c>
      <c r="U830" s="1">
        <v>44938</v>
      </c>
      <c r="V830">
        <v>5</v>
      </c>
      <c r="W830" t="str">
        <f>IF(Table1[[#This Row],[Engagement Score]]&lt;3,"Low",IF(Table1[[#This Row],[Engagement Score]]&lt;4,"Medium","High"))</f>
        <v>High</v>
      </c>
      <c r="X830">
        <v>1</v>
      </c>
      <c r="Y830" t="str">
        <f>IF(Table1[[#This Row],[Satisfaction Score]]&lt;3,"Unsatisfied",IF(Table1[[#This Row],[Satisfaction Score]]&lt;4,"Neutral","Satisfied"))</f>
        <v>Unsatisfied</v>
      </c>
      <c r="Z830">
        <v>5</v>
      </c>
      <c r="AA830" s="1">
        <v>44798</v>
      </c>
      <c r="AB830" t="s">
        <v>41</v>
      </c>
      <c r="AC830" t="s">
        <v>51</v>
      </c>
      <c r="AD830" t="s">
        <v>63</v>
      </c>
      <c r="AE830">
        <v>3</v>
      </c>
      <c r="AF830" s="5">
        <v>948.71</v>
      </c>
      <c r="AG830">
        <v>35</v>
      </c>
      <c r="AH830" t="str">
        <f t="shared" si="12"/>
        <v>Adult</v>
      </c>
    </row>
    <row r="831" spans="1:34" x14ac:dyDescent="0.25">
      <c r="A831">
        <v>1321</v>
      </c>
      <c r="B831" s="1">
        <v>44343</v>
      </c>
      <c r="C831">
        <v>4</v>
      </c>
      <c r="D831" t="s">
        <v>138</v>
      </c>
      <c r="E831" t="s">
        <v>64</v>
      </c>
      <c r="F831" t="s">
        <v>30</v>
      </c>
      <c r="G831" t="s">
        <v>31</v>
      </c>
      <c r="H831" t="s">
        <v>45</v>
      </c>
      <c r="I831" t="s">
        <v>55</v>
      </c>
      <c r="J831" t="s">
        <v>132</v>
      </c>
      <c r="K831" t="s">
        <v>132</v>
      </c>
      <c r="L831" t="s">
        <v>96</v>
      </c>
      <c r="M831" s="1">
        <v>21260</v>
      </c>
      <c r="N831" t="s">
        <v>36</v>
      </c>
      <c r="O831" t="s">
        <v>48</v>
      </c>
      <c r="P831" t="s">
        <v>72</v>
      </c>
      <c r="Q831" t="s">
        <v>61</v>
      </c>
      <c r="R831" t="s">
        <v>40</v>
      </c>
      <c r="S831" t="str">
        <f>IF(Table1[[#This Row],[Current Employee Rating]]&gt;=4,"High Performer",IF(Table1[[#This Row],[Current Employee Rating]]&gt;=3,"Average Performer","Low Performer"))</f>
        <v>Average Performer</v>
      </c>
      <c r="T831">
        <v>3</v>
      </c>
      <c r="U831" s="1">
        <v>45046</v>
      </c>
      <c r="V831">
        <v>1</v>
      </c>
      <c r="W831" t="str">
        <f>IF(Table1[[#This Row],[Engagement Score]]&lt;3,"Low",IF(Table1[[#This Row],[Engagement Score]]&lt;4,"Medium","High"))</f>
        <v>Low</v>
      </c>
      <c r="X831">
        <v>5</v>
      </c>
      <c r="Y831" t="str">
        <f>IF(Table1[[#This Row],[Satisfaction Score]]&lt;3,"Unsatisfied",IF(Table1[[#This Row],[Satisfaction Score]]&lt;4,"Neutral","Satisfied"))</f>
        <v>Satisfied</v>
      </c>
      <c r="Z831">
        <v>5</v>
      </c>
      <c r="AA831" s="1">
        <v>44945</v>
      </c>
      <c r="AB831" t="s">
        <v>50</v>
      </c>
      <c r="AC831" t="s">
        <v>42</v>
      </c>
      <c r="AD831" t="s">
        <v>73</v>
      </c>
      <c r="AE831">
        <v>5</v>
      </c>
      <c r="AF831" s="5">
        <v>308.77</v>
      </c>
      <c r="AG831">
        <v>63</v>
      </c>
      <c r="AH831" t="str">
        <f t="shared" si="12"/>
        <v>Old</v>
      </c>
    </row>
    <row r="832" spans="1:34" x14ac:dyDescent="0.25">
      <c r="A832">
        <v>1322</v>
      </c>
      <c r="B832" s="1">
        <v>44959</v>
      </c>
      <c r="C832">
        <v>3</v>
      </c>
      <c r="D832" t="s">
        <v>138</v>
      </c>
      <c r="E832" t="s">
        <v>64</v>
      </c>
      <c r="F832" t="s">
        <v>30</v>
      </c>
      <c r="G832" t="s">
        <v>55</v>
      </c>
      <c r="H832" t="s">
        <v>56</v>
      </c>
      <c r="I832" t="s">
        <v>55</v>
      </c>
      <c r="J832" t="s">
        <v>132</v>
      </c>
      <c r="K832" t="s">
        <v>132</v>
      </c>
      <c r="L832" t="s">
        <v>82</v>
      </c>
      <c r="M832" s="1">
        <v>31185</v>
      </c>
      <c r="N832" t="s">
        <v>36</v>
      </c>
      <c r="O832" t="s">
        <v>37</v>
      </c>
      <c r="P832" t="s">
        <v>49</v>
      </c>
      <c r="Q832" t="s">
        <v>39</v>
      </c>
      <c r="R832" t="s">
        <v>40</v>
      </c>
      <c r="S832" t="str">
        <f>IF(Table1[[#This Row],[Current Employee Rating]]&gt;=4,"High Performer",IF(Table1[[#This Row],[Current Employee Rating]]&gt;=3,"Average Performer","Low Performer"))</f>
        <v>Average Performer</v>
      </c>
      <c r="T832">
        <v>3</v>
      </c>
      <c r="U832" s="1">
        <v>44943</v>
      </c>
      <c r="V832">
        <v>1</v>
      </c>
      <c r="W832" t="str">
        <f>IF(Table1[[#This Row],[Engagement Score]]&lt;3,"Low",IF(Table1[[#This Row],[Engagement Score]]&lt;4,"Medium","High"))</f>
        <v>Low</v>
      </c>
      <c r="X832">
        <v>5</v>
      </c>
      <c r="Y832" t="str">
        <f>IF(Table1[[#This Row],[Satisfaction Score]]&lt;3,"Unsatisfied",IF(Table1[[#This Row],[Satisfaction Score]]&lt;4,"Neutral","Satisfied"))</f>
        <v>Satisfied</v>
      </c>
      <c r="Z832">
        <v>2</v>
      </c>
      <c r="AA832" s="1">
        <v>44981</v>
      </c>
      <c r="AB832" t="s">
        <v>50</v>
      </c>
      <c r="AC832" t="s">
        <v>51</v>
      </c>
      <c r="AD832" t="s">
        <v>52</v>
      </c>
      <c r="AE832">
        <v>1</v>
      </c>
      <c r="AF832" s="5">
        <v>891.25</v>
      </c>
      <c r="AG832">
        <v>38</v>
      </c>
      <c r="AH832" t="str">
        <f t="shared" si="12"/>
        <v>Adult</v>
      </c>
    </row>
    <row r="833" spans="1:34" x14ac:dyDescent="0.25">
      <c r="A833">
        <v>1323</v>
      </c>
      <c r="B833" s="1">
        <v>44901</v>
      </c>
      <c r="C833">
        <v>3</v>
      </c>
      <c r="D833" t="s">
        <v>137</v>
      </c>
      <c r="E833" t="s">
        <v>54</v>
      </c>
      <c r="F833" t="s">
        <v>30</v>
      </c>
      <c r="G833" t="s">
        <v>55</v>
      </c>
      <c r="H833" t="s">
        <v>56</v>
      </c>
      <c r="I833" t="s">
        <v>33</v>
      </c>
      <c r="J833" t="s">
        <v>132</v>
      </c>
      <c r="K833" t="s">
        <v>132</v>
      </c>
      <c r="L833" t="s">
        <v>47</v>
      </c>
      <c r="M833" s="1">
        <v>19437</v>
      </c>
      <c r="N833" t="s">
        <v>36</v>
      </c>
      <c r="O833" t="s">
        <v>37</v>
      </c>
      <c r="P833" t="s">
        <v>72</v>
      </c>
      <c r="Q833" t="s">
        <v>77</v>
      </c>
      <c r="R833" t="s">
        <v>40</v>
      </c>
      <c r="S833" t="str">
        <f>IF(Table1[[#This Row],[Current Employee Rating]]&gt;=4,"High Performer",IF(Table1[[#This Row],[Current Employee Rating]]&gt;=3,"Average Performer","Low Performer"))</f>
        <v>Average Performer</v>
      </c>
      <c r="T833">
        <v>3</v>
      </c>
      <c r="U833" s="1">
        <v>45048</v>
      </c>
      <c r="V833">
        <v>5</v>
      </c>
      <c r="W833" t="str">
        <f>IF(Table1[[#This Row],[Engagement Score]]&lt;3,"Low",IF(Table1[[#This Row],[Engagement Score]]&lt;4,"Medium","High"))</f>
        <v>High</v>
      </c>
      <c r="X833">
        <v>1</v>
      </c>
      <c r="Y833" t="str">
        <f>IF(Table1[[#This Row],[Satisfaction Score]]&lt;3,"Unsatisfied",IF(Table1[[#This Row],[Satisfaction Score]]&lt;4,"Neutral","Satisfied"))</f>
        <v>Unsatisfied</v>
      </c>
      <c r="Z833">
        <v>5</v>
      </c>
      <c r="AA833" s="1">
        <v>45015</v>
      </c>
      <c r="AB833" t="s">
        <v>50</v>
      </c>
      <c r="AC833" t="s">
        <v>42</v>
      </c>
      <c r="AD833" t="s">
        <v>73</v>
      </c>
      <c r="AE833">
        <v>2</v>
      </c>
      <c r="AF833" s="5">
        <v>659.9</v>
      </c>
      <c r="AG833">
        <v>69</v>
      </c>
      <c r="AH833" t="str">
        <f t="shared" si="12"/>
        <v>Old</v>
      </c>
    </row>
    <row r="834" spans="1:34" x14ac:dyDescent="0.25">
      <c r="A834">
        <v>1324</v>
      </c>
      <c r="B834" s="1">
        <v>44400</v>
      </c>
      <c r="C834">
        <v>4</v>
      </c>
      <c r="D834" t="s">
        <v>138</v>
      </c>
      <c r="E834" t="s">
        <v>87</v>
      </c>
      <c r="F834" t="s">
        <v>30</v>
      </c>
      <c r="G834" t="s">
        <v>46</v>
      </c>
      <c r="H834" t="s">
        <v>45</v>
      </c>
      <c r="I834" t="s">
        <v>46</v>
      </c>
      <c r="J834" t="s">
        <v>132</v>
      </c>
      <c r="K834" t="s">
        <v>132</v>
      </c>
      <c r="L834" t="s">
        <v>65</v>
      </c>
      <c r="M834" s="1">
        <v>31713</v>
      </c>
      <c r="N834" t="s">
        <v>36</v>
      </c>
      <c r="O834" t="s">
        <v>37</v>
      </c>
      <c r="P834" t="s">
        <v>49</v>
      </c>
      <c r="Q834" t="s">
        <v>61</v>
      </c>
      <c r="R834" t="s">
        <v>40</v>
      </c>
      <c r="S834" t="str">
        <f>IF(Table1[[#This Row],[Current Employee Rating]]&gt;=4,"High Performer",IF(Table1[[#This Row],[Current Employee Rating]]&gt;=3,"Average Performer","Low Performer"))</f>
        <v>Average Performer</v>
      </c>
      <c r="T834">
        <v>3</v>
      </c>
      <c r="U834" s="1">
        <v>44881</v>
      </c>
      <c r="V834">
        <v>5</v>
      </c>
      <c r="W834" t="str">
        <f>IF(Table1[[#This Row],[Engagement Score]]&lt;3,"Low",IF(Table1[[#This Row],[Engagement Score]]&lt;4,"Medium","High"))</f>
        <v>High</v>
      </c>
      <c r="X834">
        <v>3</v>
      </c>
      <c r="Y834" t="str">
        <f>IF(Table1[[#This Row],[Satisfaction Score]]&lt;3,"Unsatisfied",IF(Table1[[#This Row],[Satisfaction Score]]&lt;4,"Neutral","Satisfied"))</f>
        <v>Neutral</v>
      </c>
      <c r="Z834">
        <v>3</v>
      </c>
      <c r="AA834" s="1">
        <v>44834</v>
      </c>
      <c r="AB834" t="s">
        <v>62</v>
      </c>
      <c r="AC834" t="s">
        <v>42</v>
      </c>
      <c r="AD834" t="s">
        <v>43</v>
      </c>
      <c r="AE834">
        <v>2</v>
      </c>
      <c r="AF834" s="5">
        <v>858.72</v>
      </c>
      <c r="AG834">
        <v>35</v>
      </c>
      <c r="AH834" t="str">
        <f t="shared" si="12"/>
        <v>Adult</v>
      </c>
    </row>
    <row r="835" spans="1:34" x14ac:dyDescent="0.25">
      <c r="A835">
        <v>1325</v>
      </c>
      <c r="B835" s="1">
        <v>43785</v>
      </c>
      <c r="C835">
        <v>6</v>
      </c>
      <c r="D835" t="s">
        <v>138</v>
      </c>
      <c r="E835" t="s">
        <v>64</v>
      </c>
      <c r="F835" t="s">
        <v>30</v>
      </c>
      <c r="G835" t="s">
        <v>31</v>
      </c>
      <c r="H835" t="s">
        <v>56</v>
      </c>
      <c r="I835" t="s">
        <v>33</v>
      </c>
      <c r="J835" t="s">
        <v>132</v>
      </c>
      <c r="K835" t="s">
        <v>132</v>
      </c>
      <c r="L835" t="s">
        <v>79</v>
      </c>
      <c r="M835" s="1">
        <v>30073</v>
      </c>
      <c r="N835" t="s">
        <v>36</v>
      </c>
      <c r="O835" t="s">
        <v>37</v>
      </c>
      <c r="P835" t="s">
        <v>72</v>
      </c>
      <c r="Q835" t="s">
        <v>77</v>
      </c>
      <c r="R835" t="s">
        <v>40</v>
      </c>
      <c r="S835" t="str">
        <f>IF(Table1[[#This Row],[Current Employee Rating]]&gt;=4,"High Performer",IF(Table1[[#This Row],[Current Employee Rating]]&gt;=3,"Average Performer","Low Performer"))</f>
        <v>Average Performer</v>
      </c>
      <c r="T835">
        <v>3</v>
      </c>
      <c r="U835" s="1">
        <v>44912</v>
      </c>
      <c r="V835">
        <v>1</v>
      </c>
      <c r="W835" t="str">
        <f>IF(Table1[[#This Row],[Engagement Score]]&lt;3,"Low",IF(Table1[[#This Row],[Engagement Score]]&lt;4,"Medium","High"))</f>
        <v>Low</v>
      </c>
      <c r="X835">
        <v>5</v>
      </c>
      <c r="Y835" t="str">
        <f>IF(Table1[[#This Row],[Satisfaction Score]]&lt;3,"Unsatisfied",IF(Table1[[#This Row],[Satisfaction Score]]&lt;4,"Neutral","Satisfied"))</f>
        <v>Satisfied</v>
      </c>
      <c r="Z835">
        <v>3</v>
      </c>
      <c r="AA835" s="1">
        <v>45013</v>
      </c>
      <c r="AB835" t="s">
        <v>62</v>
      </c>
      <c r="AC835" t="s">
        <v>51</v>
      </c>
      <c r="AD835" t="s">
        <v>43</v>
      </c>
      <c r="AE835">
        <v>5</v>
      </c>
      <c r="AF835" s="5">
        <v>380.24</v>
      </c>
      <c r="AG835">
        <v>37</v>
      </c>
      <c r="AH835" t="str">
        <f t="shared" ref="AH835:AH898" si="13">IF(AG835&lt;25,"Young Adult", IF(AG835&lt;40, "Adult", IF(AG835&lt;60, "Middle Aged", "Old")))</f>
        <v>Adult</v>
      </c>
    </row>
    <row r="836" spans="1:34" x14ac:dyDescent="0.25">
      <c r="A836">
        <v>1326</v>
      </c>
      <c r="B836" s="1">
        <v>43898</v>
      </c>
      <c r="C836">
        <v>6</v>
      </c>
      <c r="D836" t="s">
        <v>114</v>
      </c>
      <c r="E836" t="s">
        <v>94</v>
      </c>
      <c r="F836" t="s">
        <v>30</v>
      </c>
      <c r="G836" t="s">
        <v>55</v>
      </c>
      <c r="H836" t="s">
        <v>45</v>
      </c>
      <c r="I836" t="s">
        <v>33</v>
      </c>
      <c r="J836" t="s">
        <v>132</v>
      </c>
      <c r="K836" t="s">
        <v>132</v>
      </c>
      <c r="L836" t="s">
        <v>75</v>
      </c>
      <c r="M836" s="1">
        <v>28446</v>
      </c>
      <c r="N836" t="s">
        <v>36</v>
      </c>
      <c r="O836" t="s">
        <v>48</v>
      </c>
      <c r="P836" t="s">
        <v>38</v>
      </c>
      <c r="Q836" t="s">
        <v>39</v>
      </c>
      <c r="R836" t="s">
        <v>40</v>
      </c>
      <c r="S836" t="str">
        <f>IF(Table1[[#This Row],[Current Employee Rating]]&gt;=4,"High Performer",IF(Table1[[#This Row],[Current Employee Rating]]&gt;=3,"Average Performer","Low Performer"))</f>
        <v>Average Performer</v>
      </c>
      <c r="T836">
        <v>3</v>
      </c>
      <c r="U836" s="1">
        <v>44989</v>
      </c>
      <c r="V836">
        <v>5</v>
      </c>
      <c r="W836" t="str">
        <f>IF(Table1[[#This Row],[Engagement Score]]&lt;3,"Low",IF(Table1[[#This Row],[Engagement Score]]&lt;4,"Medium","High"))</f>
        <v>High</v>
      </c>
      <c r="X836">
        <v>3</v>
      </c>
      <c r="Y836" t="str">
        <f>IF(Table1[[#This Row],[Satisfaction Score]]&lt;3,"Unsatisfied",IF(Table1[[#This Row],[Satisfaction Score]]&lt;4,"Neutral","Satisfied"))</f>
        <v>Neutral</v>
      </c>
      <c r="Z836">
        <v>1</v>
      </c>
      <c r="AA836" s="1">
        <v>45047</v>
      </c>
      <c r="AB836" t="s">
        <v>41</v>
      </c>
      <c r="AC836" t="s">
        <v>51</v>
      </c>
      <c r="AD836" t="s">
        <v>73</v>
      </c>
      <c r="AE836">
        <v>5</v>
      </c>
      <c r="AF836" s="5">
        <v>505.4</v>
      </c>
      <c r="AG836">
        <v>43</v>
      </c>
      <c r="AH836" t="str">
        <f t="shared" si="13"/>
        <v>Middle Aged</v>
      </c>
    </row>
    <row r="837" spans="1:34" x14ac:dyDescent="0.25">
      <c r="A837">
        <v>1327</v>
      </c>
      <c r="B837" s="1">
        <v>43479</v>
      </c>
      <c r="C837">
        <v>7</v>
      </c>
      <c r="D837" t="s">
        <v>114</v>
      </c>
      <c r="E837" t="s">
        <v>74</v>
      </c>
      <c r="F837" t="s">
        <v>30</v>
      </c>
      <c r="G837" t="s">
        <v>46</v>
      </c>
      <c r="H837" t="s">
        <v>56</v>
      </c>
      <c r="I837" t="s">
        <v>33</v>
      </c>
      <c r="J837" t="s">
        <v>132</v>
      </c>
      <c r="K837" t="s">
        <v>132</v>
      </c>
      <c r="L837" t="s">
        <v>79</v>
      </c>
      <c r="M837" s="1">
        <v>21966</v>
      </c>
      <c r="N837" t="s">
        <v>36</v>
      </c>
      <c r="O837" t="s">
        <v>48</v>
      </c>
      <c r="P837" t="s">
        <v>38</v>
      </c>
      <c r="Q837" t="s">
        <v>61</v>
      </c>
      <c r="R837" t="s">
        <v>40</v>
      </c>
      <c r="S837" t="str">
        <f>IF(Table1[[#This Row],[Current Employee Rating]]&gt;=4,"High Performer",IF(Table1[[#This Row],[Current Employee Rating]]&gt;=3,"Average Performer","Low Performer"))</f>
        <v>Average Performer</v>
      </c>
      <c r="T837">
        <v>3</v>
      </c>
      <c r="U837" s="1">
        <v>45008</v>
      </c>
      <c r="V837">
        <v>5</v>
      </c>
      <c r="W837" t="str">
        <f>IF(Table1[[#This Row],[Engagement Score]]&lt;3,"Low",IF(Table1[[#This Row],[Engagement Score]]&lt;4,"Medium","High"))</f>
        <v>High</v>
      </c>
      <c r="X837">
        <v>3</v>
      </c>
      <c r="Y837" t="str">
        <f>IF(Table1[[#This Row],[Satisfaction Score]]&lt;3,"Unsatisfied",IF(Table1[[#This Row],[Satisfaction Score]]&lt;4,"Neutral","Satisfied"))</f>
        <v>Neutral</v>
      </c>
      <c r="Z837">
        <v>4</v>
      </c>
      <c r="AA837" s="1">
        <v>45109</v>
      </c>
      <c r="AB837" t="s">
        <v>41</v>
      </c>
      <c r="AC837" t="s">
        <v>42</v>
      </c>
      <c r="AD837" t="s">
        <v>73</v>
      </c>
      <c r="AE837">
        <v>3</v>
      </c>
      <c r="AF837" s="5">
        <v>609.01</v>
      </c>
      <c r="AG837">
        <v>59</v>
      </c>
      <c r="AH837" t="str">
        <f t="shared" si="13"/>
        <v>Middle Aged</v>
      </c>
    </row>
    <row r="838" spans="1:34" x14ac:dyDescent="0.25">
      <c r="A838">
        <v>1328</v>
      </c>
      <c r="B838" s="1">
        <v>43890</v>
      </c>
      <c r="C838">
        <v>6</v>
      </c>
      <c r="D838" t="s">
        <v>114</v>
      </c>
      <c r="E838" t="s">
        <v>81</v>
      </c>
      <c r="F838" t="s">
        <v>30</v>
      </c>
      <c r="G838" t="s">
        <v>46</v>
      </c>
      <c r="H838" t="s">
        <v>32</v>
      </c>
      <c r="I838" t="s">
        <v>55</v>
      </c>
      <c r="J838" t="s">
        <v>95</v>
      </c>
      <c r="K838" t="s">
        <v>95</v>
      </c>
      <c r="L838" t="s">
        <v>82</v>
      </c>
      <c r="M838" s="1">
        <v>27752</v>
      </c>
      <c r="N838" t="s">
        <v>36</v>
      </c>
      <c r="O838" t="s">
        <v>48</v>
      </c>
      <c r="P838" t="s">
        <v>84</v>
      </c>
      <c r="Q838" t="s">
        <v>61</v>
      </c>
      <c r="R838" t="s">
        <v>40</v>
      </c>
      <c r="S838" t="str">
        <f>IF(Table1[[#This Row],[Current Employee Rating]]&gt;=4,"High Performer",IF(Table1[[#This Row],[Current Employee Rating]]&gt;=3,"Average Performer","Low Performer"))</f>
        <v>Average Performer</v>
      </c>
      <c r="T838">
        <v>3</v>
      </c>
      <c r="U838" s="1">
        <v>44872</v>
      </c>
      <c r="V838">
        <v>1</v>
      </c>
      <c r="W838" t="str">
        <f>IF(Table1[[#This Row],[Engagement Score]]&lt;3,"Low",IF(Table1[[#This Row],[Engagement Score]]&lt;4,"Medium","High"))</f>
        <v>Low</v>
      </c>
      <c r="X838">
        <v>4</v>
      </c>
      <c r="Y838" t="str">
        <f>IF(Table1[[#This Row],[Satisfaction Score]]&lt;3,"Unsatisfied",IF(Table1[[#This Row],[Satisfaction Score]]&lt;4,"Neutral","Satisfied"))</f>
        <v>Satisfied</v>
      </c>
      <c r="Z838">
        <v>3</v>
      </c>
      <c r="AA838" s="1">
        <v>45009</v>
      </c>
      <c r="AB838" t="s">
        <v>50</v>
      </c>
      <c r="AC838" t="s">
        <v>42</v>
      </c>
      <c r="AD838" t="s">
        <v>43</v>
      </c>
      <c r="AE838">
        <v>3</v>
      </c>
      <c r="AF838" s="5">
        <v>656.38</v>
      </c>
      <c r="AG838">
        <v>45</v>
      </c>
      <c r="AH838" t="str">
        <f t="shared" si="13"/>
        <v>Middle Aged</v>
      </c>
    </row>
    <row r="839" spans="1:34" x14ac:dyDescent="0.25">
      <c r="A839">
        <v>1329</v>
      </c>
      <c r="B839" s="1">
        <v>44890</v>
      </c>
      <c r="C839">
        <v>3</v>
      </c>
      <c r="D839" t="s">
        <v>128</v>
      </c>
      <c r="E839" t="s">
        <v>54</v>
      </c>
      <c r="F839" t="s">
        <v>30</v>
      </c>
      <c r="G839" t="s">
        <v>31</v>
      </c>
      <c r="H839" t="s">
        <v>56</v>
      </c>
      <c r="I839" t="s">
        <v>46</v>
      </c>
      <c r="J839" t="s">
        <v>129</v>
      </c>
      <c r="K839" t="s">
        <v>129</v>
      </c>
      <c r="L839" t="s">
        <v>70</v>
      </c>
      <c r="M839" s="1">
        <v>21490</v>
      </c>
      <c r="N839" t="s">
        <v>36</v>
      </c>
      <c r="O839" t="s">
        <v>48</v>
      </c>
      <c r="P839" t="s">
        <v>72</v>
      </c>
      <c r="Q839" t="s">
        <v>39</v>
      </c>
      <c r="R839" t="s">
        <v>40</v>
      </c>
      <c r="S839" t="str">
        <f>IF(Table1[[#This Row],[Current Employee Rating]]&gt;=4,"High Performer",IF(Table1[[#This Row],[Current Employee Rating]]&gt;=3,"Average Performer","Low Performer"))</f>
        <v>Average Performer</v>
      </c>
      <c r="T839">
        <v>3</v>
      </c>
      <c r="U839" s="1">
        <v>45069</v>
      </c>
      <c r="V839">
        <v>3</v>
      </c>
      <c r="W839" t="str">
        <f>IF(Table1[[#This Row],[Engagement Score]]&lt;3,"Low",IF(Table1[[#This Row],[Engagement Score]]&lt;4,"Medium","High"))</f>
        <v>Medium</v>
      </c>
      <c r="X839">
        <v>2</v>
      </c>
      <c r="Y839" t="str">
        <f>IF(Table1[[#This Row],[Satisfaction Score]]&lt;3,"Unsatisfied",IF(Table1[[#This Row],[Satisfaction Score]]&lt;4,"Neutral","Satisfied"))</f>
        <v>Unsatisfied</v>
      </c>
      <c r="Z839">
        <v>5</v>
      </c>
      <c r="AA839" s="1">
        <v>45088</v>
      </c>
      <c r="AB839" t="s">
        <v>62</v>
      </c>
      <c r="AC839" t="s">
        <v>51</v>
      </c>
      <c r="AD839" t="s">
        <v>73</v>
      </c>
      <c r="AE839">
        <v>5</v>
      </c>
      <c r="AF839" s="5">
        <v>692.63</v>
      </c>
      <c r="AG839">
        <v>64</v>
      </c>
      <c r="AH839" t="str">
        <f t="shared" si="13"/>
        <v>Old</v>
      </c>
    </row>
    <row r="840" spans="1:34" x14ac:dyDescent="0.25">
      <c r="A840">
        <v>1330</v>
      </c>
      <c r="B840" s="1">
        <v>44819</v>
      </c>
      <c r="C840">
        <v>3</v>
      </c>
      <c r="D840" t="s">
        <v>138</v>
      </c>
      <c r="E840" t="s">
        <v>87</v>
      </c>
      <c r="F840" t="s">
        <v>30</v>
      </c>
      <c r="G840" t="s">
        <v>55</v>
      </c>
      <c r="H840" t="s">
        <v>45</v>
      </c>
      <c r="I840" t="s">
        <v>46</v>
      </c>
      <c r="J840" t="s">
        <v>132</v>
      </c>
      <c r="K840" t="s">
        <v>132</v>
      </c>
      <c r="L840" t="s">
        <v>65</v>
      </c>
      <c r="M840" s="1">
        <v>32933</v>
      </c>
      <c r="N840" t="s">
        <v>36</v>
      </c>
      <c r="O840" t="s">
        <v>37</v>
      </c>
      <c r="P840" t="s">
        <v>38</v>
      </c>
      <c r="Q840" t="s">
        <v>77</v>
      </c>
      <c r="R840" t="s">
        <v>40</v>
      </c>
      <c r="S840" t="str">
        <f>IF(Table1[[#This Row],[Current Employee Rating]]&gt;=4,"High Performer",IF(Table1[[#This Row],[Current Employee Rating]]&gt;=3,"Average Performer","Low Performer"))</f>
        <v>Average Performer</v>
      </c>
      <c r="T840">
        <v>3</v>
      </c>
      <c r="U840" s="1">
        <v>44829</v>
      </c>
      <c r="V840">
        <v>3</v>
      </c>
      <c r="W840" t="str">
        <f>IF(Table1[[#This Row],[Engagement Score]]&lt;3,"Low",IF(Table1[[#This Row],[Engagement Score]]&lt;4,"Medium","High"))</f>
        <v>Medium</v>
      </c>
      <c r="X840">
        <v>5</v>
      </c>
      <c r="Y840" t="str">
        <f>IF(Table1[[#This Row],[Satisfaction Score]]&lt;3,"Unsatisfied",IF(Table1[[#This Row],[Satisfaction Score]]&lt;4,"Neutral","Satisfied"))</f>
        <v>Satisfied</v>
      </c>
      <c r="Z840">
        <v>2</v>
      </c>
      <c r="AA840" s="1">
        <v>44885</v>
      </c>
      <c r="AB840" t="s">
        <v>62</v>
      </c>
      <c r="AC840" t="s">
        <v>42</v>
      </c>
      <c r="AD840" t="s">
        <v>52</v>
      </c>
      <c r="AE840">
        <v>3</v>
      </c>
      <c r="AF840" s="5">
        <v>633.72</v>
      </c>
      <c r="AG840">
        <v>32</v>
      </c>
      <c r="AH840" t="str">
        <f t="shared" si="13"/>
        <v>Adult</v>
      </c>
    </row>
    <row r="841" spans="1:34" x14ac:dyDescent="0.25">
      <c r="A841">
        <v>1331</v>
      </c>
      <c r="B841" s="1">
        <v>44419</v>
      </c>
      <c r="C841">
        <v>4</v>
      </c>
      <c r="D841" t="s">
        <v>138</v>
      </c>
      <c r="E841" t="s">
        <v>64</v>
      </c>
      <c r="F841" t="s">
        <v>30</v>
      </c>
      <c r="G841" t="s">
        <v>55</v>
      </c>
      <c r="H841" t="s">
        <v>32</v>
      </c>
      <c r="I841" t="s">
        <v>33</v>
      </c>
      <c r="J841" t="s">
        <v>132</v>
      </c>
      <c r="K841" t="s">
        <v>132</v>
      </c>
      <c r="L841" t="s">
        <v>104</v>
      </c>
      <c r="M841" s="1">
        <v>17095</v>
      </c>
      <c r="N841" t="s">
        <v>36</v>
      </c>
      <c r="O841" t="s">
        <v>37</v>
      </c>
      <c r="P841" t="s">
        <v>72</v>
      </c>
      <c r="Q841" t="s">
        <v>39</v>
      </c>
      <c r="R841" t="s">
        <v>40</v>
      </c>
      <c r="S841" t="str">
        <f>IF(Table1[[#This Row],[Current Employee Rating]]&gt;=4,"High Performer",IF(Table1[[#This Row],[Current Employee Rating]]&gt;=3,"Average Performer","Low Performer"))</f>
        <v>Average Performer</v>
      </c>
      <c r="T841">
        <v>3</v>
      </c>
      <c r="U841" s="1">
        <v>45062</v>
      </c>
      <c r="V841">
        <v>3</v>
      </c>
      <c r="W841" t="str">
        <f>IF(Table1[[#This Row],[Engagement Score]]&lt;3,"Low",IF(Table1[[#This Row],[Engagement Score]]&lt;4,"Medium","High"))</f>
        <v>Medium</v>
      </c>
      <c r="X841">
        <v>2</v>
      </c>
      <c r="Y841" t="str">
        <f>IF(Table1[[#This Row],[Satisfaction Score]]&lt;3,"Unsatisfied",IF(Table1[[#This Row],[Satisfaction Score]]&lt;4,"Neutral","Satisfied"))</f>
        <v>Unsatisfied</v>
      </c>
      <c r="Z841">
        <v>5</v>
      </c>
      <c r="AA841" s="1">
        <v>44818</v>
      </c>
      <c r="AB841" t="s">
        <v>92</v>
      </c>
      <c r="AC841" t="s">
        <v>42</v>
      </c>
      <c r="AD841" t="s">
        <v>43</v>
      </c>
      <c r="AE841">
        <v>2</v>
      </c>
      <c r="AF841" s="5">
        <v>517.62</v>
      </c>
      <c r="AG841">
        <v>75</v>
      </c>
      <c r="AH841" t="str">
        <f t="shared" si="13"/>
        <v>Old</v>
      </c>
    </row>
    <row r="842" spans="1:34" x14ac:dyDescent="0.25">
      <c r="A842">
        <v>1332</v>
      </c>
      <c r="B842" s="1">
        <v>45141</v>
      </c>
      <c r="C842">
        <v>2</v>
      </c>
      <c r="D842" t="s">
        <v>114</v>
      </c>
      <c r="E842" t="s">
        <v>94</v>
      </c>
      <c r="F842" t="s">
        <v>30</v>
      </c>
      <c r="G842" t="s">
        <v>31</v>
      </c>
      <c r="H842" t="s">
        <v>56</v>
      </c>
      <c r="I842" t="s">
        <v>46</v>
      </c>
      <c r="J842" t="s">
        <v>132</v>
      </c>
      <c r="K842" t="s">
        <v>132</v>
      </c>
      <c r="L842" t="s">
        <v>101</v>
      </c>
      <c r="M842" s="1">
        <v>17097</v>
      </c>
      <c r="N842" t="s">
        <v>36</v>
      </c>
      <c r="O842" t="s">
        <v>48</v>
      </c>
      <c r="P842" t="s">
        <v>49</v>
      </c>
      <c r="Q842" t="s">
        <v>77</v>
      </c>
      <c r="R842" t="s">
        <v>40</v>
      </c>
      <c r="S842" t="str">
        <f>IF(Table1[[#This Row],[Current Employee Rating]]&gt;=4,"High Performer",IF(Table1[[#This Row],[Current Employee Rating]]&gt;=3,"Average Performer","Low Performer"))</f>
        <v>Average Performer</v>
      </c>
      <c r="T842">
        <v>3</v>
      </c>
      <c r="U842" s="1">
        <v>45029</v>
      </c>
      <c r="V842">
        <v>1</v>
      </c>
      <c r="W842" t="str">
        <f>IF(Table1[[#This Row],[Engagement Score]]&lt;3,"Low",IF(Table1[[#This Row],[Engagement Score]]&lt;4,"Medium","High"))</f>
        <v>Low</v>
      </c>
      <c r="X842">
        <v>2</v>
      </c>
      <c r="Y842" t="str">
        <f>IF(Table1[[#This Row],[Satisfaction Score]]&lt;3,"Unsatisfied",IF(Table1[[#This Row],[Satisfaction Score]]&lt;4,"Neutral","Satisfied"))</f>
        <v>Unsatisfied</v>
      </c>
      <c r="Z842">
        <v>5</v>
      </c>
      <c r="AA842" s="1">
        <v>44786</v>
      </c>
      <c r="AB842" t="s">
        <v>41</v>
      </c>
      <c r="AC842" t="s">
        <v>51</v>
      </c>
      <c r="AD842" t="s">
        <v>52</v>
      </c>
      <c r="AE842">
        <v>4</v>
      </c>
      <c r="AF842" s="5">
        <v>231.76</v>
      </c>
      <c r="AG842">
        <v>77</v>
      </c>
      <c r="AH842" t="str">
        <f t="shared" si="13"/>
        <v>Old</v>
      </c>
    </row>
    <row r="843" spans="1:34" x14ac:dyDescent="0.25">
      <c r="A843">
        <v>1333</v>
      </c>
      <c r="B843" s="1">
        <v>44634</v>
      </c>
      <c r="C843">
        <v>4</v>
      </c>
      <c r="D843" t="s">
        <v>114</v>
      </c>
      <c r="E843" t="s">
        <v>74</v>
      </c>
      <c r="F843" t="s">
        <v>30</v>
      </c>
      <c r="G843" t="s">
        <v>46</v>
      </c>
      <c r="H843" t="s">
        <v>45</v>
      </c>
      <c r="I843" t="s">
        <v>46</v>
      </c>
      <c r="J843" t="s">
        <v>95</v>
      </c>
      <c r="K843" t="s">
        <v>95</v>
      </c>
      <c r="L843" t="s">
        <v>70</v>
      </c>
      <c r="M843" s="1">
        <v>28595</v>
      </c>
      <c r="N843" t="s">
        <v>36</v>
      </c>
      <c r="O843" t="s">
        <v>48</v>
      </c>
      <c r="P843" t="s">
        <v>72</v>
      </c>
      <c r="Q843" t="s">
        <v>77</v>
      </c>
      <c r="R843" t="s">
        <v>40</v>
      </c>
      <c r="S843" t="str">
        <f>IF(Table1[[#This Row],[Current Employee Rating]]&gt;=4,"High Performer",IF(Table1[[#This Row],[Current Employee Rating]]&gt;=3,"Average Performer","Low Performer"))</f>
        <v>Average Performer</v>
      </c>
      <c r="T843">
        <v>3</v>
      </c>
      <c r="U843" s="1">
        <v>44955</v>
      </c>
      <c r="V843">
        <v>3</v>
      </c>
      <c r="W843" t="str">
        <f>IF(Table1[[#This Row],[Engagement Score]]&lt;3,"Low",IF(Table1[[#This Row],[Engagement Score]]&lt;4,"Medium","High"))</f>
        <v>Medium</v>
      </c>
      <c r="X843">
        <v>4</v>
      </c>
      <c r="Y843" t="str">
        <f>IF(Table1[[#This Row],[Satisfaction Score]]&lt;3,"Unsatisfied",IF(Table1[[#This Row],[Satisfaction Score]]&lt;4,"Neutral","Satisfied"))</f>
        <v>Satisfied</v>
      </c>
      <c r="Z843">
        <v>5</v>
      </c>
      <c r="AA843" s="1">
        <v>44986</v>
      </c>
      <c r="AB843" t="s">
        <v>50</v>
      </c>
      <c r="AC843" t="s">
        <v>42</v>
      </c>
      <c r="AD843" t="s">
        <v>73</v>
      </c>
      <c r="AE843">
        <v>2</v>
      </c>
      <c r="AF843" s="5">
        <v>605.12</v>
      </c>
      <c r="AG843">
        <v>44</v>
      </c>
      <c r="AH843" t="str">
        <f t="shared" si="13"/>
        <v>Middle Aged</v>
      </c>
    </row>
    <row r="844" spans="1:34" x14ac:dyDescent="0.25">
      <c r="A844">
        <v>1334</v>
      </c>
      <c r="B844" s="1">
        <v>44075</v>
      </c>
      <c r="C844">
        <v>5</v>
      </c>
      <c r="D844" t="s">
        <v>114</v>
      </c>
      <c r="E844" t="s">
        <v>81</v>
      </c>
      <c r="F844" t="s">
        <v>30</v>
      </c>
      <c r="G844" t="s">
        <v>55</v>
      </c>
      <c r="H844" t="s">
        <v>56</v>
      </c>
      <c r="I844" t="s">
        <v>46</v>
      </c>
      <c r="J844" t="s">
        <v>95</v>
      </c>
      <c r="K844" t="s">
        <v>95</v>
      </c>
      <c r="L844" t="s">
        <v>111</v>
      </c>
      <c r="M844" s="1">
        <v>19260</v>
      </c>
      <c r="N844" t="s">
        <v>36</v>
      </c>
      <c r="O844" t="s">
        <v>48</v>
      </c>
      <c r="P844" t="s">
        <v>60</v>
      </c>
      <c r="Q844" t="s">
        <v>39</v>
      </c>
      <c r="R844" t="s">
        <v>40</v>
      </c>
      <c r="S844" t="str">
        <f>IF(Table1[[#This Row],[Current Employee Rating]]&gt;=4,"High Performer",IF(Table1[[#This Row],[Current Employee Rating]]&gt;=3,"Average Performer","Low Performer"))</f>
        <v>Average Performer</v>
      </c>
      <c r="T844">
        <v>3</v>
      </c>
      <c r="U844" s="1">
        <v>44916</v>
      </c>
      <c r="V844">
        <v>1</v>
      </c>
      <c r="W844" t="str">
        <f>IF(Table1[[#This Row],[Engagement Score]]&lt;3,"Low",IF(Table1[[#This Row],[Engagement Score]]&lt;4,"Medium","High"))</f>
        <v>Low</v>
      </c>
      <c r="X844">
        <v>3</v>
      </c>
      <c r="Y844" t="str">
        <f>IF(Table1[[#This Row],[Satisfaction Score]]&lt;3,"Unsatisfied",IF(Table1[[#This Row],[Satisfaction Score]]&lt;4,"Neutral","Satisfied"))</f>
        <v>Neutral</v>
      </c>
      <c r="Z844">
        <v>1</v>
      </c>
      <c r="AA844" s="1">
        <v>45017</v>
      </c>
      <c r="AB844" t="s">
        <v>62</v>
      </c>
      <c r="AC844" t="s">
        <v>42</v>
      </c>
      <c r="AD844" t="s">
        <v>43</v>
      </c>
      <c r="AE844">
        <v>1</v>
      </c>
      <c r="AF844" s="5">
        <v>297.12</v>
      </c>
      <c r="AG844">
        <v>68</v>
      </c>
      <c r="AH844" t="str">
        <f t="shared" si="13"/>
        <v>Old</v>
      </c>
    </row>
    <row r="845" spans="1:34" x14ac:dyDescent="0.25">
      <c r="A845">
        <v>1335</v>
      </c>
      <c r="B845" s="1">
        <v>44500</v>
      </c>
      <c r="C845">
        <v>4</v>
      </c>
      <c r="D845" t="s">
        <v>128</v>
      </c>
      <c r="E845" t="s">
        <v>81</v>
      </c>
      <c r="F845" t="s">
        <v>30</v>
      </c>
      <c r="G845" t="s">
        <v>31</v>
      </c>
      <c r="H845" t="s">
        <v>45</v>
      </c>
      <c r="I845" t="s">
        <v>55</v>
      </c>
      <c r="J845" t="s">
        <v>129</v>
      </c>
      <c r="K845" t="s">
        <v>129</v>
      </c>
      <c r="L845" t="s">
        <v>65</v>
      </c>
      <c r="M845" s="1">
        <v>17495</v>
      </c>
      <c r="N845" t="s">
        <v>36</v>
      </c>
      <c r="O845" t="s">
        <v>37</v>
      </c>
      <c r="P845" t="s">
        <v>38</v>
      </c>
      <c r="Q845" t="s">
        <v>77</v>
      </c>
      <c r="R845" t="s">
        <v>40</v>
      </c>
      <c r="S845" t="str">
        <f>IF(Table1[[#This Row],[Current Employee Rating]]&gt;=4,"High Performer",IF(Table1[[#This Row],[Current Employee Rating]]&gt;=3,"Average Performer","Low Performer"))</f>
        <v>Average Performer</v>
      </c>
      <c r="T845">
        <v>3</v>
      </c>
      <c r="U845" s="1">
        <v>44843</v>
      </c>
      <c r="V845">
        <v>4</v>
      </c>
      <c r="W845" t="str">
        <f>IF(Table1[[#This Row],[Engagement Score]]&lt;3,"Low",IF(Table1[[#This Row],[Engagement Score]]&lt;4,"Medium","High"))</f>
        <v>High</v>
      </c>
      <c r="X845">
        <v>5</v>
      </c>
      <c r="Y845" t="str">
        <f>IF(Table1[[#This Row],[Satisfaction Score]]&lt;3,"Unsatisfied",IF(Table1[[#This Row],[Satisfaction Score]]&lt;4,"Neutral","Satisfied"))</f>
        <v>Satisfied</v>
      </c>
      <c r="Z845">
        <v>5</v>
      </c>
      <c r="AA845" s="1">
        <v>44977</v>
      </c>
      <c r="AB845" t="s">
        <v>41</v>
      </c>
      <c r="AC845" t="s">
        <v>42</v>
      </c>
      <c r="AD845" t="s">
        <v>52</v>
      </c>
      <c r="AE845">
        <v>2</v>
      </c>
      <c r="AF845" s="5">
        <v>384.43</v>
      </c>
      <c r="AG845">
        <v>74</v>
      </c>
      <c r="AH845" t="str">
        <f t="shared" si="13"/>
        <v>Old</v>
      </c>
    </row>
    <row r="846" spans="1:34" x14ac:dyDescent="0.25">
      <c r="A846">
        <v>1336</v>
      </c>
      <c r="B846" s="1">
        <v>43887</v>
      </c>
      <c r="C846">
        <v>6</v>
      </c>
      <c r="D846" t="s">
        <v>138</v>
      </c>
      <c r="E846" t="s">
        <v>64</v>
      </c>
      <c r="F846" t="s">
        <v>30</v>
      </c>
      <c r="G846" t="s">
        <v>55</v>
      </c>
      <c r="H846" t="s">
        <v>45</v>
      </c>
      <c r="I846" t="s">
        <v>46</v>
      </c>
      <c r="J846" t="s">
        <v>132</v>
      </c>
      <c r="K846" t="s">
        <v>132</v>
      </c>
      <c r="L846" t="s">
        <v>70</v>
      </c>
      <c r="M846" s="1">
        <v>17362</v>
      </c>
      <c r="N846" t="s">
        <v>36</v>
      </c>
      <c r="O846" t="s">
        <v>37</v>
      </c>
      <c r="P846" t="s">
        <v>72</v>
      </c>
      <c r="Q846" t="s">
        <v>67</v>
      </c>
      <c r="R846" t="s">
        <v>40</v>
      </c>
      <c r="S846" t="str">
        <f>IF(Table1[[#This Row],[Current Employee Rating]]&gt;=4,"High Performer",IF(Table1[[#This Row],[Current Employee Rating]]&gt;=3,"Average Performer","Low Performer"))</f>
        <v>Average Performer</v>
      </c>
      <c r="T846">
        <v>3</v>
      </c>
      <c r="U846" s="1">
        <v>44994</v>
      </c>
      <c r="V846">
        <v>5</v>
      </c>
      <c r="W846" t="str">
        <f>IF(Table1[[#This Row],[Engagement Score]]&lt;3,"Low",IF(Table1[[#This Row],[Engagement Score]]&lt;4,"Medium","High"))</f>
        <v>High</v>
      </c>
      <c r="X846">
        <v>1</v>
      </c>
      <c r="Y846" t="str">
        <f>IF(Table1[[#This Row],[Satisfaction Score]]&lt;3,"Unsatisfied",IF(Table1[[#This Row],[Satisfaction Score]]&lt;4,"Neutral","Satisfied"))</f>
        <v>Unsatisfied</v>
      </c>
      <c r="Z846">
        <v>4</v>
      </c>
      <c r="AA846" s="1">
        <v>44914</v>
      </c>
      <c r="AB846" t="s">
        <v>41</v>
      </c>
      <c r="AC846" t="s">
        <v>42</v>
      </c>
      <c r="AD846" t="s">
        <v>73</v>
      </c>
      <c r="AE846">
        <v>4</v>
      </c>
      <c r="AF846" s="5">
        <v>969.95</v>
      </c>
      <c r="AG846">
        <v>73</v>
      </c>
      <c r="AH846" t="str">
        <f t="shared" si="13"/>
        <v>Old</v>
      </c>
    </row>
    <row r="847" spans="1:34" x14ac:dyDescent="0.25">
      <c r="A847">
        <v>1337</v>
      </c>
      <c r="B847" s="1">
        <v>43322</v>
      </c>
      <c r="C847">
        <v>7</v>
      </c>
      <c r="D847" t="s">
        <v>138</v>
      </c>
      <c r="E847" t="s">
        <v>74</v>
      </c>
      <c r="F847" t="s">
        <v>30</v>
      </c>
      <c r="G847" t="s">
        <v>55</v>
      </c>
      <c r="H847" t="s">
        <v>45</v>
      </c>
      <c r="I847" t="s">
        <v>33</v>
      </c>
      <c r="J847" t="s">
        <v>132</v>
      </c>
      <c r="K847" t="s">
        <v>132</v>
      </c>
      <c r="L847" t="s">
        <v>65</v>
      </c>
      <c r="M847" s="1">
        <v>19448</v>
      </c>
      <c r="N847" t="s">
        <v>36</v>
      </c>
      <c r="O847" t="s">
        <v>37</v>
      </c>
      <c r="P847" t="s">
        <v>38</v>
      </c>
      <c r="Q847" t="s">
        <v>61</v>
      </c>
      <c r="R847" t="s">
        <v>40</v>
      </c>
      <c r="S847" t="str">
        <f>IF(Table1[[#This Row],[Current Employee Rating]]&gt;=4,"High Performer",IF(Table1[[#This Row],[Current Employee Rating]]&gt;=3,"Average Performer","Low Performer"))</f>
        <v>Average Performer</v>
      </c>
      <c r="T847">
        <v>3</v>
      </c>
      <c r="U847" s="1">
        <v>44866</v>
      </c>
      <c r="V847">
        <v>3</v>
      </c>
      <c r="W847" t="str">
        <f>IF(Table1[[#This Row],[Engagement Score]]&lt;3,"Low",IF(Table1[[#This Row],[Engagement Score]]&lt;4,"Medium","High"))</f>
        <v>Medium</v>
      </c>
      <c r="X847">
        <v>3</v>
      </c>
      <c r="Y847" t="str">
        <f>IF(Table1[[#This Row],[Satisfaction Score]]&lt;3,"Unsatisfied",IF(Table1[[#This Row],[Satisfaction Score]]&lt;4,"Neutral","Satisfied"))</f>
        <v>Neutral</v>
      </c>
      <c r="Z847">
        <v>4</v>
      </c>
      <c r="AA847" s="1">
        <v>44943</v>
      </c>
      <c r="AB847" t="s">
        <v>62</v>
      </c>
      <c r="AC847" t="s">
        <v>51</v>
      </c>
      <c r="AD847" t="s">
        <v>43</v>
      </c>
      <c r="AE847">
        <v>5</v>
      </c>
      <c r="AF847" s="5">
        <v>719.7</v>
      </c>
      <c r="AG847">
        <v>65</v>
      </c>
      <c r="AH847" t="str">
        <f t="shared" si="13"/>
        <v>Old</v>
      </c>
    </row>
    <row r="848" spans="1:34" x14ac:dyDescent="0.25">
      <c r="A848">
        <v>1338</v>
      </c>
      <c r="B848" s="1">
        <v>44104</v>
      </c>
      <c r="C848">
        <v>5</v>
      </c>
      <c r="D848" t="s">
        <v>114</v>
      </c>
      <c r="E848" t="s">
        <v>69</v>
      </c>
      <c r="F848" t="s">
        <v>30</v>
      </c>
      <c r="G848" t="s">
        <v>31</v>
      </c>
      <c r="H848" t="s">
        <v>32</v>
      </c>
      <c r="I848" t="s">
        <v>46</v>
      </c>
      <c r="J848" t="s">
        <v>132</v>
      </c>
      <c r="K848" t="s">
        <v>132</v>
      </c>
      <c r="L848" t="s">
        <v>100</v>
      </c>
      <c r="M848" s="1">
        <v>32216</v>
      </c>
      <c r="N848" t="s">
        <v>36</v>
      </c>
      <c r="O848" t="s">
        <v>48</v>
      </c>
      <c r="P848" t="s">
        <v>60</v>
      </c>
      <c r="Q848" t="s">
        <v>39</v>
      </c>
      <c r="R848" t="s">
        <v>40</v>
      </c>
      <c r="S848" t="str">
        <f>IF(Table1[[#This Row],[Current Employee Rating]]&gt;=4,"High Performer",IF(Table1[[#This Row],[Current Employee Rating]]&gt;=3,"Average Performer","Low Performer"))</f>
        <v>Average Performer</v>
      </c>
      <c r="T848">
        <v>3</v>
      </c>
      <c r="U848" s="1">
        <v>44854</v>
      </c>
      <c r="V848">
        <v>1</v>
      </c>
      <c r="W848" t="str">
        <f>IF(Table1[[#This Row],[Engagement Score]]&lt;3,"Low",IF(Table1[[#This Row],[Engagement Score]]&lt;4,"Medium","High"))</f>
        <v>Low</v>
      </c>
      <c r="X848">
        <v>1</v>
      </c>
      <c r="Y848" t="str">
        <f>IF(Table1[[#This Row],[Satisfaction Score]]&lt;3,"Unsatisfied",IF(Table1[[#This Row],[Satisfaction Score]]&lt;4,"Neutral","Satisfied"))</f>
        <v>Unsatisfied</v>
      </c>
      <c r="Z848">
        <v>1</v>
      </c>
      <c r="AA848" s="1">
        <v>44864</v>
      </c>
      <c r="AB848" t="s">
        <v>41</v>
      </c>
      <c r="AC848" t="s">
        <v>51</v>
      </c>
      <c r="AD848" t="s">
        <v>52</v>
      </c>
      <c r="AE848">
        <v>1</v>
      </c>
      <c r="AF848" s="5">
        <v>355.83</v>
      </c>
      <c r="AG848">
        <v>32</v>
      </c>
      <c r="AH848" t="str">
        <f t="shared" si="13"/>
        <v>Adult</v>
      </c>
    </row>
    <row r="849" spans="1:34" x14ac:dyDescent="0.25">
      <c r="A849">
        <v>1339</v>
      </c>
      <c r="B849" s="1">
        <v>44287</v>
      </c>
      <c r="C849">
        <v>5</v>
      </c>
      <c r="D849" t="s">
        <v>114</v>
      </c>
      <c r="E849" t="s">
        <v>29</v>
      </c>
      <c r="F849" t="s">
        <v>30</v>
      </c>
      <c r="G849" t="s">
        <v>31</v>
      </c>
      <c r="H849" t="s">
        <v>56</v>
      </c>
      <c r="I849" t="s">
        <v>33</v>
      </c>
      <c r="J849" t="s">
        <v>95</v>
      </c>
      <c r="K849" t="s">
        <v>95</v>
      </c>
      <c r="L849" t="s">
        <v>101</v>
      </c>
      <c r="M849" s="1">
        <v>29909</v>
      </c>
      <c r="N849" t="s">
        <v>36</v>
      </c>
      <c r="O849" t="s">
        <v>48</v>
      </c>
      <c r="P849" t="s">
        <v>49</v>
      </c>
      <c r="Q849" t="s">
        <v>39</v>
      </c>
      <c r="R849" t="s">
        <v>40</v>
      </c>
      <c r="S849" t="str">
        <f>IF(Table1[[#This Row],[Current Employee Rating]]&gt;=4,"High Performer",IF(Table1[[#This Row],[Current Employee Rating]]&gt;=3,"Average Performer","Low Performer"))</f>
        <v>Average Performer</v>
      </c>
      <c r="T849">
        <v>3</v>
      </c>
      <c r="U849" s="1">
        <v>44897</v>
      </c>
      <c r="V849">
        <v>1</v>
      </c>
      <c r="W849" t="str">
        <f>IF(Table1[[#This Row],[Engagement Score]]&lt;3,"Low",IF(Table1[[#This Row],[Engagement Score]]&lt;4,"Medium","High"))</f>
        <v>Low</v>
      </c>
      <c r="X849">
        <v>3</v>
      </c>
      <c r="Y849" t="str">
        <f>IF(Table1[[#This Row],[Satisfaction Score]]&lt;3,"Unsatisfied",IF(Table1[[#This Row],[Satisfaction Score]]&lt;4,"Neutral","Satisfied"))</f>
        <v>Neutral</v>
      </c>
      <c r="Z849">
        <v>2</v>
      </c>
      <c r="AA849" s="1">
        <v>44889</v>
      </c>
      <c r="AB849" t="s">
        <v>50</v>
      </c>
      <c r="AC849" t="s">
        <v>42</v>
      </c>
      <c r="AD849" t="s">
        <v>52</v>
      </c>
      <c r="AE849">
        <v>3</v>
      </c>
      <c r="AF849" s="5">
        <v>754.47</v>
      </c>
      <c r="AG849">
        <v>40</v>
      </c>
      <c r="AH849" t="str">
        <f t="shared" si="13"/>
        <v>Middle Aged</v>
      </c>
    </row>
    <row r="850" spans="1:34" x14ac:dyDescent="0.25">
      <c r="A850">
        <v>1340</v>
      </c>
      <c r="B850" s="1">
        <v>44276</v>
      </c>
      <c r="C850">
        <v>5</v>
      </c>
      <c r="D850" t="s">
        <v>114</v>
      </c>
      <c r="E850" t="s">
        <v>44</v>
      </c>
      <c r="F850" t="s">
        <v>30</v>
      </c>
      <c r="G850" t="s">
        <v>55</v>
      </c>
      <c r="H850" t="s">
        <v>56</v>
      </c>
      <c r="I850" t="s">
        <v>46</v>
      </c>
      <c r="J850" t="s">
        <v>95</v>
      </c>
      <c r="K850" t="s">
        <v>95</v>
      </c>
      <c r="L850" t="s">
        <v>75</v>
      </c>
      <c r="M850" s="1">
        <v>16518</v>
      </c>
      <c r="N850" t="s">
        <v>36</v>
      </c>
      <c r="O850" t="s">
        <v>48</v>
      </c>
      <c r="P850" t="s">
        <v>38</v>
      </c>
      <c r="Q850" t="s">
        <v>77</v>
      </c>
      <c r="R850" t="s">
        <v>40</v>
      </c>
      <c r="S850" t="str">
        <f>IF(Table1[[#This Row],[Current Employee Rating]]&gt;=4,"High Performer",IF(Table1[[#This Row],[Current Employee Rating]]&gt;=3,"Average Performer","Low Performer"))</f>
        <v>Average Performer</v>
      </c>
      <c r="T850">
        <v>3</v>
      </c>
      <c r="U850" s="1">
        <v>45074</v>
      </c>
      <c r="V850">
        <v>5</v>
      </c>
      <c r="W850" t="str">
        <f>IF(Table1[[#This Row],[Engagement Score]]&lt;3,"Low",IF(Table1[[#This Row],[Engagement Score]]&lt;4,"Medium","High"))</f>
        <v>High</v>
      </c>
      <c r="X850">
        <v>4</v>
      </c>
      <c r="Y850" t="str">
        <f>IF(Table1[[#This Row],[Satisfaction Score]]&lt;3,"Unsatisfied",IF(Table1[[#This Row],[Satisfaction Score]]&lt;4,"Neutral","Satisfied"))</f>
        <v>Satisfied</v>
      </c>
      <c r="Z850">
        <v>4</v>
      </c>
      <c r="AA850" s="1">
        <v>44963</v>
      </c>
      <c r="AB850" t="s">
        <v>41</v>
      </c>
      <c r="AC850" t="s">
        <v>51</v>
      </c>
      <c r="AD850" t="s">
        <v>52</v>
      </c>
      <c r="AE850">
        <v>2</v>
      </c>
      <c r="AF850" s="5">
        <v>890.39</v>
      </c>
      <c r="AG850">
        <v>76</v>
      </c>
      <c r="AH850" t="str">
        <f t="shared" si="13"/>
        <v>Old</v>
      </c>
    </row>
    <row r="851" spans="1:34" x14ac:dyDescent="0.25">
      <c r="A851">
        <v>1341</v>
      </c>
      <c r="B851" s="1">
        <v>44503</v>
      </c>
      <c r="C851">
        <v>4</v>
      </c>
      <c r="D851" t="s">
        <v>127</v>
      </c>
      <c r="E851" t="s">
        <v>29</v>
      </c>
      <c r="F851" t="s">
        <v>30</v>
      </c>
      <c r="G851" t="s">
        <v>46</v>
      </c>
      <c r="H851" t="s">
        <v>32</v>
      </c>
      <c r="I851" t="s">
        <v>55</v>
      </c>
      <c r="J851" t="s">
        <v>129</v>
      </c>
      <c r="K851" t="s">
        <v>129</v>
      </c>
      <c r="L851" t="s">
        <v>79</v>
      </c>
      <c r="M851" s="1">
        <v>28908</v>
      </c>
      <c r="N851" t="s">
        <v>36</v>
      </c>
      <c r="O851" t="s">
        <v>37</v>
      </c>
      <c r="P851" t="s">
        <v>49</v>
      </c>
      <c r="Q851" t="s">
        <v>61</v>
      </c>
      <c r="R851" t="s">
        <v>40</v>
      </c>
      <c r="S851" t="str">
        <f>IF(Table1[[#This Row],[Current Employee Rating]]&gt;=4,"High Performer",IF(Table1[[#This Row],[Current Employee Rating]]&gt;=3,"Average Performer","Low Performer"))</f>
        <v>Average Performer</v>
      </c>
      <c r="T851">
        <v>3</v>
      </c>
      <c r="U851" s="1">
        <v>45061</v>
      </c>
      <c r="V851">
        <v>1</v>
      </c>
      <c r="W851" t="str">
        <f>IF(Table1[[#This Row],[Engagement Score]]&lt;3,"Low",IF(Table1[[#This Row],[Engagement Score]]&lt;4,"Medium","High"))</f>
        <v>Low</v>
      </c>
      <c r="X851">
        <v>3</v>
      </c>
      <c r="Y851" t="str">
        <f>IF(Table1[[#This Row],[Satisfaction Score]]&lt;3,"Unsatisfied",IF(Table1[[#This Row],[Satisfaction Score]]&lt;4,"Neutral","Satisfied"))</f>
        <v>Neutral</v>
      </c>
      <c r="Z851">
        <v>4</v>
      </c>
      <c r="AA851" s="1">
        <v>44971</v>
      </c>
      <c r="AB851" t="s">
        <v>62</v>
      </c>
      <c r="AC851" t="s">
        <v>42</v>
      </c>
      <c r="AD851" t="s">
        <v>73</v>
      </c>
      <c r="AE851">
        <v>3</v>
      </c>
      <c r="AF851" s="5">
        <v>268.77999999999997</v>
      </c>
      <c r="AG851">
        <v>42</v>
      </c>
      <c r="AH851" t="str">
        <f t="shared" si="13"/>
        <v>Middle Aged</v>
      </c>
    </row>
    <row r="852" spans="1:34" x14ac:dyDescent="0.25">
      <c r="A852">
        <v>1342</v>
      </c>
      <c r="B852" s="1">
        <v>43638</v>
      </c>
      <c r="C852">
        <v>6</v>
      </c>
      <c r="D852" t="s">
        <v>138</v>
      </c>
      <c r="E852" t="s">
        <v>44</v>
      </c>
      <c r="F852" t="s">
        <v>30</v>
      </c>
      <c r="G852" t="s">
        <v>55</v>
      </c>
      <c r="H852" t="s">
        <v>56</v>
      </c>
      <c r="I852" t="s">
        <v>46</v>
      </c>
      <c r="J852" t="s">
        <v>132</v>
      </c>
      <c r="K852" t="s">
        <v>132</v>
      </c>
      <c r="L852" t="s">
        <v>47</v>
      </c>
      <c r="M852" s="1">
        <v>31228</v>
      </c>
      <c r="N852" t="s">
        <v>36</v>
      </c>
      <c r="O852" t="s">
        <v>37</v>
      </c>
      <c r="P852" t="s">
        <v>84</v>
      </c>
      <c r="Q852" t="s">
        <v>61</v>
      </c>
      <c r="R852" t="s">
        <v>40</v>
      </c>
      <c r="S852" t="str">
        <f>IF(Table1[[#This Row],[Current Employee Rating]]&gt;=4,"High Performer",IF(Table1[[#This Row],[Current Employee Rating]]&gt;=3,"Average Performer","Low Performer"))</f>
        <v>Average Performer</v>
      </c>
      <c r="T852">
        <v>3</v>
      </c>
      <c r="U852" s="1">
        <v>44915</v>
      </c>
      <c r="V852">
        <v>3</v>
      </c>
      <c r="W852" t="str">
        <f>IF(Table1[[#This Row],[Engagement Score]]&lt;3,"Low",IF(Table1[[#This Row],[Engagement Score]]&lt;4,"Medium","High"))</f>
        <v>Medium</v>
      </c>
      <c r="X852">
        <v>2</v>
      </c>
      <c r="Y852" t="str">
        <f>IF(Table1[[#This Row],[Satisfaction Score]]&lt;3,"Unsatisfied",IF(Table1[[#This Row],[Satisfaction Score]]&lt;4,"Neutral","Satisfied"))</f>
        <v>Unsatisfied</v>
      </c>
      <c r="Z852">
        <v>2</v>
      </c>
      <c r="AA852" s="1">
        <v>44954</v>
      </c>
      <c r="AB852" t="s">
        <v>62</v>
      </c>
      <c r="AC852" t="s">
        <v>42</v>
      </c>
      <c r="AD852" t="s">
        <v>43</v>
      </c>
      <c r="AE852">
        <v>4</v>
      </c>
      <c r="AF852" s="5">
        <v>930.72</v>
      </c>
      <c r="AG852">
        <v>34</v>
      </c>
      <c r="AH852" t="str">
        <f t="shared" si="13"/>
        <v>Adult</v>
      </c>
    </row>
    <row r="853" spans="1:34" x14ac:dyDescent="0.25">
      <c r="A853">
        <v>1343</v>
      </c>
      <c r="B853" s="1">
        <v>43781</v>
      </c>
      <c r="C853">
        <v>6</v>
      </c>
      <c r="D853" t="s">
        <v>138</v>
      </c>
      <c r="E853" t="s">
        <v>87</v>
      </c>
      <c r="F853" t="s">
        <v>30</v>
      </c>
      <c r="G853" t="s">
        <v>31</v>
      </c>
      <c r="H853" t="s">
        <v>56</v>
      </c>
      <c r="I853" t="s">
        <v>33</v>
      </c>
      <c r="J853" t="s">
        <v>132</v>
      </c>
      <c r="K853" t="s">
        <v>132</v>
      </c>
      <c r="L853" t="s">
        <v>100</v>
      </c>
      <c r="M853" s="1">
        <v>21336</v>
      </c>
      <c r="N853" t="s">
        <v>36</v>
      </c>
      <c r="O853" t="s">
        <v>37</v>
      </c>
      <c r="P853" t="s">
        <v>38</v>
      </c>
      <c r="Q853" t="s">
        <v>67</v>
      </c>
      <c r="R853" t="s">
        <v>40</v>
      </c>
      <c r="S853" t="str">
        <f>IF(Table1[[#This Row],[Current Employee Rating]]&gt;=4,"High Performer",IF(Table1[[#This Row],[Current Employee Rating]]&gt;=3,"Average Performer","Low Performer"))</f>
        <v>Average Performer</v>
      </c>
      <c r="T853">
        <v>3</v>
      </c>
      <c r="U853" s="1">
        <v>44811</v>
      </c>
      <c r="V853">
        <v>1</v>
      </c>
      <c r="W853" t="str">
        <f>IF(Table1[[#This Row],[Engagement Score]]&lt;3,"Low",IF(Table1[[#This Row],[Engagement Score]]&lt;4,"Medium","High"))</f>
        <v>Low</v>
      </c>
      <c r="X853">
        <v>2</v>
      </c>
      <c r="Y853" t="str">
        <f>IF(Table1[[#This Row],[Satisfaction Score]]&lt;3,"Unsatisfied",IF(Table1[[#This Row],[Satisfaction Score]]&lt;4,"Neutral","Satisfied"))</f>
        <v>Unsatisfied</v>
      </c>
      <c r="Z853">
        <v>3</v>
      </c>
      <c r="AA853" s="1">
        <v>44806</v>
      </c>
      <c r="AB853" t="s">
        <v>50</v>
      </c>
      <c r="AC853" t="s">
        <v>51</v>
      </c>
      <c r="AD853" t="s">
        <v>63</v>
      </c>
      <c r="AE853">
        <v>5</v>
      </c>
      <c r="AF853" s="5">
        <v>924.85</v>
      </c>
      <c r="AG853">
        <v>61</v>
      </c>
      <c r="AH853" t="str">
        <f t="shared" si="13"/>
        <v>Old</v>
      </c>
    </row>
    <row r="854" spans="1:34" x14ac:dyDescent="0.25">
      <c r="A854">
        <v>1344</v>
      </c>
      <c r="B854" s="1">
        <v>44824</v>
      </c>
      <c r="C854">
        <v>3</v>
      </c>
      <c r="D854" t="s">
        <v>138</v>
      </c>
      <c r="E854" t="s">
        <v>64</v>
      </c>
      <c r="F854" t="s">
        <v>30</v>
      </c>
      <c r="G854" t="s">
        <v>46</v>
      </c>
      <c r="H854" t="s">
        <v>45</v>
      </c>
      <c r="I854" t="s">
        <v>46</v>
      </c>
      <c r="J854" t="s">
        <v>132</v>
      </c>
      <c r="K854" t="s">
        <v>132</v>
      </c>
      <c r="L854" t="s">
        <v>65</v>
      </c>
      <c r="M854" s="1">
        <v>29576</v>
      </c>
      <c r="N854" t="s">
        <v>36</v>
      </c>
      <c r="O854" t="s">
        <v>48</v>
      </c>
      <c r="P854" t="s">
        <v>38</v>
      </c>
      <c r="Q854" t="s">
        <v>61</v>
      </c>
      <c r="R854" t="s">
        <v>40</v>
      </c>
      <c r="S854" t="str">
        <f>IF(Table1[[#This Row],[Current Employee Rating]]&gt;=4,"High Performer",IF(Table1[[#This Row],[Current Employee Rating]]&gt;=3,"Average Performer","Low Performer"))</f>
        <v>Average Performer</v>
      </c>
      <c r="T854">
        <v>3</v>
      </c>
      <c r="U854" s="1">
        <v>44796</v>
      </c>
      <c r="V854">
        <v>1</v>
      </c>
      <c r="W854" t="str">
        <f>IF(Table1[[#This Row],[Engagement Score]]&lt;3,"Low",IF(Table1[[#This Row],[Engagement Score]]&lt;4,"Medium","High"))</f>
        <v>Low</v>
      </c>
      <c r="X854">
        <v>4</v>
      </c>
      <c r="Y854" t="str">
        <f>IF(Table1[[#This Row],[Satisfaction Score]]&lt;3,"Unsatisfied",IF(Table1[[#This Row],[Satisfaction Score]]&lt;4,"Neutral","Satisfied"))</f>
        <v>Satisfied</v>
      </c>
      <c r="Z854">
        <v>5</v>
      </c>
      <c r="AA854" s="1">
        <v>44866</v>
      </c>
      <c r="AB854" t="s">
        <v>68</v>
      </c>
      <c r="AC854" t="s">
        <v>42</v>
      </c>
      <c r="AD854" t="s">
        <v>52</v>
      </c>
      <c r="AE854">
        <v>5</v>
      </c>
      <c r="AF854" s="5">
        <v>284.38</v>
      </c>
      <c r="AG854">
        <v>42</v>
      </c>
      <c r="AH854" t="str">
        <f t="shared" si="13"/>
        <v>Middle Aged</v>
      </c>
    </row>
    <row r="855" spans="1:34" x14ac:dyDescent="0.25">
      <c r="A855">
        <v>1345</v>
      </c>
      <c r="B855" s="1">
        <v>44953</v>
      </c>
      <c r="C855">
        <v>3</v>
      </c>
      <c r="D855" t="s">
        <v>114</v>
      </c>
      <c r="E855" t="s">
        <v>94</v>
      </c>
      <c r="F855" t="s">
        <v>30</v>
      </c>
      <c r="G855" t="s">
        <v>55</v>
      </c>
      <c r="H855" t="s">
        <v>45</v>
      </c>
      <c r="I855" t="s">
        <v>55</v>
      </c>
      <c r="J855" t="s">
        <v>132</v>
      </c>
      <c r="K855" t="s">
        <v>132</v>
      </c>
      <c r="L855" t="s">
        <v>97</v>
      </c>
      <c r="M855" s="1">
        <v>28623</v>
      </c>
      <c r="N855" t="s">
        <v>36</v>
      </c>
      <c r="O855" t="s">
        <v>48</v>
      </c>
      <c r="P855" t="s">
        <v>60</v>
      </c>
      <c r="Q855" t="s">
        <v>61</v>
      </c>
      <c r="R855" t="s">
        <v>40</v>
      </c>
      <c r="S855" t="str">
        <f>IF(Table1[[#This Row],[Current Employee Rating]]&gt;=4,"High Performer",IF(Table1[[#This Row],[Current Employee Rating]]&gt;=3,"Average Performer","Low Performer"))</f>
        <v>Average Performer</v>
      </c>
      <c r="T855">
        <v>3</v>
      </c>
      <c r="U855" s="1">
        <v>44801</v>
      </c>
      <c r="V855">
        <v>2</v>
      </c>
      <c r="W855" t="str">
        <f>IF(Table1[[#This Row],[Engagement Score]]&lt;3,"Low",IF(Table1[[#This Row],[Engagement Score]]&lt;4,"Medium","High"))</f>
        <v>Low</v>
      </c>
      <c r="X855">
        <v>4</v>
      </c>
      <c r="Y855" t="str">
        <f>IF(Table1[[#This Row],[Satisfaction Score]]&lt;3,"Unsatisfied",IF(Table1[[#This Row],[Satisfaction Score]]&lt;4,"Neutral","Satisfied"))</f>
        <v>Satisfied</v>
      </c>
      <c r="Z855">
        <v>4</v>
      </c>
      <c r="AA855" s="1">
        <v>44895</v>
      </c>
      <c r="AB855" t="s">
        <v>92</v>
      </c>
      <c r="AC855" t="s">
        <v>51</v>
      </c>
      <c r="AD855" t="s">
        <v>73</v>
      </c>
      <c r="AE855">
        <v>1</v>
      </c>
      <c r="AF855" s="5">
        <v>395.1</v>
      </c>
      <c r="AG855">
        <v>45</v>
      </c>
      <c r="AH855" t="str">
        <f t="shared" si="13"/>
        <v>Middle Aged</v>
      </c>
    </row>
    <row r="856" spans="1:34" x14ac:dyDescent="0.25">
      <c r="A856">
        <v>1346</v>
      </c>
      <c r="B856" s="1">
        <v>44248</v>
      </c>
      <c r="C856">
        <v>5</v>
      </c>
      <c r="D856" t="s">
        <v>114</v>
      </c>
      <c r="E856" t="s">
        <v>74</v>
      </c>
      <c r="F856" t="s">
        <v>30</v>
      </c>
      <c r="G856" t="s">
        <v>31</v>
      </c>
      <c r="H856" t="s">
        <v>32</v>
      </c>
      <c r="I856" t="s">
        <v>33</v>
      </c>
      <c r="J856" t="s">
        <v>95</v>
      </c>
      <c r="K856" t="s">
        <v>95</v>
      </c>
      <c r="L856" t="s">
        <v>70</v>
      </c>
      <c r="M856" s="1">
        <v>17789</v>
      </c>
      <c r="N856" t="s">
        <v>36</v>
      </c>
      <c r="O856" t="s">
        <v>48</v>
      </c>
      <c r="P856" t="s">
        <v>38</v>
      </c>
      <c r="Q856" t="s">
        <v>77</v>
      </c>
      <c r="R856" t="s">
        <v>40</v>
      </c>
      <c r="S856" t="str">
        <f>IF(Table1[[#This Row],[Current Employee Rating]]&gt;=4,"High Performer",IF(Table1[[#This Row],[Current Employee Rating]]&gt;=3,"Average Performer","Low Performer"))</f>
        <v>Average Performer</v>
      </c>
      <c r="T856">
        <v>3</v>
      </c>
      <c r="U856" s="1">
        <v>45044</v>
      </c>
      <c r="V856">
        <v>4</v>
      </c>
      <c r="W856" t="str">
        <f>IF(Table1[[#This Row],[Engagement Score]]&lt;3,"Low",IF(Table1[[#This Row],[Engagement Score]]&lt;4,"Medium","High"))</f>
        <v>High</v>
      </c>
      <c r="X856">
        <v>2</v>
      </c>
      <c r="Y856" t="str">
        <f>IF(Table1[[#This Row],[Satisfaction Score]]&lt;3,"Unsatisfied",IF(Table1[[#This Row],[Satisfaction Score]]&lt;4,"Neutral","Satisfied"))</f>
        <v>Unsatisfied</v>
      </c>
      <c r="Z856">
        <v>3</v>
      </c>
      <c r="AA856" s="1">
        <v>45109</v>
      </c>
      <c r="AB856" t="s">
        <v>68</v>
      </c>
      <c r="AC856" t="s">
        <v>51</v>
      </c>
      <c r="AD856" t="s">
        <v>43</v>
      </c>
      <c r="AE856">
        <v>2</v>
      </c>
      <c r="AF856" s="5">
        <v>501.64</v>
      </c>
      <c r="AG856">
        <v>73</v>
      </c>
      <c r="AH856" t="str">
        <f t="shared" si="13"/>
        <v>Old</v>
      </c>
    </row>
    <row r="857" spans="1:34" x14ac:dyDescent="0.25">
      <c r="A857">
        <v>1347</v>
      </c>
      <c r="B857" s="1">
        <v>44624</v>
      </c>
      <c r="C857">
        <v>4</v>
      </c>
      <c r="D857" t="s">
        <v>114</v>
      </c>
      <c r="E857" t="s">
        <v>81</v>
      </c>
      <c r="F857" t="s">
        <v>30</v>
      </c>
      <c r="G857" t="s">
        <v>46</v>
      </c>
      <c r="H857" t="s">
        <v>56</v>
      </c>
      <c r="I857" t="s">
        <v>55</v>
      </c>
      <c r="J857" t="s">
        <v>95</v>
      </c>
      <c r="K857" t="s">
        <v>95</v>
      </c>
      <c r="L857" t="s">
        <v>65</v>
      </c>
      <c r="M857" s="1">
        <v>34779</v>
      </c>
      <c r="N857" t="s">
        <v>36</v>
      </c>
      <c r="O857" t="s">
        <v>48</v>
      </c>
      <c r="P857" t="s">
        <v>49</v>
      </c>
      <c r="Q857" t="s">
        <v>67</v>
      </c>
      <c r="R857" t="s">
        <v>40</v>
      </c>
      <c r="S857" t="str">
        <f>IF(Table1[[#This Row],[Current Employee Rating]]&gt;=4,"High Performer",IF(Table1[[#This Row],[Current Employee Rating]]&gt;=3,"Average Performer","Low Performer"))</f>
        <v>Average Performer</v>
      </c>
      <c r="T857">
        <v>3</v>
      </c>
      <c r="U857" s="1">
        <v>44985</v>
      </c>
      <c r="V857">
        <v>4</v>
      </c>
      <c r="W857" t="str">
        <f>IF(Table1[[#This Row],[Engagement Score]]&lt;3,"Low",IF(Table1[[#This Row],[Engagement Score]]&lt;4,"Medium","High"))</f>
        <v>High</v>
      </c>
      <c r="X857">
        <v>3</v>
      </c>
      <c r="Y857" t="str">
        <f>IF(Table1[[#This Row],[Satisfaction Score]]&lt;3,"Unsatisfied",IF(Table1[[#This Row],[Satisfaction Score]]&lt;4,"Neutral","Satisfied"))</f>
        <v>Neutral</v>
      </c>
      <c r="Z857">
        <v>1</v>
      </c>
      <c r="AA857" s="1">
        <v>44856</v>
      </c>
      <c r="AB857" t="s">
        <v>92</v>
      </c>
      <c r="AC857" t="s">
        <v>42</v>
      </c>
      <c r="AD857" t="s">
        <v>43</v>
      </c>
      <c r="AE857">
        <v>5</v>
      </c>
      <c r="AF857" s="5">
        <v>792.72</v>
      </c>
      <c r="AG857">
        <v>27</v>
      </c>
      <c r="AH857" t="str">
        <f t="shared" si="13"/>
        <v>Adult</v>
      </c>
    </row>
    <row r="858" spans="1:34" x14ac:dyDescent="0.25">
      <c r="A858">
        <v>1349</v>
      </c>
      <c r="B858" s="1">
        <v>44410</v>
      </c>
      <c r="C858">
        <v>4</v>
      </c>
      <c r="D858" t="s">
        <v>138</v>
      </c>
      <c r="E858" t="s">
        <v>44</v>
      </c>
      <c r="F858" t="s">
        <v>30</v>
      </c>
      <c r="G858" t="s">
        <v>55</v>
      </c>
      <c r="H858" t="s">
        <v>56</v>
      </c>
      <c r="I858" t="s">
        <v>46</v>
      </c>
      <c r="J858" t="s">
        <v>132</v>
      </c>
      <c r="K858" t="s">
        <v>132</v>
      </c>
      <c r="L858" t="s">
        <v>135</v>
      </c>
      <c r="M858" s="1">
        <v>18229</v>
      </c>
      <c r="N858" t="s">
        <v>36</v>
      </c>
      <c r="O858" t="s">
        <v>37</v>
      </c>
      <c r="P858" t="s">
        <v>38</v>
      </c>
      <c r="Q858" t="s">
        <v>77</v>
      </c>
      <c r="R858" t="s">
        <v>40</v>
      </c>
      <c r="S858" t="str">
        <f>IF(Table1[[#This Row],[Current Employee Rating]]&gt;=4,"High Performer",IF(Table1[[#This Row],[Current Employee Rating]]&gt;=3,"Average Performer","Low Performer"))</f>
        <v>Average Performer</v>
      </c>
      <c r="T858">
        <v>3</v>
      </c>
      <c r="U858" s="1">
        <v>45037</v>
      </c>
      <c r="V858">
        <v>1</v>
      </c>
      <c r="W858" t="str">
        <f>IF(Table1[[#This Row],[Engagement Score]]&lt;3,"Low",IF(Table1[[#This Row],[Engagement Score]]&lt;4,"Medium","High"))</f>
        <v>Low</v>
      </c>
      <c r="X858">
        <v>2</v>
      </c>
      <c r="Y858" t="str">
        <f>IF(Table1[[#This Row],[Satisfaction Score]]&lt;3,"Unsatisfied",IF(Table1[[#This Row],[Satisfaction Score]]&lt;4,"Neutral","Satisfied"))</f>
        <v>Unsatisfied</v>
      </c>
      <c r="Z858">
        <v>3</v>
      </c>
      <c r="AA858" s="1">
        <v>44891</v>
      </c>
      <c r="AB858" t="s">
        <v>68</v>
      </c>
      <c r="AC858" t="s">
        <v>42</v>
      </c>
      <c r="AD858" t="s">
        <v>52</v>
      </c>
      <c r="AE858">
        <v>3</v>
      </c>
      <c r="AF858" s="5">
        <v>870.01</v>
      </c>
      <c r="AG858">
        <v>72</v>
      </c>
      <c r="AH858" t="str">
        <f t="shared" si="13"/>
        <v>Old</v>
      </c>
    </row>
    <row r="859" spans="1:34" x14ac:dyDescent="0.25">
      <c r="A859">
        <v>1350</v>
      </c>
      <c r="B859" s="1">
        <v>44624</v>
      </c>
      <c r="C859">
        <v>4</v>
      </c>
      <c r="D859" t="s">
        <v>138</v>
      </c>
      <c r="E859" t="s">
        <v>87</v>
      </c>
      <c r="F859" t="s">
        <v>30</v>
      </c>
      <c r="G859" t="s">
        <v>46</v>
      </c>
      <c r="H859" t="s">
        <v>56</v>
      </c>
      <c r="I859" t="s">
        <v>33</v>
      </c>
      <c r="J859" t="s">
        <v>132</v>
      </c>
      <c r="K859" t="s">
        <v>132</v>
      </c>
      <c r="L859" t="s">
        <v>70</v>
      </c>
      <c r="M859" s="1">
        <v>25144</v>
      </c>
      <c r="N859" t="s">
        <v>36</v>
      </c>
      <c r="O859" t="s">
        <v>37</v>
      </c>
      <c r="P859" t="s">
        <v>72</v>
      </c>
      <c r="Q859" t="s">
        <v>77</v>
      </c>
      <c r="R859" t="s">
        <v>40</v>
      </c>
      <c r="S859" t="str">
        <f>IF(Table1[[#This Row],[Current Employee Rating]]&gt;=4,"High Performer",IF(Table1[[#This Row],[Current Employee Rating]]&gt;=3,"Average Performer","Low Performer"))</f>
        <v>Average Performer</v>
      </c>
      <c r="T859">
        <v>3</v>
      </c>
      <c r="U859" s="1">
        <v>44990</v>
      </c>
      <c r="V859">
        <v>3</v>
      </c>
      <c r="W859" t="str">
        <f>IF(Table1[[#This Row],[Engagement Score]]&lt;3,"Low",IF(Table1[[#This Row],[Engagement Score]]&lt;4,"Medium","High"))</f>
        <v>Medium</v>
      </c>
      <c r="X859">
        <v>4</v>
      </c>
      <c r="Y859" t="str">
        <f>IF(Table1[[#This Row],[Satisfaction Score]]&lt;3,"Unsatisfied",IF(Table1[[#This Row],[Satisfaction Score]]&lt;4,"Neutral","Satisfied"))</f>
        <v>Satisfied</v>
      </c>
      <c r="Z859">
        <v>5</v>
      </c>
      <c r="AA859" s="1">
        <v>44955</v>
      </c>
      <c r="AB859" t="s">
        <v>41</v>
      </c>
      <c r="AC859" t="s">
        <v>42</v>
      </c>
      <c r="AD859" t="s">
        <v>52</v>
      </c>
      <c r="AE859">
        <v>2</v>
      </c>
      <c r="AF859" s="5">
        <v>610.05999999999995</v>
      </c>
      <c r="AG859">
        <v>54</v>
      </c>
      <c r="AH859" t="str">
        <f t="shared" si="13"/>
        <v>Middle Aged</v>
      </c>
    </row>
    <row r="860" spans="1:34" x14ac:dyDescent="0.25">
      <c r="A860">
        <v>1351</v>
      </c>
      <c r="B860" s="1">
        <v>44283</v>
      </c>
      <c r="C860">
        <v>5</v>
      </c>
      <c r="D860" t="s">
        <v>138</v>
      </c>
      <c r="E860" t="s">
        <v>64</v>
      </c>
      <c r="F860" t="s">
        <v>30</v>
      </c>
      <c r="G860" t="s">
        <v>31</v>
      </c>
      <c r="H860" t="s">
        <v>32</v>
      </c>
      <c r="I860" t="s">
        <v>46</v>
      </c>
      <c r="J860" t="s">
        <v>132</v>
      </c>
      <c r="K860" t="s">
        <v>132</v>
      </c>
      <c r="L860" t="s">
        <v>70</v>
      </c>
      <c r="M860" s="1">
        <v>35859</v>
      </c>
      <c r="N860" t="s">
        <v>36</v>
      </c>
      <c r="O860" t="s">
        <v>48</v>
      </c>
      <c r="P860" t="s">
        <v>38</v>
      </c>
      <c r="Q860" t="s">
        <v>77</v>
      </c>
      <c r="R860" t="s">
        <v>40</v>
      </c>
      <c r="S860" t="str">
        <f>IF(Table1[[#This Row],[Current Employee Rating]]&gt;=4,"High Performer",IF(Table1[[#This Row],[Current Employee Rating]]&gt;=3,"Average Performer","Low Performer"))</f>
        <v>Average Performer</v>
      </c>
      <c r="T860">
        <v>3</v>
      </c>
      <c r="U860" s="1">
        <v>44944</v>
      </c>
      <c r="V860">
        <v>4</v>
      </c>
      <c r="W860" t="str">
        <f>IF(Table1[[#This Row],[Engagement Score]]&lt;3,"Low",IF(Table1[[#This Row],[Engagement Score]]&lt;4,"Medium","High"))</f>
        <v>High</v>
      </c>
      <c r="X860">
        <v>1</v>
      </c>
      <c r="Y860" t="str">
        <f>IF(Table1[[#This Row],[Satisfaction Score]]&lt;3,"Unsatisfied",IF(Table1[[#This Row],[Satisfaction Score]]&lt;4,"Neutral","Satisfied"))</f>
        <v>Unsatisfied</v>
      </c>
      <c r="Z860">
        <v>5</v>
      </c>
      <c r="AA860" s="1">
        <v>44915</v>
      </c>
      <c r="AB860" t="s">
        <v>62</v>
      </c>
      <c r="AC860" t="s">
        <v>42</v>
      </c>
      <c r="AD860" t="s">
        <v>73</v>
      </c>
      <c r="AE860">
        <v>2</v>
      </c>
      <c r="AF860" s="5">
        <v>278.16000000000003</v>
      </c>
      <c r="AG860">
        <v>23</v>
      </c>
      <c r="AH860" t="str">
        <f t="shared" si="13"/>
        <v>Young Adult</v>
      </c>
    </row>
    <row r="861" spans="1:34" x14ac:dyDescent="0.25">
      <c r="A861">
        <v>1352</v>
      </c>
      <c r="B861" s="1">
        <v>43320</v>
      </c>
      <c r="C861">
        <v>7</v>
      </c>
      <c r="D861" t="s">
        <v>114</v>
      </c>
      <c r="E861" t="s">
        <v>94</v>
      </c>
      <c r="F861" t="s">
        <v>30</v>
      </c>
      <c r="G861" t="s">
        <v>31</v>
      </c>
      <c r="H861" t="s">
        <v>56</v>
      </c>
      <c r="I861" t="s">
        <v>55</v>
      </c>
      <c r="J861" t="s">
        <v>132</v>
      </c>
      <c r="K861" t="s">
        <v>132</v>
      </c>
      <c r="L861" t="s">
        <v>70</v>
      </c>
      <c r="M861" s="1">
        <v>27198</v>
      </c>
      <c r="N861" t="s">
        <v>36</v>
      </c>
      <c r="O861" t="s">
        <v>48</v>
      </c>
      <c r="P861" t="s">
        <v>60</v>
      </c>
      <c r="Q861" t="s">
        <v>77</v>
      </c>
      <c r="R861" t="s">
        <v>40</v>
      </c>
      <c r="S861" t="str">
        <f>IF(Table1[[#This Row],[Current Employee Rating]]&gt;=4,"High Performer",IF(Table1[[#This Row],[Current Employee Rating]]&gt;=3,"Average Performer","Low Performer"))</f>
        <v>Average Performer</v>
      </c>
      <c r="T861">
        <v>3</v>
      </c>
      <c r="U861" s="1">
        <v>45080</v>
      </c>
      <c r="V861">
        <v>4</v>
      </c>
      <c r="W861" t="str">
        <f>IF(Table1[[#This Row],[Engagement Score]]&lt;3,"Low",IF(Table1[[#This Row],[Engagement Score]]&lt;4,"Medium","High"))</f>
        <v>High</v>
      </c>
      <c r="X861">
        <v>2</v>
      </c>
      <c r="Y861" t="str">
        <f>IF(Table1[[#This Row],[Satisfaction Score]]&lt;3,"Unsatisfied",IF(Table1[[#This Row],[Satisfaction Score]]&lt;4,"Neutral","Satisfied"))</f>
        <v>Unsatisfied</v>
      </c>
      <c r="Z861">
        <v>1</v>
      </c>
      <c r="AA861" s="1">
        <v>44866</v>
      </c>
      <c r="AB861" t="s">
        <v>92</v>
      </c>
      <c r="AC861" t="s">
        <v>51</v>
      </c>
      <c r="AD861" t="s">
        <v>63</v>
      </c>
      <c r="AE861">
        <v>4</v>
      </c>
      <c r="AF861" s="5">
        <v>218.93</v>
      </c>
      <c r="AG861">
        <v>44</v>
      </c>
      <c r="AH861" t="str">
        <f t="shared" si="13"/>
        <v>Middle Aged</v>
      </c>
    </row>
    <row r="862" spans="1:34" x14ac:dyDescent="0.25">
      <c r="A862">
        <v>1353</v>
      </c>
      <c r="B862" s="1">
        <v>44089</v>
      </c>
      <c r="C862">
        <v>5</v>
      </c>
      <c r="D862" t="s">
        <v>114</v>
      </c>
      <c r="E862" t="s">
        <v>74</v>
      </c>
      <c r="F862" t="s">
        <v>30</v>
      </c>
      <c r="G862" t="s">
        <v>46</v>
      </c>
      <c r="H862" t="s">
        <v>45</v>
      </c>
      <c r="I862" t="s">
        <v>33</v>
      </c>
      <c r="J862" t="s">
        <v>95</v>
      </c>
      <c r="K862" t="s">
        <v>95</v>
      </c>
      <c r="L862" t="s">
        <v>70</v>
      </c>
      <c r="M862" s="1">
        <v>16865</v>
      </c>
      <c r="N862" t="s">
        <v>36</v>
      </c>
      <c r="O862" t="s">
        <v>48</v>
      </c>
      <c r="P862" t="s">
        <v>38</v>
      </c>
      <c r="Q862" t="s">
        <v>61</v>
      </c>
      <c r="R862" t="s">
        <v>40</v>
      </c>
      <c r="S862" t="str">
        <f>IF(Table1[[#This Row],[Current Employee Rating]]&gt;=4,"High Performer",IF(Table1[[#This Row],[Current Employee Rating]]&gt;=3,"Average Performer","Low Performer"))</f>
        <v>Average Performer</v>
      </c>
      <c r="T862">
        <v>3</v>
      </c>
      <c r="U862" s="1">
        <v>44845</v>
      </c>
      <c r="V862">
        <v>5</v>
      </c>
      <c r="W862" t="str">
        <f>IF(Table1[[#This Row],[Engagement Score]]&lt;3,"Low",IF(Table1[[#This Row],[Engagement Score]]&lt;4,"Medium","High"))</f>
        <v>High</v>
      </c>
      <c r="X862">
        <v>1</v>
      </c>
      <c r="Y862" t="str">
        <f>IF(Table1[[#This Row],[Satisfaction Score]]&lt;3,"Unsatisfied",IF(Table1[[#This Row],[Satisfaction Score]]&lt;4,"Neutral","Satisfied"))</f>
        <v>Unsatisfied</v>
      </c>
      <c r="Z862">
        <v>5</v>
      </c>
      <c r="AA862" s="1">
        <v>44911</v>
      </c>
      <c r="AB862" t="s">
        <v>92</v>
      </c>
      <c r="AC862" t="s">
        <v>42</v>
      </c>
      <c r="AD862" t="s">
        <v>52</v>
      </c>
      <c r="AE862">
        <v>5</v>
      </c>
      <c r="AF862" s="5">
        <v>179.21</v>
      </c>
      <c r="AG862">
        <v>74</v>
      </c>
      <c r="AH862" t="str">
        <f t="shared" si="13"/>
        <v>Old</v>
      </c>
    </row>
    <row r="863" spans="1:34" x14ac:dyDescent="0.25">
      <c r="A863">
        <v>1355</v>
      </c>
      <c r="B863" s="1">
        <v>44363</v>
      </c>
      <c r="C863">
        <v>4</v>
      </c>
      <c r="D863" t="s">
        <v>137</v>
      </c>
      <c r="E863" t="s">
        <v>85</v>
      </c>
      <c r="F863" t="s">
        <v>30</v>
      </c>
      <c r="G863" t="s">
        <v>55</v>
      </c>
      <c r="H863" t="s">
        <v>56</v>
      </c>
      <c r="I863" t="s">
        <v>33</v>
      </c>
      <c r="J863" t="s">
        <v>132</v>
      </c>
      <c r="K863" t="s">
        <v>132</v>
      </c>
      <c r="L863" t="s">
        <v>65</v>
      </c>
      <c r="M863" s="1">
        <v>16577</v>
      </c>
      <c r="N863" t="s">
        <v>36</v>
      </c>
      <c r="O863" t="s">
        <v>37</v>
      </c>
      <c r="P863" t="s">
        <v>49</v>
      </c>
      <c r="Q863" t="s">
        <v>61</v>
      </c>
      <c r="R863" t="s">
        <v>40</v>
      </c>
      <c r="S863" t="str">
        <f>IF(Table1[[#This Row],[Current Employee Rating]]&gt;=4,"High Performer",IF(Table1[[#This Row],[Current Employee Rating]]&gt;=3,"Average Performer","Low Performer"))</f>
        <v>Average Performer</v>
      </c>
      <c r="T863">
        <v>3</v>
      </c>
      <c r="U863" s="1">
        <v>44954</v>
      </c>
      <c r="V863">
        <v>2</v>
      </c>
      <c r="W863" t="str">
        <f>IF(Table1[[#This Row],[Engagement Score]]&lt;3,"Low",IF(Table1[[#This Row],[Engagement Score]]&lt;4,"Medium","High"))</f>
        <v>Low</v>
      </c>
      <c r="X863">
        <v>2</v>
      </c>
      <c r="Y863" t="str">
        <f>IF(Table1[[#This Row],[Satisfaction Score]]&lt;3,"Unsatisfied",IF(Table1[[#This Row],[Satisfaction Score]]&lt;4,"Neutral","Satisfied"))</f>
        <v>Unsatisfied</v>
      </c>
      <c r="Z863">
        <v>3</v>
      </c>
      <c r="AA863" s="1">
        <v>44998</v>
      </c>
      <c r="AB863" t="s">
        <v>62</v>
      </c>
      <c r="AC863" t="s">
        <v>42</v>
      </c>
      <c r="AD863" t="s">
        <v>63</v>
      </c>
      <c r="AE863">
        <v>5</v>
      </c>
      <c r="AF863" s="5">
        <v>534.28</v>
      </c>
      <c r="AG863">
        <v>76</v>
      </c>
      <c r="AH863" t="str">
        <f t="shared" si="13"/>
        <v>Old</v>
      </c>
    </row>
    <row r="864" spans="1:34" x14ac:dyDescent="0.25">
      <c r="A864">
        <v>1356</v>
      </c>
      <c r="B864" s="1">
        <v>45005</v>
      </c>
      <c r="C864">
        <v>3</v>
      </c>
      <c r="D864" t="s">
        <v>138</v>
      </c>
      <c r="E864" t="s">
        <v>44</v>
      </c>
      <c r="F864" t="s">
        <v>30</v>
      </c>
      <c r="G864" t="s">
        <v>46</v>
      </c>
      <c r="H864" t="s">
        <v>45</v>
      </c>
      <c r="I864" t="s">
        <v>33</v>
      </c>
      <c r="J864" t="s">
        <v>132</v>
      </c>
      <c r="K864" t="s">
        <v>132</v>
      </c>
      <c r="L864" t="s">
        <v>79</v>
      </c>
      <c r="M864" s="1">
        <v>32306</v>
      </c>
      <c r="N864" t="s">
        <v>36</v>
      </c>
      <c r="O864" t="s">
        <v>37</v>
      </c>
      <c r="P864" t="s">
        <v>49</v>
      </c>
      <c r="Q864" t="s">
        <v>67</v>
      </c>
      <c r="R864" t="s">
        <v>40</v>
      </c>
      <c r="S864" t="str">
        <f>IF(Table1[[#This Row],[Current Employee Rating]]&gt;=4,"High Performer",IF(Table1[[#This Row],[Current Employee Rating]]&gt;=3,"Average Performer","Low Performer"))</f>
        <v>Average Performer</v>
      </c>
      <c r="T864">
        <v>3</v>
      </c>
      <c r="U864" s="1">
        <v>44787</v>
      </c>
      <c r="V864">
        <v>1</v>
      </c>
      <c r="W864" t="str">
        <f>IF(Table1[[#This Row],[Engagement Score]]&lt;3,"Low",IF(Table1[[#This Row],[Engagement Score]]&lt;4,"Medium","High"))</f>
        <v>Low</v>
      </c>
      <c r="X864">
        <v>1</v>
      </c>
      <c r="Y864" t="str">
        <f>IF(Table1[[#This Row],[Satisfaction Score]]&lt;3,"Unsatisfied",IF(Table1[[#This Row],[Satisfaction Score]]&lt;4,"Neutral","Satisfied"))</f>
        <v>Unsatisfied</v>
      </c>
      <c r="Z864">
        <v>1</v>
      </c>
      <c r="AA864" s="1">
        <v>45022</v>
      </c>
      <c r="AB864" t="s">
        <v>68</v>
      </c>
      <c r="AC864" t="s">
        <v>42</v>
      </c>
      <c r="AD864" t="s">
        <v>52</v>
      </c>
      <c r="AE864">
        <v>3</v>
      </c>
      <c r="AF864" s="5">
        <v>301.39</v>
      </c>
      <c r="AG864">
        <v>35</v>
      </c>
      <c r="AH864" t="str">
        <f t="shared" si="13"/>
        <v>Adult</v>
      </c>
    </row>
    <row r="865" spans="1:34" x14ac:dyDescent="0.25">
      <c r="A865">
        <v>1357</v>
      </c>
      <c r="B865" s="1">
        <v>43350</v>
      </c>
      <c r="C865">
        <v>7</v>
      </c>
      <c r="D865" t="s">
        <v>138</v>
      </c>
      <c r="E865" t="s">
        <v>87</v>
      </c>
      <c r="F865" t="s">
        <v>30</v>
      </c>
      <c r="G865" t="s">
        <v>55</v>
      </c>
      <c r="H865" t="s">
        <v>32</v>
      </c>
      <c r="I865" t="s">
        <v>33</v>
      </c>
      <c r="J865" t="s">
        <v>132</v>
      </c>
      <c r="K865" t="s">
        <v>132</v>
      </c>
      <c r="L865" t="s">
        <v>79</v>
      </c>
      <c r="M865" s="1">
        <v>26484</v>
      </c>
      <c r="N865" t="s">
        <v>36</v>
      </c>
      <c r="O865" t="s">
        <v>48</v>
      </c>
      <c r="P865" t="s">
        <v>72</v>
      </c>
      <c r="Q865" t="s">
        <v>77</v>
      </c>
      <c r="R865" t="s">
        <v>40</v>
      </c>
      <c r="S865" t="str">
        <f>IF(Table1[[#This Row],[Current Employee Rating]]&gt;=4,"High Performer",IF(Table1[[#This Row],[Current Employee Rating]]&gt;=3,"Average Performer","Low Performer"))</f>
        <v>Average Performer</v>
      </c>
      <c r="T865">
        <v>3</v>
      </c>
      <c r="U865" s="1">
        <v>44956</v>
      </c>
      <c r="V865">
        <v>1</v>
      </c>
      <c r="W865" t="str">
        <f>IF(Table1[[#This Row],[Engagement Score]]&lt;3,"Low",IF(Table1[[#This Row],[Engagement Score]]&lt;4,"Medium","High"))</f>
        <v>Low</v>
      </c>
      <c r="X865">
        <v>4</v>
      </c>
      <c r="Y865" t="str">
        <f>IF(Table1[[#This Row],[Satisfaction Score]]&lt;3,"Unsatisfied",IF(Table1[[#This Row],[Satisfaction Score]]&lt;4,"Neutral","Satisfied"))</f>
        <v>Satisfied</v>
      </c>
      <c r="Z865">
        <v>3</v>
      </c>
      <c r="AA865" s="1">
        <v>45072</v>
      </c>
      <c r="AB865" t="s">
        <v>62</v>
      </c>
      <c r="AC865" t="s">
        <v>51</v>
      </c>
      <c r="AD865" t="s">
        <v>52</v>
      </c>
      <c r="AE865">
        <v>3</v>
      </c>
      <c r="AF865" s="5">
        <v>231.65</v>
      </c>
      <c r="AG865">
        <v>46</v>
      </c>
      <c r="AH865" t="str">
        <f t="shared" si="13"/>
        <v>Middle Aged</v>
      </c>
    </row>
    <row r="866" spans="1:34" x14ac:dyDescent="0.25">
      <c r="A866">
        <v>1358</v>
      </c>
      <c r="B866" s="1">
        <v>43412</v>
      </c>
      <c r="C866">
        <v>7</v>
      </c>
      <c r="D866" t="s">
        <v>138</v>
      </c>
      <c r="E866" t="s">
        <v>64</v>
      </c>
      <c r="F866" t="s">
        <v>30</v>
      </c>
      <c r="G866" t="s">
        <v>46</v>
      </c>
      <c r="H866" t="s">
        <v>56</v>
      </c>
      <c r="I866" t="s">
        <v>55</v>
      </c>
      <c r="J866" t="s">
        <v>132</v>
      </c>
      <c r="K866" t="s">
        <v>132</v>
      </c>
      <c r="L866" t="s">
        <v>70</v>
      </c>
      <c r="M866" s="1">
        <v>35153</v>
      </c>
      <c r="N866" t="s">
        <v>36</v>
      </c>
      <c r="O866" t="s">
        <v>48</v>
      </c>
      <c r="P866" t="s">
        <v>72</v>
      </c>
      <c r="Q866" t="s">
        <v>67</v>
      </c>
      <c r="R866" t="s">
        <v>40</v>
      </c>
      <c r="S866" t="str">
        <f>IF(Table1[[#This Row],[Current Employee Rating]]&gt;=4,"High Performer",IF(Table1[[#This Row],[Current Employee Rating]]&gt;=3,"Average Performer","Low Performer"))</f>
        <v>Average Performer</v>
      </c>
      <c r="T866">
        <v>3</v>
      </c>
      <c r="U866" s="1">
        <v>44982</v>
      </c>
      <c r="V866">
        <v>1</v>
      </c>
      <c r="W866" t="str">
        <f>IF(Table1[[#This Row],[Engagement Score]]&lt;3,"Low",IF(Table1[[#This Row],[Engagement Score]]&lt;4,"Medium","High"))</f>
        <v>Low</v>
      </c>
      <c r="X866">
        <v>2</v>
      </c>
      <c r="Y866" t="str">
        <f>IF(Table1[[#This Row],[Satisfaction Score]]&lt;3,"Unsatisfied",IF(Table1[[#This Row],[Satisfaction Score]]&lt;4,"Neutral","Satisfied"))</f>
        <v>Unsatisfied</v>
      </c>
      <c r="Z866">
        <v>5</v>
      </c>
      <c r="AA866" s="1">
        <v>44783</v>
      </c>
      <c r="AB866" t="s">
        <v>92</v>
      </c>
      <c r="AC866" t="s">
        <v>42</v>
      </c>
      <c r="AD866" t="s">
        <v>63</v>
      </c>
      <c r="AE866">
        <v>2</v>
      </c>
      <c r="AF866" s="5">
        <v>994.81</v>
      </c>
      <c r="AG866">
        <v>22</v>
      </c>
      <c r="AH866" t="str">
        <f t="shared" si="13"/>
        <v>Young Adult</v>
      </c>
    </row>
    <row r="867" spans="1:34" x14ac:dyDescent="0.25">
      <c r="A867">
        <v>1359</v>
      </c>
      <c r="B867" s="1">
        <v>43491</v>
      </c>
      <c r="C867">
        <v>7</v>
      </c>
      <c r="D867" t="s">
        <v>114</v>
      </c>
      <c r="E867" t="s">
        <v>69</v>
      </c>
      <c r="F867" t="s">
        <v>30</v>
      </c>
      <c r="G867" t="s">
        <v>55</v>
      </c>
      <c r="H867" t="s">
        <v>45</v>
      </c>
      <c r="I867" t="s">
        <v>46</v>
      </c>
      <c r="J867" t="s">
        <v>132</v>
      </c>
      <c r="K867" t="s">
        <v>132</v>
      </c>
      <c r="L867" t="s">
        <v>102</v>
      </c>
      <c r="M867" s="1">
        <v>35873</v>
      </c>
      <c r="N867" t="s">
        <v>36</v>
      </c>
      <c r="O867" t="s">
        <v>48</v>
      </c>
      <c r="P867" t="s">
        <v>84</v>
      </c>
      <c r="Q867" t="s">
        <v>67</v>
      </c>
      <c r="R867" t="s">
        <v>40</v>
      </c>
      <c r="S867" t="str">
        <f>IF(Table1[[#This Row],[Current Employee Rating]]&gt;=4,"High Performer",IF(Table1[[#This Row],[Current Employee Rating]]&gt;=3,"Average Performer","Low Performer"))</f>
        <v>Average Performer</v>
      </c>
      <c r="T867">
        <v>3</v>
      </c>
      <c r="U867" s="1">
        <v>44935</v>
      </c>
      <c r="V867">
        <v>4</v>
      </c>
      <c r="W867" t="str">
        <f>IF(Table1[[#This Row],[Engagement Score]]&lt;3,"Low",IF(Table1[[#This Row],[Engagement Score]]&lt;4,"Medium","High"))</f>
        <v>High</v>
      </c>
      <c r="X867">
        <v>5</v>
      </c>
      <c r="Y867" t="str">
        <f>IF(Table1[[#This Row],[Satisfaction Score]]&lt;3,"Unsatisfied",IF(Table1[[#This Row],[Satisfaction Score]]&lt;4,"Neutral","Satisfied"))</f>
        <v>Satisfied</v>
      </c>
      <c r="Z867">
        <v>1</v>
      </c>
      <c r="AA867" s="1">
        <v>44971</v>
      </c>
      <c r="AB867" t="s">
        <v>50</v>
      </c>
      <c r="AC867" t="s">
        <v>51</v>
      </c>
      <c r="AD867" t="s">
        <v>52</v>
      </c>
      <c r="AE867">
        <v>4</v>
      </c>
      <c r="AF867" s="5">
        <v>729.91</v>
      </c>
      <c r="AG867">
        <v>21</v>
      </c>
      <c r="AH867" t="str">
        <f t="shared" si="13"/>
        <v>Young Adult</v>
      </c>
    </row>
    <row r="868" spans="1:34" x14ac:dyDescent="0.25">
      <c r="A868">
        <v>1360</v>
      </c>
      <c r="B868" s="1">
        <v>44438</v>
      </c>
      <c r="C868">
        <v>4</v>
      </c>
      <c r="D868" t="s">
        <v>114</v>
      </c>
      <c r="E868" t="s">
        <v>29</v>
      </c>
      <c r="F868" t="s">
        <v>30</v>
      </c>
      <c r="G868" t="s">
        <v>31</v>
      </c>
      <c r="H868" t="s">
        <v>56</v>
      </c>
      <c r="I868" t="s">
        <v>55</v>
      </c>
      <c r="J868" t="s">
        <v>95</v>
      </c>
      <c r="K868" t="s">
        <v>95</v>
      </c>
      <c r="L868" t="s">
        <v>70</v>
      </c>
      <c r="M868" s="1">
        <v>23645</v>
      </c>
      <c r="N868" t="s">
        <v>36</v>
      </c>
      <c r="O868" t="s">
        <v>48</v>
      </c>
      <c r="P868" t="s">
        <v>84</v>
      </c>
      <c r="Q868" t="s">
        <v>77</v>
      </c>
      <c r="R868" t="s">
        <v>107</v>
      </c>
      <c r="S868" t="str">
        <f>IF(Table1[[#This Row],[Current Employee Rating]]&gt;=4,"High Performer",IF(Table1[[#This Row],[Current Employee Rating]]&gt;=3,"Average Performer","Low Performer"))</f>
        <v>Average Performer</v>
      </c>
      <c r="T868">
        <v>3</v>
      </c>
      <c r="U868" s="1">
        <v>45016</v>
      </c>
      <c r="V868">
        <v>5</v>
      </c>
      <c r="W868" t="str">
        <f>IF(Table1[[#This Row],[Engagement Score]]&lt;3,"Low",IF(Table1[[#This Row],[Engagement Score]]&lt;4,"Medium","High"))</f>
        <v>High</v>
      </c>
      <c r="X868">
        <v>2</v>
      </c>
      <c r="Y868" t="str">
        <f>IF(Table1[[#This Row],[Satisfaction Score]]&lt;3,"Unsatisfied",IF(Table1[[#This Row],[Satisfaction Score]]&lt;4,"Neutral","Satisfied"))</f>
        <v>Unsatisfied</v>
      </c>
      <c r="Z868">
        <v>1</v>
      </c>
      <c r="AA868" s="1">
        <v>44824</v>
      </c>
      <c r="AB868" t="s">
        <v>41</v>
      </c>
      <c r="AC868" t="s">
        <v>42</v>
      </c>
      <c r="AD868" t="s">
        <v>73</v>
      </c>
      <c r="AE868">
        <v>2</v>
      </c>
      <c r="AF868" s="5">
        <v>538.02</v>
      </c>
      <c r="AG868">
        <v>57</v>
      </c>
      <c r="AH868" t="str">
        <f t="shared" si="13"/>
        <v>Middle Aged</v>
      </c>
    </row>
    <row r="869" spans="1:34" x14ac:dyDescent="0.25">
      <c r="A869">
        <v>1362</v>
      </c>
      <c r="B869" s="1">
        <v>43779</v>
      </c>
      <c r="C869">
        <v>6</v>
      </c>
      <c r="D869" t="s">
        <v>137</v>
      </c>
      <c r="E869" t="s">
        <v>85</v>
      </c>
      <c r="F869" t="s">
        <v>30</v>
      </c>
      <c r="G869" t="s">
        <v>55</v>
      </c>
      <c r="H869" t="s">
        <v>32</v>
      </c>
      <c r="I869" t="s">
        <v>46</v>
      </c>
      <c r="J869" t="s">
        <v>132</v>
      </c>
      <c r="K869" t="s">
        <v>132</v>
      </c>
      <c r="L869" t="s">
        <v>65</v>
      </c>
      <c r="M869" s="1">
        <v>30600</v>
      </c>
      <c r="N869" t="s">
        <v>36</v>
      </c>
      <c r="O869" t="s">
        <v>37</v>
      </c>
      <c r="P869" t="s">
        <v>84</v>
      </c>
      <c r="Q869" t="s">
        <v>39</v>
      </c>
      <c r="R869" t="s">
        <v>78</v>
      </c>
      <c r="S869" t="str">
        <f>IF(Table1[[#This Row],[Current Employee Rating]]&gt;=4,"High Performer",IF(Table1[[#This Row],[Current Employee Rating]]&gt;=3,"Average Performer","Low Performer"))</f>
        <v>Average Performer</v>
      </c>
      <c r="T869">
        <v>3</v>
      </c>
      <c r="U869" s="1">
        <v>44937</v>
      </c>
      <c r="V869">
        <v>5</v>
      </c>
      <c r="W869" t="str">
        <f>IF(Table1[[#This Row],[Engagement Score]]&lt;3,"Low",IF(Table1[[#This Row],[Engagement Score]]&lt;4,"Medium","High"))</f>
        <v>High</v>
      </c>
      <c r="X869">
        <v>2</v>
      </c>
      <c r="Y869" t="str">
        <f>IF(Table1[[#This Row],[Satisfaction Score]]&lt;3,"Unsatisfied",IF(Table1[[#This Row],[Satisfaction Score]]&lt;4,"Neutral","Satisfied"))</f>
        <v>Unsatisfied</v>
      </c>
      <c r="Z869">
        <v>5</v>
      </c>
      <c r="AA869" s="1">
        <v>44802</v>
      </c>
      <c r="AB869" t="s">
        <v>50</v>
      </c>
      <c r="AC869" t="s">
        <v>42</v>
      </c>
      <c r="AD869" t="s">
        <v>73</v>
      </c>
      <c r="AE869">
        <v>4</v>
      </c>
      <c r="AF869" s="5">
        <v>196.94</v>
      </c>
      <c r="AG869">
        <v>36</v>
      </c>
      <c r="AH869" t="str">
        <f t="shared" si="13"/>
        <v>Adult</v>
      </c>
    </row>
    <row r="870" spans="1:34" x14ac:dyDescent="0.25">
      <c r="A870">
        <v>1363</v>
      </c>
      <c r="B870" s="1">
        <v>45135</v>
      </c>
      <c r="C870">
        <v>2</v>
      </c>
      <c r="D870" t="s">
        <v>138</v>
      </c>
      <c r="E870" t="s">
        <v>44</v>
      </c>
      <c r="F870" t="s">
        <v>30</v>
      </c>
      <c r="G870" t="s">
        <v>55</v>
      </c>
      <c r="H870" t="s">
        <v>45</v>
      </c>
      <c r="I870" t="s">
        <v>55</v>
      </c>
      <c r="J870" t="s">
        <v>132</v>
      </c>
      <c r="K870" t="s">
        <v>132</v>
      </c>
      <c r="L870" t="s">
        <v>65</v>
      </c>
      <c r="M870" s="1">
        <v>30062</v>
      </c>
      <c r="N870" t="s">
        <v>36</v>
      </c>
      <c r="O870" t="s">
        <v>37</v>
      </c>
      <c r="P870" t="s">
        <v>84</v>
      </c>
      <c r="Q870" t="s">
        <v>77</v>
      </c>
      <c r="R870" t="s">
        <v>107</v>
      </c>
      <c r="S870" t="str">
        <f>IF(Table1[[#This Row],[Current Employee Rating]]&gt;=4,"High Performer",IF(Table1[[#This Row],[Current Employee Rating]]&gt;=3,"Average Performer","Low Performer"))</f>
        <v>Average Performer</v>
      </c>
      <c r="T870">
        <v>3</v>
      </c>
      <c r="U870" s="1">
        <v>45096</v>
      </c>
      <c r="V870">
        <v>5</v>
      </c>
      <c r="W870" t="str">
        <f>IF(Table1[[#This Row],[Engagement Score]]&lt;3,"Low",IF(Table1[[#This Row],[Engagement Score]]&lt;4,"Medium","High"))</f>
        <v>High</v>
      </c>
      <c r="X870">
        <v>2</v>
      </c>
      <c r="Y870" t="str">
        <f>IF(Table1[[#This Row],[Satisfaction Score]]&lt;3,"Unsatisfied",IF(Table1[[#This Row],[Satisfaction Score]]&lt;4,"Neutral","Satisfied"))</f>
        <v>Unsatisfied</v>
      </c>
      <c r="Z870">
        <v>2</v>
      </c>
      <c r="AA870" s="1">
        <v>44910</v>
      </c>
      <c r="AB870" t="s">
        <v>62</v>
      </c>
      <c r="AC870" t="s">
        <v>42</v>
      </c>
      <c r="AD870" t="s">
        <v>63</v>
      </c>
      <c r="AE870">
        <v>2</v>
      </c>
      <c r="AF870" s="5">
        <v>285.83</v>
      </c>
      <c r="AG870">
        <v>41</v>
      </c>
      <c r="AH870" t="str">
        <f t="shared" si="13"/>
        <v>Middle Aged</v>
      </c>
    </row>
    <row r="871" spans="1:34" x14ac:dyDescent="0.25">
      <c r="A871">
        <v>1364</v>
      </c>
      <c r="B871" s="1">
        <v>43558</v>
      </c>
      <c r="C871">
        <v>7</v>
      </c>
      <c r="D871" t="s">
        <v>138</v>
      </c>
      <c r="E871" t="s">
        <v>87</v>
      </c>
      <c r="F871" t="s">
        <v>30</v>
      </c>
      <c r="G871" t="s">
        <v>31</v>
      </c>
      <c r="H871" t="s">
        <v>32</v>
      </c>
      <c r="I871" t="s">
        <v>33</v>
      </c>
      <c r="J871" t="s">
        <v>132</v>
      </c>
      <c r="K871" t="s">
        <v>132</v>
      </c>
      <c r="L871" t="s">
        <v>35</v>
      </c>
      <c r="M871" s="1">
        <v>26684</v>
      </c>
      <c r="N871" t="s">
        <v>36</v>
      </c>
      <c r="O871" t="s">
        <v>48</v>
      </c>
      <c r="P871" t="s">
        <v>38</v>
      </c>
      <c r="Q871" t="s">
        <v>77</v>
      </c>
      <c r="R871" t="s">
        <v>78</v>
      </c>
      <c r="S871" t="str">
        <f>IF(Table1[[#This Row],[Current Employee Rating]]&gt;=4,"High Performer",IF(Table1[[#This Row],[Current Employee Rating]]&gt;=3,"Average Performer","Low Performer"))</f>
        <v>Average Performer</v>
      </c>
      <c r="T871">
        <v>3</v>
      </c>
      <c r="U871" s="1">
        <v>45049</v>
      </c>
      <c r="V871">
        <v>2</v>
      </c>
      <c r="W871" t="str">
        <f>IF(Table1[[#This Row],[Engagement Score]]&lt;3,"Low",IF(Table1[[#This Row],[Engagement Score]]&lt;4,"Medium","High"))</f>
        <v>Low</v>
      </c>
      <c r="X871">
        <v>2</v>
      </c>
      <c r="Y871" t="str">
        <f>IF(Table1[[#This Row],[Satisfaction Score]]&lt;3,"Unsatisfied",IF(Table1[[#This Row],[Satisfaction Score]]&lt;4,"Neutral","Satisfied"))</f>
        <v>Unsatisfied</v>
      </c>
      <c r="Z871">
        <v>4</v>
      </c>
      <c r="AA871" s="1">
        <v>44923</v>
      </c>
      <c r="AB871" t="s">
        <v>62</v>
      </c>
      <c r="AC871" t="s">
        <v>51</v>
      </c>
      <c r="AD871" t="s">
        <v>52</v>
      </c>
      <c r="AE871">
        <v>4</v>
      </c>
      <c r="AF871" s="5">
        <v>818.6</v>
      </c>
      <c r="AG871">
        <v>46</v>
      </c>
      <c r="AH871" t="str">
        <f t="shared" si="13"/>
        <v>Middle Aged</v>
      </c>
    </row>
    <row r="872" spans="1:34" x14ac:dyDescent="0.25">
      <c r="A872">
        <v>1365</v>
      </c>
      <c r="B872" s="1">
        <v>43670</v>
      </c>
      <c r="C872">
        <v>6</v>
      </c>
      <c r="D872" t="s">
        <v>138</v>
      </c>
      <c r="E872" t="s">
        <v>64</v>
      </c>
      <c r="F872" t="s">
        <v>30</v>
      </c>
      <c r="G872" t="s">
        <v>31</v>
      </c>
      <c r="H872" t="s">
        <v>32</v>
      </c>
      <c r="I872" t="s">
        <v>46</v>
      </c>
      <c r="J872" t="s">
        <v>132</v>
      </c>
      <c r="K872" t="s">
        <v>132</v>
      </c>
      <c r="L872" t="s">
        <v>70</v>
      </c>
      <c r="M872" s="1">
        <v>30145</v>
      </c>
      <c r="N872" t="s">
        <v>36</v>
      </c>
      <c r="O872" t="s">
        <v>48</v>
      </c>
      <c r="P872" t="s">
        <v>49</v>
      </c>
      <c r="Q872" t="s">
        <v>39</v>
      </c>
      <c r="R872" t="s">
        <v>78</v>
      </c>
      <c r="S872" t="str">
        <f>IF(Table1[[#This Row],[Current Employee Rating]]&gt;=4,"High Performer",IF(Table1[[#This Row],[Current Employee Rating]]&gt;=3,"Average Performer","Low Performer"))</f>
        <v>Average Performer</v>
      </c>
      <c r="T872">
        <v>3</v>
      </c>
      <c r="U872" s="1">
        <v>44842</v>
      </c>
      <c r="V872">
        <v>5</v>
      </c>
      <c r="W872" t="str">
        <f>IF(Table1[[#This Row],[Engagement Score]]&lt;3,"Low",IF(Table1[[#This Row],[Engagement Score]]&lt;4,"Medium","High"))</f>
        <v>High</v>
      </c>
      <c r="X872">
        <v>1</v>
      </c>
      <c r="Y872" t="str">
        <f>IF(Table1[[#This Row],[Satisfaction Score]]&lt;3,"Unsatisfied",IF(Table1[[#This Row],[Satisfaction Score]]&lt;4,"Neutral","Satisfied"))</f>
        <v>Unsatisfied</v>
      </c>
      <c r="Z872">
        <v>2</v>
      </c>
      <c r="AA872" s="1">
        <v>45026</v>
      </c>
      <c r="AB872" t="s">
        <v>41</v>
      </c>
      <c r="AC872" t="s">
        <v>51</v>
      </c>
      <c r="AD872" t="s">
        <v>52</v>
      </c>
      <c r="AE872">
        <v>1</v>
      </c>
      <c r="AF872" s="5">
        <v>610.97</v>
      </c>
      <c r="AG872">
        <v>37</v>
      </c>
      <c r="AH872" t="str">
        <f t="shared" si="13"/>
        <v>Adult</v>
      </c>
    </row>
    <row r="873" spans="1:34" x14ac:dyDescent="0.25">
      <c r="A873">
        <v>1366</v>
      </c>
      <c r="B873" s="1">
        <v>44680</v>
      </c>
      <c r="C873">
        <v>4</v>
      </c>
      <c r="D873" t="s">
        <v>114</v>
      </c>
      <c r="E873" t="s">
        <v>94</v>
      </c>
      <c r="F873" t="s">
        <v>30</v>
      </c>
      <c r="G873" t="s">
        <v>31</v>
      </c>
      <c r="H873" t="s">
        <v>56</v>
      </c>
      <c r="I873" t="s">
        <v>33</v>
      </c>
      <c r="J873" t="s">
        <v>95</v>
      </c>
      <c r="K873" t="s">
        <v>95</v>
      </c>
      <c r="L873" t="s">
        <v>65</v>
      </c>
      <c r="M873" s="1">
        <v>18278</v>
      </c>
      <c r="N873" t="s">
        <v>36</v>
      </c>
      <c r="O873" t="s">
        <v>48</v>
      </c>
      <c r="P873" t="s">
        <v>72</v>
      </c>
      <c r="Q873" t="s">
        <v>61</v>
      </c>
      <c r="R873" t="s">
        <v>78</v>
      </c>
      <c r="S873" t="str">
        <f>IF(Table1[[#This Row],[Current Employee Rating]]&gt;=4,"High Performer",IF(Table1[[#This Row],[Current Employee Rating]]&gt;=3,"Average Performer","Low Performer"))</f>
        <v>Average Performer</v>
      </c>
      <c r="T873">
        <v>3</v>
      </c>
      <c r="U873" s="1">
        <v>44790</v>
      </c>
      <c r="V873">
        <v>1</v>
      </c>
      <c r="W873" t="str">
        <f>IF(Table1[[#This Row],[Engagement Score]]&lt;3,"Low",IF(Table1[[#This Row],[Engagement Score]]&lt;4,"Medium","High"))</f>
        <v>Low</v>
      </c>
      <c r="X873">
        <v>4</v>
      </c>
      <c r="Y873" t="str">
        <f>IF(Table1[[#This Row],[Satisfaction Score]]&lt;3,"Unsatisfied",IF(Table1[[#This Row],[Satisfaction Score]]&lt;4,"Neutral","Satisfied"))</f>
        <v>Satisfied</v>
      </c>
      <c r="Z873">
        <v>2</v>
      </c>
      <c r="AA873" s="1">
        <v>44883</v>
      </c>
      <c r="AB873" t="s">
        <v>68</v>
      </c>
      <c r="AC873" t="s">
        <v>42</v>
      </c>
      <c r="AD873" t="s">
        <v>63</v>
      </c>
      <c r="AE873">
        <v>1</v>
      </c>
      <c r="AF873" s="5">
        <v>762.83</v>
      </c>
      <c r="AG873">
        <v>72</v>
      </c>
      <c r="AH873" t="str">
        <f t="shared" si="13"/>
        <v>Old</v>
      </c>
    </row>
    <row r="874" spans="1:34" x14ac:dyDescent="0.25">
      <c r="A874">
        <v>1367</v>
      </c>
      <c r="B874" s="1">
        <v>44110</v>
      </c>
      <c r="C874">
        <v>5</v>
      </c>
      <c r="D874" t="s">
        <v>114</v>
      </c>
      <c r="E874" t="s">
        <v>74</v>
      </c>
      <c r="F874" t="s">
        <v>30</v>
      </c>
      <c r="G874" t="s">
        <v>46</v>
      </c>
      <c r="H874" t="s">
        <v>56</v>
      </c>
      <c r="I874" t="s">
        <v>33</v>
      </c>
      <c r="J874" t="s">
        <v>95</v>
      </c>
      <c r="K874" t="s">
        <v>95</v>
      </c>
      <c r="L874" t="s">
        <v>82</v>
      </c>
      <c r="M874" s="1">
        <v>33097</v>
      </c>
      <c r="N874" t="s">
        <v>36</v>
      </c>
      <c r="O874" t="s">
        <v>37</v>
      </c>
      <c r="P874" t="s">
        <v>38</v>
      </c>
      <c r="Q874" t="s">
        <v>77</v>
      </c>
      <c r="R874" t="s">
        <v>78</v>
      </c>
      <c r="S874" t="str">
        <f>IF(Table1[[#This Row],[Current Employee Rating]]&gt;=4,"High Performer",IF(Table1[[#This Row],[Current Employee Rating]]&gt;=3,"Average Performer","Low Performer"))</f>
        <v>Average Performer</v>
      </c>
      <c r="T874">
        <v>3</v>
      </c>
      <c r="U874" s="1">
        <v>45127</v>
      </c>
      <c r="V874">
        <v>1</v>
      </c>
      <c r="W874" t="str">
        <f>IF(Table1[[#This Row],[Engagement Score]]&lt;3,"Low",IF(Table1[[#This Row],[Engagement Score]]&lt;4,"Medium","High"))</f>
        <v>Low</v>
      </c>
      <c r="X874">
        <v>4</v>
      </c>
      <c r="Y874" t="str">
        <f>IF(Table1[[#This Row],[Satisfaction Score]]&lt;3,"Unsatisfied",IF(Table1[[#This Row],[Satisfaction Score]]&lt;4,"Neutral","Satisfied"))</f>
        <v>Satisfied</v>
      </c>
      <c r="Z874">
        <v>3</v>
      </c>
      <c r="AA874" s="1">
        <v>44824</v>
      </c>
      <c r="AB874" t="s">
        <v>62</v>
      </c>
      <c r="AC874" t="s">
        <v>51</v>
      </c>
      <c r="AD874" t="s">
        <v>52</v>
      </c>
      <c r="AE874">
        <v>5</v>
      </c>
      <c r="AF874" s="5">
        <v>438.44</v>
      </c>
      <c r="AG874">
        <v>30</v>
      </c>
      <c r="AH874" t="str">
        <f t="shared" si="13"/>
        <v>Adult</v>
      </c>
    </row>
    <row r="875" spans="1:34" x14ac:dyDescent="0.25">
      <c r="A875">
        <v>1368</v>
      </c>
      <c r="B875" s="1">
        <v>43925</v>
      </c>
      <c r="C875">
        <v>6</v>
      </c>
      <c r="D875" t="s">
        <v>126</v>
      </c>
      <c r="E875" t="s">
        <v>94</v>
      </c>
      <c r="F875" t="s">
        <v>30</v>
      </c>
      <c r="G875" t="s">
        <v>46</v>
      </c>
      <c r="H875" t="s">
        <v>32</v>
      </c>
      <c r="I875" t="s">
        <v>33</v>
      </c>
      <c r="J875" t="s">
        <v>132</v>
      </c>
      <c r="K875" t="s">
        <v>132</v>
      </c>
      <c r="L875" t="s">
        <v>58</v>
      </c>
      <c r="M875" s="1">
        <v>34207</v>
      </c>
      <c r="N875" t="s">
        <v>36</v>
      </c>
      <c r="O875" t="s">
        <v>37</v>
      </c>
      <c r="P875" t="s">
        <v>38</v>
      </c>
      <c r="Q875" t="s">
        <v>39</v>
      </c>
      <c r="R875" t="s">
        <v>78</v>
      </c>
      <c r="S875" t="str">
        <f>IF(Table1[[#This Row],[Current Employee Rating]]&gt;=4,"High Performer",IF(Table1[[#This Row],[Current Employee Rating]]&gt;=3,"Average Performer","Low Performer"))</f>
        <v>Average Performer</v>
      </c>
      <c r="T875">
        <v>3</v>
      </c>
      <c r="U875" s="1">
        <v>44838</v>
      </c>
      <c r="V875">
        <v>2</v>
      </c>
      <c r="W875" t="str">
        <f>IF(Table1[[#This Row],[Engagement Score]]&lt;3,"Low",IF(Table1[[#This Row],[Engagement Score]]&lt;4,"Medium","High"))</f>
        <v>Low</v>
      </c>
      <c r="X875">
        <v>2</v>
      </c>
      <c r="Y875" t="str">
        <f>IF(Table1[[#This Row],[Satisfaction Score]]&lt;3,"Unsatisfied",IF(Table1[[#This Row],[Satisfaction Score]]&lt;4,"Neutral","Satisfied"))</f>
        <v>Unsatisfied</v>
      </c>
      <c r="Z875">
        <v>2</v>
      </c>
      <c r="AA875" s="1">
        <v>44853</v>
      </c>
      <c r="AB875" t="s">
        <v>62</v>
      </c>
      <c r="AC875" t="s">
        <v>42</v>
      </c>
      <c r="AD875" t="s">
        <v>52</v>
      </c>
      <c r="AE875">
        <v>4</v>
      </c>
      <c r="AF875" s="5">
        <v>271.89999999999998</v>
      </c>
      <c r="AG875">
        <v>27</v>
      </c>
      <c r="AH875" t="str">
        <f t="shared" si="13"/>
        <v>Adult</v>
      </c>
    </row>
    <row r="876" spans="1:34" x14ac:dyDescent="0.25">
      <c r="A876">
        <v>1369</v>
      </c>
      <c r="B876" s="1">
        <v>44281</v>
      </c>
      <c r="C876">
        <v>5</v>
      </c>
      <c r="D876" t="s">
        <v>137</v>
      </c>
      <c r="E876" t="s">
        <v>29</v>
      </c>
      <c r="F876" t="s">
        <v>30</v>
      </c>
      <c r="G876" t="s">
        <v>31</v>
      </c>
      <c r="H876" t="s">
        <v>32</v>
      </c>
      <c r="I876" t="s">
        <v>55</v>
      </c>
      <c r="J876" t="s">
        <v>57</v>
      </c>
      <c r="K876" t="s">
        <v>57</v>
      </c>
      <c r="L876" t="s">
        <v>47</v>
      </c>
      <c r="M876" s="1">
        <v>27112</v>
      </c>
      <c r="N876" t="s">
        <v>36</v>
      </c>
      <c r="O876" t="s">
        <v>37</v>
      </c>
      <c r="P876" t="s">
        <v>72</v>
      </c>
      <c r="Q876" t="s">
        <v>67</v>
      </c>
      <c r="R876" t="s">
        <v>78</v>
      </c>
      <c r="S876" t="str">
        <f>IF(Table1[[#This Row],[Current Employee Rating]]&gt;=4,"High Performer",IF(Table1[[#This Row],[Current Employee Rating]]&gt;=3,"Average Performer","Low Performer"))</f>
        <v>Average Performer</v>
      </c>
      <c r="T876">
        <v>3</v>
      </c>
      <c r="U876" s="1">
        <v>44993</v>
      </c>
      <c r="V876">
        <v>2</v>
      </c>
      <c r="W876" t="str">
        <f>IF(Table1[[#This Row],[Engagement Score]]&lt;3,"Low",IF(Table1[[#This Row],[Engagement Score]]&lt;4,"Medium","High"))</f>
        <v>Low</v>
      </c>
      <c r="X876">
        <v>4</v>
      </c>
      <c r="Y876" t="str">
        <f>IF(Table1[[#This Row],[Satisfaction Score]]&lt;3,"Unsatisfied",IF(Table1[[#This Row],[Satisfaction Score]]&lt;4,"Neutral","Satisfied"))</f>
        <v>Satisfied</v>
      </c>
      <c r="Z876">
        <v>3</v>
      </c>
      <c r="AA876" s="1">
        <v>44957</v>
      </c>
      <c r="AB876" t="s">
        <v>92</v>
      </c>
      <c r="AC876" t="s">
        <v>51</v>
      </c>
      <c r="AD876" t="s">
        <v>52</v>
      </c>
      <c r="AE876">
        <v>2</v>
      </c>
      <c r="AF876" s="5">
        <v>629.20000000000005</v>
      </c>
      <c r="AG876">
        <v>47</v>
      </c>
      <c r="AH876" t="str">
        <f t="shared" si="13"/>
        <v>Middle Aged</v>
      </c>
    </row>
    <row r="877" spans="1:34" x14ac:dyDescent="0.25">
      <c r="A877">
        <v>1370</v>
      </c>
      <c r="B877" s="1">
        <v>44700</v>
      </c>
      <c r="C877">
        <v>3</v>
      </c>
      <c r="D877" t="s">
        <v>137</v>
      </c>
      <c r="E877" t="s">
        <v>85</v>
      </c>
      <c r="F877" t="s">
        <v>30</v>
      </c>
      <c r="G877" t="s">
        <v>46</v>
      </c>
      <c r="H877" t="s">
        <v>45</v>
      </c>
      <c r="I877" t="s">
        <v>33</v>
      </c>
      <c r="J877" t="s">
        <v>132</v>
      </c>
      <c r="K877" t="s">
        <v>132</v>
      </c>
      <c r="L877" t="s">
        <v>65</v>
      </c>
      <c r="M877" s="1">
        <v>33951</v>
      </c>
      <c r="N877" t="s">
        <v>36</v>
      </c>
      <c r="O877" t="s">
        <v>37</v>
      </c>
      <c r="P877" t="s">
        <v>72</v>
      </c>
      <c r="Q877" t="s">
        <v>67</v>
      </c>
      <c r="R877" t="s">
        <v>78</v>
      </c>
      <c r="S877" t="str">
        <f>IF(Table1[[#This Row],[Current Employee Rating]]&gt;=4,"High Performer",IF(Table1[[#This Row],[Current Employee Rating]]&gt;=3,"Average Performer","Low Performer"))</f>
        <v>Average Performer</v>
      </c>
      <c r="T877">
        <v>3</v>
      </c>
      <c r="U877" s="1">
        <v>45126</v>
      </c>
      <c r="V877">
        <v>1</v>
      </c>
      <c r="W877" t="str">
        <f>IF(Table1[[#This Row],[Engagement Score]]&lt;3,"Low",IF(Table1[[#This Row],[Engagement Score]]&lt;4,"Medium","High"))</f>
        <v>Low</v>
      </c>
      <c r="X877">
        <v>2</v>
      </c>
      <c r="Y877" t="str">
        <f>IF(Table1[[#This Row],[Satisfaction Score]]&lt;3,"Unsatisfied",IF(Table1[[#This Row],[Satisfaction Score]]&lt;4,"Neutral","Satisfied"))</f>
        <v>Unsatisfied</v>
      </c>
      <c r="Z877">
        <v>1</v>
      </c>
      <c r="AA877" s="1">
        <v>44810</v>
      </c>
      <c r="AB877" t="s">
        <v>41</v>
      </c>
      <c r="AC877" t="s">
        <v>42</v>
      </c>
      <c r="AD877" t="s">
        <v>52</v>
      </c>
      <c r="AE877">
        <v>1</v>
      </c>
      <c r="AF877" s="5">
        <v>850.28</v>
      </c>
      <c r="AG877">
        <v>30</v>
      </c>
      <c r="AH877" t="str">
        <f t="shared" si="13"/>
        <v>Adult</v>
      </c>
    </row>
    <row r="878" spans="1:34" x14ac:dyDescent="0.25">
      <c r="A878">
        <v>1371</v>
      </c>
      <c r="B878" s="1">
        <v>44436</v>
      </c>
      <c r="C878">
        <v>4</v>
      </c>
      <c r="D878" t="s">
        <v>138</v>
      </c>
      <c r="E878" t="s">
        <v>44</v>
      </c>
      <c r="F878" t="s">
        <v>30</v>
      </c>
      <c r="G878" t="s">
        <v>31</v>
      </c>
      <c r="H878" t="s">
        <v>45</v>
      </c>
      <c r="I878" t="s">
        <v>46</v>
      </c>
      <c r="J878" t="s">
        <v>132</v>
      </c>
      <c r="K878" t="s">
        <v>132</v>
      </c>
      <c r="L878" t="s">
        <v>70</v>
      </c>
      <c r="M878" s="1">
        <v>20947</v>
      </c>
      <c r="N878" t="s">
        <v>36</v>
      </c>
      <c r="O878" t="s">
        <v>37</v>
      </c>
      <c r="P878" t="s">
        <v>72</v>
      </c>
      <c r="Q878" t="s">
        <v>67</v>
      </c>
      <c r="R878" t="s">
        <v>78</v>
      </c>
      <c r="S878" t="str">
        <f>IF(Table1[[#This Row],[Current Employee Rating]]&gt;=4,"High Performer",IF(Table1[[#This Row],[Current Employee Rating]]&gt;=3,"Average Performer","Low Performer"))</f>
        <v>Average Performer</v>
      </c>
      <c r="T878">
        <v>3</v>
      </c>
      <c r="U878" s="1">
        <v>45065</v>
      </c>
      <c r="V878">
        <v>1</v>
      </c>
      <c r="W878" t="str">
        <f>IF(Table1[[#This Row],[Engagement Score]]&lt;3,"Low",IF(Table1[[#This Row],[Engagement Score]]&lt;4,"Medium","High"))</f>
        <v>Low</v>
      </c>
      <c r="X878">
        <v>1</v>
      </c>
      <c r="Y878" t="str">
        <f>IF(Table1[[#This Row],[Satisfaction Score]]&lt;3,"Unsatisfied",IF(Table1[[#This Row],[Satisfaction Score]]&lt;4,"Neutral","Satisfied"))</f>
        <v>Unsatisfied</v>
      </c>
      <c r="Z878">
        <v>2</v>
      </c>
      <c r="AA878" s="1">
        <v>44835</v>
      </c>
      <c r="AB878" t="s">
        <v>41</v>
      </c>
      <c r="AC878" t="s">
        <v>51</v>
      </c>
      <c r="AD878" t="s">
        <v>73</v>
      </c>
      <c r="AE878">
        <v>1</v>
      </c>
      <c r="AF878" s="5">
        <v>321.25</v>
      </c>
      <c r="AG878">
        <v>64</v>
      </c>
      <c r="AH878" t="str">
        <f t="shared" si="13"/>
        <v>Old</v>
      </c>
    </row>
    <row r="879" spans="1:34" x14ac:dyDescent="0.25">
      <c r="A879">
        <v>1372</v>
      </c>
      <c r="B879" s="1">
        <v>44889</v>
      </c>
      <c r="C879">
        <v>3</v>
      </c>
      <c r="D879" t="s">
        <v>138</v>
      </c>
      <c r="E879" t="s">
        <v>87</v>
      </c>
      <c r="F879" t="s">
        <v>30</v>
      </c>
      <c r="G879" t="s">
        <v>31</v>
      </c>
      <c r="H879" t="s">
        <v>45</v>
      </c>
      <c r="I879" t="s">
        <v>55</v>
      </c>
      <c r="J879" t="s">
        <v>132</v>
      </c>
      <c r="K879" t="s">
        <v>132</v>
      </c>
      <c r="L879" t="s">
        <v>47</v>
      </c>
      <c r="M879" s="1">
        <v>33469</v>
      </c>
      <c r="N879" t="s">
        <v>36</v>
      </c>
      <c r="O879" t="s">
        <v>48</v>
      </c>
      <c r="P879" t="s">
        <v>38</v>
      </c>
      <c r="Q879" t="s">
        <v>61</v>
      </c>
      <c r="R879" t="s">
        <v>78</v>
      </c>
      <c r="S879" t="str">
        <f>IF(Table1[[#This Row],[Current Employee Rating]]&gt;=4,"High Performer",IF(Table1[[#This Row],[Current Employee Rating]]&gt;=3,"Average Performer","Low Performer"))</f>
        <v>Average Performer</v>
      </c>
      <c r="T879">
        <v>3</v>
      </c>
      <c r="U879" s="1">
        <v>45137</v>
      </c>
      <c r="V879">
        <v>3</v>
      </c>
      <c r="W879" t="str">
        <f>IF(Table1[[#This Row],[Engagement Score]]&lt;3,"Low",IF(Table1[[#This Row],[Engagement Score]]&lt;4,"Medium","High"))</f>
        <v>Medium</v>
      </c>
      <c r="X879">
        <v>1</v>
      </c>
      <c r="Y879" t="str">
        <f>IF(Table1[[#This Row],[Satisfaction Score]]&lt;3,"Unsatisfied",IF(Table1[[#This Row],[Satisfaction Score]]&lt;4,"Neutral","Satisfied"))</f>
        <v>Unsatisfied</v>
      </c>
      <c r="Z879">
        <v>4</v>
      </c>
      <c r="AA879" s="1">
        <v>45080</v>
      </c>
      <c r="AB879" t="s">
        <v>50</v>
      </c>
      <c r="AC879" t="s">
        <v>42</v>
      </c>
      <c r="AD879" t="s">
        <v>73</v>
      </c>
      <c r="AE879">
        <v>1</v>
      </c>
      <c r="AF879" s="5">
        <v>475.32</v>
      </c>
      <c r="AG879">
        <v>31</v>
      </c>
      <c r="AH879" t="str">
        <f t="shared" si="13"/>
        <v>Adult</v>
      </c>
    </row>
    <row r="880" spans="1:34" x14ac:dyDescent="0.25">
      <c r="A880">
        <v>1373</v>
      </c>
      <c r="B880" s="1">
        <v>44573</v>
      </c>
      <c r="C880">
        <v>4</v>
      </c>
      <c r="D880" t="s">
        <v>138</v>
      </c>
      <c r="E880" t="s">
        <v>64</v>
      </c>
      <c r="F880" t="s">
        <v>30</v>
      </c>
      <c r="G880" t="s">
        <v>31</v>
      </c>
      <c r="H880" t="s">
        <v>45</v>
      </c>
      <c r="I880" t="s">
        <v>46</v>
      </c>
      <c r="J880" t="s">
        <v>132</v>
      </c>
      <c r="K880" t="s">
        <v>132</v>
      </c>
      <c r="L880" t="s">
        <v>70</v>
      </c>
      <c r="M880" s="1">
        <v>31522</v>
      </c>
      <c r="N880" t="s">
        <v>36</v>
      </c>
      <c r="O880" t="s">
        <v>48</v>
      </c>
      <c r="P880" t="s">
        <v>60</v>
      </c>
      <c r="Q880" t="s">
        <v>77</v>
      </c>
      <c r="R880" t="s">
        <v>78</v>
      </c>
      <c r="S880" t="str">
        <f>IF(Table1[[#This Row],[Current Employee Rating]]&gt;=4,"High Performer",IF(Table1[[#This Row],[Current Employee Rating]]&gt;=3,"Average Performer","Low Performer"))</f>
        <v>Average Performer</v>
      </c>
      <c r="T880">
        <v>3</v>
      </c>
      <c r="U880" s="1">
        <v>45089</v>
      </c>
      <c r="V880">
        <v>1</v>
      </c>
      <c r="W880" t="str">
        <f>IF(Table1[[#This Row],[Engagement Score]]&lt;3,"Low",IF(Table1[[#This Row],[Engagement Score]]&lt;4,"Medium","High"))</f>
        <v>Low</v>
      </c>
      <c r="X880">
        <v>2</v>
      </c>
      <c r="Y880" t="str">
        <f>IF(Table1[[#This Row],[Satisfaction Score]]&lt;3,"Unsatisfied",IF(Table1[[#This Row],[Satisfaction Score]]&lt;4,"Neutral","Satisfied"))</f>
        <v>Unsatisfied</v>
      </c>
      <c r="Z880">
        <v>5</v>
      </c>
      <c r="AA880" s="1">
        <v>44812</v>
      </c>
      <c r="AB880" t="s">
        <v>41</v>
      </c>
      <c r="AC880" t="s">
        <v>51</v>
      </c>
      <c r="AD880" t="s">
        <v>43</v>
      </c>
      <c r="AE880">
        <v>4</v>
      </c>
      <c r="AF880" s="5">
        <v>847.2</v>
      </c>
      <c r="AG880">
        <v>36</v>
      </c>
      <c r="AH880" t="str">
        <f t="shared" si="13"/>
        <v>Adult</v>
      </c>
    </row>
    <row r="881" spans="1:34" x14ac:dyDescent="0.25">
      <c r="A881">
        <v>1374</v>
      </c>
      <c r="B881" s="1">
        <v>43653</v>
      </c>
      <c r="C881">
        <v>6</v>
      </c>
      <c r="D881" t="s">
        <v>114</v>
      </c>
      <c r="E881" t="s">
        <v>94</v>
      </c>
      <c r="F881" t="s">
        <v>30</v>
      </c>
      <c r="G881" t="s">
        <v>46</v>
      </c>
      <c r="H881" t="s">
        <v>56</v>
      </c>
      <c r="I881" t="s">
        <v>33</v>
      </c>
      <c r="J881" t="s">
        <v>95</v>
      </c>
      <c r="K881" t="s">
        <v>95</v>
      </c>
      <c r="L881" t="s">
        <v>47</v>
      </c>
      <c r="M881" s="1">
        <v>15596</v>
      </c>
      <c r="N881" t="s">
        <v>36</v>
      </c>
      <c r="O881" t="s">
        <v>37</v>
      </c>
      <c r="P881" t="s">
        <v>38</v>
      </c>
      <c r="Q881" t="s">
        <v>67</v>
      </c>
      <c r="R881" t="s">
        <v>78</v>
      </c>
      <c r="S881" t="str">
        <f>IF(Table1[[#This Row],[Current Employee Rating]]&gt;=4,"High Performer",IF(Table1[[#This Row],[Current Employee Rating]]&gt;=3,"Average Performer","Low Performer"))</f>
        <v>Average Performer</v>
      </c>
      <c r="T881">
        <v>3</v>
      </c>
      <c r="U881" s="1">
        <v>44965</v>
      </c>
      <c r="V881">
        <v>5</v>
      </c>
      <c r="W881" t="str">
        <f>IF(Table1[[#This Row],[Engagement Score]]&lt;3,"Low",IF(Table1[[#This Row],[Engagement Score]]&lt;4,"Medium","High"))</f>
        <v>High</v>
      </c>
      <c r="X881">
        <v>5</v>
      </c>
      <c r="Y881" t="str">
        <f>IF(Table1[[#This Row],[Satisfaction Score]]&lt;3,"Unsatisfied",IF(Table1[[#This Row],[Satisfaction Score]]&lt;4,"Neutral","Satisfied"))</f>
        <v>Satisfied</v>
      </c>
      <c r="Z881">
        <v>4</v>
      </c>
      <c r="AA881" s="1">
        <v>44842</v>
      </c>
      <c r="AB881" t="s">
        <v>50</v>
      </c>
      <c r="AC881" t="s">
        <v>42</v>
      </c>
      <c r="AD881" t="s">
        <v>63</v>
      </c>
      <c r="AE881">
        <v>1</v>
      </c>
      <c r="AF881" s="5">
        <v>983.35</v>
      </c>
      <c r="AG881">
        <v>77</v>
      </c>
      <c r="AH881" t="str">
        <f t="shared" si="13"/>
        <v>Old</v>
      </c>
    </row>
    <row r="882" spans="1:34" x14ac:dyDescent="0.25">
      <c r="A882">
        <v>1375</v>
      </c>
      <c r="B882" s="1">
        <v>44391</v>
      </c>
      <c r="C882">
        <v>4</v>
      </c>
      <c r="D882" t="s">
        <v>126</v>
      </c>
      <c r="E882" t="s">
        <v>94</v>
      </c>
      <c r="F882" t="s">
        <v>30</v>
      </c>
      <c r="G882" t="s">
        <v>31</v>
      </c>
      <c r="H882" t="s">
        <v>56</v>
      </c>
      <c r="I882" t="s">
        <v>55</v>
      </c>
      <c r="J882" t="s">
        <v>132</v>
      </c>
      <c r="K882" t="s">
        <v>132</v>
      </c>
      <c r="L882" t="s">
        <v>110</v>
      </c>
      <c r="M882" s="1">
        <v>36348</v>
      </c>
      <c r="N882" t="s">
        <v>36</v>
      </c>
      <c r="O882" t="s">
        <v>37</v>
      </c>
      <c r="P882" t="s">
        <v>84</v>
      </c>
      <c r="Q882" t="s">
        <v>77</v>
      </c>
      <c r="R882" t="s">
        <v>78</v>
      </c>
      <c r="S882" t="str">
        <f>IF(Table1[[#This Row],[Current Employee Rating]]&gt;=4,"High Performer",IF(Table1[[#This Row],[Current Employee Rating]]&gt;=3,"Average Performer","Low Performer"))</f>
        <v>Average Performer</v>
      </c>
      <c r="T882">
        <v>3</v>
      </c>
      <c r="U882" s="1">
        <v>44832</v>
      </c>
      <c r="V882">
        <v>1</v>
      </c>
      <c r="W882" t="str">
        <f>IF(Table1[[#This Row],[Engagement Score]]&lt;3,"Low",IF(Table1[[#This Row],[Engagement Score]]&lt;4,"Medium","High"))</f>
        <v>Low</v>
      </c>
      <c r="X882">
        <v>3</v>
      </c>
      <c r="Y882" t="str">
        <f>IF(Table1[[#This Row],[Satisfaction Score]]&lt;3,"Unsatisfied",IF(Table1[[#This Row],[Satisfaction Score]]&lt;4,"Neutral","Satisfied"))</f>
        <v>Neutral</v>
      </c>
      <c r="Z882">
        <v>2</v>
      </c>
      <c r="AA882" s="1">
        <v>45102</v>
      </c>
      <c r="AB882" t="s">
        <v>68</v>
      </c>
      <c r="AC882" t="s">
        <v>51</v>
      </c>
      <c r="AD882" t="s">
        <v>73</v>
      </c>
      <c r="AE882">
        <v>3</v>
      </c>
      <c r="AF882" s="5">
        <v>880.9</v>
      </c>
      <c r="AG882">
        <v>22</v>
      </c>
      <c r="AH882" t="str">
        <f t="shared" si="13"/>
        <v>Young Adult</v>
      </c>
    </row>
    <row r="883" spans="1:34" x14ac:dyDescent="0.25">
      <c r="A883">
        <v>1376</v>
      </c>
      <c r="B883" s="1">
        <v>43802</v>
      </c>
      <c r="C883">
        <v>6</v>
      </c>
      <c r="D883" t="s">
        <v>137</v>
      </c>
      <c r="E883" t="s">
        <v>29</v>
      </c>
      <c r="F883" t="s">
        <v>30</v>
      </c>
      <c r="G883" t="s">
        <v>55</v>
      </c>
      <c r="H883" t="s">
        <v>56</v>
      </c>
      <c r="I883" t="s">
        <v>33</v>
      </c>
      <c r="J883" t="s">
        <v>57</v>
      </c>
      <c r="K883" t="s">
        <v>57</v>
      </c>
      <c r="L883" t="s">
        <v>70</v>
      </c>
      <c r="M883" s="1">
        <v>21527</v>
      </c>
      <c r="N883" t="s">
        <v>36</v>
      </c>
      <c r="O883" t="s">
        <v>37</v>
      </c>
      <c r="P883" t="s">
        <v>60</v>
      </c>
      <c r="Q883" t="s">
        <v>61</v>
      </c>
      <c r="R883" t="s">
        <v>78</v>
      </c>
      <c r="S883" t="str">
        <f>IF(Table1[[#This Row],[Current Employee Rating]]&gt;=4,"High Performer",IF(Table1[[#This Row],[Current Employee Rating]]&gt;=3,"Average Performer","Low Performer"))</f>
        <v>Average Performer</v>
      </c>
      <c r="T883">
        <v>3</v>
      </c>
      <c r="U883" s="1">
        <v>45089</v>
      </c>
      <c r="V883">
        <v>4</v>
      </c>
      <c r="W883" t="str">
        <f>IF(Table1[[#This Row],[Engagement Score]]&lt;3,"Low",IF(Table1[[#This Row],[Engagement Score]]&lt;4,"Medium","High"))</f>
        <v>High</v>
      </c>
      <c r="X883">
        <v>3</v>
      </c>
      <c r="Y883" t="str">
        <f>IF(Table1[[#This Row],[Satisfaction Score]]&lt;3,"Unsatisfied",IF(Table1[[#This Row],[Satisfaction Score]]&lt;4,"Neutral","Satisfied"))</f>
        <v>Neutral</v>
      </c>
      <c r="Z883">
        <v>5</v>
      </c>
      <c r="AA883" s="1">
        <v>45140</v>
      </c>
      <c r="AB883" t="s">
        <v>50</v>
      </c>
      <c r="AC883" t="s">
        <v>51</v>
      </c>
      <c r="AD883" t="s">
        <v>63</v>
      </c>
      <c r="AE883">
        <v>3</v>
      </c>
      <c r="AF883" s="5">
        <v>795.72</v>
      </c>
      <c r="AG883">
        <v>61</v>
      </c>
      <c r="AH883" t="str">
        <f t="shared" si="13"/>
        <v>Old</v>
      </c>
    </row>
    <row r="884" spans="1:34" x14ac:dyDescent="0.25">
      <c r="A884">
        <v>1377</v>
      </c>
      <c r="B884" s="1">
        <v>44258</v>
      </c>
      <c r="C884">
        <v>5</v>
      </c>
      <c r="D884" t="s">
        <v>137</v>
      </c>
      <c r="E884" t="s">
        <v>85</v>
      </c>
      <c r="F884" t="s">
        <v>30</v>
      </c>
      <c r="G884" t="s">
        <v>46</v>
      </c>
      <c r="H884" t="s">
        <v>45</v>
      </c>
      <c r="I884" t="s">
        <v>55</v>
      </c>
      <c r="J884" t="s">
        <v>132</v>
      </c>
      <c r="K884" t="s">
        <v>132</v>
      </c>
      <c r="L884" t="s">
        <v>65</v>
      </c>
      <c r="M884" s="1">
        <v>24976</v>
      </c>
      <c r="N884" t="s">
        <v>36</v>
      </c>
      <c r="O884" t="s">
        <v>37</v>
      </c>
      <c r="P884" t="s">
        <v>38</v>
      </c>
      <c r="Q884" t="s">
        <v>77</v>
      </c>
      <c r="R884" t="s">
        <v>78</v>
      </c>
      <c r="S884" t="str">
        <f>IF(Table1[[#This Row],[Current Employee Rating]]&gt;=4,"High Performer",IF(Table1[[#This Row],[Current Employee Rating]]&gt;=3,"Average Performer","Low Performer"))</f>
        <v>Average Performer</v>
      </c>
      <c r="T884">
        <v>3</v>
      </c>
      <c r="U884" s="1">
        <v>44990</v>
      </c>
      <c r="V884">
        <v>5</v>
      </c>
      <c r="W884" t="str">
        <f>IF(Table1[[#This Row],[Engagement Score]]&lt;3,"Low",IF(Table1[[#This Row],[Engagement Score]]&lt;4,"Medium","High"))</f>
        <v>High</v>
      </c>
      <c r="X884">
        <v>5</v>
      </c>
      <c r="Y884" t="str">
        <f>IF(Table1[[#This Row],[Satisfaction Score]]&lt;3,"Unsatisfied",IF(Table1[[#This Row],[Satisfaction Score]]&lt;4,"Neutral","Satisfied"))</f>
        <v>Satisfied</v>
      </c>
      <c r="Z884">
        <v>4</v>
      </c>
      <c r="AA884" s="1">
        <v>45097</v>
      </c>
      <c r="AB884" t="s">
        <v>92</v>
      </c>
      <c r="AC884" t="s">
        <v>42</v>
      </c>
      <c r="AD884" t="s">
        <v>63</v>
      </c>
      <c r="AE884">
        <v>2</v>
      </c>
      <c r="AF884" s="5">
        <v>909.56</v>
      </c>
      <c r="AG884">
        <v>53</v>
      </c>
      <c r="AH884" t="str">
        <f t="shared" si="13"/>
        <v>Middle Aged</v>
      </c>
    </row>
    <row r="885" spans="1:34" x14ac:dyDescent="0.25">
      <c r="A885">
        <v>1378</v>
      </c>
      <c r="B885" s="1">
        <v>44725</v>
      </c>
      <c r="C885">
        <v>3</v>
      </c>
      <c r="D885" t="s">
        <v>138</v>
      </c>
      <c r="E885" t="s">
        <v>44</v>
      </c>
      <c r="F885" t="s">
        <v>30</v>
      </c>
      <c r="G885" t="s">
        <v>55</v>
      </c>
      <c r="H885" t="s">
        <v>32</v>
      </c>
      <c r="I885" t="s">
        <v>46</v>
      </c>
      <c r="J885" t="s">
        <v>132</v>
      </c>
      <c r="K885" t="s">
        <v>132</v>
      </c>
      <c r="L885" t="s">
        <v>97</v>
      </c>
      <c r="M885" s="1">
        <v>27459</v>
      </c>
      <c r="N885" t="s">
        <v>36</v>
      </c>
      <c r="O885" t="s">
        <v>37</v>
      </c>
      <c r="P885" t="s">
        <v>38</v>
      </c>
      <c r="Q885" t="s">
        <v>67</v>
      </c>
      <c r="R885" t="s">
        <v>107</v>
      </c>
      <c r="S885" t="str">
        <f>IF(Table1[[#This Row],[Current Employee Rating]]&gt;=4,"High Performer",IF(Table1[[#This Row],[Current Employee Rating]]&gt;=3,"Average Performer","Low Performer"))</f>
        <v>Average Performer</v>
      </c>
      <c r="T885">
        <v>3</v>
      </c>
      <c r="U885" s="1">
        <v>44960</v>
      </c>
      <c r="V885">
        <v>1</v>
      </c>
      <c r="W885" t="str">
        <f>IF(Table1[[#This Row],[Engagement Score]]&lt;3,"Low",IF(Table1[[#This Row],[Engagement Score]]&lt;4,"Medium","High"))</f>
        <v>Low</v>
      </c>
      <c r="X885">
        <v>4</v>
      </c>
      <c r="Y885" t="str">
        <f>IF(Table1[[#This Row],[Satisfaction Score]]&lt;3,"Unsatisfied",IF(Table1[[#This Row],[Satisfaction Score]]&lt;4,"Neutral","Satisfied"))</f>
        <v>Satisfied</v>
      </c>
      <c r="Z885">
        <v>5</v>
      </c>
      <c r="AA885" s="1">
        <v>44954</v>
      </c>
      <c r="AB885" t="s">
        <v>92</v>
      </c>
      <c r="AC885" t="s">
        <v>51</v>
      </c>
      <c r="AD885" t="s">
        <v>43</v>
      </c>
      <c r="AE885">
        <v>5</v>
      </c>
      <c r="AF885" s="5">
        <v>145.69999999999999</v>
      </c>
      <c r="AG885">
        <v>47</v>
      </c>
      <c r="AH885" t="str">
        <f t="shared" si="13"/>
        <v>Middle Aged</v>
      </c>
    </row>
    <row r="886" spans="1:34" x14ac:dyDescent="0.25">
      <c r="A886">
        <v>1379</v>
      </c>
      <c r="B886" s="1">
        <v>44949</v>
      </c>
      <c r="C886">
        <v>3</v>
      </c>
      <c r="D886" t="s">
        <v>138</v>
      </c>
      <c r="E886" t="s">
        <v>87</v>
      </c>
      <c r="F886" t="s">
        <v>30</v>
      </c>
      <c r="G886" t="s">
        <v>46</v>
      </c>
      <c r="H886" t="s">
        <v>45</v>
      </c>
      <c r="I886" t="s">
        <v>33</v>
      </c>
      <c r="J886" t="s">
        <v>132</v>
      </c>
      <c r="K886" t="s">
        <v>132</v>
      </c>
      <c r="L886" t="s">
        <v>58</v>
      </c>
      <c r="M886" s="1">
        <v>30976</v>
      </c>
      <c r="N886" t="s">
        <v>36</v>
      </c>
      <c r="O886" t="s">
        <v>48</v>
      </c>
      <c r="P886" t="s">
        <v>38</v>
      </c>
      <c r="Q886" t="s">
        <v>39</v>
      </c>
      <c r="R886" t="s">
        <v>78</v>
      </c>
      <c r="S886" t="str">
        <f>IF(Table1[[#This Row],[Current Employee Rating]]&gt;=4,"High Performer",IF(Table1[[#This Row],[Current Employee Rating]]&gt;=3,"Average Performer","Low Performer"))</f>
        <v>Average Performer</v>
      </c>
      <c r="T886">
        <v>3</v>
      </c>
      <c r="U886" s="1">
        <v>44985</v>
      </c>
      <c r="V886">
        <v>5</v>
      </c>
      <c r="W886" t="str">
        <f>IF(Table1[[#This Row],[Engagement Score]]&lt;3,"Low",IF(Table1[[#This Row],[Engagement Score]]&lt;4,"Medium","High"))</f>
        <v>High</v>
      </c>
      <c r="X886">
        <v>2</v>
      </c>
      <c r="Y886" t="str">
        <f>IF(Table1[[#This Row],[Satisfaction Score]]&lt;3,"Unsatisfied",IF(Table1[[#This Row],[Satisfaction Score]]&lt;4,"Neutral","Satisfied"))</f>
        <v>Unsatisfied</v>
      </c>
      <c r="Z886">
        <v>5</v>
      </c>
      <c r="AA886" s="1">
        <v>44991</v>
      </c>
      <c r="AB886" t="s">
        <v>92</v>
      </c>
      <c r="AC886" t="s">
        <v>42</v>
      </c>
      <c r="AD886" t="s">
        <v>73</v>
      </c>
      <c r="AE886">
        <v>1</v>
      </c>
      <c r="AF886" s="5">
        <v>397.48</v>
      </c>
      <c r="AG886">
        <v>39</v>
      </c>
      <c r="AH886" t="str">
        <f t="shared" si="13"/>
        <v>Adult</v>
      </c>
    </row>
    <row r="887" spans="1:34" x14ac:dyDescent="0.25">
      <c r="A887">
        <v>1380</v>
      </c>
      <c r="B887" s="1">
        <v>44080</v>
      </c>
      <c r="C887">
        <v>5</v>
      </c>
      <c r="D887" t="s">
        <v>138</v>
      </c>
      <c r="E887" t="s">
        <v>64</v>
      </c>
      <c r="F887" t="s">
        <v>30</v>
      </c>
      <c r="G887" t="s">
        <v>46</v>
      </c>
      <c r="H887" t="s">
        <v>45</v>
      </c>
      <c r="I887" t="s">
        <v>33</v>
      </c>
      <c r="J887" t="s">
        <v>132</v>
      </c>
      <c r="K887" t="s">
        <v>132</v>
      </c>
      <c r="L887" t="s">
        <v>70</v>
      </c>
      <c r="M887" s="1">
        <v>19483</v>
      </c>
      <c r="N887" t="s">
        <v>36</v>
      </c>
      <c r="O887" t="s">
        <v>48</v>
      </c>
      <c r="P887" t="s">
        <v>49</v>
      </c>
      <c r="Q887" t="s">
        <v>61</v>
      </c>
      <c r="R887" t="s">
        <v>78</v>
      </c>
      <c r="S887" t="str">
        <f>IF(Table1[[#This Row],[Current Employee Rating]]&gt;=4,"High Performer",IF(Table1[[#This Row],[Current Employee Rating]]&gt;=3,"Average Performer","Low Performer"))</f>
        <v>Average Performer</v>
      </c>
      <c r="T887">
        <v>3</v>
      </c>
      <c r="U887" s="1">
        <v>44922</v>
      </c>
      <c r="V887">
        <v>1</v>
      </c>
      <c r="W887" t="str">
        <f>IF(Table1[[#This Row],[Engagement Score]]&lt;3,"Low",IF(Table1[[#This Row],[Engagement Score]]&lt;4,"Medium","High"))</f>
        <v>Low</v>
      </c>
      <c r="X887">
        <v>1</v>
      </c>
      <c r="Y887" t="str">
        <f>IF(Table1[[#This Row],[Satisfaction Score]]&lt;3,"Unsatisfied",IF(Table1[[#This Row],[Satisfaction Score]]&lt;4,"Neutral","Satisfied"))</f>
        <v>Unsatisfied</v>
      </c>
      <c r="Z887">
        <v>2</v>
      </c>
      <c r="AA887" s="1">
        <v>45072</v>
      </c>
      <c r="AB887" t="s">
        <v>92</v>
      </c>
      <c r="AC887" t="s">
        <v>51</v>
      </c>
      <c r="AD887" t="s">
        <v>43</v>
      </c>
      <c r="AE887">
        <v>3</v>
      </c>
      <c r="AF887" s="5">
        <v>326.7</v>
      </c>
      <c r="AG887">
        <v>67</v>
      </c>
      <c r="AH887" t="str">
        <f t="shared" si="13"/>
        <v>Old</v>
      </c>
    </row>
    <row r="888" spans="1:34" x14ac:dyDescent="0.25">
      <c r="A888">
        <v>1381</v>
      </c>
      <c r="B888" s="1">
        <v>44851</v>
      </c>
      <c r="C888">
        <v>3</v>
      </c>
      <c r="D888" t="s">
        <v>114</v>
      </c>
      <c r="E888" t="s">
        <v>94</v>
      </c>
      <c r="F888" t="s">
        <v>30</v>
      </c>
      <c r="G888" t="s">
        <v>55</v>
      </c>
      <c r="H888" t="s">
        <v>45</v>
      </c>
      <c r="I888" t="s">
        <v>33</v>
      </c>
      <c r="J888" t="s">
        <v>95</v>
      </c>
      <c r="K888" t="s">
        <v>95</v>
      </c>
      <c r="L888" t="s">
        <v>47</v>
      </c>
      <c r="M888" s="1">
        <v>36831</v>
      </c>
      <c r="N888" t="s">
        <v>36</v>
      </c>
      <c r="O888" t="s">
        <v>37</v>
      </c>
      <c r="P888" t="s">
        <v>60</v>
      </c>
      <c r="Q888" t="s">
        <v>61</v>
      </c>
      <c r="R888" t="s">
        <v>107</v>
      </c>
      <c r="S888" t="str">
        <f>IF(Table1[[#This Row],[Current Employee Rating]]&gt;=4,"High Performer",IF(Table1[[#This Row],[Current Employee Rating]]&gt;=3,"Average Performer","Low Performer"))</f>
        <v>Average Performer</v>
      </c>
      <c r="T888">
        <v>3</v>
      </c>
      <c r="U888" s="1">
        <v>45117</v>
      </c>
      <c r="V888">
        <v>2</v>
      </c>
      <c r="W888" t="str">
        <f>IF(Table1[[#This Row],[Engagement Score]]&lt;3,"Low",IF(Table1[[#This Row],[Engagement Score]]&lt;4,"Medium","High"))</f>
        <v>Low</v>
      </c>
      <c r="X888">
        <v>2</v>
      </c>
      <c r="Y888" t="str">
        <f>IF(Table1[[#This Row],[Satisfaction Score]]&lt;3,"Unsatisfied",IF(Table1[[#This Row],[Satisfaction Score]]&lt;4,"Neutral","Satisfied"))</f>
        <v>Unsatisfied</v>
      </c>
      <c r="Z888">
        <v>1</v>
      </c>
      <c r="AA888" s="1">
        <v>44824</v>
      </c>
      <c r="AB888" t="s">
        <v>41</v>
      </c>
      <c r="AC888" t="s">
        <v>42</v>
      </c>
      <c r="AD888" t="s">
        <v>43</v>
      </c>
      <c r="AE888">
        <v>4</v>
      </c>
      <c r="AF888" s="5">
        <v>718.16</v>
      </c>
      <c r="AG888">
        <v>22</v>
      </c>
      <c r="AH888" t="str">
        <f t="shared" si="13"/>
        <v>Young Adult</v>
      </c>
    </row>
    <row r="889" spans="1:34" x14ac:dyDescent="0.25">
      <c r="A889">
        <v>1382</v>
      </c>
      <c r="B889" s="1">
        <v>43623</v>
      </c>
      <c r="C889">
        <v>6</v>
      </c>
      <c r="D889" t="s">
        <v>126</v>
      </c>
      <c r="E889" t="s">
        <v>64</v>
      </c>
      <c r="F889" t="s">
        <v>30</v>
      </c>
      <c r="G889" t="s">
        <v>55</v>
      </c>
      <c r="H889" t="s">
        <v>56</v>
      </c>
      <c r="I889" t="s">
        <v>46</v>
      </c>
      <c r="J889" t="s">
        <v>132</v>
      </c>
      <c r="K889" t="s">
        <v>132</v>
      </c>
      <c r="L889" t="s">
        <v>70</v>
      </c>
      <c r="M889" s="1">
        <v>24913</v>
      </c>
      <c r="N889" t="s">
        <v>36</v>
      </c>
      <c r="O889" t="s">
        <v>37</v>
      </c>
      <c r="P889" t="s">
        <v>38</v>
      </c>
      <c r="Q889" t="s">
        <v>39</v>
      </c>
      <c r="R889" t="s">
        <v>78</v>
      </c>
      <c r="S889" t="str">
        <f>IF(Table1[[#This Row],[Current Employee Rating]]&gt;=4,"High Performer",IF(Table1[[#This Row],[Current Employee Rating]]&gt;=3,"Average Performer","Low Performer"))</f>
        <v>Average Performer</v>
      </c>
      <c r="T889">
        <v>3</v>
      </c>
      <c r="U889" s="1">
        <v>44895</v>
      </c>
      <c r="V889">
        <v>2</v>
      </c>
      <c r="W889" t="str">
        <f>IF(Table1[[#This Row],[Engagement Score]]&lt;3,"Low",IF(Table1[[#This Row],[Engagement Score]]&lt;4,"Medium","High"))</f>
        <v>Low</v>
      </c>
      <c r="X889">
        <v>1</v>
      </c>
      <c r="Y889" t="str">
        <f>IF(Table1[[#This Row],[Satisfaction Score]]&lt;3,"Unsatisfied",IF(Table1[[#This Row],[Satisfaction Score]]&lt;4,"Neutral","Satisfied"))</f>
        <v>Unsatisfied</v>
      </c>
      <c r="Z889">
        <v>1</v>
      </c>
      <c r="AA889" s="1">
        <v>44978</v>
      </c>
      <c r="AB889" t="s">
        <v>92</v>
      </c>
      <c r="AC889" t="s">
        <v>42</v>
      </c>
      <c r="AD889" t="s">
        <v>73</v>
      </c>
      <c r="AE889">
        <v>5</v>
      </c>
      <c r="AF889" s="5">
        <v>162.46</v>
      </c>
      <c r="AG889">
        <v>51</v>
      </c>
      <c r="AH889" t="str">
        <f t="shared" si="13"/>
        <v>Middle Aged</v>
      </c>
    </row>
    <row r="890" spans="1:34" x14ac:dyDescent="0.25">
      <c r="A890">
        <v>1383</v>
      </c>
      <c r="B890" s="1">
        <v>44589</v>
      </c>
      <c r="C890">
        <v>4</v>
      </c>
      <c r="D890" t="s">
        <v>126</v>
      </c>
      <c r="E890" t="s">
        <v>69</v>
      </c>
      <c r="F890" t="s">
        <v>30</v>
      </c>
      <c r="G890" t="s">
        <v>31</v>
      </c>
      <c r="H890" t="s">
        <v>32</v>
      </c>
      <c r="I890" t="s">
        <v>46</v>
      </c>
      <c r="J890" t="s">
        <v>132</v>
      </c>
      <c r="K890" t="s">
        <v>132</v>
      </c>
      <c r="L890" t="s">
        <v>65</v>
      </c>
      <c r="M890" s="1">
        <v>34617</v>
      </c>
      <c r="N890" t="s">
        <v>36</v>
      </c>
      <c r="O890" t="s">
        <v>37</v>
      </c>
      <c r="P890" t="s">
        <v>49</v>
      </c>
      <c r="Q890" t="s">
        <v>77</v>
      </c>
      <c r="R890" t="s">
        <v>78</v>
      </c>
      <c r="S890" t="str">
        <f>IF(Table1[[#This Row],[Current Employee Rating]]&gt;=4,"High Performer",IF(Table1[[#This Row],[Current Employee Rating]]&gt;=3,"Average Performer","Low Performer"))</f>
        <v>Average Performer</v>
      </c>
      <c r="T890">
        <v>3</v>
      </c>
      <c r="U890" s="1">
        <v>44806</v>
      </c>
      <c r="V890">
        <v>4</v>
      </c>
      <c r="W890" t="str">
        <f>IF(Table1[[#This Row],[Engagement Score]]&lt;3,"Low",IF(Table1[[#This Row],[Engagement Score]]&lt;4,"Medium","High"))</f>
        <v>High</v>
      </c>
      <c r="X890">
        <v>1</v>
      </c>
      <c r="Y890" t="str">
        <f>IF(Table1[[#This Row],[Satisfaction Score]]&lt;3,"Unsatisfied",IF(Table1[[#This Row],[Satisfaction Score]]&lt;4,"Neutral","Satisfied"))</f>
        <v>Unsatisfied</v>
      </c>
      <c r="Z890">
        <v>5</v>
      </c>
      <c r="AA890" s="1">
        <v>44941</v>
      </c>
      <c r="AB890" t="s">
        <v>50</v>
      </c>
      <c r="AC890" t="s">
        <v>42</v>
      </c>
      <c r="AD890" t="s">
        <v>63</v>
      </c>
      <c r="AE890">
        <v>3</v>
      </c>
      <c r="AF890" s="5">
        <v>924.64</v>
      </c>
      <c r="AG890">
        <v>28</v>
      </c>
      <c r="AH890" t="str">
        <f t="shared" si="13"/>
        <v>Adult</v>
      </c>
    </row>
    <row r="891" spans="1:34" x14ac:dyDescent="0.25">
      <c r="A891">
        <v>1384</v>
      </c>
      <c r="B891" s="1">
        <v>44013</v>
      </c>
      <c r="C891">
        <v>5</v>
      </c>
      <c r="D891" t="s">
        <v>137</v>
      </c>
      <c r="E891" t="s">
        <v>29</v>
      </c>
      <c r="F891" t="s">
        <v>30</v>
      </c>
      <c r="G891" t="s">
        <v>46</v>
      </c>
      <c r="H891" t="s">
        <v>56</v>
      </c>
      <c r="I891" t="s">
        <v>55</v>
      </c>
      <c r="J891" t="s">
        <v>132</v>
      </c>
      <c r="K891" t="s">
        <v>132</v>
      </c>
      <c r="L891" t="s">
        <v>70</v>
      </c>
      <c r="M891" s="1">
        <v>20526</v>
      </c>
      <c r="N891" t="s">
        <v>36</v>
      </c>
      <c r="O891" t="s">
        <v>37</v>
      </c>
      <c r="P891" t="s">
        <v>60</v>
      </c>
      <c r="Q891" t="s">
        <v>61</v>
      </c>
      <c r="R891" t="s">
        <v>107</v>
      </c>
      <c r="S891" t="str">
        <f>IF(Table1[[#This Row],[Current Employee Rating]]&gt;=4,"High Performer",IF(Table1[[#This Row],[Current Employee Rating]]&gt;=3,"Average Performer","Low Performer"))</f>
        <v>Average Performer</v>
      </c>
      <c r="T891">
        <v>3</v>
      </c>
      <c r="U891" s="1">
        <v>45051</v>
      </c>
      <c r="V891">
        <v>2</v>
      </c>
      <c r="W891" t="str">
        <f>IF(Table1[[#This Row],[Engagement Score]]&lt;3,"Low",IF(Table1[[#This Row],[Engagement Score]]&lt;4,"Medium","High"))</f>
        <v>Low</v>
      </c>
      <c r="X891">
        <v>3</v>
      </c>
      <c r="Y891" t="str">
        <f>IF(Table1[[#This Row],[Satisfaction Score]]&lt;3,"Unsatisfied",IF(Table1[[#This Row],[Satisfaction Score]]&lt;4,"Neutral","Satisfied"))</f>
        <v>Neutral</v>
      </c>
      <c r="Z891">
        <v>4</v>
      </c>
      <c r="AA891" s="1">
        <v>44838</v>
      </c>
      <c r="AB891" t="s">
        <v>41</v>
      </c>
      <c r="AC891" t="s">
        <v>42</v>
      </c>
      <c r="AD891" t="s">
        <v>73</v>
      </c>
      <c r="AE891">
        <v>4</v>
      </c>
      <c r="AF891" s="5">
        <v>628.48</v>
      </c>
      <c r="AG891">
        <v>64</v>
      </c>
      <c r="AH891" t="str">
        <f t="shared" si="13"/>
        <v>Old</v>
      </c>
    </row>
    <row r="892" spans="1:34" x14ac:dyDescent="0.25">
      <c r="A892">
        <v>1385</v>
      </c>
      <c r="B892" s="1">
        <v>43981</v>
      </c>
      <c r="C892">
        <v>5</v>
      </c>
      <c r="D892" t="s">
        <v>137</v>
      </c>
      <c r="E892" t="s">
        <v>85</v>
      </c>
      <c r="F892" t="s">
        <v>30</v>
      </c>
      <c r="G892" t="s">
        <v>55</v>
      </c>
      <c r="H892" t="s">
        <v>32</v>
      </c>
      <c r="I892" t="s">
        <v>46</v>
      </c>
      <c r="J892" t="s">
        <v>132</v>
      </c>
      <c r="K892" t="s">
        <v>132</v>
      </c>
      <c r="L892" t="s">
        <v>70</v>
      </c>
      <c r="M892" s="1">
        <v>24236</v>
      </c>
      <c r="N892" t="s">
        <v>36</v>
      </c>
      <c r="O892" t="s">
        <v>37</v>
      </c>
      <c r="P892" t="s">
        <v>49</v>
      </c>
      <c r="Q892" t="s">
        <v>77</v>
      </c>
      <c r="R892" t="s">
        <v>107</v>
      </c>
      <c r="S892" t="str">
        <f>IF(Table1[[#This Row],[Current Employee Rating]]&gt;=4,"High Performer",IF(Table1[[#This Row],[Current Employee Rating]]&gt;=3,"Average Performer","Low Performer"))</f>
        <v>Average Performer</v>
      </c>
      <c r="T892">
        <v>3</v>
      </c>
      <c r="U892" s="1">
        <v>44815</v>
      </c>
      <c r="V892">
        <v>3</v>
      </c>
      <c r="W892" t="str">
        <f>IF(Table1[[#This Row],[Engagement Score]]&lt;3,"Low",IF(Table1[[#This Row],[Engagement Score]]&lt;4,"Medium","High"))</f>
        <v>Medium</v>
      </c>
      <c r="X892">
        <v>1</v>
      </c>
      <c r="Y892" t="str">
        <f>IF(Table1[[#This Row],[Satisfaction Score]]&lt;3,"Unsatisfied",IF(Table1[[#This Row],[Satisfaction Score]]&lt;4,"Neutral","Satisfied"))</f>
        <v>Unsatisfied</v>
      </c>
      <c r="Z892">
        <v>3</v>
      </c>
      <c r="AA892" s="1">
        <v>45104</v>
      </c>
      <c r="AB892" t="s">
        <v>92</v>
      </c>
      <c r="AC892" t="s">
        <v>42</v>
      </c>
      <c r="AD892" t="s">
        <v>73</v>
      </c>
      <c r="AE892">
        <v>1</v>
      </c>
      <c r="AF892" s="5">
        <v>678.07</v>
      </c>
      <c r="AG892">
        <v>54</v>
      </c>
      <c r="AH892" t="str">
        <f t="shared" si="13"/>
        <v>Middle Aged</v>
      </c>
    </row>
    <row r="893" spans="1:34" x14ac:dyDescent="0.25">
      <c r="A893">
        <v>1386</v>
      </c>
      <c r="B893" s="1">
        <v>43743</v>
      </c>
      <c r="C893">
        <v>6</v>
      </c>
      <c r="D893" t="s">
        <v>138</v>
      </c>
      <c r="E893" t="s">
        <v>44</v>
      </c>
      <c r="F893" t="s">
        <v>30</v>
      </c>
      <c r="G893" t="s">
        <v>31</v>
      </c>
      <c r="H893" t="s">
        <v>32</v>
      </c>
      <c r="I893" t="s">
        <v>55</v>
      </c>
      <c r="J893" t="s">
        <v>132</v>
      </c>
      <c r="K893" t="s">
        <v>132</v>
      </c>
      <c r="L893" t="s">
        <v>65</v>
      </c>
      <c r="M893" s="1">
        <v>27991</v>
      </c>
      <c r="N893" t="s">
        <v>36</v>
      </c>
      <c r="O893" t="s">
        <v>37</v>
      </c>
      <c r="P893" t="s">
        <v>38</v>
      </c>
      <c r="Q893" t="s">
        <v>67</v>
      </c>
      <c r="R893" t="s">
        <v>78</v>
      </c>
      <c r="S893" t="str">
        <f>IF(Table1[[#This Row],[Current Employee Rating]]&gt;=4,"High Performer",IF(Table1[[#This Row],[Current Employee Rating]]&gt;=3,"Average Performer","Low Performer"))</f>
        <v>Average Performer</v>
      </c>
      <c r="T893">
        <v>3</v>
      </c>
      <c r="U893" s="1">
        <v>45003</v>
      </c>
      <c r="V893">
        <v>2</v>
      </c>
      <c r="W893" t="str">
        <f>IF(Table1[[#This Row],[Engagement Score]]&lt;3,"Low",IF(Table1[[#This Row],[Engagement Score]]&lt;4,"Medium","High"))</f>
        <v>Low</v>
      </c>
      <c r="X893">
        <v>4</v>
      </c>
      <c r="Y893" t="str">
        <f>IF(Table1[[#This Row],[Satisfaction Score]]&lt;3,"Unsatisfied",IF(Table1[[#This Row],[Satisfaction Score]]&lt;4,"Neutral","Satisfied"))</f>
        <v>Satisfied</v>
      </c>
      <c r="Z893">
        <v>5</v>
      </c>
      <c r="AA893" s="1">
        <v>45106</v>
      </c>
      <c r="AB893" t="s">
        <v>68</v>
      </c>
      <c r="AC893" t="s">
        <v>51</v>
      </c>
      <c r="AD893" t="s">
        <v>73</v>
      </c>
      <c r="AE893">
        <v>1</v>
      </c>
      <c r="AF893" s="5">
        <v>106.91</v>
      </c>
      <c r="AG893">
        <v>43</v>
      </c>
      <c r="AH893" t="str">
        <f t="shared" si="13"/>
        <v>Middle Aged</v>
      </c>
    </row>
    <row r="894" spans="1:34" x14ac:dyDescent="0.25">
      <c r="A894">
        <v>1387</v>
      </c>
      <c r="B894" s="1">
        <v>44506</v>
      </c>
      <c r="C894">
        <v>4</v>
      </c>
      <c r="D894" t="s">
        <v>138</v>
      </c>
      <c r="E894" t="s">
        <v>87</v>
      </c>
      <c r="F894" t="s">
        <v>30</v>
      </c>
      <c r="G894" t="s">
        <v>31</v>
      </c>
      <c r="H894" t="s">
        <v>56</v>
      </c>
      <c r="I894" t="s">
        <v>55</v>
      </c>
      <c r="J894" t="s">
        <v>132</v>
      </c>
      <c r="K894" t="s">
        <v>132</v>
      </c>
      <c r="L894" t="s">
        <v>65</v>
      </c>
      <c r="M894" s="1">
        <v>18867</v>
      </c>
      <c r="N894" t="s">
        <v>36</v>
      </c>
      <c r="O894" t="s">
        <v>48</v>
      </c>
      <c r="P894" t="s">
        <v>49</v>
      </c>
      <c r="Q894" t="s">
        <v>77</v>
      </c>
      <c r="R894" t="s">
        <v>107</v>
      </c>
      <c r="S894" t="str">
        <f>IF(Table1[[#This Row],[Current Employee Rating]]&gt;=4,"High Performer",IF(Table1[[#This Row],[Current Employee Rating]]&gt;=3,"Average Performer","Low Performer"))</f>
        <v>Average Performer</v>
      </c>
      <c r="T894">
        <v>3</v>
      </c>
      <c r="U894" s="1">
        <v>45014</v>
      </c>
      <c r="V894">
        <v>5</v>
      </c>
      <c r="W894" t="str">
        <f>IF(Table1[[#This Row],[Engagement Score]]&lt;3,"Low",IF(Table1[[#This Row],[Engagement Score]]&lt;4,"Medium","High"))</f>
        <v>High</v>
      </c>
      <c r="X894">
        <v>1</v>
      </c>
      <c r="Y894" t="str">
        <f>IF(Table1[[#This Row],[Satisfaction Score]]&lt;3,"Unsatisfied",IF(Table1[[#This Row],[Satisfaction Score]]&lt;4,"Neutral","Satisfied"))</f>
        <v>Unsatisfied</v>
      </c>
      <c r="Z894">
        <v>2</v>
      </c>
      <c r="AA894" s="1">
        <v>44915</v>
      </c>
      <c r="AB894" t="s">
        <v>92</v>
      </c>
      <c r="AC894" t="s">
        <v>51</v>
      </c>
      <c r="AD894" t="s">
        <v>52</v>
      </c>
      <c r="AE894">
        <v>1</v>
      </c>
      <c r="AF894" s="5">
        <v>195.95</v>
      </c>
      <c r="AG894">
        <v>70</v>
      </c>
      <c r="AH894" t="str">
        <f t="shared" si="13"/>
        <v>Old</v>
      </c>
    </row>
    <row r="895" spans="1:34" x14ac:dyDescent="0.25">
      <c r="A895">
        <v>1388</v>
      </c>
      <c r="B895" s="1">
        <v>43594</v>
      </c>
      <c r="C895">
        <v>7</v>
      </c>
      <c r="D895" t="s">
        <v>138</v>
      </c>
      <c r="E895" t="s">
        <v>64</v>
      </c>
      <c r="F895" t="s">
        <v>30</v>
      </c>
      <c r="G895" t="s">
        <v>46</v>
      </c>
      <c r="H895" t="s">
        <v>56</v>
      </c>
      <c r="I895" t="s">
        <v>55</v>
      </c>
      <c r="J895" t="s">
        <v>132</v>
      </c>
      <c r="K895" t="s">
        <v>132</v>
      </c>
      <c r="L895" t="s">
        <v>70</v>
      </c>
      <c r="M895" s="1">
        <v>25925</v>
      </c>
      <c r="N895" t="s">
        <v>36</v>
      </c>
      <c r="O895" t="s">
        <v>37</v>
      </c>
      <c r="P895" t="s">
        <v>72</v>
      </c>
      <c r="Q895" t="s">
        <v>61</v>
      </c>
      <c r="R895" t="s">
        <v>78</v>
      </c>
      <c r="S895" t="str">
        <f>IF(Table1[[#This Row],[Current Employee Rating]]&gt;=4,"High Performer",IF(Table1[[#This Row],[Current Employee Rating]]&gt;=3,"Average Performer","Low Performer"))</f>
        <v>Average Performer</v>
      </c>
      <c r="T895">
        <v>3</v>
      </c>
      <c r="U895" s="1">
        <v>45122</v>
      </c>
      <c r="V895">
        <v>5</v>
      </c>
      <c r="W895" t="str">
        <f>IF(Table1[[#This Row],[Engagement Score]]&lt;3,"Low",IF(Table1[[#This Row],[Engagement Score]]&lt;4,"Medium","High"))</f>
        <v>High</v>
      </c>
      <c r="X895">
        <v>2</v>
      </c>
      <c r="Y895" t="str">
        <f>IF(Table1[[#This Row],[Satisfaction Score]]&lt;3,"Unsatisfied",IF(Table1[[#This Row],[Satisfaction Score]]&lt;4,"Neutral","Satisfied"))</f>
        <v>Unsatisfied</v>
      </c>
      <c r="Z895">
        <v>4</v>
      </c>
      <c r="AA895" s="1">
        <v>45034</v>
      </c>
      <c r="AB895" t="s">
        <v>92</v>
      </c>
      <c r="AC895" t="s">
        <v>51</v>
      </c>
      <c r="AD895" t="s">
        <v>63</v>
      </c>
      <c r="AE895">
        <v>1</v>
      </c>
      <c r="AF895" s="5">
        <v>918.34</v>
      </c>
      <c r="AG895">
        <v>49</v>
      </c>
      <c r="AH895" t="str">
        <f t="shared" si="13"/>
        <v>Middle Aged</v>
      </c>
    </row>
    <row r="896" spans="1:34" x14ac:dyDescent="0.25">
      <c r="A896">
        <v>1389</v>
      </c>
      <c r="B896" s="1">
        <v>43766</v>
      </c>
      <c r="C896">
        <v>6</v>
      </c>
      <c r="D896" t="s">
        <v>106</v>
      </c>
      <c r="E896" t="s">
        <v>81</v>
      </c>
      <c r="F896" t="s">
        <v>30</v>
      </c>
      <c r="G896" t="s">
        <v>46</v>
      </c>
      <c r="H896" t="s">
        <v>45</v>
      </c>
      <c r="I896" t="s">
        <v>55</v>
      </c>
      <c r="J896" t="s">
        <v>34</v>
      </c>
      <c r="K896" t="s">
        <v>188</v>
      </c>
      <c r="L896" t="s">
        <v>134</v>
      </c>
      <c r="M896" s="1">
        <v>22961</v>
      </c>
      <c r="N896" t="s">
        <v>36</v>
      </c>
      <c r="O896" t="s">
        <v>48</v>
      </c>
      <c r="P896" t="s">
        <v>49</v>
      </c>
      <c r="Q896" t="s">
        <v>39</v>
      </c>
      <c r="R896" t="s">
        <v>78</v>
      </c>
      <c r="S896" t="str">
        <f>IF(Table1[[#This Row],[Current Employee Rating]]&gt;=4,"High Performer",IF(Table1[[#This Row],[Current Employee Rating]]&gt;=3,"Average Performer","Low Performer"))</f>
        <v>Average Performer</v>
      </c>
      <c r="T896">
        <v>3</v>
      </c>
      <c r="U896" s="1">
        <v>44982</v>
      </c>
      <c r="V896">
        <v>4</v>
      </c>
      <c r="W896" t="str">
        <f>IF(Table1[[#This Row],[Engagement Score]]&lt;3,"Low",IF(Table1[[#This Row],[Engagement Score]]&lt;4,"Medium","High"))</f>
        <v>High</v>
      </c>
      <c r="X896">
        <v>4</v>
      </c>
      <c r="Y896" t="str">
        <f>IF(Table1[[#This Row],[Satisfaction Score]]&lt;3,"Unsatisfied",IF(Table1[[#This Row],[Satisfaction Score]]&lt;4,"Neutral","Satisfied"))</f>
        <v>Satisfied</v>
      </c>
      <c r="Z896">
        <v>3</v>
      </c>
      <c r="AA896" s="1">
        <v>44942</v>
      </c>
      <c r="AB896" t="s">
        <v>92</v>
      </c>
      <c r="AC896" t="s">
        <v>51</v>
      </c>
      <c r="AD896" t="s">
        <v>52</v>
      </c>
      <c r="AE896">
        <v>3</v>
      </c>
      <c r="AF896" s="5">
        <v>425.34</v>
      </c>
      <c r="AG896">
        <v>57</v>
      </c>
      <c r="AH896" t="str">
        <f t="shared" si="13"/>
        <v>Middle Aged</v>
      </c>
    </row>
    <row r="897" spans="1:34" x14ac:dyDescent="0.25">
      <c r="A897">
        <v>1390</v>
      </c>
      <c r="B897" s="1">
        <v>43476</v>
      </c>
      <c r="C897">
        <v>7</v>
      </c>
      <c r="D897" t="s">
        <v>28</v>
      </c>
      <c r="E897" t="s">
        <v>85</v>
      </c>
      <c r="F897" t="s">
        <v>30</v>
      </c>
      <c r="G897" t="s">
        <v>31</v>
      </c>
      <c r="H897" t="s">
        <v>32</v>
      </c>
      <c r="I897" t="s">
        <v>46</v>
      </c>
      <c r="J897" t="s">
        <v>34</v>
      </c>
      <c r="K897" t="s">
        <v>188</v>
      </c>
      <c r="L897" t="s">
        <v>65</v>
      </c>
      <c r="M897" s="1">
        <v>20444</v>
      </c>
      <c r="N897" t="s">
        <v>36</v>
      </c>
      <c r="O897" t="s">
        <v>48</v>
      </c>
      <c r="P897" t="s">
        <v>84</v>
      </c>
      <c r="Q897" t="s">
        <v>67</v>
      </c>
      <c r="R897" t="s">
        <v>78</v>
      </c>
      <c r="S897" t="str">
        <f>IF(Table1[[#This Row],[Current Employee Rating]]&gt;=4,"High Performer",IF(Table1[[#This Row],[Current Employee Rating]]&gt;=3,"Average Performer","Low Performer"))</f>
        <v>Average Performer</v>
      </c>
      <c r="T897">
        <v>3</v>
      </c>
      <c r="U897" s="1">
        <v>44949</v>
      </c>
      <c r="V897">
        <v>2</v>
      </c>
      <c r="W897" t="str">
        <f>IF(Table1[[#This Row],[Engagement Score]]&lt;3,"Low",IF(Table1[[#This Row],[Engagement Score]]&lt;4,"Medium","High"))</f>
        <v>Low</v>
      </c>
      <c r="X897">
        <v>3</v>
      </c>
      <c r="Y897" t="str">
        <f>IF(Table1[[#This Row],[Satisfaction Score]]&lt;3,"Unsatisfied",IF(Table1[[#This Row],[Satisfaction Score]]&lt;4,"Neutral","Satisfied"))</f>
        <v>Neutral</v>
      </c>
      <c r="Z897">
        <v>4</v>
      </c>
      <c r="AA897" s="1">
        <v>44988</v>
      </c>
      <c r="AB897" t="s">
        <v>92</v>
      </c>
      <c r="AC897" t="s">
        <v>51</v>
      </c>
      <c r="AD897" t="s">
        <v>63</v>
      </c>
      <c r="AE897">
        <v>3</v>
      </c>
      <c r="AF897" s="5">
        <v>512.53</v>
      </c>
      <c r="AG897">
        <v>64</v>
      </c>
      <c r="AH897" t="str">
        <f t="shared" si="13"/>
        <v>Old</v>
      </c>
    </row>
    <row r="898" spans="1:34" x14ac:dyDescent="0.25">
      <c r="A898">
        <v>1391</v>
      </c>
      <c r="B898" s="1">
        <v>43923</v>
      </c>
      <c r="C898">
        <v>6</v>
      </c>
      <c r="D898" t="s">
        <v>28</v>
      </c>
      <c r="E898" t="s">
        <v>87</v>
      </c>
      <c r="F898" t="s">
        <v>30</v>
      </c>
      <c r="G898" t="s">
        <v>31</v>
      </c>
      <c r="H898" t="s">
        <v>45</v>
      </c>
      <c r="I898" t="s">
        <v>33</v>
      </c>
      <c r="J898" t="s">
        <v>34</v>
      </c>
      <c r="K898" t="s">
        <v>188</v>
      </c>
      <c r="L898" t="s">
        <v>103</v>
      </c>
      <c r="M898" s="1">
        <v>15298</v>
      </c>
      <c r="N898" t="s">
        <v>36</v>
      </c>
      <c r="O898" t="s">
        <v>37</v>
      </c>
      <c r="P898" t="s">
        <v>60</v>
      </c>
      <c r="Q898" t="s">
        <v>61</v>
      </c>
      <c r="R898" t="s">
        <v>98</v>
      </c>
      <c r="S898" t="str">
        <f>IF(Table1[[#This Row],[Current Employee Rating]]&gt;=4,"High Performer",IF(Table1[[#This Row],[Current Employee Rating]]&gt;=3,"Average Performer","Low Performer"))</f>
        <v>Average Performer</v>
      </c>
      <c r="T898">
        <v>3</v>
      </c>
      <c r="U898" s="1">
        <v>44784</v>
      </c>
      <c r="V898">
        <v>4</v>
      </c>
      <c r="W898" t="str">
        <f>IF(Table1[[#This Row],[Engagement Score]]&lt;3,"Low",IF(Table1[[#This Row],[Engagement Score]]&lt;4,"Medium","High"))</f>
        <v>High</v>
      </c>
      <c r="X898">
        <v>1</v>
      </c>
      <c r="Y898" t="str">
        <f>IF(Table1[[#This Row],[Satisfaction Score]]&lt;3,"Unsatisfied",IF(Table1[[#This Row],[Satisfaction Score]]&lt;4,"Neutral","Satisfied"))</f>
        <v>Unsatisfied</v>
      </c>
      <c r="Z898">
        <v>1</v>
      </c>
      <c r="AA898" s="1">
        <v>44962</v>
      </c>
      <c r="AB898" t="s">
        <v>41</v>
      </c>
      <c r="AC898" t="s">
        <v>51</v>
      </c>
      <c r="AD898" t="s">
        <v>63</v>
      </c>
      <c r="AE898">
        <v>3</v>
      </c>
      <c r="AF898" s="5">
        <v>146.47999999999999</v>
      </c>
      <c r="AG898">
        <v>79</v>
      </c>
      <c r="AH898" t="str">
        <f t="shared" si="13"/>
        <v>Old</v>
      </c>
    </row>
    <row r="899" spans="1:34" x14ac:dyDescent="0.25">
      <c r="A899">
        <v>1392</v>
      </c>
      <c r="B899" s="1">
        <v>43623</v>
      </c>
      <c r="C899">
        <v>6</v>
      </c>
      <c r="D899" t="s">
        <v>28</v>
      </c>
      <c r="E899" t="s">
        <v>54</v>
      </c>
      <c r="F899" t="s">
        <v>30</v>
      </c>
      <c r="G899" t="s">
        <v>46</v>
      </c>
      <c r="H899" t="s">
        <v>45</v>
      </c>
      <c r="I899" t="s">
        <v>46</v>
      </c>
      <c r="J899" t="s">
        <v>34</v>
      </c>
      <c r="K899" t="s">
        <v>188</v>
      </c>
      <c r="L899" t="s">
        <v>70</v>
      </c>
      <c r="M899" s="1">
        <v>20145</v>
      </c>
      <c r="N899" t="s">
        <v>36</v>
      </c>
      <c r="O899" t="s">
        <v>37</v>
      </c>
      <c r="P899" t="s">
        <v>49</v>
      </c>
      <c r="Q899" t="s">
        <v>39</v>
      </c>
      <c r="R899" t="s">
        <v>78</v>
      </c>
      <c r="S899" t="str">
        <f>IF(Table1[[#This Row],[Current Employee Rating]]&gt;=4,"High Performer",IF(Table1[[#This Row],[Current Employee Rating]]&gt;=3,"Average Performer","Low Performer"))</f>
        <v>Average Performer</v>
      </c>
      <c r="T899">
        <v>3</v>
      </c>
      <c r="U899" s="1">
        <v>44823</v>
      </c>
      <c r="V899">
        <v>4</v>
      </c>
      <c r="W899" t="str">
        <f>IF(Table1[[#This Row],[Engagement Score]]&lt;3,"Low",IF(Table1[[#This Row],[Engagement Score]]&lt;4,"Medium","High"))</f>
        <v>High</v>
      </c>
      <c r="X899">
        <v>4</v>
      </c>
      <c r="Y899" t="str">
        <f>IF(Table1[[#This Row],[Satisfaction Score]]&lt;3,"Unsatisfied",IF(Table1[[#This Row],[Satisfaction Score]]&lt;4,"Neutral","Satisfied"))</f>
        <v>Satisfied</v>
      </c>
      <c r="Z899">
        <v>3</v>
      </c>
      <c r="AA899" s="1">
        <v>45036</v>
      </c>
      <c r="AB899" t="s">
        <v>41</v>
      </c>
      <c r="AC899" t="s">
        <v>51</v>
      </c>
      <c r="AD899" t="s">
        <v>63</v>
      </c>
      <c r="AE899">
        <v>3</v>
      </c>
      <c r="AF899" s="5">
        <v>578.62</v>
      </c>
      <c r="AG899">
        <v>64</v>
      </c>
      <c r="AH899" t="str">
        <f t="shared" ref="AH899:AH962" si="14">IF(AG899&lt;25,"Young Adult", IF(AG899&lt;40, "Adult", IF(AG899&lt;60, "Middle Aged", "Old")))</f>
        <v>Old</v>
      </c>
    </row>
    <row r="900" spans="1:34" x14ac:dyDescent="0.25">
      <c r="A900">
        <v>1393</v>
      </c>
      <c r="B900" s="1">
        <v>44522</v>
      </c>
      <c r="C900">
        <v>4</v>
      </c>
      <c r="D900" t="s">
        <v>28</v>
      </c>
      <c r="E900" t="s">
        <v>85</v>
      </c>
      <c r="F900" t="s">
        <v>30</v>
      </c>
      <c r="G900" t="s">
        <v>46</v>
      </c>
      <c r="H900" t="s">
        <v>32</v>
      </c>
      <c r="I900" t="s">
        <v>46</v>
      </c>
      <c r="J900" t="s">
        <v>34</v>
      </c>
      <c r="K900" t="s">
        <v>188</v>
      </c>
      <c r="L900" t="s">
        <v>65</v>
      </c>
      <c r="M900" s="1">
        <v>17246</v>
      </c>
      <c r="N900" t="s">
        <v>36</v>
      </c>
      <c r="O900" t="s">
        <v>37</v>
      </c>
      <c r="P900" t="s">
        <v>60</v>
      </c>
      <c r="Q900" t="s">
        <v>61</v>
      </c>
      <c r="R900" t="s">
        <v>78</v>
      </c>
      <c r="S900" t="str">
        <f>IF(Table1[[#This Row],[Current Employee Rating]]&gt;=4,"High Performer",IF(Table1[[#This Row],[Current Employee Rating]]&gt;=3,"Average Performer","Low Performer"))</f>
        <v>Average Performer</v>
      </c>
      <c r="T900">
        <v>3</v>
      </c>
      <c r="U900" s="1">
        <v>45094</v>
      </c>
      <c r="V900">
        <v>4</v>
      </c>
      <c r="W900" t="str">
        <f>IF(Table1[[#This Row],[Engagement Score]]&lt;3,"Low",IF(Table1[[#This Row],[Engagement Score]]&lt;4,"Medium","High"))</f>
        <v>High</v>
      </c>
      <c r="X900">
        <v>4</v>
      </c>
      <c r="Y900" t="str">
        <f>IF(Table1[[#This Row],[Satisfaction Score]]&lt;3,"Unsatisfied",IF(Table1[[#This Row],[Satisfaction Score]]&lt;4,"Neutral","Satisfied"))</f>
        <v>Satisfied</v>
      </c>
      <c r="Z900">
        <v>4</v>
      </c>
      <c r="AA900" s="1">
        <v>45018</v>
      </c>
      <c r="AB900" t="s">
        <v>68</v>
      </c>
      <c r="AC900" t="s">
        <v>51</v>
      </c>
      <c r="AD900" t="s">
        <v>43</v>
      </c>
      <c r="AE900">
        <v>3</v>
      </c>
      <c r="AF900" s="5">
        <v>255.61</v>
      </c>
      <c r="AG900">
        <v>74</v>
      </c>
      <c r="AH900" t="str">
        <f t="shared" si="14"/>
        <v>Old</v>
      </c>
    </row>
    <row r="901" spans="1:34" x14ac:dyDescent="0.25">
      <c r="A901">
        <v>1394</v>
      </c>
      <c r="B901" s="1">
        <v>43484</v>
      </c>
      <c r="C901">
        <v>7</v>
      </c>
      <c r="D901" t="s">
        <v>28</v>
      </c>
      <c r="E901" t="s">
        <v>81</v>
      </c>
      <c r="F901" t="s">
        <v>30</v>
      </c>
      <c r="G901" t="s">
        <v>55</v>
      </c>
      <c r="H901" t="s">
        <v>45</v>
      </c>
      <c r="I901" t="s">
        <v>46</v>
      </c>
      <c r="J901" t="s">
        <v>34</v>
      </c>
      <c r="K901" t="s">
        <v>188</v>
      </c>
      <c r="L901" t="s">
        <v>70</v>
      </c>
      <c r="M901" s="1">
        <v>15839</v>
      </c>
      <c r="N901" t="s">
        <v>36</v>
      </c>
      <c r="O901" t="s">
        <v>48</v>
      </c>
      <c r="P901" t="s">
        <v>72</v>
      </c>
      <c r="Q901" t="s">
        <v>67</v>
      </c>
      <c r="R901" t="s">
        <v>78</v>
      </c>
      <c r="S901" t="str">
        <f>IF(Table1[[#This Row],[Current Employee Rating]]&gt;=4,"High Performer",IF(Table1[[#This Row],[Current Employee Rating]]&gt;=3,"Average Performer","Low Performer"))</f>
        <v>Average Performer</v>
      </c>
      <c r="T901">
        <v>3</v>
      </c>
      <c r="U901" s="1">
        <v>45114</v>
      </c>
      <c r="V901">
        <v>1</v>
      </c>
      <c r="W901" t="str">
        <f>IF(Table1[[#This Row],[Engagement Score]]&lt;3,"Low",IF(Table1[[#This Row],[Engagement Score]]&lt;4,"Medium","High"))</f>
        <v>Low</v>
      </c>
      <c r="X901">
        <v>2</v>
      </c>
      <c r="Y901" t="str">
        <f>IF(Table1[[#This Row],[Satisfaction Score]]&lt;3,"Unsatisfied",IF(Table1[[#This Row],[Satisfaction Score]]&lt;4,"Neutral","Satisfied"))</f>
        <v>Unsatisfied</v>
      </c>
      <c r="Z901">
        <v>2</v>
      </c>
      <c r="AA901" s="1">
        <v>44970</v>
      </c>
      <c r="AB901" t="s">
        <v>41</v>
      </c>
      <c r="AC901" t="s">
        <v>42</v>
      </c>
      <c r="AD901" t="s">
        <v>73</v>
      </c>
      <c r="AE901">
        <v>5</v>
      </c>
      <c r="AF901" s="5">
        <v>370.26</v>
      </c>
      <c r="AG901">
        <v>76</v>
      </c>
      <c r="AH901" t="str">
        <f t="shared" si="14"/>
        <v>Old</v>
      </c>
    </row>
    <row r="902" spans="1:34" x14ac:dyDescent="0.25">
      <c r="A902">
        <v>1395</v>
      </c>
      <c r="B902" s="1">
        <v>44547</v>
      </c>
      <c r="C902">
        <v>4</v>
      </c>
      <c r="D902" t="s">
        <v>106</v>
      </c>
      <c r="E902" t="s">
        <v>85</v>
      </c>
      <c r="F902" t="s">
        <v>108</v>
      </c>
      <c r="G902" t="s">
        <v>55</v>
      </c>
      <c r="H902" t="s">
        <v>32</v>
      </c>
      <c r="I902" t="s">
        <v>46</v>
      </c>
      <c r="J902" t="s">
        <v>34</v>
      </c>
      <c r="K902" t="s">
        <v>188</v>
      </c>
      <c r="L902" t="s">
        <v>65</v>
      </c>
      <c r="M902" s="1">
        <v>22234</v>
      </c>
      <c r="N902" t="s">
        <v>36</v>
      </c>
      <c r="O902" t="s">
        <v>48</v>
      </c>
      <c r="P902" t="s">
        <v>72</v>
      </c>
      <c r="Q902" t="s">
        <v>77</v>
      </c>
      <c r="R902" t="s">
        <v>78</v>
      </c>
      <c r="S902" t="str">
        <f>IF(Table1[[#This Row],[Current Employee Rating]]&gt;=4,"High Performer",IF(Table1[[#This Row],[Current Employee Rating]]&gt;=3,"Average Performer","Low Performer"))</f>
        <v>Average Performer</v>
      </c>
      <c r="T902">
        <v>3</v>
      </c>
      <c r="U902" s="1">
        <v>45077</v>
      </c>
      <c r="V902">
        <v>4</v>
      </c>
      <c r="W902" t="str">
        <f>IF(Table1[[#This Row],[Engagement Score]]&lt;3,"Low",IF(Table1[[#This Row],[Engagement Score]]&lt;4,"Medium","High"))</f>
        <v>High</v>
      </c>
      <c r="X902">
        <v>1</v>
      </c>
      <c r="Y902" t="str">
        <f>IF(Table1[[#This Row],[Satisfaction Score]]&lt;3,"Unsatisfied",IF(Table1[[#This Row],[Satisfaction Score]]&lt;4,"Neutral","Satisfied"))</f>
        <v>Unsatisfied</v>
      </c>
      <c r="Z902">
        <v>2</v>
      </c>
      <c r="AA902" s="1">
        <v>44923</v>
      </c>
      <c r="AB902" t="s">
        <v>92</v>
      </c>
      <c r="AC902" t="s">
        <v>42</v>
      </c>
      <c r="AD902" t="s">
        <v>43</v>
      </c>
      <c r="AE902">
        <v>2</v>
      </c>
      <c r="AF902" s="5">
        <v>302.97000000000003</v>
      </c>
      <c r="AG902">
        <v>61</v>
      </c>
      <c r="AH902" t="str">
        <f t="shared" si="14"/>
        <v>Old</v>
      </c>
    </row>
    <row r="903" spans="1:34" x14ac:dyDescent="0.25">
      <c r="A903">
        <v>1396</v>
      </c>
      <c r="B903" s="1">
        <v>43589</v>
      </c>
      <c r="C903">
        <v>7</v>
      </c>
      <c r="D903" t="s">
        <v>28</v>
      </c>
      <c r="E903" t="s">
        <v>85</v>
      </c>
      <c r="F903" t="s">
        <v>30</v>
      </c>
      <c r="G903" t="s">
        <v>46</v>
      </c>
      <c r="H903" t="s">
        <v>45</v>
      </c>
      <c r="I903" t="s">
        <v>55</v>
      </c>
      <c r="J903" t="s">
        <v>34</v>
      </c>
      <c r="K903" t="s">
        <v>188</v>
      </c>
      <c r="L903" t="s">
        <v>75</v>
      </c>
      <c r="M903" s="1">
        <v>20705</v>
      </c>
      <c r="N903" t="s">
        <v>36</v>
      </c>
      <c r="O903" t="s">
        <v>37</v>
      </c>
      <c r="P903" t="s">
        <v>49</v>
      </c>
      <c r="Q903" t="s">
        <v>67</v>
      </c>
      <c r="R903" t="s">
        <v>78</v>
      </c>
      <c r="S903" t="str">
        <f>IF(Table1[[#This Row],[Current Employee Rating]]&gt;=4,"High Performer",IF(Table1[[#This Row],[Current Employee Rating]]&gt;=3,"Average Performer","Low Performer"))</f>
        <v>Average Performer</v>
      </c>
      <c r="T903">
        <v>3</v>
      </c>
      <c r="U903" s="1">
        <v>45114</v>
      </c>
      <c r="V903">
        <v>2</v>
      </c>
      <c r="W903" t="str">
        <f>IF(Table1[[#This Row],[Engagement Score]]&lt;3,"Low",IF(Table1[[#This Row],[Engagement Score]]&lt;4,"Medium","High"))</f>
        <v>Low</v>
      </c>
      <c r="X903">
        <v>1</v>
      </c>
      <c r="Y903" t="str">
        <f>IF(Table1[[#This Row],[Satisfaction Score]]&lt;3,"Unsatisfied",IF(Table1[[#This Row],[Satisfaction Score]]&lt;4,"Neutral","Satisfied"))</f>
        <v>Unsatisfied</v>
      </c>
      <c r="Z903">
        <v>3</v>
      </c>
      <c r="AA903" s="1">
        <v>44817</v>
      </c>
      <c r="AB903" t="s">
        <v>92</v>
      </c>
      <c r="AC903" t="s">
        <v>42</v>
      </c>
      <c r="AD903" t="s">
        <v>63</v>
      </c>
      <c r="AE903">
        <v>3</v>
      </c>
      <c r="AF903" s="5">
        <v>632.28</v>
      </c>
      <c r="AG903">
        <v>63</v>
      </c>
      <c r="AH903" t="str">
        <f t="shared" si="14"/>
        <v>Old</v>
      </c>
    </row>
    <row r="904" spans="1:34" x14ac:dyDescent="0.25">
      <c r="A904">
        <v>1397</v>
      </c>
      <c r="B904" s="1">
        <v>43459</v>
      </c>
      <c r="C904">
        <v>7</v>
      </c>
      <c r="D904" t="s">
        <v>28</v>
      </c>
      <c r="E904" t="s">
        <v>87</v>
      </c>
      <c r="F904" t="s">
        <v>30</v>
      </c>
      <c r="G904" t="s">
        <v>31</v>
      </c>
      <c r="H904" t="s">
        <v>45</v>
      </c>
      <c r="I904" t="s">
        <v>46</v>
      </c>
      <c r="J904" t="s">
        <v>34</v>
      </c>
      <c r="K904" t="s">
        <v>188</v>
      </c>
      <c r="L904" t="s">
        <v>65</v>
      </c>
      <c r="M904" s="1">
        <v>29643</v>
      </c>
      <c r="N904" t="s">
        <v>36</v>
      </c>
      <c r="O904" t="s">
        <v>48</v>
      </c>
      <c r="P904" t="s">
        <v>60</v>
      </c>
      <c r="Q904" t="s">
        <v>61</v>
      </c>
      <c r="R904" t="s">
        <v>78</v>
      </c>
      <c r="S904" t="str">
        <f>IF(Table1[[#This Row],[Current Employee Rating]]&gt;=4,"High Performer",IF(Table1[[#This Row],[Current Employee Rating]]&gt;=3,"Average Performer","Low Performer"))</f>
        <v>Average Performer</v>
      </c>
      <c r="T904">
        <v>3</v>
      </c>
      <c r="U904" s="1">
        <v>45016</v>
      </c>
      <c r="V904">
        <v>3</v>
      </c>
      <c r="W904" t="str">
        <f>IF(Table1[[#This Row],[Engagement Score]]&lt;3,"Low",IF(Table1[[#This Row],[Engagement Score]]&lt;4,"Medium","High"))</f>
        <v>Medium</v>
      </c>
      <c r="X904">
        <v>2</v>
      </c>
      <c r="Y904" t="str">
        <f>IF(Table1[[#This Row],[Satisfaction Score]]&lt;3,"Unsatisfied",IF(Table1[[#This Row],[Satisfaction Score]]&lt;4,"Neutral","Satisfied"))</f>
        <v>Unsatisfied</v>
      </c>
      <c r="Z904">
        <v>3</v>
      </c>
      <c r="AA904" s="1">
        <v>44986</v>
      </c>
      <c r="AB904" t="s">
        <v>50</v>
      </c>
      <c r="AC904" t="s">
        <v>42</v>
      </c>
      <c r="AD904" t="s">
        <v>52</v>
      </c>
      <c r="AE904">
        <v>2</v>
      </c>
      <c r="AF904" s="5">
        <v>669.41</v>
      </c>
      <c r="AG904">
        <v>37</v>
      </c>
      <c r="AH904" t="str">
        <f t="shared" si="14"/>
        <v>Adult</v>
      </c>
    </row>
    <row r="905" spans="1:34" x14ac:dyDescent="0.25">
      <c r="A905">
        <v>1398</v>
      </c>
      <c r="B905" s="1">
        <v>44199</v>
      </c>
      <c r="C905">
        <v>5</v>
      </c>
      <c r="D905" t="s">
        <v>28</v>
      </c>
      <c r="E905" t="s">
        <v>94</v>
      </c>
      <c r="F905" t="s">
        <v>30</v>
      </c>
      <c r="G905" t="s">
        <v>46</v>
      </c>
      <c r="H905" t="s">
        <v>32</v>
      </c>
      <c r="I905" t="s">
        <v>55</v>
      </c>
      <c r="J905" t="s">
        <v>34</v>
      </c>
      <c r="K905" t="s">
        <v>188</v>
      </c>
      <c r="L905" t="s">
        <v>89</v>
      </c>
      <c r="M905" s="1">
        <v>26645</v>
      </c>
      <c r="N905" t="s">
        <v>36</v>
      </c>
      <c r="O905" t="s">
        <v>37</v>
      </c>
      <c r="P905" t="s">
        <v>38</v>
      </c>
      <c r="Q905" t="s">
        <v>61</v>
      </c>
      <c r="R905" t="s">
        <v>98</v>
      </c>
      <c r="S905" t="str">
        <f>IF(Table1[[#This Row],[Current Employee Rating]]&gt;=4,"High Performer",IF(Table1[[#This Row],[Current Employee Rating]]&gt;=3,"Average Performer","Low Performer"))</f>
        <v>Average Performer</v>
      </c>
      <c r="T905">
        <v>3</v>
      </c>
      <c r="U905" s="1">
        <v>45023</v>
      </c>
      <c r="V905">
        <v>1</v>
      </c>
      <c r="W905" t="str">
        <f>IF(Table1[[#This Row],[Engagement Score]]&lt;3,"Low",IF(Table1[[#This Row],[Engagement Score]]&lt;4,"Medium","High"))</f>
        <v>Low</v>
      </c>
      <c r="X905">
        <v>1</v>
      </c>
      <c r="Y905" t="str">
        <f>IF(Table1[[#This Row],[Satisfaction Score]]&lt;3,"Unsatisfied",IF(Table1[[#This Row],[Satisfaction Score]]&lt;4,"Neutral","Satisfied"))</f>
        <v>Unsatisfied</v>
      </c>
      <c r="Z905">
        <v>1</v>
      </c>
      <c r="AA905" s="1">
        <v>44930</v>
      </c>
      <c r="AB905" t="s">
        <v>92</v>
      </c>
      <c r="AC905" t="s">
        <v>51</v>
      </c>
      <c r="AD905" t="s">
        <v>73</v>
      </c>
      <c r="AE905">
        <v>3</v>
      </c>
      <c r="AF905" s="5">
        <v>191.99</v>
      </c>
      <c r="AG905">
        <v>49</v>
      </c>
      <c r="AH905" t="str">
        <f t="shared" si="14"/>
        <v>Middle Aged</v>
      </c>
    </row>
    <row r="906" spans="1:34" x14ac:dyDescent="0.25">
      <c r="A906">
        <v>1399</v>
      </c>
      <c r="B906" s="1">
        <v>45092</v>
      </c>
      <c r="C906">
        <v>2</v>
      </c>
      <c r="D906" t="s">
        <v>28</v>
      </c>
      <c r="E906" t="s">
        <v>69</v>
      </c>
      <c r="F906" t="s">
        <v>30</v>
      </c>
      <c r="G906" t="s">
        <v>46</v>
      </c>
      <c r="H906" t="s">
        <v>32</v>
      </c>
      <c r="I906" t="s">
        <v>55</v>
      </c>
      <c r="J906" t="s">
        <v>34</v>
      </c>
      <c r="K906" t="s">
        <v>188</v>
      </c>
      <c r="L906" t="s">
        <v>65</v>
      </c>
      <c r="M906" s="1">
        <v>28474</v>
      </c>
      <c r="N906" t="s">
        <v>36</v>
      </c>
      <c r="O906" t="s">
        <v>37</v>
      </c>
      <c r="P906" t="s">
        <v>60</v>
      </c>
      <c r="Q906" t="s">
        <v>39</v>
      </c>
      <c r="R906" t="s">
        <v>98</v>
      </c>
      <c r="S906" t="str">
        <f>IF(Table1[[#This Row],[Current Employee Rating]]&gt;=4,"High Performer",IF(Table1[[#This Row],[Current Employee Rating]]&gt;=3,"Average Performer","Low Performer"))</f>
        <v>Average Performer</v>
      </c>
      <c r="T906">
        <v>3</v>
      </c>
      <c r="U906" s="1">
        <v>44992</v>
      </c>
      <c r="V906">
        <v>1</v>
      </c>
      <c r="W906" t="str">
        <f>IF(Table1[[#This Row],[Engagement Score]]&lt;3,"Low",IF(Table1[[#This Row],[Engagement Score]]&lt;4,"Medium","High"))</f>
        <v>Low</v>
      </c>
      <c r="X906">
        <v>4</v>
      </c>
      <c r="Y906" t="str">
        <f>IF(Table1[[#This Row],[Satisfaction Score]]&lt;3,"Unsatisfied",IF(Table1[[#This Row],[Satisfaction Score]]&lt;4,"Neutral","Satisfied"))</f>
        <v>Satisfied</v>
      </c>
      <c r="Z906">
        <v>4</v>
      </c>
      <c r="AA906" s="1">
        <v>45048</v>
      </c>
      <c r="AB906" t="s">
        <v>50</v>
      </c>
      <c r="AC906" t="s">
        <v>42</v>
      </c>
      <c r="AD906" t="s">
        <v>52</v>
      </c>
      <c r="AE906">
        <v>2</v>
      </c>
      <c r="AF906" s="5">
        <v>695.11</v>
      </c>
      <c r="AG906">
        <v>46</v>
      </c>
      <c r="AH906" t="str">
        <f t="shared" si="14"/>
        <v>Middle Aged</v>
      </c>
    </row>
    <row r="907" spans="1:34" x14ac:dyDescent="0.25">
      <c r="A907">
        <v>1400</v>
      </c>
      <c r="B907" s="1">
        <v>43341</v>
      </c>
      <c r="C907">
        <v>7</v>
      </c>
      <c r="D907" t="s">
        <v>106</v>
      </c>
      <c r="E907" t="s">
        <v>81</v>
      </c>
      <c r="F907" t="s">
        <v>30</v>
      </c>
      <c r="G907" t="s">
        <v>55</v>
      </c>
      <c r="H907" t="s">
        <v>56</v>
      </c>
      <c r="I907" t="s">
        <v>55</v>
      </c>
      <c r="J907" t="s">
        <v>34</v>
      </c>
      <c r="K907" t="s">
        <v>188</v>
      </c>
      <c r="L907" t="s">
        <v>70</v>
      </c>
      <c r="M907" s="1">
        <v>20182</v>
      </c>
      <c r="N907" t="s">
        <v>36</v>
      </c>
      <c r="O907" t="s">
        <v>37</v>
      </c>
      <c r="P907" t="s">
        <v>38</v>
      </c>
      <c r="Q907" t="s">
        <v>77</v>
      </c>
      <c r="R907" t="s">
        <v>78</v>
      </c>
      <c r="S907" t="str">
        <f>IF(Table1[[#This Row],[Current Employee Rating]]&gt;=4,"High Performer",IF(Table1[[#This Row],[Current Employee Rating]]&gt;=3,"Average Performer","Low Performer"))</f>
        <v>Average Performer</v>
      </c>
      <c r="T907">
        <v>3</v>
      </c>
      <c r="U907" s="1">
        <v>45063</v>
      </c>
      <c r="V907">
        <v>2</v>
      </c>
      <c r="W907" t="str">
        <f>IF(Table1[[#This Row],[Engagement Score]]&lt;3,"Low",IF(Table1[[#This Row],[Engagement Score]]&lt;4,"Medium","High"))</f>
        <v>Low</v>
      </c>
      <c r="X907">
        <v>3</v>
      </c>
      <c r="Y907" t="str">
        <f>IF(Table1[[#This Row],[Satisfaction Score]]&lt;3,"Unsatisfied",IF(Table1[[#This Row],[Satisfaction Score]]&lt;4,"Neutral","Satisfied"))</f>
        <v>Neutral</v>
      </c>
      <c r="Z907">
        <v>3</v>
      </c>
      <c r="AA907" s="1">
        <v>44779</v>
      </c>
      <c r="AB907" t="s">
        <v>92</v>
      </c>
      <c r="AC907" t="s">
        <v>42</v>
      </c>
      <c r="AD907" t="s">
        <v>43</v>
      </c>
      <c r="AE907">
        <v>2</v>
      </c>
      <c r="AF907" s="5">
        <v>634.91999999999996</v>
      </c>
      <c r="AG907">
        <v>63</v>
      </c>
      <c r="AH907" t="str">
        <f t="shared" si="14"/>
        <v>Old</v>
      </c>
    </row>
    <row r="908" spans="1:34" x14ac:dyDescent="0.25">
      <c r="A908">
        <v>1401</v>
      </c>
      <c r="B908" s="1">
        <v>43469</v>
      </c>
      <c r="C908">
        <v>7</v>
      </c>
      <c r="D908" t="s">
        <v>28</v>
      </c>
      <c r="E908" t="s">
        <v>54</v>
      </c>
      <c r="F908" t="s">
        <v>30</v>
      </c>
      <c r="G908" t="s">
        <v>31</v>
      </c>
      <c r="H908" t="s">
        <v>56</v>
      </c>
      <c r="I908" t="s">
        <v>46</v>
      </c>
      <c r="J908" t="s">
        <v>34</v>
      </c>
      <c r="K908" t="s">
        <v>188</v>
      </c>
      <c r="L908" t="s">
        <v>89</v>
      </c>
      <c r="M908" s="1">
        <v>24701</v>
      </c>
      <c r="N908" t="s">
        <v>36</v>
      </c>
      <c r="O908" t="s">
        <v>48</v>
      </c>
      <c r="P908" t="s">
        <v>38</v>
      </c>
      <c r="Q908" t="s">
        <v>61</v>
      </c>
      <c r="R908" t="s">
        <v>78</v>
      </c>
      <c r="S908" t="str">
        <f>IF(Table1[[#This Row],[Current Employee Rating]]&gt;=4,"High Performer",IF(Table1[[#This Row],[Current Employee Rating]]&gt;=3,"Average Performer","Low Performer"))</f>
        <v>Average Performer</v>
      </c>
      <c r="T908">
        <v>3</v>
      </c>
      <c r="U908" s="1">
        <v>44869</v>
      </c>
      <c r="V908">
        <v>2</v>
      </c>
      <c r="W908" t="str">
        <f>IF(Table1[[#This Row],[Engagement Score]]&lt;3,"Low",IF(Table1[[#This Row],[Engagement Score]]&lt;4,"Medium","High"))</f>
        <v>Low</v>
      </c>
      <c r="X908">
        <v>5</v>
      </c>
      <c r="Y908" t="str">
        <f>IF(Table1[[#This Row],[Satisfaction Score]]&lt;3,"Unsatisfied",IF(Table1[[#This Row],[Satisfaction Score]]&lt;4,"Neutral","Satisfied"))</f>
        <v>Satisfied</v>
      </c>
      <c r="Z908">
        <v>3</v>
      </c>
      <c r="AA908" s="1">
        <v>45110</v>
      </c>
      <c r="AB908" t="s">
        <v>92</v>
      </c>
      <c r="AC908" t="s">
        <v>42</v>
      </c>
      <c r="AD908" t="s">
        <v>52</v>
      </c>
      <c r="AE908">
        <v>5</v>
      </c>
      <c r="AF908" s="5">
        <v>873.98</v>
      </c>
      <c r="AG908">
        <v>52</v>
      </c>
      <c r="AH908" t="str">
        <f t="shared" si="14"/>
        <v>Middle Aged</v>
      </c>
    </row>
    <row r="909" spans="1:34" x14ac:dyDescent="0.25">
      <c r="A909">
        <v>1402</v>
      </c>
      <c r="B909" s="1">
        <v>44449</v>
      </c>
      <c r="C909">
        <v>4</v>
      </c>
      <c r="D909" t="s">
        <v>28</v>
      </c>
      <c r="E909" t="s">
        <v>87</v>
      </c>
      <c r="F909" t="s">
        <v>30</v>
      </c>
      <c r="G909" t="s">
        <v>55</v>
      </c>
      <c r="H909" t="s">
        <v>56</v>
      </c>
      <c r="I909" t="s">
        <v>55</v>
      </c>
      <c r="J909" t="s">
        <v>34</v>
      </c>
      <c r="K909" t="s">
        <v>188</v>
      </c>
      <c r="L909" t="s">
        <v>58</v>
      </c>
      <c r="M909" s="1">
        <v>32428</v>
      </c>
      <c r="N909" t="s">
        <v>36</v>
      </c>
      <c r="O909" t="s">
        <v>37</v>
      </c>
      <c r="P909" t="s">
        <v>38</v>
      </c>
      <c r="Q909" t="s">
        <v>77</v>
      </c>
      <c r="R909" t="s">
        <v>78</v>
      </c>
      <c r="S909" t="str">
        <f>IF(Table1[[#This Row],[Current Employee Rating]]&gt;=4,"High Performer",IF(Table1[[#This Row],[Current Employee Rating]]&gt;=3,"Average Performer","Low Performer"))</f>
        <v>Average Performer</v>
      </c>
      <c r="T909">
        <v>3</v>
      </c>
      <c r="U909" s="1">
        <v>45120</v>
      </c>
      <c r="V909">
        <v>2</v>
      </c>
      <c r="W909" t="str">
        <f>IF(Table1[[#This Row],[Engagement Score]]&lt;3,"Low",IF(Table1[[#This Row],[Engagement Score]]&lt;4,"Medium","High"))</f>
        <v>Low</v>
      </c>
      <c r="X909">
        <v>4</v>
      </c>
      <c r="Y909" t="str">
        <f>IF(Table1[[#This Row],[Satisfaction Score]]&lt;3,"Unsatisfied",IF(Table1[[#This Row],[Satisfaction Score]]&lt;4,"Neutral","Satisfied"))</f>
        <v>Satisfied</v>
      </c>
      <c r="Z909">
        <v>4</v>
      </c>
      <c r="AA909" s="1">
        <v>44848</v>
      </c>
      <c r="AB909" t="s">
        <v>92</v>
      </c>
      <c r="AC909" t="s">
        <v>51</v>
      </c>
      <c r="AD909" t="s">
        <v>73</v>
      </c>
      <c r="AE909">
        <v>3</v>
      </c>
      <c r="AF909" s="5">
        <v>602.33000000000004</v>
      </c>
      <c r="AG909">
        <v>33</v>
      </c>
      <c r="AH909" t="str">
        <f t="shared" si="14"/>
        <v>Adult</v>
      </c>
    </row>
    <row r="910" spans="1:34" x14ac:dyDescent="0.25">
      <c r="A910">
        <v>1403</v>
      </c>
      <c r="B910" s="1">
        <v>44385</v>
      </c>
      <c r="C910">
        <v>4</v>
      </c>
      <c r="D910" t="s">
        <v>28</v>
      </c>
      <c r="E910" t="s">
        <v>85</v>
      </c>
      <c r="F910" t="s">
        <v>30</v>
      </c>
      <c r="G910" t="s">
        <v>55</v>
      </c>
      <c r="H910" t="s">
        <v>56</v>
      </c>
      <c r="I910" t="s">
        <v>33</v>
      </c>
      <c r="J910" t="s">
        <v>34</v>
      </c>
      <c r="K910" t="s">
        <v>188</v>
      </c>
      <c r="L910" t="s">
        <v>70</v>
      </c>
      <c r="M910" s="1">
        <v>16415</v>
      </c>
      <c r="N910" t="s">
        <v>36</v>
      </c>
      <c r="O910" t="s">
        <v>37</v>
      </c>
      <c r="P910" t="s">
        <v>38</v>
      </c>
      <c r="Q910" t="s">
        <v>39</v>
      </c>
      <c r="R910" t="s">
        <v>78</v>
      </c>
      <c r="S910" t="str">
        <f>IF(Table1[[#This Row],[Current Employee Rating]]&gt;=4,"High Performer",IF(Table1[[#This Row],[Current Employee Rating]]&gt;=3,"Average Performer","Low Performer"))</f>
        <v>Average Performer</v>
      </c>
      <c r="T910">
        <v>3</v>
      </c>
      <c r="U910" s="1">
        <v>44920</v>
      </c>
      <c r="V910">
        <v>1</v>
      </c>
      <c r="W910" t="str">
        <f>IF(Table1[[#This Row],[Engagement Score]]&lt;3,"Low",IF(Table1[[#This Row],[Engagement Score]]&lt;4,"Medium","High"))</f>
        <v>Low</v>
      </c>
      <c r="X910">
        <v>3</v>
      </c>
      <c r="Y910" t="str">
        <f>IF(Table1[[#This Row],[Satisfaction Score]]&lt;3,"Unsatisfied",IF(Table1[[#This Row],[Satisfaction Score]]&lt;4,"Neutral","Satisfied"))</f>
        <v>Neutral</v>
      </c>
      <c r="Z910">
        <v>2</v>
      </c>
      <c r="AA910" s="1">
        <v>45085</v>
      </c>
      <c r="AB910" t="s">
        <v>68</v>
      </c>
      <c r="AC910" t="s">
        <v>42</v>
      </c>
      <c r="AD910" t="s">
        <v>43</v>
      </c>
      <c r="AE910">
        <v>3</v>
      </c>
      <c r="AF910" s="5">
        <v>807.02</v>
      </c>
      <c r="AG910">
        <v>77</v>
      </c>
      <c r="AH910" t="str">
        <f t="shared" si="14"/>
        <v>Old</v>
      </c>
    </row>
    <row r="911" spans="1:34" x14ac:dyDescent="0.25">
      <c r="A911">
        <v>1404</v>
      </c>
      <c r="B911" s="1">
        <v>43405</v>
      </c>
      <c r="C911">
        <v>7</v>
      </c>
      <c r="D911" t="s">
        <v>106</v>
      </c>
      <c r="E911" t="s">
        <v>69</v>
      </c>
      <c r="F911" t="s">
        <v>108</v>
      </c>
      <c r="G911" t="s">
        <v>31</v>
      </c>
      <c r="H911" t="s">
        <v>56</v>
      </c>
      <c r="I911" t="s">
        <v>46</v>
      </c>
      <c r="J911" t="s">
        <v>34</v>
      </c>
      <c r="K911" t="s">
        <v>188</v>
      </c>
      <c r="L911" t="s">
        <v>35</v>
      </c>
      <c r="M911" s="1">
        <v>28830</v>
      </c>
      <c r="N911" t="s">
        <v>36</v>
      </c>
      <c r="O911" t="s">
        <v>48</v>
      </c>
      <c r="P911" t="s">
        <v>49</v>
      </c>
      <c r="Q911" t="s">
        <v>61</v>
      </c>
      <c r="R911" t="s">
        <v>78</v>
      </c>
      <c r="S911" t="str">
        <f>IF(Table1[[#This Row],[Current Employee Rating]]&gt;=4,"High Performer",IF(Table1[[#This Row],[Current Employee Rating]]&gt;=3,"Average Performer","Low Performer"))</f>
        <v>Average Performer</v>
      </c>
      <c r="T911">
        <v>3</v>
      </c>
      <c r="U911" s="1">
        <v>44975</v>
      </c>
      <c r="V911">
        <v>1</v>
      </c>
      <c r="W911" t="str">
        <f>IF(Table1[[#This Row],[Engagement Score]]&lt;3,"Low",IF(Table1[[#This Row],[Engagement Score]]&lt;4,"Medium","High"))</f>
        <v>Low</v>
      </c>
      <c r="X911">
        <v>2</v>
      </c>
      <c r="Y911" t="str">
        <f>IF(Table1[[#This Row],[Satisfaction Score]]&lt;3,"Unsatisfied",IF(Table1[[#This Row],[Satisfaction Score]]&lt;4,"Neutral","Satisfied"))</f>
        <v>Unsatisfied</v>
      </c>
      <c r="Z911">
        <v>2</v>
      </c>
      <c r="AA911" s="1">
        <v>44836</v>
      </c>
      <c r="AB911" t="s">
        <v>62</v>
      </c>
      <c r="AC911" t="s">
        <v>42</v>
      </c>
      <c r="AD911" t="s">
        <v>63</v>
      </c>
      <c r="AE911">
        <v>4</v>
      </c>
      <c r="AF911" s="5">
        <v>411.94</v>
      </c>
      <c r="AG911">
        <v>40</v>
      </c>
      <c r="AH911" t="str">
        <f t="shared" si="14"/>
        <v>Middle Aged</v>
      </c>
    </row>
    <row r="912" spans="1:34" x14ac:dyDescent="0.25">
      <c r="A912">
        <v>1405</v>
      </c>
      <c r="B912" s="1">
        <v>43442</v>
      </c>
      <c r="C912">
        <v>7</v>
      </c>
      <c r="D912" t="s">
        <v>106</v>
      </c>
      <c r="E912" t="s">
        <v>54</v>
      </c>
      <c r="F912" t="s">
        <v>30</v>
      </c>
      <c r="G912" t="s">
        <v>46</v>
      </c>
      <c r="H912" t="s">
        <v>45</v>
      </c>
      <c r="I912" t="s">
        <v>33</v>
      </c>
      <c r="J912" t="s">
        <v>34</v>
      </c>
      <c r="K912" t="s">
        <v>188</v>
      </c>
      <c r="L912" t="s">
        <v>70</v>
      </c>
      <c r="M912" s="1">
        <v>28214</v>
      </c>
      <c r="N912" t="s">
        <v>36</v>
      </c>
      <c r="O912" t="s">
        <v>37</v>
      </c>
      <c r="P912" t="s">
        <v>60</v>
      </c>
      <c r="Q912" t="s">
        <v>61</v>
      </c>
      <c r="R912" t="s">
        <v>78</v>
      </c>
      <c r="S912" t="str">
        <f>IF(Table1[[#This Row],[Current Employee Rating]]&gt;=4,"High Performer",IF(Table1[[#This Row],[Current Employee Rating]]&gt;=3,"Average Performer","Low Performer"))</f>
        <v>Average Performer</v>
      </c>
      <c r="T912">
        <v>3</v>
      </c>
      <c r="U912" s="1">
        <v>45045</v>
      </c>
      <c r="V912">
        <v>3</v>
      </c>
      <c r="W912" t="str">
        <f>IF(Table1[[#This Row],[Engagement Score]]&lt;3,"Low",IF(Table1[[#This Row],[Engagement Score]]&lt;4,"Medium","High"))</f>
        <v>Medium</v>
      </c>
      <c r="X912">
        <v>3</v>
      </c>
      <c r="Y912" t="str">
        <f>IF(Table1[[#This Row],[Satisfaction Score]]&lt;3,"Unsatisfied",IF(Table1[[#This Row],[Satisfaction Score]]&lt;4,"Neutral","Satisfied"))</f>
        <v>Neutral</v>
      </c>
      <c r="Z912">
        <v>3</v>
      </c>
      <c r="AA912" s="1">
        <v>44819</v>
      </c>
      <c r="AB912" t="s">
        <v>50</v>
      </c>
      <c r="AC912" t="s">
        <v>51</v>
      </c>
      <c r="AD912" t="s">
        <v>63</v>
      </c>
      <c r="AE912">
        <v>4</v>
      </c>
      <c r="AF912" s="5">
        <v>537.73</v>
      </c>
      <c r="AG912">
        <v>41</v>
      </c>
      <c r="AH912" t="str">
        <f t="shared" si="14"/>
        <v>Middle Aged</v>
      </c>
    </row>
    <row r="913" spans="1:34" x14ac:dyDescent="0.25">
      <c r="A913">
        <v>1406</v>
      </c>
      <c r="B913" s="1">
        <v>44859</v>
      </c>
      <c r="C913">
        <v>3</v>
      </c>
      <c r="D913" t="s">
        <v>106</v>
      </c>
      <c r="E913" t="s">
        <v>94</v>
      </c>
      <c r="F913" t="s">
        <v>30</v>
      </c>
      <c r="G913" t="s">
        <v>46</v>
      </c>
      <c r="H913" t="s">
        <v>45</v>
      </c>
      <c r="I913" t="s">
        <v>55</v>
      </c>
      <c r="J913" t="s">
        <v>34</v>
      </c>
      <c r="K913" t="s">
        <v>188</v>
      </c>
      <c r="L913" t="s">
        <v>65</v>
      </c>
      <c r="M913" s="1">
        <v>30265</v>
      </c>
      <c r="N913" t="s">
        <v>36</v>
      </c>
      <c r="O913" t="s">
        <v>37</v>
      </c>
      <c r="P913" t="s">
        <v>84</v>
      </c>
      <c r="Q913" t="s">
        <v>61</v>
      </c>
      <c r="R913" t="s">
        <v>78</v>
      </c>
      <c r="S913" t="str">
        <f>IF(Table1[[#This Row],[Current Employee Rating]]&gt;=4,"High Performer",IF(Table1[[#This Row],[Current Employee Rating]]&gt;=3,"Average Performer","Low Performer"))</f>
        <v>Average Performer</v>
      </c>
      <c r="T913">
        <v>3</v>
      </c>
      <c r="U913" s="1">
        <v>45061</v>
      </c>
      <c r="V913">
        <v>4</v>
      </c>
      <c r="W913" t="str">
        <f>IF(Table1[[#This Row],[Engagement Score]]&lt;3,"Low",IF(Table1[[#This Row],[Engagement Score]]&lt;4,"Medium","High"))</f>
        <v>High</v>
      </c>
      <c r="X913">
        <v>1</v>
      </c>
      <c r="Y913" t="str">
        <f>IF(Table1[[#This Row],[Satisfaction Score]]&lt;3,"Unsatisfied",IF(Table1[[#This Row],[Satisfaction Score]]&lt;4,"Neutral","Satisfied"))</f>
        <v>Unsatisfied</v>
      </c>
      <c r="Z913">
        <v>5</v>
      </c>
      <c r="AA913" s="1">
        <v>45049</v>
      </c>
      <c r="AB913" t="s">
        <v>68</v>
      </c>
      <c r="AC913" t="s">
        <v>42</v>
      </c>
      <c r="AD913" t="s">
        <v>52</v>
      </c>
      <c r="AE913">
        <v>5</v>
      </c>
      <c r="AF913" s="5">
        <v>930.1</v>
      </c>
      <c r="AG913">
        <v>40</v>
      </c>
      <c r="AH913" t="str">
        <f t="shared" si="14"/>
        <v>Middle Aged</v>
      </c>
    </row>
    <row r="914" spans="1:34" x14ac:dyDescent="0.25">
      <c r="A914">
        <v>1407</v>
      </c>
      <c r="B914" s="1">
        <v>45020</v>
      </c>
      <c r="C914">
        <v>3</v>
      </c>
      <c r="D914" t="s">
        <v>28</v>
      </c>
      <c r="E914" t="s">
        <v>64</v>
      </c>
      <c r="F914" t="s">
        <v>30</v>
      </c>
      <c r="G914" t="s">
        <v>55</v>
      </c>
      <c r="H914" t="s">
        <v>56</v>
      </c>
      <c r="I914" t="s">
        <v>33</v>
      </c>
      <c r="J914" t="s">
        <v>34</v>
      </c>
      <c r="K914" t="s">
        <v>188</v>
      </c>
      <c r="L914" t="s">
        <v>58</v>
      </c>
      <c r="M914" s="1">
        <v>30405</v>
      </c>
      <c r="N914" t="s">
        <v>36</v>
      </c>
      <c r="O914" t="s">
        <v>48</v>
      </c>
      <c r="P914" t="s">
        <v>49</v>
      </c>
      <c r="Q914" t="s">
        <v>67</v>
      </c>
      <c r="R914" t="s">
        <v>78</v>
      </c>
      <c r="S914" t="str">
        <f>IF(Table1[[#This Row],[Current Employee Rating]]&gt;=4,"High Performer",IF(Table1[[#This Row],[Current Employee Rating]]&gt;=3,"Average Performer","Low Performer"))</f>
        <v>Average Performer</v>
      </c>
      <c r="T914">
        <v>3</v>
      </c>
      <c r="U914" s="1">
        <v>44973</v>
      </c>
      <c r="V914">
        <v>3</v>
      </c>
      <c r="W914" t="str">
        <f>IF(Table1[[#This Row],[Engagement Score]]&lt;3,"Low",IF(Table1[[#This Row],[Engagement Score]]&lt;4,"Medium","High"))</f>
        <v>Medium</v>
      </c>
      <c r="X914">
        <v>3</v>
      </c>
      <c r="Y914" t="str">
        <f>IF(Table1[[#This Row],[Satisfaction Score]]&lt;3,"Unsatisfied",IF(Table1[[#This Row],[Satisfaction Score]]&lt;4,"Neutral","Satisfied"))</f>
        <v>Neutral</v>
      </c>
      <c r="Z914">
        <v>1</v>
      </c>
      <c r="AA914" s="1">
        <v>44888</v>
      </c>
      <c r="AB914" t="s">
        <v>92</v>
      </c>
      <c r="AC914" t="s">
        <v>51</v>
      </c>
      <c r="AD914" t="s">
        <v>63</v>
      </c>
      <c r="AE914">
        <v>3</v>
      </c>
      <c r="AF914" s="5">
        <v>249.66</v>
      </c>
      <c r="AG914">
        <v>40</v>
      </c>
      <c r="AH914" t="str">
        <f t="shared" si="14"/>
        <v>Middle Aged</v>
      </c>
    </row>
    <row r="915" spans="1:34" x14ac:dyDescent="0.25">
      <c r="A915">
        <v>1408</v>
      </c>
      <c r="B915" s="1">
        <v>44272</v>
      </c>
      <c r="C915">
        <v>5</v>
      </c>
      <c r="D915" t="s">
        <v>28</v>
      </c>
      <c r="E915" t="s">
        <v>54</v>
      </c>
      <c r="F915" t="s">
        <v>30</v>
      </c>
      <c r="G915" t="s">
        <v>31</v>
      </c>
      <c r="H915" t="s">
        <v>56</v>
      </c>
      <c r="I915" t="s">
        <v>46</v>
      </c>
      <c r="J915" t="s">
        <v>34</v>
      </c>
      <c r="K915" t="s">
        <v>188</v>
      </c>
      <c r="L915" t="s">
        <v>70</v>
      </c>
      <c r="M915" s="1">
        <v>29558</v>
      </c>
      <c r="N915" t="s">
        <v>36</v>
      </c>
      <c r="O915" t="s">
        <v>37</v>
      </c>
      <c r="P915" t="s">
        <v>60</v>
      </c>
      <c r="Q915" t="s">
        <v>61</v>
      </c>
      <c r="R915" t="s">
        <v>78</v>
      </c>
      <c r="S915" t="str">
        <f>IF(Table1[[#This Row],[Current Employee Rating]]&gt;=4,"High Performer",IF(Table1[[#This Row],[Current Employee Rating]]&gt;=3,"Average Performer","Low Performer"))</f>
        <v>Average Performer</v>
      </c>
      <c r="T915">
        <v>3</v>
      </c>
      <c r="U915" s="1">
        <v>45084</v>
      </c>
      <c r="V915">
        <v>3</v>
      </c>
      <c r="W915" t="str">
        <f>IF(Table1[[#This Row],[Engagement Score]]&lt;3,"Low",IF(Table1[[#This Row],[Engagement Score]]&lt;4,"Medium","High"))</f>
        <v>Medium</v>
      </c>
      <c r="X915">
        <v>3</v>
      </c>
      <c r="Y915" t="str">
        <f>IF(Table1[[#This Row],[Satisfaction Score]]&lt;3,"Unsatisfied",IF(Table1[[#This Row],[Satisfaction Score]]&lt;4,"Neutral","Satisfied"))</f>
        <v>Neutral</v>
      </c>
      <c r="Z915">
        <v>3</v>
      </c>
      <c r="AA915" s="1">
        <v>44919</v>
      </c>
      <c r="AB915" t="s">
        <v>92</v>
      </c>
      <c r="AC915" t="s">
        <v>42</v>
      </c>
      <c r="AD915" t="s">
        <v>73</v>
      </c>
      <c r="AE915">
        <v>5</v>
      </c>
      <c r="AF915" s="5">
        <v>691.82</v>
      </c>
      <c r="AG915">
        <v>41</v>
      </c>
      <c r="AH915" t="str">
        <f t="shared" si="14"/>
        <v>Middle Aged</v>
      </c>
    </row>
    <row r="916" spans="1:34" x14ac:dyDescent="0.25">
      <c r="A916">
        <v>1409</v>
      </c>
      <c r="B916" s="1">
        <v>43535</v>
      </c>
      <c r="C916">
        <v>7</v>
      </c>
      <c r="D916" t="s">
        <v>28</v>
      </c>
      <c r="E916" t="s">
        <v>87</v>
      </c>
      <c r="F916" t="s">
        <v>108</v>
      </c>
      <c r="G916" t="s">
        <v>55</v>
      </c>
      <c r="H916" t="s">
        <v>45</v>
      </c>
      <c r="I916" t="s">
        <v>46</v>
      </c>
      <c r="J916" t="s">
        <v>34</v>
      </c>
      <c r="K916" t="s">
        <v>188</v>
      </c>
      <c r="L916" t="s">
        <v>65</v>
      </c>
      <c r="M916" s="1">
        <v>29678</v>
      </c>
      <c r="N916" t="s">
        <v>36</v>
      </c>
      <c r="O916" t="s">
        <v>37</v>
      </c>
      <c r="P916" t="s">
        <v>60</v>
      </c>
      <c r="Q916" t="s">
        <v>39</v>
      </c>
      <c r="R916" t="s">
        <v>78</v>
      </c>
      <c r="S916" t="str">
        <f>IF(Table1[[#This Row],[Current Employee Rating]]&gt;=4,"High Performer",IF(Table1[[#This Row],[Current Employee Rating]]&gt;=3,"Average Performer","Low Performer"))</f>
        <v>Average Performer</v>
      </c>
      <c r="T916">
        <v>3</v>
      </c>
      <c r="U916" s="1">
        <v>45063</v>
      </c>
      <c r="V916">
        <v>2</v>
      </c>
      <c r="W916" t="str">
        <f>IF(Table1[[#This Row],[Engagement Score]]&lt;3,"Low",IF(Table1[[#This Row],[Engagement Score]]&lt;4,"Medium","High"))</f>
        <v>Low</v>
      </c>
      <c r="X916">
        <v>2</v>
      </c>
      <c r="Y916" t="str">
        <f>IF(Table1[[#This Row],[Satisfaction Score]]&lt;3,"Unsatisfied",IF(Table1[[#This Row],[Satisfaction Score]]&lt;4,"Neutral","Satisfied"))</f>
        <v>Unsatisfied</v>
      </c>
      <c r="Z916">
        <v>1</v>
      </c>
      <c r="AA916" s="1">
        <v>44796</v>
      </c>
      <c r="AB916" t="s">
        <v>50</v>
      </c>
      <c r="AC916" t="s">
        <v>42</v>
      </c>
      <c r="AD916" t="s">
        <v>73</v>
      </c>
      <c r="AE916">
        <v>4</v>
      </c>
      <c r="AF916" s="5">
        <v>938.59</v>
      </c>
      <c r="AG916">
        <v>38</v>
      </c>
      <c r="AH916" t="str">
        <f t="shared" si="14"/>
        <v>Adult</v>
      </c>
    </row>
    <row r="917" spans="1:34" x14ac:dyDescent="0.25">
      <c r="A917">
        <v>1410</v>
      </c>
      <c r="B917" s="1">
        <v>44617</v>
      </c>
      <c r="C917">
        <v>4</v>
      </c>
      <c r="D917" t="s">
        <v>28</v>
      </c>
      <c r="E917" t="s">
        <v>85</v>
      </c>
      <c r="F917" t="s">
        <v>30</v>
      </c>
      <c r="G917" t="s">
        <v>31</v>
      </c>
      <c r="H917" t="s">
        <v>32</v>
      </c>
      <c r="I917" t="s">
        <v>33</v>
      </c>
      <c r="J917" t="s">
        <v>34</v>
      </c>
      <c r="K917" t="s">
        <v>188</v>
      </c>
      <c r="L917" t="s">
        <v>101</v>
      </c>
      <c r="M917" s="1">
        <v>16657</v>
      </c>
      <c r="N917" t="s">
        <v>36</v>
      </c>
      <c r="O917" t="s">
        <v>37</v>
      </c>
      <c r="P917" t="s">
        <v>38</v>
      </c>
      <c r="Q917" t="s">
        <v>39</v>
      </c>
      <c r="R917" t="s">
        <v>78</v>
      </c>
      <c r="S917" t="str">
        <f>IF(Table1[[#This Row],[Current Employee Rating]]&gt;=4,"High Performer",IF(Table1[[#This Row],[Current Employee Rating]]&gt;=3,"Average Performer","Low Performer"))</f>
        <v>Average Performer</v>
      </c>
      <c r="T917">
        <v>3</v>
      </c>
      <c r="U917" s="1">
        <v>45018</v>
      </c>
      <c r="V917">
        <v>2</v>
      </c>
      <c r="W917" t="str">
        <f>IF(Table1[[#This Row],[Engagement Score]]&lt;3,"Low",IF(Table1[[#This Row],[Engagement Score]]&lt;4,"Medium","High"))</f>
        <v>Low</v>
      </c>
      <c r="X917">
        <v>2</v>
      </c>
      <c r="Y917" t="str">
        <f>IF(Table1[[#This Row],[Satisfaction Score]]&lt;3,"Unsatisfied",IF(Table1[[#This Row],[Satisfaction Score]]&lt;4,"Neutral","Satisfied"))</f>
        <v>Unsatisfied</v>
      </c>
      <c r="Z917">
        <v>4</v>
      </c>
      <c r="AA917" s="1">
        <v>44890</v>
      </c>
      <c r="AB917" t="s">
        <v>62</v>
      </c>
      <c r="AC917" t="s">
        <v>51</v>
      </c>
      <c r="AD917" t="s">
        <v>63</v>
      </c>
      <c r="AE917">
        <v>1</v>
      </c>
      <c r="AF917" s="5">
        <v>746.8</v>
      </c>
      <c r="AG917">
        <v>77</v>
      </c>
      <c r="AH917" t="str">
        <f t="shared" si="14"/>
        <v>Old</v>
      </c>
    </row>
    <row r="918" spans="1:34" x14ac:dyDescent="0.25">
      <c r="A918">
        <v>1411</v>
      </c>
      <c r="B918" s="1">
        <v>43648</v>
      </c>
      <c r="C918">
        <v>6</v>
      </c>
      <c r="D918" t="s">
        <v>28</v>
      </c>
      <c r="E918" t="s">
        <v>44</v>
      </c>
      <c r="F918" t="s">
        <v>30</v>
      </c>
      <c r="G918" t="s">
        <v>46</v>
      </c>
      <c r="H918" t="s">
        <v>32</v>
      </c>
      <c r="I918" t="s">
        <v>46</v>
      </c>
      <c r="J918" t="s">
        <v>34</v>
      </c>
      <c r="K918" t="s">
        <v>188</v>
      </c>
      <c r="L918" t="s">
        <v>47</v>
      </c>
      <c r="M918" s="1">
        <v>29367</v>
      </c>
      <c r="N918" t="s">
        <v>36</v>
      </c>
      <c r="O918" t="s">
        <v>37</v>
      </c>
      <c r="P918" t="s">
        <v>49</v>
      </c>
      <c r="Q918" t="s">
        <v>67</v>
      </c>
      <c r="R918" t="s">
        <v>78</v>
      </c>
      <c r="S918" t="str">
        <f>IF(Table1[[#This Row],[Current Employee Rating]]&gt;=4,"High Performer",IF(Table1[[#This Row],[Current Employee Rating]]&gt;=3,"Average Performer","Low Performer"))</f>
        <v>Average Performer</v>
      </c>
      <c r="T918">
        <v>3</v>
      </c>
      <c r="U918" s="1">
        <v>45102</v>
      </c>
      <c r="V918">
        <v>5</v>
      </c>
      <c r="W918" t="str">
        <f>IF(Table1[[#This Row],[Engagement Score]]&lt;3,"Low",IF(Table1[[#This Row],[Engagement Score]]&lt;4,"Medium","High"))</f>
        <v>High</v>
      </c>
      <c r="X918">
        <v>4</v>
      </c>
      <c r="Y918" t="str">
        <f>IF(Table1[[#This Row],[Satisfaction Score]]&lt;3,"Unsatisfied",IF(Table1[[#This Row],[Satisfaction Score]]&lt;4,"Neutral","Satisfied"))</f>
        <v>Satisfied</v>
      </c>
      <c r="Z918">
        <v>5</v>
      </c>
      <c r="AA918" s="1">
        <v>44909</v>
      </c>
      <c r="AB918" t="s">
        <v>68</v>
      </c>
      <c r="AC918" t="s">
        <v>51</v>
      </c>
      <c r="AD918" t="s">
        <v>52</v>
      </c>
      <c r="AE918">
        <v>1</v>
      </c>
      <c r="AF918" s="5">
        <v>690.75</v>
      </c>
      <c r="AG918">
        <v>39</v>
      </c>
      <c r="AH918" t="str">
        <f t="shared" si="14"/>
        <v>Adult</v>
      </c>
    </row>
    <row r="919" spans="1:34" x14ac:dyDescent="0.25">
      <c r="A919">
        <v>1412</v>
      </c>
      <c r="B919" s="1">
        <v>43636</v>
      </c>
      <c r="C919">
        <v>6</v>
      </c>
      <c r="D919" t="s">
        <v>28</v>
      </c>
      <c r="E919" t="s">
        <v>87</v>
      </c>
      <c r="F919" t="s">
        <v>30</v>
      </c>
      <c r="G919" t="s">
        <v>46</v>
      </c>
      <c r="H919" t="s">
        <v>56</v>
      </c>
      <c r="I919" t="s">
        <v>55</v>
      </c>
      <c r="J919" t="s">
        <v>34</v>
      </c>
      <c r="K919" t="s">
        <v>188</v>
      </c>
      <c r="L919" t="s">
        <v>70</v>
      </c>
      <c r="M919" s="1">
        <v>30213</v>
      </c>
      <c r="N919" t="s">
        <v>36</v>
      </c>
      <c r="O919" t="s">
        <v>37</v>
      </c>
      <c r="P919" t="s">
        <v>38</v>
      </c>
      <c r="Q919" t="s">
        <v>39</v>
      </c>
      <c r="R919" t="s">
        <v>78</v>
      </c>
      <c r="S919" t="str">
        <f>IF(Table1[[#This Row],[Current Employee Rating]]&gt;=4,"High Performer",IF(Table1[[#This Row],[Current Employee Rating]]&gt;=3,"Average Performer","Low Performer"))</f>
        <v>Average Performer</v>
      </c>
      <c r="T919">
        <v>3</v>
      </c>
      <c r="U919" s="1">
        <v>45093</v>
      </c>
      <c r="V919">
        <v>4</v>
      </c>
      <c r="W919" t="str">
        <f>IF(Table1[[#This Row],[Engagement Score]]&lt;3,"Low",IF(Table1[[#This Row],[Engagement Score]]&lt;4,"Medium","High"))</f>
        <v>High</v>
      </c>
      <c r="X919">
        <v>3</v>
      </c>
      <c r="Y919" t="str">
        <f>IF(Table1[[#This Row],[Satisfaction Score]]&lt;3,"Unsatisfied",IF(Table1[[#This Row],[Satisfaction Score]]&lt;4,"Neutral","Satisfied"))</f>
        <v>Neutral</v>
      </c>
      <c r="Z919">
        <v>5</v>
      </c>
      <c r="AA919" s="1">
        <v>44797</v>
      </c>
      <c r="AB919" t="s">
        <v>62</v>
      </c>
      <c r="AC919" t="s">
        <v>51</v>
      </c>
      <c r="AD919" t="s">
        <v>52</v>
      </c>
      <c r="AE919">
        <v>4</v>
      </c>
      <c r="AF919" s="5">
        <v>544.19000000000005</v>
      </c>
      <c r="AG919">
        <v>37</v>
      </c>
      <c r="AH919" t="str">
        <f t="shared" si="14"/>
        <v>Adult</v>
      </c>
    </row>
    <row r="920" spans="1:34" x14ac:dyDescent="0.25">
      <c r="A920">
        <v>1413</v>
      </c>
      <c r="B920" s="1">
        <v>43735</v>
      </c>
      <c r="C920">
        <v>6</v>
      </c>
      <c r="D920" t="s">
        <v>28</v>
      </c>
      <c r="E920" t="s">
        <v>64</v>
      </c>
      <c r="F920" t="s">
        <v>30</v>
      </c>
      <c r="G920" t="s">
        <v>46</v>
      </c>
      <c r="H920" t="s">
        <v>45</v>
      </c>
      <c r="I920" t="s">
        <v>55</v>
      </c>
      <c r="J920" t="s">
        <v>34</v>
      </c>
      <c r="K920" t="s">
        <v>188</v>
      </c>
      <c r="L920" t="s">
        <v>35</v>
      </c>
      <c r="M920" s="1">
        <v>15777</v>
      </c>
      <c r="N920" t="s">
        <v>36</v>
      </c>
      <c r="O920" t="s">
        <v>48</v>
      </c>
      <c r="P920" t="s">
        <v>72</v>
      </c>
      <c r="Q920" t="s">
        <v>39</v>
      </c>
      <c r="R920" t="s">
        <v>98</v>
      </c>
      <c r="S920" t="str">
        <f>IF(Table1[[#This Row],[Current Employee Rating]]&gt;=4,"High Performer",IF(Table1[[#This Row],[Current Employee Rating]]&gt;=3,"Average Performer","Low Performer"))</f>
        <v>Average Performer</v>
      </c>
      <c r="T920">
        <v>3</v>
      </c>
      <c r="U920" s="1">
        <v>44865</v>
      </c>
      <c r="V920">
        <v>4</v>
      </c>
      <c r="W920" t="str">
        <f>IF(Table1[[#This Row],[Engagement Score]]&lt;3,"Low",IF(Table1[[#This Row],[Engagement Score]]&lt;4,"Medium","High"))</f>
        <v>High</v>
      </c>
      <c r="X920">
        <v>3</v>
      </c>
      <c r="Y920" t="str">
        <f>IF(Table1[[#This Row],[Satisfaction Score]]&lt;3,"Unsatisfied",IF(Table1[[#This Row],[Satisfaction Score]]&lt;4,"Neutral","Satisfied"))</f>
        <v>Neutral</v>
      </c>
      <c r="Z920">
        <v>2</v>
      </c>
      <c r="AA920" s="1">
        <v>44974</v>
      </c>
      <c r="AB920" t="s">
        <v>68</v>
      </c>
      <c r="AC920" t="s">
        <v>42</v>
      </c>
      <c r="AD920" t="s">
        <v>63</v>
      </c>
      <c r="AE920">
        <v>5</v>
      </c>
      <c r="AF920" s="5">
        <v>918.34</v>
      </c>
      <c r="AG920">
        <v>76</v>
      </c>
      <c r="AH920" t="str">
        <f t="shared" si="14"/>
        <v>Old</v>
      </c>
    </row>
    <row r="921" spans="1:34" x14ac:dyDescent="0.25">
      <c r="A921">
        <v>1414</v>
      </c>
      <c r="B921" s="1">
        <v>44880</v>
      </c>
      <c r="C921">
        <v>3</v>
      </c>
      <c r="D921" t="s">
        <v>28</v>
      </c>
      <c r="E921" t="s">
        <v>69</v>
      </c>
      <c r="F921" t="s">
        <v>30</v>
      </c>
      <c r="G921" t="s">
        <v>31</v>
      </c>
      <c r="H921" t="s">
        <v>32</v>
      </c>
      <c r="I921" t="s">
        <v>55</v>
      </c>
      <c r="J921" t="s">
        <v>34</v>
      </c>
      <c r="K921" t="s">
        <v>188</v>
      </c>
      <c r="L921" t="s">
        <v>47</v>
      </c>
      <c r="M921" s="1">
        <v>24261</v>
      </c>
      <c r="N921" t="s">
        <v>36</v>
      </c>
      <c r="O921" t="s">
        <v>48</v>
      </c>
      <c r="P921" t="s">
        <v>84</v>
      </c>
      <c r="Q921" t="s">
        <v>67</v>
      </c>
      <c r="R921" t="s">
        <v>78</v>
      </c>
      <c r="S921" t="str">
        <f>IF(Table1[[#This Row],[Current Employee Rating]]&gt;=4,"High Performer",IF(Table1[[#This Row],[Current Employee Rating]]&gt;=3,"Average Performer","Low Performer"))</f>
        <v>Average Performer</v>
      </c>
      <c r="T921">
        <v>3</v>
      </c>
      <c r="U921" s="1">
        <v>44786</v>
      </c>
      <c r="V921">
        <v>1</v>
      </c>
      <c r="W921" t="str">
        <f>IF(Table1[[#This Row],[Engagement Score]]&lt;3,"Low",IF(Table1[[#This Row],[Engagement Score]]&lt;4,"Medium","High"))</f>
        <v>Low</v>
      </c>
      <c r="X921">
        <v>4</v>
      </c>
      <c r="Y921" t="str">
        <f>IF(Table1[[#This Row],[Satisfaction Score]]&lt;3,"Unsatisfied",IF(Table1[[#This Row],[Satisfaction Score]]&lt;4,"Neutral","Satisfied"))</f>
        <v>Satisfied</v>
      </c>
      <c r="Z921">
        <v>4</v>
      </c>
      <c r="AA921" s="1">
        <v>44947</v>
      </c>
      <c r="AB921" t="s">
        <v>50</v>
      </c>
      <c r="AC921" t="s">
        <v>42</v>
      </c>
      <c r="AD921" t="s">
        <v>43</v>
      </c>
      <c r="AE921">
        <v>3</v>
      </c>
      <c r="AF921" s="5">
        <v>997.2</v>
      </c>
      <c r="AG921">
        <v>56</v>
      </c>
      <c r="AH921" t="str">
        <f t="shared" si="14"/>
        <v>Middle Aged</v>
      </c>
    </row>
    <row r="922" spans="1:34" x14ac:dyDescent="0.25">
      <c r="A922">
        <v>1415</v>
      </c>
      <c r="B922" s="1">
        <v>44065</v>
      </c>
      <c r="C922">
        <v>5</v>
      </c>
      <c r="D922" t="s">
        <v>28</v>
      </c>
      <c r="E922" t="s">
        <v>29</v>
      </c>
      <c r="F922" t="s">
        <v>30</v>
      </c>
      <c r="G922" t="s">
        <v>46</v>
      </c>
      <c r="H922" t="s">
        <v>45</v>
      </c>
      <c r="I922" t="s">
        <v>46</v>
      </c>
      <c r="J922" t="s">
        <v>34</v>
      </c>
      <c r="K922" t="s">
        <v>188</v>
      </c>
      <c r="L922" t="s">
        <v>70</v>
      </c>
      <c r="M922" s="1">
        <v>28351</v>
      </c>
      <c r="N922" t="s">
        <v>36</v>
      </c>
      <c r="O922" t="s">
        <v>48</v>
      </c>
      <c r="P922" t="s">
        <v>84</v>
      </c>
      <c r="Q922" t="s">
        <v>77</v>
      </c>
      <c r="R922" t="s">
        <v>78</v>
      </c>
      <c r="S922" t="str">
        <f>IF(Table1[[#This Row],[Current Employee Rating]]&gt;=4,"High Performer",IF(Table1[[#This Row],[Current Employee Rating]]&gt;=3,"Average Performer","Low Performer"))</f>
        <v>Average Performer</v>
      </c>
      <c r="T922">
        <v>3</v>
      </c>
      <c r="U922" s="1">
        <v>44820</v>
      </c>
      <c r="V922">
        <v>2</v>
      </c>
      <c r="W922" t="str">
        <f>IF(Table1[[#This Row],[Engagement Score]]&lt;3,"Low",IF(Table1[[#This Row],[Engagement Score]]&lt;4,"Medium","High"))</f>
        <v>Low</v>
      </c>
      <c r="X922">
        <v>2</v>
      </c>
      <c r="Y922" t="str">
        <f>IF(Table1[[#This Row],[Satisfaction Score]]&lt;3,"Unsatisfied",IF(Table1[[#This Row],[Satisfaction Score]]&lt;4,"Neutral","Satisfied"))</f>
        <v>Unsatisfied</v>
      </c>
      <c r="Z922">
        <v>1</v>
      </c>
      <c r="AA922" s="1">
        <v>44923</v>
      </c>
      <c r="AB922" t="s">
        <v>50</v>
      </c>
      <c r="AC922" t="s">
        <v>42</v>
      </c>
      <c r="AD922" t="s">
        <v>52</v>
      </c>
      <c r="AE922">
        <v>3</v>
      </c>
      <c r="AF922" s="5">
        <v>633.96</v>
      </c>
      <c r="AG922">
        <v>43</v>
      </c>
      <c r="AH922" t="str">
        <f t="shared" si="14"/>
        <v>Middle Aged</v>
      </c>
    </row>
    <row r="923" spans="1:34" x14ac:dyDescent="0.25">
      <c r="A923">
        <v>1416</v>
      </c>
      <c r="B923" s="1">
        <v>43930</v>
      </c>
      <c r="C923">
        <v>6</v>
      </c>
      <c r="D923" t="s">
        <v>28</v>
      </c>
      <c r="E923" t="s">
        <v>44</v>
      </c>
      <c r="F923" t="s">
        <v>30</v>
      </c>
      <c r="G923" t="s">
        <v>46</v>
      </c>
      <c r="H923" t="s">
        <v>56</v>
      </c>
      <c r="I923" t="s">
        <v>55</v>
      </c>
      <c r="J923" t="s">
        <v>34</v>
      </c>
      <c r="K923" t="s">
        <v>188</v>
      </c>
      <c r="L923" t="s">
        <v>70</v>
      </c>
      <c r="M923" s="1">
        <v>19614</v>
      </c>
      <c r="N923" t="s">
        <v>36</v>
      </c>
      <c r="O923" t="s">
        <v>48</v>
      </c>
      <c r="P923" t="s">
        <v>84</v>
      </c>
      <c r="Q923" t="s">
        <v>39</v>
      </c>
      <c r="R923" t="s">
        <v>78</v>
      </c>
      <c r="S923" t="str">
        <f>IF(Table1[[#This Row],[Current Employee Rating]]&gt;=4,"High Performer",IF(Table1[[#This Row],[Current Employee Rating]]&gt;=3,"Average Performer","Low Performer"))</f>
        <v>Average Performer</v>
      </c>
      <c r="T923">
        <v>3</v>
      </c>
      <c r="U923" s="1">
        <v>45057</v>
      </c>
      <c r="V923">
        <v>5</v>
      </c>
      <c r="W923" t="str">
        <f>IF(Table1[[#This Row],[Engagement Score]]&lt;3,"Low",IF(Table1[[#This Row],[Engagement Score]]&lt;4,"Medium","High"))</f>
        <v>High</v>
      </c>
      <c r="X923">
        <v>4</v>
      </c>
      <c r="Y923" t="str">
        <f>IF(Table1[[#This Row],[Satisfaction Score]]&lt;3,"Unsatisfied",IF(Table1[[#This Row],[Satisfaction Score]]&lt;4,"Neutral","Satisfied"))</f>
        <v>Satisfied</v>
      </c>
      <c r="Z923">
        <v>3</v>
      </c>
      <c r="AA923" s="1">
        <v>44861</v>
      </c>
      <c r="AB923" t="s">
        <v>50</v>
      </c>
      <c r="AC923" t="s">
        <v>51</v>
      </c>
      <c r="AD923" t="s">
        <v>73</v>
      </c>
      <c r="AE923">
        <v>2</v>
      </c>
      <c r="AF923" s="5">
        <v>638.69000000000005</v>
      </c>
      <c r="AG923">
        <v>67</v>
      </c>
      <c r="AH923" t="str">
        <f t="shared" si="14"/>
        <v>Old</v>
      </c>
    </row>
    <row r="924" spans="1:34" x14ac:dyDescent="0.25">
      <c r="A924">
        <v>1417</v>
      </c>
      <c r="B924" s="1">
        <v>44285</v>
      </c>
      <c r="C924">
        <v>5</v>
      </c>
      <c r="D924" t="s">
        <v>28</v>
      </c>
      <c r="E924" t="s">
        <v>87</v>
      </c>
      <c r="F924" t="s">
        <v>30</v>
      </c>
      <c r="G924" t="s">
        <v>55</v>
      </c>
      <c r="H924" t="s">
        <v>32</v>
      </c>
      <c r="I924" t="s">
        <v>46</v>
      </c>
      <c r="J924" t="s">
        <v>34</v>
      </c>
      <c r="K924" t="s">
        <v>188</v>
      </c>
      <c r="L924" t="s">
        <v>47</v>
      </c>
      <c r="M924" s="1">
        <v>17931</v>
      </c>
      <c r="N924" t="s">
        <v>36</v>
      </c>
      <c r="O924" t="s">
        <v>37</v>
      </c>
      <c r="P924" t="s">
        <v>60</v>
      </c>
      <c r="Q924" t="s">
        <v>61</v>
      </c>
      <c r="R924" t="s">
        <v>78</v>
      </c>
      <c r="S924" t="str">
        <f>IF(Table1[[#This Row],[Current Employee Rating]]&gt;=4,"High Performer",IF(Table1[[#This Row],[Current Employee Rating]]&gt;=3,"Average Performer","Low Performer"))</f>
        <v>Average Performer</v>
      </c>
      <c r="T924">
        <v>3</v>
      </c>
      <c r="U924" s="1">
        <v>44926</v>
      </c>
      <c r="V924">
        <v>3</v>
      </c>
      <c r="W924" t="str">
        <f>IF(Table1[[#This Row],[Engagement Score]]&lt;3,"Low",IF(Table1[[#This Row],[Engagement Score]]&lt;4,"Medium","High"))</f>
        <v>Medium</v>
      </c>
      <c r="X924">
        <v>5</v>
      </c>
      <c r="Y924" t="str">
        <f>IF(Table1[[#This Row],[Satisfaction Score]]&lt;3,"Unsatisfied",IF(Table1[[#This Row],[Satisfaction Score]]&lt;4,"Neutral","Satisfied"))</f>
        <v>Satisfied</v>
      </c>
      <c r="Z924">
        <v>2</v>
      </c>
      <c r="AA924" s="1">
        <v>44931</v>
      </c>
      <c r="AB924" t="s">
        <v>62</v>
      </c>
      <c r="AC924" t="s">
        <v>42</v>
      </c>
      <c r="AD924" t="s">
        <v>73</v>
      </c>
      <c r="AE924">
        <v>1</v>
      </c>
      <c r="AF924" s="5">
        <v>643.82000000000005</v>
      </c>
      <c r="AG924">
        <v>72</v>
      </c>
      <c r="AH924" t="str">
        <f t="shared" si="14"/>
        <v>Old</v>
      </c>
    </row>
    <row r="925" spans="1:34" x14ac:dyDescent="0.25">
      <c r="A925">
        <v>1418</v>
      </c>
      <c r="B925" s="1">
        <v>43369</v>
      </c>
      <c r="C925">
        <v>7</v>
      </c>
      <c r="D925" t="s">
        <v>28</v>
      </c>
      <c r="E925" t="s">
        <v>81</v>
      </c>
      <c r="F925" t="s">
        <v>30</v>
      </c>
      <c r="G925" t="s">
        <v>46</v>
      </c>
      <c r="H925" t="s">
        <v>32</v>
      </c>
      <c r="I925" t="s">
        <v>33</v>
      </c>
      <c r="J925" t="s">
        <v>34</v>
      </c>
      <c r="K925" t="s">
        <v>188</v>
      </c>
      <c r="L925" t="s">
        <v>101</v>
      </c>
      <c r="M925" s="1">
        <v>36890</v>
      </c>
      <c r="N925" t="s">
        <v>36</v>
      </c>
      <c r="O925" t="s">
        <v>37</v>
      </c>
      <c r="P925" t="s">
        <v>60</v>
      </c>
      <c r="Q925" t="s">
        <v>67</v>
      </c>
      <c r="R925" t="s">
        <v>98</v>
      </c>
      <c r="S925" t="str">
        <f>IF(Table1[[#This Row],[Current Employee Rating]]&gt;=4,"High Performer",IF(Table1[[#This Row],[Current Employee Rating]]&gt;=3,"Average Performer","Low Performer"))</f>
        <v>Average Performer</v>
      </c>
      <c r="T925">
        <v>3</v>
      </c>
      <c r="U925" s="1">
        <v>44890</v>
      </c>
      <c r="V925">
        <v>2</v>
      </c>
      <c r="W925" t="str">
        <f>IF(Table1[[#This Row],[Engagement Score]]&lt;3,"Low",IF(Table1[[#This Row],[Engagement Score]]&lt;4,"Medium","High"))</f>
        <v>Low</v>
      </c>
      <c r="X925">
        <v>1</v>
      </c>
      <c r="Y925" t="str">
        <f>IF(Table1[[#This Row],[Satisfaction Score]]&lt;3,"Unsatisfied",IF(Table1[[#This Row],[Satisfaction Score]]&lt;4,"Neutral","Satisfied"))</f>
        <v>Unsatisfied</v>
      </c>
      <c r="Z925">
        <v>3</v>
      </c>
      <c r="AA925" s="1">
        <v>45101</v>
      </c>
      <c r="AB925" t="s">
        <v>62</v>
      </c>
      <c r="AC925" t="s">
        <v>51</v>
      </c>
      <c r="AD925" t="s">
        <v>43</v>
      </c>
      <c r="AE925">
        <v>1</v>
      </c>
      <c r="AF925" s="5">
        <v>840.76</v>
      </c>
      <c r="AG925">
        <v>18</v>
      </c>
      <c r="AH925" t="str">
        <f t="shared" si="14"/>
        <v>Young Adult</v>
      </c>
    </row>
    <row r="926" spans="1:34" x14ac:dyDescent="0.25">
      <c r="A926">
        <v>1419</v>
      </c>
      <c r="B926" s="1">
        <v>45068</v>
      </c>
      <c r="C926">
        <v>2</v>
      </c>
      <c r="D926" t="s">
        <v>28</v>
      </c>
      <c r="E926" t="s">
        <v>54</v>
      </c>
      <c r="F926" t="s">
        <v>30</v>
      </c>
      <c r="G926" t="s">
        <v>31</v>
      </c>
      <c r="H926" t="s">
        <v>32</v>
      </c>
      <c r="I926" t="s">
        <v>55</v>
      </c>
      <c r="J926" t="s">
        <v>34</v>
      </c>
      <c r="K926" t="s">
        <v>188</v>
      </c>
      <c r="L926" t="s">
        <v>70</v>
      </c>
      <c r="M926" s="1">
        <v>30692</v>
      </c>
      <c r="N926" t="s">
        <v>36</v>
      </c>
      <c r="O926" t="s">
        <v>37</v>
      </c>
      <c r="P926" t="s">
        <v>60</v>
      </c>
      <c r="Q926" t="s">
        <v>77</v>
      </c>
      <c r="R926" t="s">
        <v>78</v>
      </c>
      <c r="S926" t="str">
        <f>IF(Table1[[#This Row],[Current Employee Rating]]&gt;=4,"High Performer",IF(Table1[[#This Row],[Current Employee Rating]]&gt;=3,"Average Performer","Low Performer"))</f>
        <v>Average Performer</v>
      </c>
      <c r="T926">
        <v>3</v>
      </c>
      <c r="U926" s="1">
        <v>44968</v>
      </c>
      <c r="V926">
        <v>4</v>
      </c>
      <c r="W926" t="str">
        <f>IF(Table1[[#This Row],[Engagement Score]]&lt;3,"Low",IF(Table1[[#This Row],[Engagement Score]]&lt;4,"Medium","High"))</f>
        <v>High</v>
      </c>
      <c r="X926">
        <v>2</v>
      </c>
      <c r="Y926" t="str">
        <f>IF(Table1[[#This Row],[Satisfaction Score]]&lt;3,"Unsatisfied",IF(Table1[[#This Row],[Satisfaction Score]]&lt;4,"Neutral","Satisfied"))</f>
        <v>Unsatisfied</v>
      </c>
      <c r="Z926">
        <v>1</v>
      </c>
      <c r="AA926" s="1">
        <v>45029</v>
      </c>
      <c r="AB926" t="s">
        <v>41</v>
      </c>
      <c r="AC926" t="s">
        <v>42</v>
      </c>
      <c r="AD926" t="s">
        <v>73</v>
      </c>
      <c r="AE926">
        <v>1</v>
      </c>
      <c r="AF926" s="5">
        <v>108.04</v>
      </c>
      <c r="AG926">
        <v>39</v>
      </c>
      <c r="AH926" t="str">
        <f t="shared" si="14"/>
        <v>Adult</v>
      </c>
    </row>
    <row r="927" spans="1:34" x14ac:dyDescent="0.25">
      <c r="A927">
        <v>1420</v>
      </c>
      <c r="B927" s="1">
        <v>44351</v>
      </c>
      <c r="C927">
        <v>4</v>
      </c>
      <c r="D927" t="s">
        <v>28</v>
      </c>
      <c r="E927" t="s">
        <v>94</v>
      </c>
      <c r="F927" t="s">
        <v>30</v>
      </c>
      <c r="G927" t="s">
        <v>31</v>
      </c>
      <c r="H927" t="s">
        <v>56</v>
      </c>
      <c r="I927" t="s">
        <v>33</v>
      </c>
      <c r="J927" t="s">
        <v>34</v>
      </c>
      <c r="K927" t="s">
        <v>188</v>
      </c>
      <c r="L927" t="s">
        <v>96</v>
      </c>
      <c r="M927" s="1">
        <v>18626</v>
      </c>
      <c r="N927" t="s">
        <v>36</v>
      </c>
      <c r="O927" t="s">
        <v>37</v>
      </c>
      <c r="P927" t="s">
        <v>38</v>
      </c>
      <c r="Q927" t="s">
        <v>77</v>
      </c>
      <c r="R927" t="s">
        <v>78</v>
      </c>
      <c r="S927" t="str">
        <f>IF(Table1[[#This Row],[Current Employee Rating]]&gt;=4,"High Performer",IF(Table1[[#This Row],[Current Employee Rating]]&gt;=3,"Average Performer","Low Performer"))</f>
        <v>Average Performer</v>
      </c>
      <c r="T927">
        <v>3</v>
      </c>
      <c r="U927" s="1">
        <v>45089</v>
      </c>
      <c r="V927">
        <v>1</v>
      </c>
      <c r="W927" t="str">
        <f>IF(Table1[[#This Row],[Engagement Score]]&lt;3,"Low",IF(Table1[[#This Row],[Engagement Score]]&lt;4,"Medium","High"))</f>
        <v>Low</v>
      </c>
      <c r="X927">
        <v>2</v>
      </c>
      <c r="Y927" t="str">
        <f>IF(Table1[[#This Row],[Satisfaction Score]]&lt;3,"Unsatisfied",IF(Table1[[#This Row],[Satisfaction Score]]&lt;4,"Neutral","Satisfied"))</f>
        <v>Unsatisfied</v>
      </c>
      <c r="Z927">
        <v>4</v>
      </c>
      <c r="AA927" s="1">
        <v>44973</v>
      </c>
      <c r="AB927" t="s">
        <v>92</v>
      </c>
      <c r="AC927" t="s">
        <v>42</v>
      </c>
      <c r="AD927" t="s">
        <v>63</v>
      </c>
      <c r="AE927">
        <v>5</v>
      </c>
      <c r="AF927" s="5">
        <v>889.57</v>
      </c>
      <c r="AG927">
        <v>71</v>
      </c>
      <c r="AH927" t="str">
        <f t="shared" si="14"/>
        <v>Old</v>
      </c>
    </row>
    <row r="928" spans="1:34" x14ac:dyDescent="0.25">
      <c r="A928">
        <v>1421</v>
      </c>
      <c r="B928" s="1">
        <v>43760</v>
      </c>
      <c r="C928">
        <v>6</v>
      </c>
      <c r="D928" t="s">
        <v>28</v>
      </c>
      <c r="E928" t="s">
        <v>85</v>
      </c>
      <c r="F928" t="s">
        <v>30</v>
      </c>
      <c r="G928" t="s">
        <v>31</v>
      </c>
      <c r="H928" t="s">
        <v>32</v>
      </c>
      <c r="I928" t="s">
        <v>55</v>
      </c>
      <c r="J928" t="s">
        <v>34</v>
      </c>
      <c r="K928" t="s">
        <v>188</v>
      </c>
      <c r="L928" t="s">
        <v>65</v>
      </c>
      <c r="M928" s="1">
        <v>17867</v>
      </c>
      <c r="N928" t="s">
        <v>36</v>
      </c>
      <c r="O928" t="s">
        <v>37</v>
      </c>
      <c r="P928" t="s">
        <v>60</v>
      </c>
      <c r="Q928" t="s">
        <v>67</v>
      </c>
      <c r="R928" t="s">
        <v>78</v>
      </c>
      <c r="S928" t="str">
        <f>IF(Table1[[#This Row],[Current Employee Rating]]&gt;=4,"High Performer",IF(Table1[[#This Row],[Current Employee Rating]]&gt;=3,"Average Performer","Low Performer"))</f>
        <v>Average Performer</v>
      </c>
      <c r="T928">
        <v>3</v>
      </c>
      <c r="U928" s="1">
        <v>44807</v>
      </c>
      <c r="V928">
        <v>3</v>
      </c>
      <c r="W928" t="str">
        <f>IF(Table1[[#This Row],[Engagement Score]]&lt;3,"Low",IF(Table1[[#This Row],[Engagement Score]]&lt;4,"Medium","High"))</f>
        <v>Medium</v>
      </c>
      <c r="X928">
        <v>5</v>
      </c>
      <c r="Y928" t="str">
        <f>IF(Table1[[#This Row],[Satisfaction Score]]&lt;3,"Unsatisfied",IF(Table1[[#This Row],[Satisfaction Score]]&lt;4,"Neutral","Satisfied"))</f>
        <v>Satisfied</v>
      </c>
      <c r="Z928">
        <v>5</v>
      </c>
      <c r="AA928" s="1">
        <v>44903</v>
      </c>
      <c r="AB928" t="s">
        <v>50</v>
      </c>
      <c r="AC928" t="s">
        <v>42</v>
      </c>
      <c r="AD928" t="s">
        <v>63</v>
      </c>
      <c r="AE928">
        <v>5</v>
      </c>
      <c r="AF928" s="5">
        <v>835.97</v>
      </c>
      <c r="AG928">
        <v>71</v>
      </c>
      <c r="AH928" t="str">
        <f t="shared" si="14"/>
        <v>Old</v>
      </c>
    </row>
    <row r="929" spans="1:34" x14ac:dyDescent="0.25">
      <c r="A929">
        <v>1423</v>
      </c>
      <c r="B929" s="1">
        <v>44737</v>
      </c>
      <c r="C929">
        <v>3</v>
      </c>
      <c r="D929" t="s">
        <v>28</v>
      </c>
      <c r="E929" t="s">
        <v>74</v>
      </c>
      <c r="F929" t="s">
        <v>30</v>
      </c>
      <c r="G929" t="s">
        <v>55</v>
      </c>
      <c r="H929" t="s">
        <v>45</v>
      </c>
      <c r="I929" t="s">
        <v>55</v>
      </c>
      <c r="J929" t="s">
        <v>34</v>
      </c>
      <c r="K929" t="s">
        <v>188</v>
      </c>
      <c r="L929" t="s">
        <v>47</v>
      </c>
      <c r="M929" s="1">
        <v>33675</v>
      </c>
      <c r="N929" t="s">
        <v>36</v>
      </c>
      <c r="O929" t="s">
        <v>37</v>
      </c>
      <c r="P929" t="s">
        <v>38</v>
      </c>
      <c r="Q929" t="s">
        <v>61</v>
      </c>
      <c r="R929" t="s">
        <v>98</v>
      </c>
      <c r="S929" t="str">
        <f>IF(Table1[[#This Row],[Current Employee Rating]]&gt;=4,"High Performer",IF(Table1[[#This Row],[Current Employee Rating]]&gt;=3,"Average Performer","Low Performer"))</f>
        <v>Average Performer</v>
      </c>
      <c r="T929">
        <v>3</v>
      </c>
      <c r="U929" s="1">
        <v>45008</v>
      </c>
      <c r="V929">
        <v>2</v>
      </c>
      <c r="W929" t="str">
        <f>IF(Table1[[#This Row],[Engagement Score]]&lt;3,"Low",IF(Table1[[#This Row],[Engagement Score]]&lt;4,"Medium","High"))</f>
        <v>Low</v>
      </c>
      <c r="X929">
        <v>5</v>
      </c>
      <c r="Y929" t="str">
        <f>IF(Table1[[#This Row],[Satisfaction Score]]&lt;3,"Unsatisfied",IF(Table1[[#This Row],[Satisfaction Score]]&lt;4,"Neutral","Satisfied"))</f>
        <v>Satisfied</v>
      </c>
      <c r="Z929">
        <v>5</v>
      </c>
      <c r="AA929" s="1">
        <v>45000</v>
      </c>
      <c r="AB929" t="s">
        <v>92</v>
      </c>
      <c r="AC929" t="s">
        <v>42</v>
      </c>
      <c r="AD929" t="s">
        <v>73</v>
      </c>
      <c r="AE929">
        <v>3</v>
      </c>
      <c r="AF929" s="5">
        <v>255.55</v>
      </c>
      <c r="AG929">
        <v>30</v>
      </c>
      <c r="AH929" t="str">
        <f t="shared" si="14"/>
        <v>Adult</v>
      </c>
    </row>
    <row r="930" spans="1:34" x14ac:dyDescent="0.25">
      <c r="A930">
        <v>1425</v>
      </c>
      <c r="B930" s="1">
        <v>43681</v>
      </c>
      <c r="C930">
        <v>6</v>
      </c>
      <c r="D930" t="s">
        <v>28</v>
      </c>
      <c r="E930" t="s">
        <v>29</v>
      </c>
      <c r="F930" t="s">
        <v>30</v>
      </c>
      <c r="G930" t="s">
        <v>46</v>
      </c>
      <c r="H930" t="s">
        <v>56</v>
      </c>
      <c r="I930" t="s">
        <v>55</v>
      </c>
      <c r="J930" t="s">
        <v>34</v>
      </c>
      <c r="K930" t="s">
        <v>188</v>
      </c>
      <c r="L930" t="s">
        <v>70</v>
      </c>
      <c r="M930" s="1">
        <v>15513</v>
      </c>
      <c r="N930" t="s">
        <v>36</v>
      </c>
      <c r="O930" t="s">
        <v>37</v>
      </c>
      <c r="P930" t="s">
        <v>72</v>
      </c>
      <c r="Q930" t="s">
        <v>61</v>
      </c>
      <c r="R930" t="s">
        <v>98</v>
      </c>
      <c r="S930" t="str">
        <f>IF(Table1[[#This Row],[Current Employee Rating]]&gt;=4,"High Performer",IF(Table1[[#This Row],[Current Employee Rating]]&gt;=3,"Average Performer","Low Performer"))</f>
        <v>Average Performer</v>
      </c>
      <c r="T930">
        <v>3</v>
      </c>
      <c r="U930" s="1">
        <v>44810</v>
      </c>
      <c r="V930">
        <v>2</v>
      </c>
      <c r="W930" t="str">
        <f>IF(Table1[[#This Row],[Engagement Score]]&lt;3,"Low",IF(Table1[[#This Row],[Engagement Score]]&lt;4,"Medium","High"))</f>
        <v>Low</v>
      </c>
      <c r="X930">
        <v>3</v>
      </c>
      <c r="Y930" t="str">
        <f>IF(Table1[[#This Row],[Satisfaction Score]]&lt;3,"Unsatisfied",IF(Table1[[#This Row],[Satisfaction Score]]&lt;4,"Neutral","Satisfied"))</f>
        <v>Neutral</v>
      </c>
      <c r="Z930">
        <v>1</v>
      </c>
      <c r="AA930" s="1">
        <v>44998</v>
      </c>
      <c r="AB930" t="s">
        <v>68</v>
      </c>
      <c r="AC930" t="s">
        <v>42</v>
      </c>
      <c r="AD930" t="s">
        <v>43</v>
      </c>
      <c r="AE930">
        <v>1</v>
      </c>
      <c r="AF930" s="5">
        <v>850.15</v>
      </c>
      <c r="AG930">
        <v>77</v>
      </c>
      <c r="AH930" t="str">
        <f t="shared" si="14"/>
        <v>Old</v>
      </c>
    </row>
    <row r="931" spans="1:34" x14ac:dyDescent="0.25">
      <c r="A931">
        <v>1426</v>
      </c>
      <c r="B931" s="1">
        <v>44628</v>
      </c>
      <c r="C931">
        <v>4</v>
      </c>
      <c r="D931" t="s">
        <v>28</v>
      </c>
      <c r="E931" t="s">
        <v>44</v>
      </c>
      <c r="F931" t="s">
        <v>108</v>
      </c>
      <c r="G931" t="s">
        <v>55</v>
      </c>
      <c r="H931" t="s">
        <v>45</v>
      </c>
      <c r="I931" t="s">
        <v>55</v>
      </c>
      <c r="J931" t="s">
        <v>34</v>
      </c>
      <c r="K931" t="s">
        <v>188</v>
      </c>
      <c r="L931" t="s">
        <v>65</v>
      </c>
      <c r="M931" s="1">
        <v>36726</v>
      </c>
      <c r="N931" t="s">
        <v>36</v>
      </c>
      <c r="O931" t="s">
        <v>37</v>
      </c>
      <c r="P931" t="s">
        <v>49</v>
      </c>
      <c r="Q931" t="s">
        <v>39</v>
      </c>
      <c r="R931" t="s">
        <v>78</v>
      </c>
      <c r="S931" t="str">
        <f>IF(Table1[[#This Row],[Current Employee Rating]]&gt;=4,"High Performer",IF(Table1[[#This Row],[Current Employee Rating]]&gt;=3,"Average Performer","Low Performer"))</f>
        <v>Average Performer</v>
      </c>
      <c r="T931">
        <v>3</v>
      </c>
      <c r="U931" s="1">
        <v>45118</v>
      </c>
      <c r="V931">
        <v>4</v>
      </c>
      <c r="W931" t="str">
        <f>IF(Table1[[#This Row],[Engagement Score]]&lt;3,"Low",IF(Table1[[#This Row],[Engagement Score]]&lt;4,"Medium","High"))</f>
        <v>High</v>
      </c>
      <c r="X931">
        <v>5</v>
      </c>
      <c r="Y931" t="str">
        <f>IF(Table1[[#This Row],[Satisfaction Score]]&lt;3,"Unsatisfied",IF(Table1[[#This Row],[Satisfaction Score]]&lt;4,"Neutral","Satisfied"))</f>
        <v>Satisfied</v>
      </c>
      <c r="Z931">
        <v>5</v>
      </c>
      <c r="AA931" s="1">
        <v>44897</v>
      </c>
      <c r="AB931" t="s">
        <v>62</v>
      </c>
      <c r="AC931" t="s">
        <v>51</v>
      </c>
      <c r="AD931" t="s">
        <v>63</v>
      </c>
      <c r="AE931">
        <v>3</v>
      </c>
      <c r="AF931" s="5">
        <v>938.04</v>
      </c>
      <c r="AG931">
        <v>22</v>
      </c>
      <c r="AH931" t="str">
        <f t="shared" si="14"/>
        <v>Young Adult</v>
      </c>
    </row>
    <row r="932" spans="1:34" x14ac:dyDescent="0.25">
      <c r="A932">
        <v>1427</v>
      </c>
      <c r="B932" s="1">
        <v>43518</v>
      </c>
      <c r="C932">
        <v>7</v>
      </c>
      <c r="D932" t="s">
        <v>106</v>
      </c>
      <c r="E932" t="s">
        <v>29</v>
      </c>
      <c r="F932" t="s">
        <v>30</v>
      </c>
      <c r="G932" t="s">
        <v>55</v>
      </c>
      <c r="H932" t="s">
        <v>45</v>
      </c>
      <c r="I932" t="s">
        <v>46</v>
      </c>
      <c r="J932" t="s">
        <v>34</v>
      </c>
      <c r="K932" t="s">
        <v>188</v>
      </c>
      <c r="L932" t="s">
        <v>79</v>
      </c>
      <c r="M932" s="1">
        <v>19488</v>
      </c>
      <c r="N932" t="s">
        <v>36</v>
      </c>
      <c r="O932" t="s">
        <v>48</v>
      </c>
      <c r="P932" t="s">
        <v>84</v>
      </c>
      <c r="Q932" t="s">
        <v>77</v>
      </c>
      <c r="R932" t="s">
        <v>98</v>
      </c>
      <c r="S932" t="str">
        <f>IF(Table1[[#This Row],[Current Employee Rating]]&gt;=4,"High Performer",IF(Table1[[#This Row],[Current Employee Rating]]&gt;=3,"Average Performer","Low Performer"))</f>
        <v>Average Performer</v>
      </c>
      <c r="T932">
        <v>3</v>
      </c>
      <c r="U932" s="1">
        <v>44966</v>
      </c>
      <c r="V932">
        <v>1</v>
      </c>
      <c r="W932" t="str">
        <f>IF(Table1[[#This Row],[Engagement Score]]&lt;3,"Low",IF(Table1[[#This Row],[Engagement Score]]&lt;4,"Medium","High"))</f>
        <v>Low</v>
      </c>
      <c r="X932">
        <v>2</v>
      </c>
      <c r="Y932" t="str">
        <f>IF(Table1[[#This Row],[Satisfaction Score]]&lt;3,"Unsatisfied",IF(Table1[[#This Row],[Satisfaction Score]]&lt;4,"Neutral","Satisfied"))</f>
        <v>Unsatisfied</v>
      </c>
      <c r="Z932">
        <v>3</v>
      </c>
      <c r="AA932" s="1">
        <v>45041</v>
      </c>
      <c r="AB932" t="s">
        <v>62</v>
      </c>
      <c r="AC932" t="s">
        <v>51</v>
      </c>
      <c r="AD932" t="s">
        <v>73</v>
      </c>
      <c r="AE932">
        <v>1</v>
      </c>
      <c r="AF932" s="5">
        <v>684.24</v>
      </c>
      <c r="AG932">
        <v>66</v>
      </c>
      <c r="AH932" t="str">
        <f t="shared" si="14"/>
        <v>Old</v>
      </c>
    </row>
    <row r="933" spans="1:34" x14ac:dyDescent="0.25">
      <c r="A933">
        <v>1428</v>
      </c>
      <c r="B933" s="1">
        <v>44903</v>
      </c>
      <c r="C933">
        <v>3</v>
      </c>
      <c r="D933" t="s">
        <v>106</v>
      </c>
      <c r="E933" t="s">
        <v>85</v>
      </c>
      <c r="F933" t="s">
        <v>30</v>
      </c>
      <c r="G933" t="s">
        <v>55</v>
      </c>
      <c r="H933" t="s">
        <v>32</v>
      </c>
      <c r="I933" t="s">
        <v>46</v>
      </c>
      <c r="J933" t="s">
        <v>34</v>
      </c>
      <c r="K933" t="s">
        <v>188</v>
      </c>
      <c r="L933" t="s">
        <v>82</v>
      </c>
      <c r="M933" s="1">
        <v>25625</v>
      </c>
      <c r="N933" t="s">
        <v>36</v>
      </c>
      <c r="O933" t="s">
        <v>48</v>
      </c>
      <c r="P933" t="s">
        <v>38</v>
      </c>
      <c r="Q933" t="s">
        <v>77</v>
      </c>
      <c r="R933" t="s">
        <v>78</v>
      </c>
      <c r="S933" t="str">
        <f>IF(Table1[[#This Row],[Current Employee Rating]]&gt;=4,"High Performer",IF(Table1[[#This Row],[Current Employee Rating]]&gt;=3,"Average Performer","Low Performer"))</f>
        <v>Average Performer</v>
      </c>
      <c r="T933">
        <v>3</v>
      </c>
      <c r="U933" s="1">
        <v>45081</v>
      </c>
      <c r="V933">
        <v>3</v>
      </c>
      <c r="W933" t="str">
        <f>IF(Table1[[#This Row],[Engagement Score]]&lt;3,"Low",IF(Table1[[#This Row],[Engagement Score]]&lt;4,"Medium","High"))</f>
        <v>Medium</v>
      </c>
      <c r="X933">
        <v>5</v>
      </c>
      <c r="Y933" t="str">
        <f>IF(Table1[[#This Row],[Satisfaction Score]]&lt;3,"Unsatisfied",IF(Table1[[#This Row],[Satisfaction Score]]&lt;4,"Neutral","Satisfied"))</f>
        <v>Satisfied</v>
      </c>
      <c r="Z933">
        <v>2</v>
      </c>
      <c r="AA933" s="1">
        <v>44803</v>
      </c>
      <c r="AB933" t="s">
        <v>68</v>
      </c>
      <c r="AC933" t="s">
        <v>42</v>
      </c>
      <c r="AD933" t="s">
        <v>43</v>
      </c>
      <c r="AE933">
        <v>5</v>
      </c>
      <c r="AF933" s="5">
        <v>956.11</v>
      </c>
      <c r="AG933">
        <v>52</v>
      </c>
      <c r="AH933" t="str">
        <f t="shared" si="14"/>
        <v>Middle Aged</v>
      </c>
    </row>
    <row r="934" spans="1:34" x14ac:dyDescent="0.25">
      <c r="A934">
        <v>1429</v>
      </c>
      <c r="B934" s="1">
        <v>43791</v>
      </c>
      <c r="C934">
        <v>6</v>
      </c>
      <c r="D934" t="s">
        <v>106</v>
      </c>
      <c r="E934" t="s">
        <v>44</v>
      </c>
      <c r="F934" t="s">
        <v>108</v>
      </c>
      <c r="G934" t="s">
        <v>31</v>
      </c>
      <c r="H934" t="s">
        <v>56</v>
      </c>
      <c r="I934" t="s">
        <v>33</v>
      </c>
      <c r="J934" t="s">
        <v>34</v>
      </c>
      <c r="K934" t="s">
        <v>188</v>
      </c>
      <c r="L934" t="s">
        <v>70</v>
      </c>
      <c r="M934" s="1">
        <v>16317</v>
      </c>
      <c r="N934" t="s">
        <v>36</v>
      </c>
      <c r="O934" t="s">
        <v>37</v>
      </c>
      <c r="P934" t="s">
        <v>49</v>
      </c>
      <c r="Q934" t="s">
        <v>77</v>
      </c>
      <c r="R934" t="s">
        <v>78</v>
      </c>
      <c r="S934" t="str">
        <f>IF(Table1[[#This Row],[Current Employee Rating]]&gt;=4,"High Performer",IF(Table1[[#This Row],[Current Employee Rating]]&gt;=3,"Average Performer","Low Performer"))</f>
        <v>Average Performer</v>
      </c>
      <c r="T934">
        <v>3</v>
      </c>
      <c r="U934" s="1">
        <v>45008</v>
      </c>
      <c r="V934">
        <v>1</v>
      </c>
      <c r="W934" t="str">
        <f>IF(Table1[[#This Row],[Engagement Score]]&lt;3,"Low",IF(Table1[[#This Row],[Engagement Score]]&lt;4,"Medium","High"))</f>
        <v>Low</v>
      </c>
      <c r="X934">
        <v>4</v>
      </c>
      <c r="Y934" t="str">
        <f>IF(Table1[[#This Row],[Satisfaction Score]]&lt;3,"Unsatisfied",IF(Table1[[#This Row],[Satisfaction Score]]&lt;4,"Neutral","Satisfied"))</f>
        <v>Satisfied</v>
      </c>
      <c r="Z934">
        <v>3</v>
      </c>
      <c r="AA934" s="1">
        <v>44891</v>
      </c>
      <c r="AB934" t="s">
        <v>92</v>
      </c>
      <c r="AC934" t="s">
        <v>51</v>
      </c>
      <c r="AD934" t="s">
        <v>43</v>
      </c>
      <c r="AE934">
        <v>4</v>
      </c>
      <c r="AF934" s="5">
        <v>441.43</v>
      </c>
      <c r="AG934">
        <v>75</v>
      </c>
      <c r="AH934" t="str">
        <f t="shared" si="14"/>
        <v>Old</v>
      </c>
    </row>
    <row r="935" spans="1:34" x14ac:dyDescent="0.25">
      <c r="A935">
        <v>1430</v>
      </c>
      <c r="B935" s="1">
        <v>44970</v>
      </c>
      <c r="C935">
        <v>3</v>
      </c>
      <c r="D935" t="s">
        <v>106</v>
      </c>
      <c r="E935" t="s">
        <v>87</v>
      </c>
      <c r="F935" t="s">
        <v>108</v>
      </c>
      <c r="G935" t="s">
        <v>46</v>
      </c>
      <c r="H935" t="s">
        <v>45</v>
      </c>
      <c r="I935" t="s">
        <v>33</v>
      </c>
      <c r="J935" t="s">
        <v>34</v>
      </c>
      <c r="K935" t="s">
        <v>188</v>
      </c>
      <c r="L935" t="s">
        <v>105</v>
      </c>
      <c r="M935" s="1">
        <v>21569</v>
      </c>
      <c r="N935" t="s">
        <v>36</v>
      </c>
      <c r="O935" t="s">
        <v>37</v>
      </c>
      <c r="P935" t="s">
        <v>84</v>
      </c>
      <c r="Q935" t="s">
        <v>61</v>
      </c>
      <c r="R935" t="s">
        <v>98</v>
      </c>
      <c r="S935" t="str">
        <f>IF(Table1[[#This Row],[Current Employee Rating]]&gt;=4,"High Performer",IF(Table1[[#This Row],[Current Employee Rating]]&gt;=3,"Average Performer","Low Performer"))</f>
        <v>Average Performer</v>
      </c>
      <c r="T935">
        <v>3</v>
      </c>
      <c r="U935" s="1">
        <v>44819</v>
      </c>
      <c r="V935">
        <v>2</v>
      </c>
      <c r="W935" t="str">
        <f>IF(Table1[[#This Row],[Engagement Score]]&lt;3,"Low",IF(Table1[[#This Row],[Engagement Score]]&lt;4,"Medium","High"))</f>
        <v>Low</v>
      </c>
      <c r="X935">
        <v>2</v>
      </c>
      <c r="Y935" t="str">
        <f>IF(Table1[[#This Row],[Satisfaction Score]]&lt;3,"Unsatisfied",IF(Table1[[#This Row],[Satisfaction Score]]&lt;4,"Neutral","Satisfied"))</f>
        <v>Unsatisfied</v>
      </c>
      <c r="Z935">
        <v>2</v>
      </c>
      <c r="AA935" s="1">
        <v>44799</v>
      </c>
      <c r="AB935" t="s">
        <v>41</v>
      </c>
      <c r="AC935" t="s">
        <v>51</v>
      </c>
      <c r="AD935" t="s">
        <v>73</v>
      </c>
      <c r="AE935">
        <v>4</v>
      </c>
      <c r="AF935" s="5">
        <v>193.99</v>
      </c>
      <c r="AG935">
        <v>64</v>
      </c>
      <c r="AH935" t="str">
        <f t="shared" si="14"/>
        <v>Old</v>
      </c>
    </row>
    <row r="936" spans="1:34" x14ac:dyDescent="0.25">
      <c r="A936">
        <v>1431</v>
      </c>
      <c r="B936" s="1">
        <v>43539</v>
      </c>
      <c r="C936">
        <v>7</v>
      </c>
      <c r="D936" t="s">
        <v>106</v>
      </c>
      <c r="E936" t="s">
        <v>64</v>
      </c>
      <c r="F936" t="s">
        <v>30</v>
      </c>
      <c r="G936" t="s">
        <v>55</v>
      </c>
      <c r="H936" t="s">
        <v>56</v>
      </c>
      <c r="I936" t="s">
        <v>55</v>
      </c>
      <c r="J936" t="s">
        <v>34</v>
      </c>
      <c r="K936" t="s">
        <v>188</v>
      </c>
      <c r="L936" t="s">
        <v>70</v>
      </c>
      <c r="M936" s="1">
        <v>18932</v>
      </c>
      <c r="N936" t="s">
        <v>36</v>
      </c>
      <c r="O936" t="s">
        <v>37</v>
      </c>
      <c r="P936" t="s">
        <v>72</v>
      </c>
      <c r="Q936" t="s">
        <v>39</v>
      </c>
      <c r="R936" t="s">
        <v>78</v>
      </c>
      <c r="S936" t="str">
        <f>IF(Table1[[#This Row],[Current Employee Rating]]&gt;=4,"High Performer",IF(Table1[[#This Row],[Current Employee Rating]]&gt;=3,"Average Performer","Low Performer"))</f>
        <v>Average Performer</v>
      </c>
      <c r="T936">
        <v>3</v>
      </c>
      <c r="U936" s="1">
        <v>44862</v>
      </c>
      <c r="V936">
        <v>2</v>
      </c>
      <c r="W936" t="str">
        <f>IF(Table1[[#This Row],[Engagement Score]]&lt;3,"Low",IF(Table1[[#This Row],[Engagement Score]]&lt;4,"Medium","High"))</f>
        <v>Low</v>
      </c>
      <c r="X936">
        <v>1</v>
      </c>
      <c r="Y936" t="str">
        <f>IF(Table1[[#This Row],[Satisfaction Score]]&lt;3,"Unsatisfied",IF(Table1[[#This Row],[Satisfaction Score]]&lt;4,"Neutral","Satisfied"))</f>
        <v>Unsatisfied</v>
      </c>
      <c r="Z936">
        <v>1</v>
      </c>
      <c r="AA936" s="1">
        <v>44849</v>
      </c>
      <c r="AB936" t="s">
        <v>68</v>
      </c>
      <c r="AC936" t="s">
        <v>51</v>
      </c>
      <c r="AD936" t="s">
        <v>43</v>
      </c>
      <c r="AE936">
        <v>3</v>
      </c>
      <c r="AF936" s="5">
        <v>790.72</v>
      </c>
      <c r="AG936">
        <v>68</v>
      </c>
      <c r="AH936" t="str">
        <f t="shared" si="14"/>
        <v>Old</v>
      </c>
    </row>
    <row r="937" spans="1:34" x14ac:dyDescent="0.25">
      <c r="A937">
        <v>1432</v>
      </c>
      <c r="B937" s="1">
        <v>43664</v>
      </c>
      <c r="C937">
        <v>6</v>
      </c>
      <c r="D937" t="s">
        <v>106</v>
      </c>
      <c r="E937" t="s">
        <v>94</v>
      </c>
      <c r="F937" t="s">
        <v>30</v>
      </c>
      <c r="G937" t="s">
        <v>31</v>
      </c>
      <c r="H937" t="s">
        <v>45</v>
      </c>
      <c r="I937" t="s">
        <v>46</v>
      </c>
      <c r="J937" t="s">
        <v>34</v>
      </c>
      <c r="K937" t="s">
        <v>188</v>
      </c>
      <c r="L937" t="s">
        <v>96</v>
      </c>
      <c r="M937" s="1">
        <v>33448</v>
      </c>
      <c r="N937" t="s">
        <v>36</v>
      </c>
      <c r="O937" t="s">
        <v>48</v>
      </c>
      <c r="P937" t="s">
        <v>38</v>
      </c>
      <c r="Q937" t="s">
        <v>67</v>
      </c>
      <c r="R937" t="s">
        <v>78</v>
      </c>
      <c r="S937" t="str">
        <f>IF(Table1[[#This Row],[Current Employee Rating]]&gt;=4,"High Performer",IF(Table1[[#This Row],[Current Employee Rating]]&gt;=3,"Average Performer","Low Performer"))</f>
        <v>Average Performer</v>
      </c>
      <c r="T937">
        <v>3</v>
      </c>
      <c r="U937" s="1">
        <v>44847</v>
      </c>
      <c r="V937">
        <v>4</v>
      </c>
      <c r="W937" t="str">
        <f>IF(Table1[[#This Row],[Engagement Score]]&lt;3,"Low",IF(Table1[[#This Row],[Engagement Score]]&lt;4,"Medium","High"))</f>
        <v>High</v>
      </c>
      <c r="X937">
        <v>3</v>
      </c>
      <c r="Y937" t="str">
        <f>IF(Table1[[#This Row],[Satisfaction Score]]&lt;3,"Unsatisfied",IF(Table1[[#This Row],[Satisfaction Score]]&lt;4,"Neutral","Satisfied"))</f>
        <v>Neutral</v>
      </c>
      <c r="Z937">
        <v>4</v>
      </c>
      <c r="AA937" s="1">
        <v>44779</v>
      </c>
      <c r="AB937" t="s">
        <v>92</v>
      </c>
      <c r="AC937" t="s">
        <v>42</v>
      </c>
      <c r="AD937" t="s">
        <v>63</v>
      </c>
      <c r="AE937">
        <v>4</v>
      </c>
      <c r="AF937" s="5">
        <v>894.75</v>
      </c>
      <c r="AG937">
        <v>28</v>
      </c>
      <c r="AH937" t="str">
        <f t="shared" si="14"/>
        <v>Adult</v>
      </c>
    </row>
    <row r="938" spans="1:34" x14ac:dyDescent="0.25">
      <c r="A938">
        <v>1433</v>
      </c>
      <c r="B938" s="1">
        <v>44295</v>
      </c>
      <c r="C938">
        <v>5</v>
      </c>
      <c r="D938" t="s">
        <v>28</v>
      </c>
      <c r="E938" t="s">
        <v>85</v>
      </c>
      <c r="F938" t="s">
        <v>30</v>
      </c>
      <c r="G938" t="s">
        <v>46</v>
      </c>
      <c r="H938" t="s">
        <v>32</v>
      </c>
      <c r="I938" t="s">
        <v>46</v>
      </c>
      <c r="J938" t="s">
        <v>34</v>
      </c>
      <c r="K938" t="s">
        <v>188</v>
      </c>
      <c r="L938" t="s">
        <v>65</v>
      </c>
      <c r="M938" s="1">
        <v>34936</v>
      </c>
      <c r="N938" t="s">
        <v>36</v>
      </c>
      <c r="O938" t="s">
        <v>37</v>
      </c>
      <c r="P938" t="s">
        <v>38</v>
      </c>
      <c r="Q938" t="s">
        <v>39</v>
      </c>
      <c r="R938" t="s">
        <v>98</v>
      </c>
      <c r="S938" t="str">
        <f>IF(Table1[[#This Row],[Current Employee Rating]]&gt;=4,"High Performer",IF(Table1[[#This Row],[Current Employee Rating]]&gt;=3,"Average Performer","Low Performer"))</f>
        <v>Average Performer</v>
      </c>
      <c r="T938">
        <v>3</v>
      </c>
      <c r="U938" s="1">
        <v>44779</v>
      </c>
      <c r="V938">
        <v>5</v>
      </c>
      <c r="W938" t="str">
        <f>IF(Table1[[#This Row],[Engagement Score]]&lt;3,"Low",IF(Table1[[#This Row],[Engagement Score]]&lt;4,"Medium","High"))</f>
        <v>High</v>
      </c>
      <c r="X938">
        <v>1</v>
      </c>
      <c r="Y938" t="str">
        <f>IF(Table1[[#This Row],[Satisfaction Score]]&lt;3,"Unsatisfied",IF(Table1[[#This Row],[Satisfaction Score]]&lt;4,"Neutral","Satisfied"))</f>
        <v>Unsatisfied</v>
      </c>
      <c r="Z938">
        <v>3</v>
      </c>
      <c r="AA938" s="1">
        <v>44822</v>
      </c>
      <c r="AB938" t="s">
        <v>50</v>
      </c>
      <c r="AC938" t="s">
        <v>42</v>
      </c>
      <c r="AD938" t="s">
        <v>73</v>
      </c>
      <c r="AE938">
        <v>4</v>
      </c>
      <c r="AF938" s="5">
        <v>863.73</v>
      </c>
      <c r="AG938">
        <v>26</v>
      </c>
      <c r="AH938" t="str">
        <f t="shared" si="14"/>
        <v>Adult</v>
      </c>
    </row>
    <row r="939" spans="1:34" x14ac:dyDescent="0.25">
      <c r="A939">
        <v>1434</v>
      </c>
      <c r="B939" s="1">
        <v>43464</v>
      </c>
      <c r="C939">
        <v>7</v>
      </c>
      <c r="D939" t="s">
        <v>28</v>
      </c>
      <c r="E939" t="s">
        <v>44</v>
      </c>
      <c r="F939" t="s">
        <v>30</v>
      </c>
      <c r="G939" t="s">
        <v>46</v>
      </c>
      <c r="H939" t="s">
        <v>32</v>
      </c>
      <c r="I939" t="s">
        <v>46</v>
      </c>
      <c r="J939" t="s">
        <v>34</v>
      </c>
      <c r="K939" t="s">
        <v>188</v>
      </c>
      <c r="L939" t="s">
        <v>89</v>
      </c>
      <c r="M939" s="1">
        <v>31774</v>
      </c>
      <c r="N939" t="s">
        <v>36</v>
      </c>
      <c r="O939" t="s">
        <v>37</v>
      </c>
      <c r="P939" t="s">
        <v>38</v>
      </c>
      <c r="Q939" t="s">
        <v>77</v>
      </c>
      <c r="R939" t="s">
        <v>78</v>
      </c>
      <c r="S939" t="str">
        <f>IF(Table1[[#This Row],[Current Employee Rating]]&gt;=4,"High Performer",IF(Table1[[#This Row],[Current Employee Rating]]&gt;=3,"Average Performer","Low Performer"))</f>
        <v>Average Performer</v>
      </c>
      <c r="T939">
        <v>3</v>
      </c>
      <c r="U939" s="1">
        <v>44855</v>
      </c>
      <c r="V939">
        <v>1</v>
      </c>
      <c r="W939" t="str">
        <f>IF(Table1[[#This Row],[Engagement Score]]&lt;3,"Low",IF(Table1[[#This Row],[Engagement Score]]&lt;4,"Medium","High"))</f>
        <v>Low</v>
      </c>
      <c r="X939">
        <v>2</v>
      </c>
      <c r="Y939" t="str">
        <f>IF(Table1[[#This Row],[Satisfaction Score]]&lt;3,"Unsatisfied",IF(Table1[[#This Row],[Satisfaction Score]]&lt;4,"Neutral","Satisfied"))</f>
        <v>Unsatisfied</v>
      </c>
      <c r="Z939">
        <v>3</v>
      </c>
      <c r="AA939" s="1">
        <v>45043</v>
      </c>
      <c r="AB939" t="s">
        <v>62</v>
      </c>
      <c r="AC939" t="s">
        <v>51</v>
      </c>
      <c r="AD939" t="s">
        <v>52</v>
      </c>
      <c r="AE939">
        <v>2</v>
      </c>
      <c r="AF939" s="5">
        <v>746.99</v>
      </c>
      <c r="AG939">
        <v>32</v>
      </c>
      <c r="AH939" t="str">
        <f t="shared" si="14"/>
        <v>Adult</v>
      </c>
    </row>
    <row r="940" spans="1:34" x14ac:dyDescent="0.25">
      <c r="A940">
        <v>1435</v>
      </c>
      <c r="B940" s="1">
        <v>44407</v>
      </c>
      <c r="C940">
        <v>4</v>
      </c>
      <c r="D940" t="s">
        <v>28</v>
      </c>
      <c r="E940" t="s">
        <v>87</v>
      </c>
      <c r="F940" t="s">
        <v>30</v>
      </c>
      <c r="G940" t="s">
        <v>31</v>
      </c>
      <c r="H940" t="s">
        <v>32</v>
      </c>
      <c r="I940" t="s">
        <v>33</v>
      </c>
      <c r="J940" t="s">
        <v>34</v>
      </c>
      <c r="K940" t="s">
        <v>188</v>
      </c>
      <c r="L940" t="s">
        <v>70</v>
      </c>
      <c r="M940" s="1">
        <v>36128</v>
      </c>
      <c r="N940" t="s">
        <v>36</v>
      </c>
      <c r="O940" t="s">
        <v>37</v>
      </c>
      <c r="P940" t="s">
        <v>49</v>
      </c>
      <c r="Q940" t="s">
        <v>61</v>
      </c>
      <c r="R940" t="s">
        <v>78</v>
      </c>
      <c r="S940" t="str">
        <f>IF(Table1[[#This Row],[Current Employee Rating]]&gt;=4,"High Performer",IF(Table1[[#This Row],[Current Employee Rating]]&gt;=3,"Average Performer","Low Performer"))</f>
        <v>Average Performer</v>
      </c>
      <c r="T940">
        <v>3</v>
      </c>
      <c r="U940" s="1">
        <v>45008</v>
      </c>
      <c r="V940">
        <v>4</v>
      </c>
      <c r="W940" t="str">
        <f>IF(Table1[[#This Row],[Engagement Score]]&lt;3,"Low",IF(Table1[[#This Row],[Engagement Score]]&lt;4,"Medium","High"))</f>
        <v>High</v>
      </c>
      <c r="X940">
        <v>2</v>
      </c>
      <c r="Y940" t="str">
        <f>IF(Table1[[#This Row],[Satisfaction Score]]&lt;3,"Unsatisfied",IF(Table1[[#This Row],[Satisfaction Score]]&lt;4,"Neutral","Satisfied"))</f>
        <v>Unsatisfied</v>
      </c>
      <c r="Z940">
        <v>3</v>
      </c>
      <c r="AA940" s="1">
        <v>44825</v>
      </c>
      <c r="AB940" t="s">
        <v>41</v>
      </c>
      <c r="AC940" t="s">
        <v>42</v>
      </c>
      <c r="AD940" t="s">
        <v>73</v>
      </c>
      <c r="AE940">
        <v>4</v>
      </c>
      <c r="AF940" s="5">
        <v>360.38</v>
      </c>
      <c r="AG940">
        <v>23</v>
      </c>
      <c r="AH940" t="str">
        <f t="shared" si="14"/>
        <v>Young Adult</v>
      </c>
    </row>
    <row r="941" spans="1:34" x14ac:dyDescent="0.25">
      <c r="A941">
        <v>1436</v>
      </c>
      <c r="B941" s="1">
        <v>44862</v>
      </c>
      <c r="C941">
        <v>3</v>
      </c>
      <c r="D941" t="s">
        <v>28</v>
      </c>
      <c r="E941" t="s">
        <v>64</v>
      </c>
      <c r="F941" t="s">
        <v>30</v>
      </c>
      <c r="G941" t="s">
        <v>55</v>
      </c>
      <c r="H941" t="s">
        <v>32</v>
      </c>
      <c r="I941" t="s">
        <v>33</v>
      </c>
      <c r="J941" t="s">
        <v>34</v>
      </c>
      <c r="K941" t="s">
        <v>188</v>
      </c>
      <c r="L941" t="s">
        <v>70</v>
      </c>
      <c r="M941" s="1">
        <v>32655</v>
      </c>
      <c r="N941" t="s">
        <v>36</v>
      </c>
      <c r="O941" t="s">
        <v>48</v>
      </c>
      <c r="P941" t="s">
        <v>49</v>
      </c>
      <c r="Q941" t="s">
        <v>67</v>
      </c>
      <c r="R941" t="s">
        <v>98</v>
      </c>
      <c r="S941" t="str">
        <f>IF(Table1[[#This Row],[Current Employee Rating]]&gt;=4,"High Performer",IF(Table1[[#This Row],[Current Employee Rating]]&gt;=3,"Average Performer","Low Performer"))</f>
        <v>Average Performer</v>
      </c>
      <c r="T941">
        <v>3</v>
      </c>
      <c r="U941" s="1">
        <v>45116</v>
      </c>
      <c r="V941">
        <v>1</v>
      </c>
      <c r="W941" t="str">
        <f>IF(Table1[[#This Row],[Engagement Score]]&lt;3,"Low",IF(Table1[[#This Row],[Engagement Score]]&lt;4,"Medium","High"))</f>
        <v>Low</v>
      </c>
      <c r="X941">
        <v>2</v>
      </c>
      <c r="Y941" t="str">
        <f>IF(Table1[[#This Row],[Satisfaction Score]]&lt;3,"Unsatisfied",IF(Table1[[#This Row],[Satisfaction Score]]&lt;4,"Neutral","Satisfied"))</f>
        <v>Unsatisfied</v>
      </c>
      <c r="Z941">
        <v>2</v>
      </c>
      <c r="AA941" s="1">
        <v>44799</v>
      </c>
      <c r="AB941" t="s">
        <v>68</v>
      </c>
      <c r="AC941" t="s">
        <v>42</v>
      </c>
      <c r="AD941" t="s">
        <v>52</v>
      </c>
      <c r="AE941">
        <v>1</v>
      </c>
      <c r="AF941" s="5">
        <v>298.3</v>
      </c>
      <c r="AG941">
        <v>33</v>
      </c>
      <c r="AH941" t="str">
        <f t="shared" si="14"/>
        <v>Adult</v>
      </c>
    </row>
    <row r="942" spans="1:34" x14ac:dyDescent="0.25">
      <c r="A942">
        <v>1437</v>
      </c>
      <c r="B942" s="1">
        <v>44133</v>
      </c>
      <c r="C942">
        <v>5</v>
      </c>
      <c r="D942" t="s">
        <v>28</v>
      </c>
      <c r="E942" t="s">
        <v>94</v>
      </c>
      <c r="F942" t="s">
        <v>30</v>
      </c>
      <c r="G942" t="s">
        <v>31</v>
      </c>
      <c r="H942" t="s">
        <v>32</v>
      </c>
      <c r="I942" t="s">
        <v>33</v>
      </c>
      <c r="J942" t="s">
        <v>34</v>
      </c>
      <c r="K942" t="s">
        <v>188</v>
      </c>
      <c r="L942" t="s">
        <v>96</v>
      </c>
      <c r="M942" s="1">
        <v>35241</v>
      </c>
      <c r="N942" t="s">
        <v>36</v>
      </c>
      <c r="O942" t="s">
        <v>48</v>
      </c>
      <c r="P942" t="s">
        <v>84</v>
      </c>
      <c r="Q942" t="s">
        <v>61</v>
      </c>
      <c r="R942" t="s">
        <v>78</v>
      </c>
      <c r="S942" t="str">
        <f>IF(Table1[[#This Row],[Current Employee Rating]]&gt;=4,"High Performer",IF(Table1[[#This Row],[Current Employee Rating]]&gt;=3,"Average Performer","Low Performer"))</f>
        <v>Average Performer</v>
      </c>
      <c r="T942">
        <v>3</v>
      </c>
      <c r="U942" s="1">
        <v>44932</v>
      </c>
      <c r="V942">
        <v>4</v>
      </c>
      <c r="W942" t="str">
        <f>IF(Table1[[#This Row],[Engagement Score]]&lt;3,"Low",IF(Table1[[#This Row],[Engagement Score]]&lt;4,"Medium","High"))</f>
        <v>High</v>
      </c>
      <c r="X942">
        <v>5</v>
      </c>
      <c r="Y942" t="str">
        <f>IF(Table1[[#This Row],[Satisfaction Score]]&lt;3,"Unsatisfied",IF(Table1[[#This Row],[Satisfaction Score]]&lt;4,"Neutral","Satisfied"))</f>
        <v>Satisfied</v>
      </c>
      <c r="Z942">
        <v>5</v>
      </c>
      <c r="AA942" s="1">
        <v>44923</v>
      </c>
      <c r="AB942" t="s">
        <v>41</v>
      </c>
      <c r="AC942" t="s">
        <v>51</v>
      </c>
      <c r="AD942" t="s">
        <v>73</v>
      </c>
      <c r="AE942">
        <v>3</v>
      </c>
      <c r="AF942" s="5">
        <v>537.12</v>
      </c>
      <c r="AG942">
        <v>24</v>
      </c>
      <c r="AH942" t="str">
        <f t="shared" si="14"/>
        <v>Young Adult</v>
      </c>
    </row>
    <row r="943" spans="1:34" x14ac:dyDescent="0.25">
      <c r="A943">
        <v>1438</v>
      </c>
      <c r="B943" s="1">
        <v>45002</v>
      </c>
      <c r="C943">
        <v>3</v>
      </c>
      <c r="D943" t="s">
        <v>28</v>
      </c>
      <c r="E943" t="s">
        <v>74</v>
      </c>
      <c r="F943" t="s">
        <v>30</v>
      </c>
      <c r="G943" t="s">
        <v>31</v>
      </c>
      <c r="H943" t="s">
        <v>56</v>
      </c>
      <c r="I943" t="s">
        <v>46</v>
      </c>
      <c r="J943" t="s">
        <v>34</v>
      </c>
      <c r="K943" t="s">
        <v>188</v>
      </c>
      <c r="L943" t="s">
        <v>70</v>
      </c>
      <c r="M943" s="1">
        <v>28475</v>
      </c>
      <c r="N943" t="s">
        <v>36</v>
      </c>
      <c r="O943" t="s">
        <v>48</v>
      </c>
      <c r="P943" t="s">
        <v>84</v>
      </c>
      <c r="Q943" t="s">
        <v>67</v>
      </c>
      <c r="R943" t="s">
        <v>78</v>
      </c>
      <c r="S943" t="str">
        <f>IF(Table1[[#This Row],[Current Employee Rating]]&gt;=4,"High Performer",IF(Table1[[#This Row],[Current Employee Rating]]&gt;=3,"Average Performer","Low Performer"))</f>
        <v>Average Performer</v>
      </c>
      <c r="T943">
        <v>3</v>
      </c>
      <c r="U943" s="1">
        <v>44947</v>
      </c>
      <c r="V943">
        <v>1</v>
      </c>
      <c r="W943" t="str">
        <f>IF(Table1[[#This Row],[Engagement Score]]&lt;3,"Low",IF(Table1[[#This Row],[Engagement Score]]&lt;4,"Medium","High"))</f>
        <v>Low</v>
      </c>
      <c r="X943">
        <v>4</v>
      </c>
      <c r="Y943" t="str">
        <f>IF(Table1[[#This Row],[Satisfaction Score]]&lt;3,"Unsatisfied",IF(Table1[[#This Row],[Satisfaction Score]]&lt;4,"Neutral","Satisfied"))</f>
        <v>Satisfied</v>
      </c>
      <c r="Z943">
        <v>1</v>
      </c>
      <c r="AA943" s="1">
        <v>45058</v>
      </c>
      <c r="AB943" t="s">
        <v>50</v>
      </c>
      <c r="AC943" t="s">
        <v>51</v>
      </c>
      <c r="AD943" t="s">
        <v>73</v>
      </c>
      <c r="AE943">
        <v>2</v>
      </c>
      <c r="AF943" s="5">
        <v>996.18</v>
      </c>
      <c r="AG943">
        <v>46</v>
      </c>
      <c r="AH943" t="str">
        <f t="shared" si="14"/>
        <v>Middle Aged</v>
      </c>
    </row>
    <row r="944" spans="1:34" x14ac:dyDescent="0.25">
      <c r="A944">
        <v>1439</v>
      </c>
      <c r="B944" s="1">
        <v>44762</v>
      </c>
      <c r="C944">
        <v>3</v>
      </c>
      <c r="D944" t="s">
        <v>28</v>
      </c>
      <c r="E944" t="s">
        <v>81</v>
      </c>
      <c r="F944" t="s">
        <v>30</v>
      </c>
      <c r="G944" t="s">
        <v>55</v>
      </c>
      <c r="H944" t="s">
        <v>45</v>
      </c>
      <c r="I944" t="s">
        <v>33</v>
      </c>
      <c r="J944" t="s">
        <v>34</v>
      </c>
      <c r="K944" t="s">
        <v>188</v>
      </c>
      <c r="L944" t="s">
        <v>65</v>
      </c>
      <c r="M944" s="1">
        <v>32166</v>
      </c>
      <c r="N944" t="s">
        <v>36</v>
      </c>
      <c r="O944" t="s">
        <v>37</v>
      </c>
      <c r="P944" t="s">
        <v>84</v>
      </c>
      <c r="Q944" t="s">
        <v>39</v>
      </c>
      <c r="R944" t="s">
        <v>98</v>
      </c>
      <c r="S944" t="str">
        <f>IF(Table1[[#This Row],[Current Employee Rating]]&gt;=4,"High Performer",IF(Table1[[#This Row],[Current Employee Rating]]&gt;=3,"Average Performer","Low Performer"))</f>
        <v>Average Performer</v>
      </c>
      <c r="T944">
        <v>3</v>
      </c>
      <c r="U944" s="1">
        <v>44894</v>
      </c>
      <c r="V944">
        <v>3</v>
      </c>
      <c r="W944" t="str">
        <f>IF(Table1[[#This Row],[Engagement Score]]&lt;3,"Low",IF(Table1[[#This Row],[Engagement Score]]&lt;4,"Medium","High"))</f>
        <v>Medium</v>
      </c>
      <c r="X944">
        <v>1</v>
      </c>
      <c r="Y944" t="str">
        <f>IF(Table1[[#This Row],[Satisfaction Score]]&lt;3,"Unsatisfied",IF(Table1[[#This Row],[Satisfaction Score]]&lt;4,"Neutral","Satisfied"))</f>
        <v>Unsatisfied</v>
      </c>
      <c r="Z944">
        <v>3</v>
      </c>
      <c r="AA944" s="1">
        <v>45097</v>
      </c>
      <c r="AB944" t="s">
        <v>92</v>
      </c>
      <c r="AC944" t="s">
        <v>42</v>
      </c>
      <c r="AD944" t="s">
        <v>63</v>
      </c>
      <c r="AE944">
        <v>4</v>
      </c>
      <c r="AF944" s="5">
        <v>764.43</v>
      </c>
      <c r="AG944">
        <v>34</v>
      </c>
      <c r="AH944" t="str">
        <f t="shared" si="14"/>
        <v>Adult</v>
      </c>
    </row>
    <row r="945" spans="1:34" x14ac:dyDescent="0.25">
      <c r="A945">
        <v>1440</v>
      </c>
      <c r="B945" s="1">
        <v>45142</v>
      </c>
      <c r="C945">
        <v>2</v>
      </c>
      <c r="D945" t="s">
        <v>28</v>
      </c>
      <c r="E945" t="s">
        <v>54</v>
      </c>
      <c r="F945" t="s">
        <v>30</v>
      </c>
      <c r="G945" t="s">
        <v>46</v>
      </c>
      <c r="H945" t="s">
        <v>45</v>
      </c>
      <c r="I945" t="s">
        <v>33</v>
      </c>
      <c r="J945" t="s">
        <v>34</v>
      </c>
      <c r="K945" t="s">
        <v>188</v>
      </c>
      <c r="L945" t="s">
        <v>70</v>
      </c>
      <c r="M945" s="1">
        <v>35482</v>
      </c>
      <c r="N945" t="s">
        <v>36</v>
      </c>
      <c r="O945" t="s">
        <v>37</v>
      </c>
      <c r="P945" t="s">
        <v>49</v>
      </c>
      <c r="Q945" t="s">
        <v>61</v>
      </c>
      <c r="R945" t="s">
        <v>98</v>
      </c>
      <c r="S945" t="str">
        <f>IF(Table1[[#This Row],[Current Employee Rating]]&gt;=4,"High Performer",IF(Table1[[#This Row],[Current Employee Rating]]&gt;=3,"Average Performer","Low Performer"))</f>
        <v>Average Performer</v>
      </c>
      <c r="T945">
        <v>3</v>
      </c>
      <c r="U945" s="1">
        <v>44867</v>
      </c>
      <c r="V945">
        <v>3</v>
      </c>
      <c r="W945" t="str">
        <f>IF(Table1[[#This Row],[Engagement Score]]&lt;3,"Low",IF(Table1[[#This Row],[Engagement Score]]&lt;4,"Medium","High"))</f>
        <v>Medium</v>
      </c>
      <c r="X945">
        <v>1</v>
      </c>
      <c r="Y945" t="str">
        <f>IF(Table1[[#This Row],[Satisfaction Score]]&lt;3,"Unsatisfied",IF(Table1[[#This Row],[Satisfaction Score]]&lt;4,"Neutral","Satisfied"))</f>
        <v>Unsatisfied</v>
      </c>
      <c r="Z945">
        <v>4</v>
      </c>
      <c r="AA945" s="1">
        <v>44878</v>
      </c>
      <c r="AB945" t="s">
        <v>92</v>
      </c>
      <c r="AC945" t="s">
        <v>51</v>
      </c>
      <c r="AD945" t="s">
        <v>43</v>
      </c>
      <c r="AE945">
        <v>5</v>
      </c>
      <c r="AF945" s="5">
        <v>490.33</v>
      </c>
      <c r="AG945">
        <v>26</v>
      </c>
      <c r="AH945" t="str">
        <f t="shared" si="14"/>
        <v>Adult</v>
      </c>
    </row>
    <row r="946" spans="1:34" x14ac:dyDescent="0.25">
      <c r="A946">
        <v>1441</v>
      </c>
      <c r="B946" s="1">
        <v>44526</v>
      </c>
      <c r="C946">
        <v>4</v>
      </c>
      <c r="D946" t="s">
        <v>28</v>
      </c>
      <c r="E946" t="s">
        <v>69</v>
      </c>
      <c r="F946" t="s">
        <v>30</v>
      </c>
      <c r="G946" t="s">
        <v>31</v>
      </c>
      <c r="H946" t="s">
        <v>45</v>
      </c>
      <c r="I946" t="s">
        <v>33</v>
      </c>
      <c r="J946" t="s">
        <v>34</v>
      </c>
      <c r="K946" t="s">
        <v>188</v>
      </c>
      <c r="L946" t="s">
        <v>70</v>
      </c>
      <c r="M946" s="1">
        <v>30026</v>
      </c>
      <c r="N946" t="s">
        <v>36</v>
      </c>
      <c r="O946" t="s">
        <v>37</v>
      </c>
      <c r="P946" t="s">
        <v>49</v>
      </c>
      <c r="Q946" t="s">
        <v>67</v>
      </c>
      <c r="R946" t="s">
        <v>98</v>
      </c>
      <c r="S946" t="str">
        <f>IF(Table1[[#This Row],[Current Employee Rating]]&gt;=4,"High Performer",IF(Table1[[#This Row],[Current Employee Rating]]&gt;=3,"Average Performer","Low Performer"))</f>
        <v>Average Performer</v>
      </c>
      <c r="T946">
        <v>3</v>
      </c>
      <c r="U946" s="1">
        <v>45023</v>
      </c>
      <c r="V946">
        <v>1</v>
      </c>
      <c r="W946" t="str">
        <f>IF(Table1[[#This Row],[Engagement Score]]&lt;3,"Low",IF(Table1[[#This Row],[Engagement Score]]&lt;4,"Medium","High"))</f>
        <v>Low</v>
      </c>
      <c r="X946">
        <v>1</v>
      </c>
      <c r="Y946" t="str">
        <f>IF(Table1[[#This Row],[Satisfaction Score]]&lt;3,"Unsatisfied",IF(Table1[[#This Row],[Satisfaction Score]]&lt;4,"Neutral","Satisfied"))</f>
        <v>Unsatisfied</v>
      </c>
      <c r="Z946">
        <v>5</v>
      </c>
      <c r="AA946" s="1">
        <v>44857</v>
      </c>
      <c r="AB946" t="s">
        <v>50</v>
      </c>
      <c r="AC946" t="s">
        <v>42</v>
      </c>
      <c r="AD946" t="s">
        <v>52</v>
      </c>
      <c r="AE946">
        <v>4</v>
      </c>
      <c r="AF946" s="5">
        <v>758.41</v>
      </c>
      <c r="AG946">
        <v>39</v>
      </c>
      <c r="AH946" t="str">
        <f t="shared" si="14"/>
        <v>Adult</v>
      </c>
    </row>
    <row r="947" spans="1:34" x14ac:dyDescent="0.25">
      <c r="A947">
        <v>1442</v>
      </c>
      <c r="B947" s="1">
        <v>43370</v>
      </c>
      <c r="C947">
        <v>7</v>
      </c>
      <c r="D947" t="s">
        <v>28</v>
      </c>
      <c r="E947" t="s">
        <v>29</v>
      </c>
      <c r="F947" t="s">
        <v>30</v>
      </c>
      <c r="G947" t="s">
        <v>55</v>
      </c>
      <c r="H947" t="s">
        <v>45</v>
      </c>
      <c r="I947" t="s">
        <v>33</v>
      </c>
      <c r="J947" t="s">
        <v>34</v>
      </c>
      <c r="K947" t="s">
        <v>188</v>
      </c>
      <c r="L947" t="s">
        <v>135</v>
      </c>
      <c r="M947" s="1">
        <v>34160</v>
      </c>
      <c r="N947" t="s">
        <v>36</v>
      </c>
      <c r="O947" t="s">
        <v>37</v>
      </c>
      <c r="P947" t="s">
        <v>72</v>
      </c>
      <c r="Q947" t="s">
        <v>61</v>
      </c>
      <c r="R947" t="s">
        <v>98</v>
      </c>
      <c r="S947" t="str">
        <f>IF(Table1[[#This Row],[Current Employee Rating]]&gt;=4,"High Performer",IF(Table1[[#This Row],[Current Employee Rating]]&gt;=3,"Average Performer","Low Performer"))</f>
        <v>Average Performer</v>
      </c>
      <c r="T947">
        <v>3</v>
      </c>
      <c r="U947" s="1">
        <v>44937</v>
      </c>
      <c r="V947">
        <v>2</v>
      </c>
      <c r="W947" t="str">
        <f>IF(Table1[[#This Row],[Engagement Score]]&lt;3,"Low",IF(Table1[[#This Row],[Engagement Score]]&lt;4,"Medium","High"))</f>
        <v>Low</v>
      </c>
      <c r="X947">
        <v>4</v>
      </c>
      <c r="Y947" t="str">
        <f>IF(Table1[[#This Row],[Satisfaction Score]]&lt;3,"Unsatisfied",IF(Table1[[#This Row],[Satisfaction Score]]&lt;4,"Neutral","Satisfied"))</f>
        <v>Satisfied</v>
      </c>
      <c r="Z947">
        <v>2</v>
      </c>
      <c r="AA947" s="1">
        <v>44978</v>
      </c>
      <c r="AB947" t="s">
        <v>68</v>
      </c>
      <c r="AC947" t="s">
        <v>51</v>
      </c>
      <c r="AD947" t="s">
        <v>52</v>
      </c>
      <c r="AE947">
        <v>3</v>
      </c>
      <c r="AF947" s="5">
        <v>367.56</v>
      </c>
      <c r="AG947">
        <v>25</v>
      </c>
      <c r="AH947" t="str">
        <f t="shared" si="14"/>
        <v>Adult</v>
      </c>
    </row>
    <row r="948" spans="1:34" x14ac:dyDescent="0.25">
      <c r="A948">
        <v>1443</v>
      </c>
      <c r="B948" s="1">
        <v>43681</v>
      </c>
      <c r="C948">
        <v>6</v>
      </c>
      <c r="D948" t="s">
        <v>28</v>
      </c>
      <c r="E948" t="s">
        <v>85</v>
      </c>
      <c r="F948" t="s">
        <v>30</v>
      </c>
      <c r="G948" t="s">
        <v>31</v>
      </c>
      <c r="H948" t="s">
        <v>32</v>
      </c>
      <c r="I948" t="s">
        <v>46</v>
      </c>
      <c r="J948" t="s">
        <v>34</v>
      </c>
      <c r="K948" t="s">
        <v>188</v>
      </c>
      <c r="L948" t="s">
        <v>70</v>
      </c>
      <c r="M948" s="1">
        <v>21971</v>
      </c>
      <c r="N948" t="s">
        <v>36</v>
      </c>
      <c r="O948" t="s">
        <v>37</v>
      </c>
      <c r="P948" t="s">
        <v>38</v>
      </c>
      <c r="Q948" t="s">
        <v>77</v>
      </c>
      <c r="R948" t="s">
        <v>98</v>
      </c>
      <c r="S948" t="str">
        <f>IF(Table1[[#This Row],[Current Employee Rating]]&gt;=4,"High Performer",IF(Table1[[#This Row],[Current Employee Rating]]&gt;=3,"Average Performer","Low Performer"))</f>
        <v>Average Performer</v>
      </c>
      <c r="T948">
        <v>3</v>
      </c>
      <c r="U948" s="1">
        <v>45089</v>
      </c>
      <c r="V948">
        <v>5</v>
      </c>
      <c r="W948" t="str">
        <f>IF(Table1[[#This Row],[Engagement Score]]&lt;3,"Low",IF(Table1[[#This Row],[Engagement Score]]&lt;4,"Medium","High"))</f>
        <v>High</v>
      </c>
      <c r="X948">
        <v>2</v>
      </c>
      <c r="Y948" t="str">
        <f>IF(Table1[[#This Row],[Satisfaction Score]]&lt;3,"Unsatisfied",IF(Table1[[#This Row],[Satisfaction Score]]&lt;4,"Neutral","Satisfied"))</f>
        <v>Unsatisfied</v>
      </c>
      <c r="Z948">
        <v>3</v>
      </c>
      <c r="AA948" s="1">
        <v>45049</v>
      </c>
      <c r="AB948" t="s">
        <v>41</v>
      </c>
      <c r="AC948" t="s">
        <v>42</v>
      </c>
      <c r="AD948" t="s">
        <v>43</v>
      </c>
      <c r="AE948">
        <v>5</v>
      </c>
      <c r="AF948" s="5">
        <v>582.49</v>
      </c>
      <c r="AG948">
        <v>59</v>
      </c>
      <c r="AH948" t="str">
        <f t="shared" si="14"/>
        <v>Middle Aged</v>
      </c>
    </row>
    <row r="949" spans="1:34" x14ac:dyDescent="0.25">
      <c r="A949">
        <v>1444</v>
      </c>
      <c r="B949" s="1">
        <v>43741</v>
      </c>
      <c r="C949">
        <v>6</v>
      </c>
      <c r="D949" t="s">
        <v>28</v>
      </c>
      <c r="E949" t="s">
        <v>44</v>
      </c>
      <c r="F949" t="s">
        <v>30</v>
      </c>
      <c r="G949" t="s">
        <v>31</v>
      </c>
      <c r="H949" t="s">
        <v>32</v>
      </c>
      <c r="I949" t="s">
        <v>46</v>
      </c>
      <c r="J949" t="s">
        <v>34</v>
      </c>
      <c r="K949" t="s">
        <v>188</v>
      </c>
      <c r="L949" t="s">
        <v>65</v>
      </c>
      <c r="M949" s="1">
        <v>26350</v>
      </c>
      <c r="N949" t="s">
        <v>36</v>
      </c>
      <c r="O949" t="s">
        <v>37</v>
      </c>
      <c r="P949" t="s">
        <v>38</v>
      </c>
      <c r="Q949" t="s">
        <v>77</v>
      </c>
      <c r="R949" t="s">
        <v>98</v>
      </c>
      <c r="S949" t="str">
        <f>IF(Table1[[#This Row],[Current Employee Rating]]&gt;=4,"High Performer",IF(Table1[[#This Row],[Current Employee Rating]]&gt;=3,"Average Performer","Low Performer"))</f>
        <v>Average Performer</v>
      </c>
      <c r="T949">
        <v>3</v>
      </c>
      <c r="U949" s="1">
        <v>44916</v>
      </c>
      <c r="V949">
        <v>5</v>
      </c>
      <c r="W949" t="str">
        <f>IF(Table1[[#This Row],[Engagement Score]]&lt;3,"Low",IF(Table1[[#This Row],[Engagement Score]]&lt;4,"Medium","High"))</f>
        <v>High</v>
      </c>
      <c r="X949">
        <v>5</v>
      </c>
      <c r="Y949" t="str">
        <f>IF(Table1[[#This Row],[Satisfaction Score]]&lt;3,"Unsatisfied",IF(Table1[[#This Row],[Satisfaction Score]]&lt;4,"Neutral","Satisfied"))</f>
        <v>Satisfied</v>
      </c>
      <c r="Z949">
        <v>3</v>
      </c>
      <c r="AA949" s="1">
        <v>44956</v>
      </c>
      <c r="AB949" t="s">
        <v>41</v>
      </c>
      <c r="AC949" t="s">
        <v>51</v>
      </c>
      <c r="AD949" t="s">
        <v>52</v>
      </c>
      <c r="AE949">
        <v>2</v>
      </c>
      <c r="AF949" s="5">
        <v>561.14</v>
      </c>
      <c r="AG949">
        <v>47</v>
      </c>
      <c r="AH949" t="str">
        <f t="shared" si="14"/>
        <v>Middle Aged</v>
      </c>
    </row>
    <row r="950" spans="1:34" x14ac:dyDescent="0.25">
      <c r="A950">
        <v>1448</v>
      </c>
      <c r="B950" s="1">
        <v>44087</v>
      </c>
      <c r="C950">
        <v>5</v>
      </c>
      <c r="D950" t="s">
        <v>28</v>
      </c>
      <c r="E950" t="s">
        <v>74</v>
      </c>
      <c r="F950" t="s">
        <v>30</v>
      </c>
      <c r="G950" t="s">
        <v>46</v>
      </c>
      <c r="H950" t="s">
        <v>45</v>
      </c>
      <c r="I950" t="s">
        <v>46</v>
      </c>
      <c r="J950" t="s">
        <v>34</v>
      </c>
      <c r="K950" t="s">
        <v>188</v>
      </c>
      <c r="L950" t="s">
        <v>65</v>
      </c>
      <c r="M950" s="1">
        <v>27985</v>
      </c>
      <c r="N950" t="s">
        <v>36</v>
      </c>
      <c r="O950" t="s">
        <v>37</v>
      </c>
      <c r="P950" t="s">
        <v>60</v>
      </c>
      <c r="Q950" t="s">
        <v>61</v>
      </c>
      <c r="R950" t="s">
        <v>98</v>
      </c>
      <c r="S950" t="str">
        <f>IF(Table1[[#This Row],[Current Employee Rating]]&gt;=4,"High Performer",IF(Table1[[#This Row],[Current Employee Rating]]&gt;=3,"Average Performer","Low Performer"))</f>
        <v>Average Performer</v>
      </c>
      <c r="T950">
        <v>3</v>
      </c>
      <c r="U950" s="1">
        <v>44857</v>
      </c>
      <c r="V950">
        <v>1</v>
      </c>
      <c r="W950" t="str">
        <f>IF(Table1[[#This Row],[Engagement Score]]&lt;3,"Low",IF(Table1[[#This Row],[Engagement Score]]&lt;4,"Medium","High"))</f>
        <v>Low</v>
      </c>
      <c r="X950">
        <v>1</v>
      </c>
      <c r="Y950" t="str">
        <f>IF(Table1[[#This Row],[Satisfaction Score]]&lt;3,"Unsatisfied",IF(Table1[[#This Row],[Satisfaction Score]]&lt;4,"Neutral","Satisfied"))</f>
        <v>Unsatisfied</v>
      </c>
      <c r="Z950">
        <v>3</v>
      </c>
      <c r="AA950" s="1">
        <v>44779</v>
      </c>
      <c r="AB950" t="s">
        <v>41</v>
      </c>
      <c r="AC950" t="s">
        <v>42</v>
      </c>
      <c r="AD950" t="s">
        <v>43</v>
      </c>
      <c r="AE950">
        <v>5</v>
      </c>
      <c r="AF950" s="5">
        <v>151.43</v>
      </c>
      <c r="AG950">
        <v>44</v>
      </c>
      <c r="AH950" t="str">
        <f t="shared" si="14"/>
        <v>Middle Aged</v>
      </c>
    </row>
    <row r="951" spans="1:34" x14ac:dyDescent="0.25">
      <c r="A951">
        <v>1449</v>
      </c>
      <c r="B951" s="1">
        <v>44880</v>
      </c>
      <c r="C951">
        <v>3</v>
      </c>
      <c r="D951" t="s">
        <v>106</v>
      </c>
      <c r="E951" t="s">
        <v>54</v>
      </c>
      <c r="F951" t="s">
        <v>30</v>
      </c>
      <c r="G951" t="s">
        <v>46</v>
      </c>
      <c r="H951" t="s">
        <v>56</v>
      </c>
      <c r="I951" t="s">
        <v>33</v>
      </c>
      <c r="J951" t="s">
        <v>34</v>
      </c>
      <c r="K951" t="s">
        <v>188</v>
      </c>
      <c r="L951" t="s">
        <v>58</v>
      </c>
      <c r="M951" s="1">
        <v>23999</v>
      </c>
      <c r="N951" t="s">
        <v>36</v>
      </c>
      <c r="O951" t="s">
        <v>48</v>
      </c>
      <c r="P951" t="s">
        <v>60</v>
      </c>
      <c r="Q951" t="s">
        <v>77</v>
      </c>
      <c r="R951" t="s">
        <v>98</v>
      </c>
      <c r="S951" t="str">
        <f>IF(Table1[[#This Row],[Current Employee Rating]]&gt;=4,"High Performer",IF(Table1[[#This Row],[Current Employee Rating]]&gt;=3,"Average Performer","Low Performer"))</f>
        <v>Average Performer</v>
      </c>
      <c r="T951">
        <v>3</v>
      </c>
      <c r="U951" s="1">
        <v>44784</v>
      </c>
      <c r="V951">
        <v>4</v>
      </c>
      <c r="W951" t="str">
        <f>IF(Table1[[#This Row],[Engagement Score]]&lt;3,"Low",IF(Table1[[#This Row],[Engagement Score]]&lt;4,"Medium","High"))</f>
        <v>High</v>
      </c>
      <c r="X951">
        <v>2</v>
      </c>
      <c r="Y951" t="str">
        <f>IF(Table1[[#This Row],[Satisfaction Score]]&lt;3,"Unsatisfied",IF(Table1[[#This Row],[Satisfaction Score]]&lt;4,"Neutral","Satisfied"))</f>
        <v>Unsatisfied</v>
      </c>
      <c r="Z951">
        <v>2</v>
      </c>
      <c r="AA951" s="1">
        <v>44843</v>
      </c>
      <c r="AB951" t="s">
        <v>50</v>
      </c>
      <c r="AC951" t="s">
        <v>42</v>
      </c>
      <c r="AD951" t="s">
        <v>73</v>
      </c>
      <c r="AE951">
        <v>5</v>
      </c>
      <c r="AF951" s="5">
        <v>675.71</v>
      </c>
      <c r="AG951">
        <v>57</v>
      </c>
      <c r="AH951" t="str">
        <f t="shared" si="14"/>
        <v>Middle Aged</v>
      </c>
    </row>
    <row r="952" spans="1:34" x14ac:dyDescent="0.25">
      <c r="A952">
        <v>1450</v>
      </c>
      <c r="B952" s="1">
        <v>43868</v>
      </c>
      <c r="C952">
        <v>6</v>
      </c>
      <c r="D952" t="s">
        <v>106</v>
      </c>
      <c r="E952" t="s">
        <v>94</v>
      </c>
      <c r="F952" t="s">
        <v>108</v>
      </c>
      <c r="G952" t="s">
        <v>55</v>
      </c>
      <c r="H952" t="s">
        <v>32</v>
      </c>
      <c r="I952" t="s">
        <v>33</v>
      </c>
      <c r="J952" t="s">
        <v>34</v>
      </c>
      <c r="K952" t="s">
        <v>188</v>
      </c>
      <c r="L952" t="s">
        <v>70</v>
      </c>
      <c r="M952" s="1">
        <v>21236</v>
      </c>
      <c r="N952" t="s">
        <v>36</v>
      </c>
      <c r="O952" t="s">
        <v>48</v>
      </c>
      <c r="P952" t="s">
        <v>38</v>
      </c>
      <c r="Q952" t="s">
        <v>61</v>
      </c>
      <c r="R952" t="s">
        <v>98</v>
      </c>
      <c r="S952" t="str">
        <f>IF(Table1[[#This Row],[Current Employee Rating]]&gt;=4,"High Performer",IF(Table1[[#This Row],[Current Employee Rating]]&gt;=3,"Average Performer","Low Performer"))</f>
        <v>Average Performer</v>
      </c>
      <c r="T952">
        <v>3</v>
      </c>
      <c r="U952" s="1">
        <v>45038</v>
      </c>
      <c r="V952">
        <v>5</v>
      </c>
      <c r="W952" t="str">
        <f>IF(Table1[[#This Row],[Engagement Score]]&lt;3,"Low",IF(Table1[[#This Row],[Engagement Score]]&lt;4,"Medium","High"))</f>
        <v>High</v>
      </c>
      <c r="X952">
        <v>1</v>
      </c>
      <c r="Y952" t="str">
        <f>IF(Table1[[#This Row],[Satisfaction Score]]&lt;3,"Unsatisfied",IF(Table1[[#This Row],[Satisfaction Score]]&lt;4,"Neutral","Satisfied"))</f>
        <v>Unsatisfied</v>
      </c>
      <c r="Z952">
        <v>2</v>
      </c>
      <c r="AA952" s="1">
        <v>45100</v>
      </c>
      <c r="AB952" t="s">
        <v>62</v>
      </c>
      <c r="AC952" t="s">
        <v>42</v>
      </c>
      <c r="AD952" t="s">
        <v>52</v>
      </c>
      <c r="AE952">
        <v>5</v>
      </c>
      <c r="AF952" s="5">
        <v>436.63</v>
      </c>
      <c r="AG952">
        <v>62</v>
      </c>
      <c r="AH952" t="str">
        <f t="shared" si="14"/>
        <v>Old</v>
      </c>
    </row>
    <row r="953" spans="1:34" x14ac:dyDescent="0.25">
      <c r="A953">
        <v>1451</v>
      </c>
      <c r="B953" s="1">
        <v>44926</v>
      </c>
      <c r="C953">
        <v>3</v>
      </c>
      <c r="D953" t="s">
        <v>106</v>
      </c>
      <c r="E953" t="s">
        <v>85</v>
      </c>
      <c r="F953" t="s">
        <v>30</v>
      </c>
      <c r="G953" t="s">
        <v>46</v>
      </c>
      <c r="H953" t="s">
        <v>45</v>
      </c>
      <c r="I953" t="s">
        <v>46</v>
      </c>
      <c r="J953" t="s">
        <v>34</v>
      </c>
      <c r="K953" t="s">
        <v>188</v>
      </c>
      <c r="L953" t="s">
        <v>89</v>
      </c>
      <c r="M953" s="1">
        <v>16426</v>
      </c>
      <c r="N953" t="s">
        <v>36</v>
      </c>
      <c r="O953" t="s">
        <v>37</v>
      </c>
      <c r="P953" t="s">
        <v>49</v>
      </c>
      <c r="Q953" t="s">
        <v>39</v>
      </c>
      <c r="R953" t="s">
        <v>98</v>
      </c>
      <c r="S953" t="str">
        <f>IF(Table1[[#This Row],[Current Employee Rating]]&gt;=4,"High Performer",IF(Table1[[#This Row],[Current Employee Rating]]&gt;=3,"Average Performer","Low Performer"))</f>
        <v>Average Performer</v>
      </c>
      <c r="T953">
        <v>3</v>
      </c>
      <c r="U953" s="1">
        <v>44922</v>
      </c>
      <c r="V953">
        <v>4</v>
      </c>
      <c r="W953" t="str">
        <f>IF(Table1[[#This Row],[Engagement Score]]&lt;3,"Low",IF(Table1[[#This Row],[Engagement Score]]&lt;4,"Medium","High"))</f>
        <v>High</v>
      </c>
      <c r="X953">
        <v>3</v>
      </c>
      <c r="Y953" t="str">
        <f>IF(Table1[[#This Row],[Satisfaction Score]]&lt;3,"Unsatisfied",IF(Table1[[#This Row],[Satisfaction Score]]&lt;4,"Neutral","Satisfied"))</f>
        <v>Neutral</v>
      </c>
      <c r="Z953">
        <v>4</v>
      </c>
      <c r="AA953" s="1">
        <v>44859</v>
      </c>
      <c r="AB953" t="s">
        <v>92</v>
      </c>
      <c r="AC953" t="s">
        <v>51</v>
      </c>
      <c r="AD953" t="s">
        <v>63</v>
      </c>
      <c r="AE953">
        <v>2</v>
      </c>
      <c r="AF953" s="5">
        <v>387.11</v>
      </c>
      <c r="AG953">
        <v>78</v>
      </c>
      <c r="AH953" t="str">
        <f t="shared" si="14"/>
        <v>Old</v>
      </c>
    </row>
    <row r="954" spans="1:34" x14ac:dyDescent="0.25">
      <c r="A954">
        <v>1452</v>
      </c>
      <c r="B954" s="1">
        <v>43550</v>
      </c>
      <c r="C954">
        <v>7</v>
      </c>
      <c r="D954" t="s">
        <v>106</v>
      </c>
      <c r="E954" t="s">
        <v>64</v>
      </c>
      <c r="F954" t="s">
        <v>30</v>
      </c>
      <c r="G954" t="s">
        <v>55</v>
      </c>
      <c r="H954" t="s">
        <v>56</v>
      </c>
      <c r="I954" t="s">
        <v>55</v>
      </c>
      <c r="J954" t="s">
        <v>34</v>
      </c>
      <c r="K954" t="s">
        <v>188</v>
      </c>
      <c r="L954" t="s">
        <v>70</v>
      </c>
      <c r="M954" s="1">
        <v>19447</v>
      </c>
      <c r="N954" t="s">
        <v>36</v>
      </c>
      <c r="O954" t="s">
        <v>37</v>
      </c>
      <c r="P954" t="s">
        <v>38</v>
      </c>
      <c r="Q954" t="s">
        <v>61</v>
      </c>
      <c r="R954" t="s">
        <v>98</v>
      </c>
      <c r="S954" t="str">
        <f>IF(Table1[[#This Row],[Current Employee Rating]]&gt;=4,"High Performer",IF(Table1[[#This Row],[Current Employee Rating]]&gt;=3,"Average Performer","Low Performer"))</f>
        <v>Average Performer</v>
      </c>
      <c r="T954">
        <v>3</v>
      </c>
      <c r="U954" s="1">
        <v>44787</v>
      </c>
      <c r="V954">
        <v>4</v>
      </c>
      <c r="W954" t="str">
        <f>IF(Table1[[#This Row],[Engagement Score]]&lt;3,"Low",IF(Table1[[#This Row],[Engagement Score]]&lt;4,"Medium","High"))</f>
        <v>High</v>
      </c>
      <c r="X954">
        <v>4</v>
      </c>
      <c r="Y954" t="str">
        <f>IF(Table1[[#This Row],[Satisfaction Score]]&lt;3,"Unsatisfied",IF(Table1[[#This Row],[Satisfaction Score]]&lt;4,"Neutral","Satisfied"))</f>
        <v>Satisfied</v>
      </c>
      <c r="Z954">
        <v>5</v>
      </c>
      <c r="AA954" s="1">
        <v>44808</v>
      </c>
      <c r="AB954" t="s">
        <v>68</v>
      </c>
      <c r="AC954" t="s">
        <v>42</v>
      </c>
      <c r="AD954" t="s">
        <v>73</v>
      </c>
      <c r="AE954">
        <v>4</v>
      </c>
      <c r="AF954" s="5">
        <v>320.38</v>
      </c>
      <c r="AG954">
        <v>66</v>
      </c>
      <c r="AH954" t="str">
        <f t="shared" si="14"/>
        <v>Old</v>
      </c>
    </row>
    <row r="955" spans="1:34" x14ac:dyDescent="0.25">
      <c r="A955">
        <v>1453</v>
      </c>
      <c r="B955" s="1">
        <v>45007</v>
      </c>
      <c r="C955">
        <v>3</v>
      </c>
      <c r="D955" t="s">
        <v>106</v>
      </c>
      <c r="E955" t="s">
        <v>74</v>
      </c>
      <c r="F955" t="s">
        <v>30</v>
      </c>
      <c r="G955" t="s">
        <v>55</v>
      </c>
      <c r="H955" t="s">
        <v>32</v>
      </c>
      <c r="I955" t="s">
        <v>33</v>
      </c>
      <c r="J955" t="s">
        <v>34</v>
      </c>
      <c r="K955" t="s">
        <v>188</v>
      </c>
      <c r="L955" t="s">
        <v>79</v>
      </c>
      <c r="M955" s="1">
        <v>33105</v>
      </c>
      <c r="N955" t="s">
        <v>36</v>
      </c>
      <c r="O955" t="s">
        <v>48</v>
      </c>
      <c r="P955" t="s">
        <v>72</v>
      </c>
      <c r="Q955" t="s">
        <v>61</v>
      </c>
      <c r="R955" t="s">
        <v>98</v>
      </c>
      <c r="S955" t="str">
        <f>IF(Table1[[#This Row],[Current Employee Rating]]&gt;=4,"High Performer",IF(Table1[[#This Row],[Current Employee Rating]]&gt;=3,"Average Performer","Low Performer"))</f>
        <v>Average Performer</v>
      </c>
      <c r="T955">
        <v>3</v>
      </c>
      <c r="U955" s="1">
        <v>44816</v>
      </c>
      <c r="V955">
        <v>1</v>
      </c>
      <c r="W955" t="str">
        <f>IF(Table1[[#This Row],[Engagement Score]]&lt;3,"Low",IF(Table1[[#This Row],[Engagement Score]]&lt;4,"Medium","High"))</f>
        <v>Low</v>
      </c>
      <c r="X955">
        <v>5</v>
      </c>
      <c r="Y955" t="str">
        <f>IF(Table1[[#This Row],[Satisfaction Score]]&lt;3,"Unsatisfied",IF(Table1[[#This Row],[Satisfaction Score]]&lt;4,"Neutral","Satisfied"))</f>
        <v>Satisfied</v>
      </c>
      <c r="Z955">
        <v>1</v>
      </c>
      <c r="AA955" s="1">
        <v>45021</v>
      </c>
      <c r="AB955" t="s">
        <v>68</v>
      </c>
      <c r="AC955" t="s">
        <v>42</v>
      </c>
      <c r="AD955" t="s">
        <v>73</v>
      </c>
      <c r="AE955">
        <v>2</v>
      </c>
      <c r="AF955" s="5">
        <v>294.55</v>
      </c>
      <c r="AG955">
        <v>33</v>
      </c>
      <c r="AH955" t="str">
        <f t="shared" si="14"/>
        <v>Adult</v>
      </c>
    </row>
    <row r="956" spans="1:34" x14ac:dyDescent="0.25">
      <c r="A956">
        <v>1454</v>
      </c>
      <c r="B956" s="1">
        <v>44918</v>
      </c>
      <c r="C956">
        <v>3</v>
      </c>
      <c r="D956" t="s">
        <v>106</v>
      </c>
      <c r="E956" t="s">
        <v>74</v>
      </c>
      <c r="F956" t="s">
        <v>108</v>
      </c>
      <c r="G956" t="s">
        <v>55</v>
      </c>
      <c r="H956" t="s">
        <v>32</v>
      </c>
      <c r="I956" t="s">
        <v>33</v>
      </c>
      <c r="J956" t="s">
        <v>34</v>
      </c>
      <c r="K956" t="s">
        <v>188</v>
      </c>
      <c r="L956" t="s">
        <v>65</v>
      </c>
      <c r="M956" s="1">
        <v>28196</v>
      </c>
      <c r="N956" t="s">
        <v>36</v>
      </c>
      <c r="O956" t="s">
        <v>48</v>
      </c>
      <c r="P956" t="s">
        <v>49</v>
      </c>
      <c r="Q956" t="s">
        <v>67</v>
      </c>
      <c r="R956" t="s">
        <v>98</v>
      </c>
      <c r="S956" t="str">
        <f>IF(Table1[[#This Row],[Current Employee Rating]]&gt;=4,"High Performer",IF(Table1[[#This Row],[Current Employee Rating]]&gt;=3,"Average Performer","Low Performer"))</f>
        <v>Average Performer</v>
      </c>
      <c r="T956">
        <v>3</v>
      </c>
      <c r="U956" s="1">
        <v>45135</v>
      </c>
      <c r="V956">
        <v>2</v>
      </c>
      <c r="W956" t="str">
        <f>IF(Table1[[#This Row],[Engagement Score]]&lt;3,"Low",IF(Table1[[#This Row],[Engagement Score]]&lt;4,"Medium","High"))</f>
        <v>Low</v>
      </c>
      <c r="X956">
        <v>2</v>
      </c>
      <c r="Y956" t="str">
        <f>IF(Table1[[#This Row],[Satisfaction Score]]&lt;3,"Unsatisfied",IF(Table1[[#This Row],[Satisfaction Score]]&lt;4,"Neutral","Satisfied"))</f>
        <v>Unsatisfied</v>
      </c>
      <c r="Z956">
        <v>1</v>
      </c>
      <c r="AA956" s="1">
        <v>44909</v>
      </c>
      <c r="AB956" t="s">
        <v>50</v>
      </c>
      <c r="AC956" t="s">
        <v>51</v>
      </c>
      <c r="AD956" t="s">
        <v>63</v>
      </c>
      <c r="AE956">
        <v>1</v>
      </c>
      <c r="AF956" s="5">
        <v>832.86</v>
      </c>
      <c r="AG956">
        <v>45</v>
      </c>
      <c r="AH956" t="str">
        <f t="shared" si="14"/>
        <v>Middle Aged</v>
      </c>
    </row>
    <row r="957" spans="1:34" x14ac:dyDescent="0.25">
      <c r="A957">
        <v>1455</v>
      </c>
      <c r="B957" s="1">
        <v>43826</v>
      </c>
      <c r="C957">
        <v>6</v>
      </c>
      <c r="D957" t="s">
        <v>28</v>
      </c>
      <c r="E957" t="s">
        <v>54</v>
      </c>
      <c r="F957" t="s">
        <v>30</v>
      </c>
      <c r="G957" t="s">
        <v>31</v>
      </c>
      <c r="H957" t="s">
        <v>32</v>
      </c>
      <c r="I957" t="s">
        <v>55</v>
      </c>
      <c r="J957" t="s">
        <v>34</v>
      </c>
      <c r="K957" t="s">
        <v>188</v>
      </c>
      <c r="L957" t="s">
        <v>58</v>
      </c>
      <c r="M957" s="1">
        <v>34777</v>
      </c>
      <c r="N957" t="s">
        <v>36</v>
      </c>
      <c r="O957" t="s">
        <v>37</v>
      </c>
      <c r="P957" t="s">
        <v>60</v>
      </c>
      <c r="Q957" t="s">
        <v>39</v>
      </c>
      <c r="R957" t="s">
        <v>98</v>
      </c>
      <c r="S957" t="str">
        <f>IF(Table1[[#This Row],[Current Employee Rating]]&gt;=4,"High Performer",IF(Table1[[#This Row],[Current Employee Rating]]&gt;=3,"Average Performer","Low Performer"))</f>
        <v>Average Performer</v>
      </c>
      <c r="T957">
        <v>3</v>
      </c>
      <c r="U957" s="1">
        <v>45111</v>
      </c>
      <c r="V957">
        <v>2</v>
      </c>
      <c r="W957" t="str">
        <f>IF(Table1[[#This Row],[Engagement Score]]&lt;3,"Low",IF(Table1[[#This Row],[Engagement Score]]&lt;4,"Medium","High"))</f>
        <v>Low</v>
      </c>
      <c r="X957">
        <v>2</v>
      </c>
      <c r="Y957" t="str">
        <f>IF(Table1[[#This Row],[Satisfaction Score]]&lt;3,"Unsatisfied",IF(Table1[[#This Row],[Satisfaction Score]]&lt;4,"Neutral","Satisfied"))</f>
        <v>Unsatisfied</v>
      </c>
      <c r="Z957">
        <v>4</v>
      </c>
      <c r="AA957" s="1">
        <v>45061</v>
      </c>
      <c r="AB957" t="s">
        <v>41</v>
      </c>
      <c r="AC957" t="s">
        <v>42</v>
      </c>
      <c r="AD957" t="s">
        <v>73</v>
      </c>
      <c r="AE957">
        <v>5</v>
      </c>
      <c r="AF957" s="5">
        <v>223.34</v>
      </c>
      <c r="AG957">
        <v>24</v>
      </c>
      <c r="AH957" t="str">
        <f t="shared" si="14"/>
        <v>Young Adult</v>
      </c>
    </row>
    <row r="958" spans="1:34" x14ac:dyDescent="0.25">
      <c r="A958">
        <v>1456</v>
      </c>
      <c r="B958" s="1">
        <v>43641</v>
      </c>
      <c r="C958">
        <v>6</v>
      </c>
      <c r="D958" t="s">
        <v>28</v>
      </c>
      <c r="E958" t="s">
        <v>94</v>
      </c>
      <c r="F958" t="s">
        <v>30</v>
      </c>
      <c r="G958" t="s">
        <v>55</v>
      </c>
      <c r="H958" t="s">
        <v>56</v>
      </c>
      <c r="I958" t="s">
        <v>55</v>
      </c>
      <c r="J958" t="s">
        <v>34</v>
      </c>
      <c r="K958" t="s">
        <v>188</v>
      </c>
      <c r="L958" t="s">
        <v>79</v>
      </c>
      <c r="M958" s="1">
        <v>20736</v>
      </c>
      <c r="N958" t="s">
        <v>36</v>
      </c>
      <c r="O958" t="s">
        <v>37</v>
      </c>
      <c r="P958" t="s">
        <v>49</v>
      </c>
      <c r="Q958" t="s">
        <v>67</v>
      </c>
      <c r="R958" t="s">
        <v>78</v>
      </c>
      <c r="S958" t="str">
        <f>IF(Table1[[#This Row],[Current Employee Rating]]&gt;=4,"High Performer",IF(Table1[[#This Row],[Current Employee Rating]]&gt;=3,"Average Performer","Low Performer"))</f>
        <v>Average Performer</v>
      </c>
      <c r="T958">
        <v>3</v>
      </c>
      <c r="U958" s="1">
        <v>44804</v>
      </c>
      <c r="V958">
        <v>2</v>
      </c>
      <c r="W958" t="str">
        <f>IF(Table1[[#This Row],[Engagement Score]]&lt;3,"Low",IF(Table1[[#This Row],[Engagement Score]]&lt;4,"Medium","High"))</f>
        <v>Low</v>
      </c>
      <c r="X958">
        <v>1</v>
      </c>
      <c r="Y958" t="str">
        <f>IF(Table1[[#This Row],[Satisfaction Score]]&lt;3,"Unsatisfied",IF(Table1[[#This Row],[Satisfaction Score]]&lt;4,"Neutral","Satisfied"))</f>
        <v>Unsatisfied</v>
      </c>
      <c r="Z958">
        <v>5</v>
      </c>
      <c r="AA958" s="1">
        <v>44834</v>
      </c>
      <c r="AB958" t="s">
        <v>50</v>
      </c>
      <c r="AC958" t="s">
        <v>51</v>
      </c>
      <c r="AD958" t="s">
        <v>52</v>
      </c>
      <c r="AE958">
        <v>3</v>
      </c>
      <c r="AF958" s="5">
        <v>456.95</v>
      </c>
      <c r="AG958">
        <v>63</v>
      </c>
      <c r="AH958" t="str">
        <f t="shared" si="14"/>
        <v>Old</v>
      </c>
    </row>
    <row r="959" spans="1:34" x14ac:dyDescent="0.25">
      <c r="A959">
        <v>1457</v>
      </c>
      <c r="B959" s="1">
        <v>43427</v>
      </c>
      <c r="C959">
        <v>7</v>
      </c>
      <c r="D959" t="s">
        <v>28</v>
      </c>
      <c r="E959" t="s">
        <v>85</v>
      </c>
      <c r="F959" t="s">
        <v>30</v>
      </c>
      <c r="G959" t="s">
        <v>31</v>
      </c>
      <c r="H959" t="s">
        <v>45</v>
      </c>
      <c r="I959" t="s">
        <v>46</v>
      </c>
      <c r="J959" t="s">
        <v>34</v>
      </c>
      <c r="K959" t="s">
        <v>188</v>
      </c>
      <c r="L959" t="s">
        <v>70</v>
      </c>
      <c r="M959" s="1">
        <v>28340</v>
      </c>
      <c r="N959" t="s">
        <v>36</v>
      </c>
      <c r="O959" t="s">
        <v>37</v>
      </c>
      <c r="P959" t="s">
        <v>60</v>
      </c>
      <c r="Q959" t="s">
        <v>67</v>
      </c>
      <c r="R959" t="s">
        <v>78</v>
      </c>
      <c r="S959" t="str">
        <f>IF(Table1[[#This Row],[Current Employee Rating]]&gt;=4,"High Performer",IF(Table1[[#This Row],[Current Employee Rating]]&gt;=3,"Average Performer","Low Performer"))</f>
        <v>Average Performer</v>
      </c>
      <c r="T959">
        <v>3</v>
      </c>
      <c r="U959" s="1">
        <v>45109</v>
      </c>
      <c r="V959">
        <v>2</v>
      </c>
      <c r="W959" t="str">
        <f>IF(Table1[[#This Row],[Engagement Score]]&lt;3,"Low",IF(Table1[[#This Row],[Engagement Score]]&lt;4,"Medium","High"))</f>
        <v>Low</v>
      </c>
      <c r="X959">
        <v>1</v>
      </c>
      <c r="Y959" t="str">
        <f>IF(Table1[[#This Row],[Satisfaction Score]]&lt;3,"Unsatisfied",IF(Table1[[#This Row],[Satisfaction Score]]&lt;4,"Neutral","Satisfied"))</f>
        <v>Unsatisfied</v>
      </c>
      <c r="Z959">
        <v>1</v>
      </c>
      <c r="AA959" s="1">
        <v>45057</v>
      </c>
      <c r="AB959" t="s">
        <v>62</v>
      </c>
      <c r="AC959" t="s">
        <v>51</v>
      </c>
      <c r="AD959" t="s">
        <v>73</v>
      </c>
      <c r="AE959">
        <v>5</v>
      </c>
      <c r="AF959" s="5">
        <v>988.47</v>
      </c>
      <c r="AG959">
        <v>41</v>
      </c>
      <c r="AH959" t="str">
        <f t="shared" si="14"/>
        <v>Middle Aged</v>
      </c>
    </row>
    <row r="960" spans="1:34" x14ac:dyDescent="0.25">
      <c r="A960">
        <v>1458</v>
      </c>
      <c r="B960" s="1">
        <v>44213</v>
      </c>
      <c r="C960">
        <v>5</v>
      </c>
      <c r="D960" t="s">
        <v>28</v>
      </c>
      <c r="E960" t="s">
        <v>64</v>
      </c>
      <c r="F960" t="s">
        <v>30</v>
      </c>
      <c r="G960" t="s">
        <v>55</v>
      </c>
      <c r="H960" t="s">
        <v>45</v>
      </c>
      <c r="I960" t="s">
        <v>46</v>
      </c>
      <c r="J960" t="s">
        <v>34</v>
      </c>
      <c r="K960" t="s">
        <v>188</v>
      </c>
      <c r="L960" t="s">
        <v>101</v>
      </c>
      <c r="M960" s="1">
        <v>34412</v>
      </c>
      <c r="N960" t="s">
        <v>36</v>
      </c>
      <c r="O960" t="s">
        <v>37</v>
      </c>
      <c r="P960" t="s">
        <v>49</v>
      </c>
      <c r="Q960" t="s">
        <v>61</v>
      </c>
      <c r="R960" t="s">
        <v>78</v>
      </c>
      <c r="S960" t="str">
        <f>IF(Table1[[#This Row],[Current Employee Rating]]&gt;=4,"High Performer",IF(Table1[[#This Row],[Current Employee Rating]]&gt;=3,"Average Performer","Low Performer"))</f>
        <v>Average Performer</v>
      </c>
      <c r="T960">
        <v>3</v>
      </c>
      <c r="U960" s="1">
        <v>44963</v>
      </c>
      <c r="V960">
        <v>2</v>
      </c>
      <c r="W960" t="str">
        <f>IF(Table1[[#This Row],[Engagement Score]]&lt;3,"Low",IF(Table1[[#This Row],[Engagement Score]]&lt;4,"Medium","High"))</f>
        <v>Low</v>
      </c>
      <c r="X960">
        <v>2</v>
      </c>
      <c r="Y960" t="str">
        <f>IF(Table1[[#This Row],[Satisfaction Score]]&lt;3,"Unsatisfied",IF(Table1[[#This Row],[Satisfaction Score]]&lt;4,"Neutral","Satisfied"))</f>
        <v>Unsatisfied</v>
      </c>
      <c r="Z960">
        <v>4</v>
      </c>
      <c r="AA960" s="1">
        <v>45068</v>
      </c>
      <c r="AB960" t="s">
        <v>68</v>
      </c>
      <c r="AC960" t="s">
        <v>51</v>
      </c>
      <c r="AD960" t="s">
        <v>52</v>
      </c>
      <c r="AE960">
        <v>1</v>
      </c>
      <c r="AF960" s="5">
        <v>429.49</v>
      </c>
      <c r="AG960">
        <v>27</v>
      </c>
      <c r="AH960" t="str">
        <f t="shared" si="14"/>
        <v>Adult</v>
      </c>
    </row>
    <row r="961" spans="1:34" x14ac:dyDescent="0.25">
      <c r="A961">
        <v>1459</v>
      </c>
      <c r="B961" s="1">
        <v>44447</v>
      </c>
      <c r="C961">
        <v>4</v>
      </c>
      <c r="D961" t="s">
        <v>28</v>
      </c>
      <c r="E961" t="s">
        <v>74</v>
      </c>
      <c r="F961" t="s">
        <v>30</v>
      </c>
      <c r="G961" t="s">
        <v>31</v>
      </c>
      <c r="H961" t="s">
        <v>32</v>
      </c>
      <c r="I961" t="s">
        <v>33</v>
      </c>
      <c r="J961" t="s">
        <v>34</v>
      </c>
      <c r="K961" t="s">
        <v>188</v>
      </c>
      <c r="L961" t="s">
        <v>79</v>
      </c>
      <c r="M961" s="1">
        <v>17026</v>
      </c>
      <c r="N961" t="s">
        <v>36</v>
      </c>
      <c r="O961" t="s">
        <v>48</v>
      </c>
      <c r="P961" t="s">
        <v>72</v>
      </c>
      <c r="Q961" t="s">
        <v>61</v>
      </c>
      <c r="R961" t="s">
        <v>78</v>
      </c>
      <c r="S961" t="str">
        <f>IF(Table1[[#This Row],[Current Employee Rating]]&gt;=4,"High Performer",IF(Table1[[#This Row],[Current Employee Rating]]&gt;=3,"Average Performer","Low Performer"))</f>
        <v>Average Performer</v>
      </c>
      <c r="T961">
        <v>3</v>
      </c>
      <c r="U961" s="1">
        <v>44814</v>
      </c>
      <c r="V961">
        <v>5</v>
      </c>
      <c r="W961" t="str">
        <f>IF(Table1[[#This Row],[Engagement Score]]&lt;3,"Low",IF(Table1[[#This Row],[Engagement Score]]&lt;4,"Medium","High"))</f>
        <v>High</v>
      </c>
      <c r="X961">
        <v>2</v>
      </c>
      <c r="Y961" t="str">
        <f>IF(Table1[[#This Row],[Satisfaction Score]]&lt;3,"Unsatisfied",IF(Table1[[#This Row],[Satisfaction Score]]&lt;4,"Neutral","Satisfied"))</f>
        <v>Unsatisfied</v>
      </c>
      <c r="Z961">
        <v>5</v>
      </c>
      <c r="AA961" s="1">
        <v>44852</v>
      </c>
      <c r="AB961" t="s">
        <v>62</v>
      </c>
      <c r="AC961" t="s">
        <v>42</v>
      </c>
      <c r="AD961" t="s">
        <v>43</v>
      </c>
      <c r="AE961">
        <v>3</v>
      </c>
      <c r="AF961" s="5">
        <v>798.97</v>
      </c>
      <c r="AG961">
        <v>75</v>
      </c>
      <c r="AH961" t="str">
        <f t="shared" si="14"/>
        <v>Old</v>
      </c>
    </row>
    <row r="962" spans="1:34" x14ac:dyDescent="0.25">
      <c r="A962">
        <v>1460</v>
      </c>
      <c r="B962" s="1">
        <v>44251</v>
      </c>
      <c r="C962">
        <v>5</v>
      </c>
      <c r="D962" t="s">
        <v>28</v>
      </c>
      <c r="E962" t="s">
        <v>69</v>
      </c>
      <c r="F962" t="s">
        <v>30</v>
      </c>
      <c r="G962" t="s">
        <v>55</v>
      </c>
      <c r="H962" t="s">
        <v>45</v>
      </c>
      <c r="I962" t="s">
        <v>33</v>
      </c>
      <c r="J962" t="s">
        <v>34</v>
      </c>
      <c r="K962" t="s">
        <v>188</v>
      </c>
      <c r="L962" t="s">
        <v>101</v>
      </c>
      <c r="M962" s="1">
        <v>20238</v>
      </c>
      <c r="N962" t="s">
        <v>36</v>
      </c>
      <c r="O962" t="s">
        <v>48</v>
      </c>
      <c r="P962" t="s">
        <v>60</v>
      </c>
      <c r="Q962" t="s">
        <v>77</v>
      </c>
      <c r="R962" t="s">
        <v>78</v>
      </c>
      <c r="S962" t="str">
        <f>IF(Table1[[#This Row],[Current Employee Rating]]&gt;=4,"High Performer",IF(Table1[[#This Row],[Current Employee Rating]]&gt;=3,"Average Performer","Low Performer"))</f>
        <v>Average Performer</v>
      </c>
      <c r="T962">
        <v>3</v>
      </c>
      <c r="U962" s="1">
        <v>44980</v>
      </c>
      <c r="V962">
        <v>2</v>
      </c>
      <c r="W962" t="str">
        <f>IF(Table1[[#This Row],[Engagement Score]]&lt;3,"Low",IF(Table1[[#This Row],[Engagement Score]]&lt;4,"Medium","High"))</f>
        <v>Low</v>
      </c>
      <c r="X962">
        <v>3</v>
      </c>
      <c r="Y962" t="str">
        <f>IF(Table1[[#This Row],[Satisfaction Score]]&lt;3,"Unsatisfied",IF(Table1[[#This Row],[Satisfaction Score]]&lt;4,"Neutral","Satisfied"))</f>
        <v>Neutral</v>
      </c>
      <c r="Z962">
        <v>1</v>
      </c>
      <c r="AA962" s="1">
        <v>44991</v>
      </c>
      <c r="AB962" t="s">
        <v>50</v>
      </c>
      <c r="AC962" t="s">
        <v>42</v>
      </c>
      <c r="AD962" t="s">
        <v>52</v>
      </c>
      <c r="AE962">
        <v>2</v>
      </c>
      <c r="AF962" s="5">
        <v>864.22</v>
      </c>
      <c r="AG962">
        <v>66</v>
      </c>
      <c r="AH962" t="str">
        <f t="shared" si="14"/>
        <v>Old</v>
      </c>
    </row>
    <row r="963" spans="1:34" x14ac:dyDescent="0.25">
      <c r="A963">
        <v>1461</v>
      </c>
      <c r="B963" s="1">
        <v>43567</v>
      </c>
      <c r="C963">
        <v>7</v>
      </c>
      <c r="D963" t="s">
        <v>28</v>
      </c>
      <c r="E963" t="s">
        <v>29</v>
      </c>
      <c r="F963" t="s">
        <v>30</v>
      </c>
      <c r="G963" t="s">
        <v>55</v>
      </c>
      <c r="H963" t="s">
        <v>32</v>
      </c>
      <c r="I963" t="s">
        <v>55</v>
      </c>
      <c r="J963" t="s">
        <v>34</v>
      </c>
      <c r="K963" t="s">
        <v>188</v>
      </c>
      <c r="L963" t="s">
        <v>96</v>
      </c>
      <c r="M963" s="1">
        <v>36953</v>
      </c>
      <c r="N963" t="s">
        <v>36</v>
      </c>
      <c r="O963" t="s">
        <v>37</v>
      </c>
      <c r="P963" t="s">
        <v>84</v>
      </c>
      <c r="Q963" t="s">
        <v>39</v>
      </c>
      <c r="R963" t="s">
        <v>78</v>
      </c>
      <c r="S963" t="str">
        <f>IF(Table1[[#This Row],[Current Employee Rating]]&gt;=4,"High Performer",IF(Table1[[#This Row],[Current Employee Rating]]&gt;=3,"Average Performer","Low Performer"))</f>
        <v>Average Performer</v>
      </c>
      <c r="T963">
        <v>3</v>
      </c>
      <c r="U963" s="1">
        <v>45025</v>
      </c>
      <c r="V963">
        <v>1</v>
      </c>
      <c r="W963" t="str">
        <f>IF(Table1[[#This Row],[Engagement Score]]&lt;3,"Low",IF(Table1[[#This Row],[Engagement Score]]&lt;4,"Medium","High"))</f>
        <v>Low</v>
      </c>
      <c r="X963">
        <v>1</v>
      </c>
      <c r="Y963" t="str">
        <f>IF(Table1[[#This Row],[Satisfaction Score]]&lt;3,"Unsatisfied",IF(Table1[[#This Row],[Satisfaction Score]]&lt;4,"Neutral","Satisfied"))</f>
        <v>Unsatisfied</v>
      </c>
      <c r="Z963">
        <v>2</v>
      </c>
      <c r="AA963" s="1">
        <v>45078</v>
      </c>
      <c r="AB963" t="s">
        <v>92</v>
      </c>
      <c r="AC963" t="s">
        <v>42</v>
      </c>
      <c r="AD963" t="s">
        <v>73</v>
      </c>
      <c r="AE963">
        <v>1</v>
      </c>
      <c r="AF963" s="5">
        <v>302.52</v>
      </c>
      <c r="AG963">
        <v>18</v>
      </c>
      <c r="AH963" t="str">
        <f t="shared" ref="AH963:AH1026" si="15">IF(AG963&lt;25,"Young Adult", IF(AG963&lt;40, "Adult", IF(AG963&lt;60, "Middle Aged", "Old")))</f>
        <v>Young Adult</v>
      </c>
    </row>
    <row r="964" spans="1:34" x14ac:dyDescent="0.25">
      <c r="A964">
        <v>1462</v>
      </c>
      <c r="B964" s="1">
        <v>45120</v>
      </c>
      <c r="C964">
        <v>2</v>
      </c>
      <c r="D964" t="s">
        <v>28</v>
      </c>
      <c r="E964" t="s">
        <v>44</v>
      </c>
      <c r="F964" t="s">
        <v>30</v>
      </c>
      <c r="G964" t="s">
        <v>31</v>
      </c>
      <c r="H964" t="s">
        <v>32</v>
      </c>
      <c r="I964" t="s">
        <v>33</v>
      </c>
      <c r="J964" t="s">
        <v>34</v>
      </c>
      <c r="K964" t="s">
        <v>188</v>
      </c>
      <c r="L964" t="s">
        <v>97</v>
      </c>
      <c r="M964" s="1">
        <v>21982</v>
      </c>
      <c r="N964" t="s">
        <v>36</v>
      </c>
      <c r="O964" t="s">
        <v>37</v>
      </c>
      <c r="P964" t="s">
        <v>60</v>
      </c>
      <c r="Q964" t="s">
        <v>39</v>
      </c>
      <c r="R964" t="s">
        <v>78</v>
      </c>
      <c r="S964" t="str">
        <f>IF(Table1[[#This Row],[Current Employee Rating]]&gt;=4,"High Performer",IF(Table1[[#This Row],[Current Employee Rating]]&gt;=3,"Average Performer","Low Performer"))</f>
        <v>Average Performer</v>
      </c>
      <c r="T964">
        <v>3</v>
      </c>
      <c r="U964" s="1">
        <v>44804</v>
      </c>
      <c r="V964">
        <v>4</v>
      </c>
      <c r="W964" t="str">
        <f>IF(Table1[[#This Row],[Engagement Score]]&lt;3,"Low",IF(Table1[[#This Row],[Engagement Score]]&lt;4,"Medium","High"))</f>
        <v>High</v>
      </c>
      <c r="X964">
        <v>5</v>
      </c>
      <c r="Y964" t="str">
        <f>IF(Table1[[#This Row],[Satisfaction Score]]&lt;3,"Unsatisfied",IF(Table1[[#This Row],[Satisfaction Score]]&lt;4,"Neutral","Satisfied"))</f>
        <v>Satisfied</v>
      </c>
      <c r="Z964">
        <v>5</v>
      </c>
      <c r="AA964" s="1">
        <v>44959</v>
      </c>
      <c r="AB964" t="s">
        <v>41</v>
      </c>
      <c r="AC964" t="s">
        <v>51</v>
      </c>
      <c r="AD964" t="s">
        <v>63</v>
      </c>
      <c r="AE964">
        <v>4</v>
      </c>
      <c r="AF964" s="5">
        <v>152.66</v>
      </c>
      <c r="AG964">
        <v>63</v>
      </c>
      <c r="AH964" t="str">
        <f t="shared" si="15"/>
        <v>Old</v>
      </c>
    </row>
    <row r="965" spans="1:34" x14ac:dyDescent="0.25">
      <c r="A965">
        <v>1463</v>
      </c>
      <c r="B965" s="1">
        <v>44109</v>
      </c>
      <c r="C965">
        <v>5</v>
      </c>
      <c r="D965" t="s">
        <v>28</v>
      </c>
      <c r="E965" t="s">
        <v>87</v>
      </c>
      <c r="F965" t="s">
        <v>30</v>
      </c>
      <c r="G965" t="s">
        <v>31</v>
      </c>
      <c r="H965" t="s">
        <v>32</v>
      </c>
      <c r="I965" t="s">
        <v>33</v>
      </c>
      <c r="J965" t="s">
        <v>34</v>
      </c>
      <c r="K965" t="s">
        <v>188</v>
      </c>
      <c r="L965" t="s">
        <v>70</v>
      </c>
      <c r="M965" s="1">
        <v>27726</v>
      </c>
      <c r="N965" t="s">
        <v>36</v>
      </c>
      <c r="O965" t="s">
        <v>37</v>
      </c>
      <c r="P965" t="s">
        <v>49</v>
      </c>
      <c r="Q965" t="s">
        <v>77</v>
      </c>
      <c r="R965" t="s">
        <v>78</v>
      </c>
      <c r="S965" t="str">
        <f>IF(Table1[[#This Row],[Current Employee Rating]]&gt;=4,"High Performer",IF(Table1[[#This Row],[Current Employee Rating]]&gt;=3,"Average Performer","Low Performer"))</f>
        <v>Average Performer</v>
      </c>
      <c r="T965">
        <v>3</v>
      </c>
      <c r="U965" s="1">
        <v>44998</v>
      </c>
      <c r="V965">
        <v>5</v>
      </c>
      <c r="W965" t="str">
        <f>IF(Table1[[#This Row],[Engagement Score]]&lt;3,"Low",IF(Table1[[#This Row],[Engagement Score]]&lt;4,"Medium","High"))</f>
        <v>High</v>
      </c>
      <c r="X965">
        <v>4</v>
      </c>
      <c r="Y965" t="str">
        <f>IF(Table1[[#This Row],[Satisfaction Score]]&lt;3,"Unsatisfied",IF(Table1[[#This Row],[Satisfaction Score]]&lt;4,"Neutral","Satisfied"))</f>
        <v>Satisfied</v>
      </c>
      <c r="Z965">
        <v>5</v>
      </c>
      <c r="AA965" s="1">
        <v>45030</v>
      </c>
      <c r="AB965" t="s">
        <v>50</v>
      </c>
      <c r="AC965" t="s">
        <v>42</v>
      </c>
      <c r="AD965" t="s">
        <v>63</v>
      </c>
      <c r="AE965">
        <v>2</v>
      </c>
      <c r="AF965" s="5">
        <v>399.05</v>
      </c>
      <c r="AG965">
        <v>45</v>
      </c>
      <c r="AH965" t="str">
        <f t="shared" si="15"/>
        <v>Middle Aged</v>
      </c>
    </row>
    <row r="966" spans="1:34" x14ac:dyDescent="0.25">
      <c r="A966">
        <v>1464</v>
      </c>
      <c r="B966" s="1">
        <v>43492</v>
      </c>
      <c r="C966">
        <v>7</v>
      </c>
      <c r="D966" t="s">
        <v>28</v>
      </c>
      <c r="E966" t="s">
        <v>81</v>
      </c>
      <c r="F966" t="s">
        <v>30</v>
      </c>
      <c r="G966" t="s">
        <v>46</v>
      </c>
      <c r="H966" t="s">
        <v>32</v>
      </c>
      <c r="I966" t="s">
        <v>55</v>
      </c>
      <c r="J966" t="s">
        <v>34</v>
      </c>
      <c r="K966" t="s">
        <v>188</v>
      </c>
      <c r="L966" t="s">
        <v>58</v>
      </c>
      <c r="M966" s="1">
        <v>21094</v>
      </c>
      <c r="N966" t="s">
        <v>36</v>
      </c>
      <c r="O966" t="s">
        <v>37</v>
      </c>
      <c r="P966" t="s">
        <v>84</v>
      </c>
      <c r="Q966" t="s">
        <v>67</v>
      </c>
      <c r="R966" t="s">
        <v>78</v>
      </c>
      <c r="S966" t="str">
        <f>IF(Table1[[#This Row],[Current Employee Rating]]&gt;=4,"High Performer",IF(Table1[[#This Row],[Current Employee Rating]]&gt;=3,"Average Performer","Low Performer"))</f>
        <v>Average Performer</v>
      </c>
      <c r="T966">
        <v>3</v>
      </c>
      <c r="U966" s="1">
        <v>45111</v>
      </c>
      <c r="V966">
        <v>2</v>
      </c>
      <c r="W966" t="str">
        <f>IF(Table1[[#This Row],[Engagement Score]]&lt;3,"Low",IF(Table1[[#This Row],[Engagement Score]]&lt;4,"Medium","High"))</f>
        <v>Low</v>
      </c>
      <c r="X966">
        <v>5</v>
      </c>
      <c r="Y966" t="str">
        <f>IF(Table1[[#This Row],[Satisfaction Score]]&lt;3,"Unsatisfied",IF(Table1[[#This Row],[Satisfaction Score]]&lt;4,"Neutral","Satisfied"))</f>
        <v>Satisfied</v>
      </c>
      <c r="Z966">
        <v>1</v>
      </c>
      <c r="AA966" s="1">
        <v>45102</v>
      </c>
      <c r="AB966" t="s">
        <v>50</v>
      </c>
      <c r="AC966" t="s">
        <v>42</v>
      </c>
      <c r="AD966" t="s">
        <v>63</v>
      </c>
      <c r="AE966">
        <v>2</v>
      </c>
      <c r="AF966" s="5">
        <v>791.74</v>
      </c>
      <c r="AG966">
        <v>62</v>
      </c>
      <c r="AH966" t="str">
        <f t="shared" si="15"/>
        <v>Old</v>
      </c>
    </row>
    <row r="967" spans="1:34" x14ac:dyDescent="0.25">
      <c r="A967">
        <v>1465</v>
      </c>
      <c r="B967" s="1">
        <v>44182</v>
      </c>
      <c r="C967">
        <v>5</v>
      </c>
      <c r="D967" t="s">
        <v>28</v>
      </c>
      <c r="E967" t="s">
        <v>54</v>
      </c>
      <c r="F967" t="s">
        <v>30</v>
      </c>
      <c r="G967" t="s">
        <v>46</v>
      </c>
      <c r="H967" t="s">
        <v>45</v>
      </c>
      <c r="I967" t="s">
        <v>55</v>
      </c>
      <c r="J967" t="s">
        <v>34</v>
      </c>
      <c r="K967" t="s">
        <v>188</v>
      </c>
      <c r="L967" t="s">
        <v>110</v>
      </c>
      <c r="M967" s="1">
        <v>21358</v>
      </c>
      <c r="N967" t="s">
        <v>36</v>
      </c>
      <c r="O967" t="s">
        <v>37</v>
      </c>
      <c r="P967" t="s">
        <v>60</v>
      </c>
      <c r="Q967" t="s">
        <v>61</v>
      </c>
      <c r="R967" t="s">
        <v>78</v>
      </c>
      <c r="S967" t="str">
        <f>IF(Table1[[#This Row],[Current Employee Rating]]&gt;=4,"High Performer",IF(Table1[[#This Row],[Current Employee Rating]]&gt;=3,"Average Performer","Low Performer"))</f>
        <v>Average Performer</v>
      </c>
      <c r="T967">
        <v>3</v>
      </c>
      <c r="U967" s="1">
        <v>45079</v>
      </c>
      <c r="V967">
        <v>1</v>
      </c>
      <c r="W967" t="str">
        <f>IF(Table1[[#This Row],[Engagement Score]]&lt;3,"Low",IF(Table1[[#This Row],[Engagement Score]]&lt;4,"Medium","High"))</f>
        <v>Low</v>
      </c>
      <c r="X967">
        <v>1</v>
      </c>
      <c r="Y967" t="str">
        <f>IF(Table1[[#This Row],[Satisfaction Score]]&lt;3,"Unsatisfied",IF(Table1[[#This Row],[Satisfaction Score]]&lt;4,"Neutral","Satisfied"))</f>
        <v>Unsatisfied</v>
      </c>
      <c r="Z967">
        <v>3</v>
      </c>
      <c r="AA967" s="1">
        <v>44901</v>
      </c>
      <c r="AB967" t="s">
        <v>41</v>
      </c>
      <c r="AC967" t="s">
        <v>51</v>
      </c>
      <c r="AD967" t="s">
        <v>52</v>
      </c>
      <c r="AE967">
        <v>4</v>
      </c>
      <c r="AF967" s="5">
        <v>770.23</v>
      </c>
      <c r="AG967">
        <v>62</v>
      </c>
      <c r="AH967" t="str">
        <f t="shared" si="15"/>
        <v>Old</v>
      </c>
    </row>
    <row r="968" spans="1:34" x14ac:dyDescent="0.25">
      <c r="A968">
        <v>1466</v>
      </c>
      <c r="B968" s="1">
        <v>44259</v>
      </c>
      <c r="C968">
        <v>5</v>
      </c>
      <c r="D968" t="s">
        <v>28</v>
      </c>
      <c r="E968" t="s">
        <v>94</v>
      </c>
      <c r="F968" t="s">
        <v>30</v>
      </c>
      <c r="G968" t="s">
        <v>55</v>
      </c>
      <c r="H968" t="s">
        <v>45</v>
      </c>
      <c r="I968" t="s">
        <v>33</v>
      </c>
      <c r="J968" t="s">
        <v>34</v>
      </c>
      <c r="K968" t="s">
        <v>188</v>
      </c>
      <c r="L968" t="s">
        <v>109</v>
      </c>
      <c r="M968" s="1">
        <v>32575</v>
      </c>
      <c r="N968" t="s">
        <v>36</v>
      </c>
      <c r="O968" t="s">
        <v>37</v>
      </c>
      <c r="P968" t="s">
        <v>38</v>
      </c>
      <c r="Q968" t="s">
        <v>39</v>
      </c>
      <c r="R968" t="s">
        <v>78</v>
      </c>
      <c r="S968" t="str">
        <f>IF(Table1[[#This Row],[Current Employee Rating]]&gt;=4,"High Performer",IF(Table1[[#This Row],[Current Employee Rating]]&gt;=3,"Average Performer","Low Performer"))</f>
        <v>Average Performer</v>
      </c>
      <c r="T968">
        <v>3</v>
      </c>
      <c r="U968" s="1">
        <v>44900</v>
      </c>
      <c r="V968">
        <v>1</v>
      </c>
      <c r="W968" t="str">
        <f>IF(Table1[[#This Row],[Engagement Score]]&lt;3,"Low",IF(Table1[[#This Row],[Engagement Score]]&lt;4,"Medium","High"))</f>
        <v>Low</v>
      </c>
      <c r="X968">
        <v>4</v>
      </c>
      <c r="Y968" t="str">
        <f>IF(Table1[[#This Row],[Satisfaction Score]]&lt;3,"Unsatisfied",IF(Table1[[#This Row],[Satisfaction Score]]&lt;4,"Neutral","Satisfied"))</f>
        <v>Satisfied</v>
      </c>
      <c r="Z968">
        <v>5</v>
      </c>
      <c r="AA968" s="1">
        <v>44911</v>
      </c>
      <c r="AB968" t="s">
        <v>62</v>
      </c>
      <c r="AC968" t="s">
        <v>51</v>
      </c>
      <c r="AD968" t="s">
        <v>63</v>
      </c>
      <c r="AE968">
        <v>3</v>
      </c>
      <c r="AF968" s="5">
        <v>746.05</v>
      </c>
      <c r="AG968">
        <v>32</v>
      </c>
      <c r="AH968" t="str">
        <f t="shared" si="15"/>
        <v>Adult</v>
      </c>
    </row>
    <row r="969" spans="1:34" x14ac:dyDescent="0.25">
      <c r="A969">
        <v>1467</v>
      </c>
      <c r="B969" s="1">
        <v>45015</v>
      </c>
      <c r="C969">
        <v>3</v>
      </c>
      <c r="D969" t="s">
        <v>28</v>
      </c>
      <c r="E969" t="s">
        <v>85</v>
      </c>
      <c r="F969" t="s">
        <v>30</v>
      </c>
      <c r="G969" t="s">
        <v>55</v>
      </c>
      <c r="H969" t="s">
        <v>45</v>
      </c>
      <c r="I969" t="s">
        <v>33</v>
      </c>
      <c r="J969" t="s">
        <v>34</v>
      </c>
      <c r="K969" t="s">
        <v>188</v>
      </c>
      <c r="L969" t="s">
        <v>104</v>
      </c>
      <c r="M969" s="1">
        <v>32614</v>
      </c>
      <c r="N969" t="s">
        <v>36</v>
      </c>
      <c r="O969" t="s">
        <v>37</v>
      </c>
      <c r="P969" t="s">
        <v>72</v>
      </c>
      <c r="Q969" t="s">
        <v>67</v>
      </c>
      <c r="R969" t="s">
        <v>40</v>
      </c>
      <c r="S969" t="str">
        <f>IF(Table1[[#This Row],[Current Employee Rating]]&gt;=4,"High Performer",IF(Table1[[#This Row],[Current Employee Rating]]&gt;=3,"Average Performer","Low Performer"))</f>
        <v>Average Performer</v>
      </c>
      <c r="T969">
        <v>3</v>
      </c>
      <c r="U969" s="1">
        <v>44786</v>
      </c>
      <c r="V969">
        <v>3</v>
      </c>
      <c r="W969" t="str">
        <f>IF(Table1[[#This Row],[Engagement Score]]&lt;3,"Low",IF(Table1[[#This Row],[Engagement Score]]&lt;4,"Medium","High"))</f>
        <v>Medium</v>
      </c>
      <c r="X969">
        <v>4</v>
      </c>
      <c r="Y969" t="str">
        <f>IF(Table1[[#This Row],[Satisfaction Score]]&lt;3,"Unsatisfied",IF(Table1[[#This Row],[Satisfaction Score]]&lt;4,"Neutral","Satisfied"))</f>
        <v>Satisfied</v>
      </c>
      <c r="Z969">
        <v>2</v>
      </c>
      <c r="AA969" s="1">
        <v>44939</v>
      </c>
      <c r="AB969" t="s">
        <v>68</v>
      </c>
      <c r="AC969" t="s">
        <v>51</v>
      </c>
      <c r="AD969" t="s">
        <v>63</v>
      </c>
      <c r="AE969">
        <v>2</v>
      </c>
      <c r="AF969" s="5">
        <v>177.66</v>
      </c>
      <c r="AG969">
        <v>34</v>
      </c>
      <c r="AH969" t="str">
        <f t="shared" si="15"/>
        <v>Adult</v>
      </c>
    </row>
    <row r="970" spans="1:34" x14ac:dyDescent="0.25">
      <c r="A970">
        <v>1468</v>
      </c>
      <c r="B970" s="1">
        <v>43461</v>
      </c>
      <c r="C970">
        <v>7</v>
      </c>
      <c r="D970" t="s">
        <v>28</v>
      </c>
      <c r="E970" t="s">
        <v>64</v>
      </c>
      <c r="F970" t="s">
        <v>30</v>
      </c>
      <c r="G970" t="s">
        <v>31</v>
      </c>
      <c r="H970" t="s">
        <v>45</v>
      </c>
      <c r="I970" t="s">
        <v>46</v>
      </c>
      <c r="J970" t="s">
        <v>34</v>
      </c>
      <c r="K970" t="s">
        <v>188</v>
      </c>
      <c r="L970" t="s">
        <v>70</v>
      </c>
      <c r="M970" s="1">
        <v>23984</v>
      </c>
      <c r="N970" t="s">
        <v>36</v>
      </c>
      <c r="O970" t="s">
        <v>37</v>
      </c>
      <c r="P970" t="s">
        <v>49</v>
      </c>
      <c r="Q970" t="s">
        <v>77</v>
      </c>
      <c r="R970" t="s">
        <v>78</v>
      </c>
      <c r="S970" t="str">
        <f>IF(Table1[[#This Row],[Current Employee Rating]]&gt;=4,"High Performer",IF(Table1[[#This Row],[Current Employee Rating]]&gt;=3,"Average Performer","Low Performer"))</f>
        <v>Average Performer</v>
      </c>
      <c r="T970">
        <v>3</v>
      </c>
      <c r="U970" s="1">
        <v>45037</v>
      </c>
      <c r="V970">
        <v>3</v>
      </c>
      <c r="W970" t="str">
        <f>IF(Table1[[#This Row],[Engagement Score]]&lt;3,"Low",IF(Table1[[#This Row],[Engagement Score]]&lt;4,"Medium","High"))</f>
        <v>Medium</v>
      </c>
      <c r="X970">
        <v>1</v>
      </c>
      <c r="Y970" t="str">
        <f>IF(Table1[[#This Row],[Satisfaction Score]]&lt;3,"Unsatisfied",IF(Table1[[#This Row],[Satisfaction Score]]&lt;4,"Neutral","Satisfied"))</f>
        <v>Unsatisfied</v>
      </c>
      <c r="Z970">
        <v>3</v>
      </c>
      <c r="AA970" s="1">
        <v>45026</v>
      </c>
      <c r="AB970" t="s">
        <v>41</v>
      </c>
      <c r="AC970" t="s">
        <v>42</v>
      </c>
      <c r="AD970" t="s">
        <v>73</v>
      </c>
      <c r="AE970">
        <v>5</v>
      </c>
      <c r="AF970" s="5">
        <v>429.38</v>
      </c>
      <c r="AG970">
        <v>53</v>
      </c>
      <c r="AH970" t="str">
        <f t="shared" si="15"/>
        <v>Middle Aged</v>
      </c>
    </row>
    <row r="971" spans="1:34" x14ac:dyDescent="0.25">
      <c r="A971">
        <v>1469</v>
      </c>
      <c r="B971" s="1">
        <v>44459</v>
      </c>
      <c r="C971">
        <v>4</v>
      </c>
      <c r="D971" t="s">
        <v>28</v>
      </c>
      <c r="E971" t="s">
        <v>74</v>
      </c>
      <c r="F971" t="s">
        <v>30</v>
      </c>
      <c r="G971" t="s">
        <v>55</v>
      </c>
      <c r="H971" t="s">
        <v>56</v>
      </c>
      <c r="I971" t="s">
        <v>33</v>
      </c>
      <c r="J971" t="s">
        <v>34</v>
      </c>
      <c r="K971" t="s">
        <v>188</v>
      </c>
      <c r="L971" t="s">
        <v>70</v>
      </c>
      <c r="M971" s="1">
        <v>27989</v>
      </c>
      <c r="N971" t="s">
        <v>36</v>
      </c>
      <c r="O971" t="s">
        <v>37</v>
      </c>
      <c r="P971" t="s">
        <v>84</v>
      </c>
      <c r="Q971" t="s">
        <v>67</v>
      </c>
      <c r="R971" t="s">
        <v>78</v>
      </c>
      <c r="S971" t="str">
        <f>IF(Table1[[#This Row],[Current Employee Rating]]&gt;=4,"High Performer",IF(Table1[[#This Row],[Current Employee Rating]]&gt;=3,"Average Performer","Low Performer"))</f>
        <v>Average Performer</v>
      </c>
      <c r="T971">
        <v>3</v>
      </c>
      <c r="U971" s="1">
        <v>44980</v>
      </c>
      <c r="V971">
        <v>4</v>
      </c>
      <c r="W971" t="str">
        <f>IF(Table1[[#This Row],[Engagement Score]]&lt;3,"Low",IF(Table1[[#This Row],[Engagement Score]]&lt;4,"Medium","High"))</f>
        <v>High</v>
      </c>
      <c r="X971">
        <v>2</v>
      </c>
      <c r="Y971" t="str">
        <f>IF(Table1[[#This Row],[Satisfaction Score]]&lt;3,"Unsatisfied",IF(Table1[[#This Row],[Satisfaction Score]]&lt;4,"Neutral","Satisfied"))</f>
        <v>Unsatisfied</v>
      </c>
      <c r="Z971">
        <v>4</v>
      </c>
      <c r="AA971" s="1">
        <v>44798</v>
      </c>
      <c r="AB971" t="s">
        <v>41</v>
      </c>
      <c r="AC971" t="s">
        <v>51</v>
      </c>
      <c r="AD971" t="s">
        <v>52</v>
      </c>
      <c r="AE971">
        <v>3</v>
      </c>
      <c r="AF971" s="5">
        <v>867.59</v>
      </c>
      <c r="AG971">
        <v>45</v>
      </c>
      <c r="AH971" t="str">
        <f t="shared" si="15"/>
        <v>Middle Aged</v>
      </c>
    </row>
    <row r="972" spans="1:34" x14ac:dyDescent="0.25">
      <c r="A972">
        <v>1470</v>
      </c>
      <c r="B972" s="1">
        <v>44965</v>
      </c>
      <c r="C972">
        <v>3</v>
      </c>
      <c r="D972" t="s">
        <v>28</v>
      </c>
      <c r="E972" t="s">
        <v>69</v>
      </c>
      <c r="F972" t="s">
        <v>30</v>
      </c>
      <c r="G972" t="s">
        <v>46</v>
      </c>
      <c r="H972" t="s">
        <v>56</v>
      </c>
      <c r="I972" t="s">
        <v>46</v>
      </c>
      <c r="J972" t="s">
        <v>34</v>
      </c>
      <c r="K972" t="s">
        <v>188</v>
      </c>
      <c r="L972" t="s">
        <v>58</v>
      </c>
      <c r="M972" s="1">
        <v>34962</v>
      </c>
      <c r="N972" t="s">
        <v>36</v>
      </c>
      <c r="O972" t="s">
        <v>37</v>
      </c>
      <c r="P972" t="s">
        <v>84</v>
      </c>
      <c r="Q972" t="s">
        <v>67</v>
      </c>
      <c r="R972" t="s">
        <v>78</v>
      </c>
      <c r="S972" t="str">
        <f>IF(Table1[[#This Row],[Current Employee Rating]]&gt;=4,"High Performer",IF(Table1[[#This Row],[Current Employee Rating]]&gt;=3,"Average Performer","Low Performer"))</f>
        <v>Average Performer</v>
      </c>
      <c r="T972">
        <v>3</v>
      </c>
      <c r="U972" s="1">
        <v>45006</v>
      </c>
      <c r="V972">
        <v>1</v>
      </c>
      <c r="W972" t="str">
        <f>IF(Table1[[#This Row],[Engagement Score]]&lt;3,"Low",IF(Table1[[#This Row],[Engagement Score]]&lt;4,"Medium","High"))</f>
        <v>Low</v>
      </c>
      <c r="X972">
        <v>4</v>
      </c>
      <c r="Y972" t="str">
        <f>IF(Table1[[#This Row],[Satisfaction Score]]&lt;3,"Unsatisfied",IF(Table1[[#This Row],[Satisfaction Score]]&lt;4,"Neutral","Satisfied"))</f>
        <v>Satisfied</v>
      </c>
      <c r="Z972">
        <v>1</v>
      </c>
      <c r="AA972" s="1">
        <v>45033</v>
      </c>
      <c r="AB972" t="s">
        <v>92</v>
      </c>
      <c r="AC972" t="s">
        <v>51</v>
      </c>
      <c r="AD972" t="s">
        <v>43</v>
      </c>
      <c r="AE972">
        <v>5</v>
      </c>
      <c r="AF972" s="5">
        <v>502.65</v>
      </c>
      <c r="AG972">
        <v>28</v>
      </c>
      <c r="AH972" t="str">
        <f t="shared" si="15"/>
        <v>Adult</v>
      </c>
    </row>
    <row r="973" spans="1:34" x14ac:dyDescent="0.25">
      <c r="A973">
        <v>1471</v>
      </c>
      <c r="B973" s="1">
        <v>43754</v>
      </c>
      <c r="C973">
        <v>6</v>
      </c>
      <c r="D973" t="s">
        <v>106</v>
      </c>
      <c r="E973" t="s">
        <v>29</v>
      </c>
      <c r="F973" t="s">
        <v>108</v>
      </c>
      <c r="G973" t="s">
        <v>55</v>
      </c>
      <c r="H973" t="s">
        <v>56</v>
      </c>
      <c r="I973" t="s">
        <v>46</v>
      </c>
      <c r="J973" t="s">
        <v>34</v>
      </c>
      <c r="K973" t="s">
        <v>188</v>
      </c>
      <c r="L973" t="s">
        <v>70</v>
      </c>
      <c r="M973" s="1">
        <v>22015</v>
      </c>
      <c r="N973" t="s">
        <v>36</v>
      </c>
      <c r="O973" t="s">
        <v>48</v>
      </c>
      <c r="P973" t="s">
        <v>38</v>
      </c>
      <c r="Q973" t="s">
        <v>77</v>
      </c>
      <c r="R973" t="s">
        <v>78</v>
      </c>
      <c r="S973" t="str">
        <f>IF(Table1[[#This Row],[Current Employee Rating]]&gt;=4,"High Performer",IF(Table1[[#This Row],[Current Employee Rating]]&gt;=3,"Average Performer","Low Performer"))</f>
        <v>Average Performer</v>
      </c>
      <c r="T973">
        <v>3</v>
      </c>
      <c r="U973" s="1">
        <v>44918</v>
      </c>
      <c r="V973">
        <v>3</v>
      </c>
      <c r="W973" t="str">
        <f>IF(Table1[[#This Row],[Engagement Score]]&lt;3,"Low",IF(Table1[[#This Row],[Engagement Score]]&lt;4,"Medium","High"))</f>
        <v>Medium</v>
      </c>
      <c r="X973">
        <v>4</v>
      </c>
      <c r="Y973" t="str">
        <f>IF(Table1[[#This Row],[Satisfaction Score]]&lt;3,"Unsatisfied",IF(Table1[[#This Row],[Satisfaction Score]]&lt;4,"Neutral","Satisfied"))</f>
        <v>Satisfied</v>
      </c>
      <c r="Z973">
        <v>2</v>
      </c>
      <c r="AA973" s="1">
        <v>44991</v>
      </c>
      <c r="AB973" t="s">
        <v>68</v>
      </c>
      <c r="AC973" t="s">
        <v>42</v>
      </c>
      <c r="AD973" t="s">
        <v>63</v>
      </c>
      <c r="AE973">
        <v>3</v>
      </c>
      <c r="AF973" s="5">
        <v>488.68</v>
      </c>
      <c r="AG973">
        <v>59</v>
      </c>
      <c r="AH973" t="str">
        <f t="shared" si="15"/>
        <v>Middle Aged</v>
      </c>
    </row>
    <row r="974" spans="1:34" x14ac:dyDescent="0.25">
      <c r="A974">
        <v>1472</v>
      </c>
      <c r="B974" s="1">
        <v>44439</v>
      </c>
      <c r="C974">
        <v>4</v>
      </c>
      <c r="D974" t="s">
        <v>106</v>
      </c>
      <c r="E974" t="s">
        <v>85</v>
      </c>
      <c r="F974" t="s">
        <v>30</v>
      </c>
      <c r="G974" t="s">
        <v>31</v>
      </c>
      <c r="H974" t="s">
        <v>32</v>
      </c>
      <c r="I974" t="s">
        <v>55</v>
      </c>
      <c r="J974" t="s">
        <v>34</v>
      </c>
      <c r="K974" t="s">
        <v>188</v>
      </c>
      <c r="L974" t="s">
        <v>96</v>
      </c>
      <c r="M974" s="1">
        <v>26403</v>
      </c>
      <c r="N974" t="s">
        <v>36</v>
      </c>
      <c r="O974" t="s">
        <v>48</v>
      </c>
      <c r="P974" t="s">
        <v>60</v>
      </c>
      <c r="Q974" t="s">
        <v>61</v>
      </c>
      <c r="R974" t="s">
        <v>78</v>
      </c>
      <c r="S974" t="str">
        <f>IF(Table1[[#This Row],[Current Employee Rating]]&gt;=4,"High Performer",IF(Table1[[#This Row],[Current Employee Rating]]&gt;=3,"Average Performer","Low Performer"))</f>
        <v>Average Performer</v>
      </c>
      <c r="T974">
        <v>3</v>
      </c>
      <c r="U974" s="1">
        <v>44806</v>
      </c>
      <c r="V974">
        <v>2</v>
      </c>
      <c r="W974" t="str">
        <f>IF(Table1[[#This Row],[Engagement Score]]&lt;3,"Low",IF(Table1[[#This Row],[Engagement Score]]&lt;4,"Medium","High"))</f>
        <v>Low</v>
      </c>
      <c r="X974">
        <v>4</v>
      </c>
      <c r="Y974" t="str">
        <f>IF(Table1[[#This Row],[Satisfaction Score]]&lt;3,"Unsatisfied",IF(Table1[[#This Row],[Satisfaction Score]]&lt;4,"Neutral","Satisfied"))</f>
        <v>Satisfied</v>
      </c>
      <c r="Z974">
        <v>1</v>
      </c>
      <c r="AA974" s="1">
        <v>45027</v>
      </c>
      <c r="AB974" t="s">
        <v>62</v>
      </c>
      <c r="AC974" t="s">
        <v>42</v>
      </c>
      <c r="AD974" t="s">
        <v>73</v>
      </c>
      <c r="AE974">
        <v>3</v>
      </c>
      <c r="AF974" s="5">
        <v>416.76</v>
      </c>
      <c r="AG974">
        <v>49</v>
      </c>
      <c r="AH974" t="str">
        <f t="shared" si="15"/>
        <v>Middle Aged</v>
      </c>
    </row>
    <row r="975" spans="1:34" x14ac:dyDescent="0.25">
      <c r="A975">
        <v>1473</v>
      </c>
      <c r="B975" s="1">
        <v>44099</v>
      </c>
      <c r="C975">
        <v>5</v>
      </c>
      <c r="D975" t="s">
        <v>106</v>
      </c>
      <c r="E975" t="s">
        <v>44</v>
      </c>
      <c r="F975" t="s">
        <v>30</v>
      </c>
      <c r="G975" t="s">
        <v>31</v>
      </c>
      <c r="H975" t="s">
        <v>56</v>
      </c>
      <c r="I975" t="s">
        <v>55</v>
      </c>
      <c r="J975" t="s">
        <v>34</v>
      </c>
      <c r="K975" t="s">
        <v>188</v>
      </c>
      <c r="L975" t="s">
        <v>70</v>
      </c>
      <c r="M975" s="1">
        <v>15620</v>
      </c>
      <c r="N975" t="s">
        <v>36</v>
      </c>
      <c r="O975" t="s">
        <v>37</v>
      </c>
      <c r="P975" t="s">
        <v>72</v>
      </c>
      <c r="Q975" t="s">
        <v>77</v>
      </c>
      <c r="R975" t="s">
        <v>78</v>
      </c>
      <c r="S975" t="str">
        <f>IF(Table1[[#This Row],[Current Employee Rating]]&gt;=4,"High Performer",IF(Table1[[#This Row],[Current Employee Rating]]&gt;=3,"Average Performer","Low Performer"))</f>
        <v>Average Performer</v>
      </c>
      <c r="T975">
        <v>3</v>
      </c>
      <c r="U975" s="1">
        <v>44906</v>
      </c>
      <c r="V975">
        <v>5</v>
      </c>
      <c r="W975" t="str">
        <f>IF(Table1[[#This Row],[Engagement Score]]&lt;3,"Low",IF(Table1[[#This Row],[Engagement Score]]&lt;4,"Medium","High"))</f>
        <v>High</v>
      </c>
      <c r="X975">
        <v>2</v>
      </c>
      <c r="Y975" t="str">
        <f>IF(Table1[[#This Row],[Satisfaction Score]]&lt;3,"Unsatisfied",IF(Table1[[#This Row],[Satisfaction Score]]&lt;4,"Neutral","Satisfied"))</f>
        <v>Unsatisfied</v>
      </c>
      <c r="Z975">
        <v>1</v>
      </c>
      <c r="AA975" s="1">
        <v>44968</v>
      </c>
      <c r="AB975" t="s">
        <v>41</v>
      </c>
      <c r="AC975" t="s">
        <v>51</v>
      </c>
      <c r="AD975" t="s">
        <v>73</v>
      </c>
      <c r="AE975">
        <v>4</v>
      </c>
      <c r="AF975" s="5">
        <v>336.08</v>
      </c>
      <c r="AG975">
        <v>78</v>
      </c>
      <c r="AH975" t="str">
        <f t="shared" si="15"/>
        <v>Old</v>
      </c>
    </row>
    <row r="976" spans="1:34" x14ac:dyDescent="0.25">
      <c r="A976">
        <v>1474</v>
      </c>
      <c r="B976" s="1">
        <v>44958</v>
      </c>
      <c r="C976">
        <v>3</v>
      </c>
      <c r="D976" t="s">
        <v>106</v>
      </c>
      <c r="E976" t="s">
        <v>87</v>
      </c>
      <c r="F976" t="s">
        <v>108</v>
      </c>
      <c r="G976" t="s">
        <v>55</v>
      </c>
      <c r="H976" t="s">
        <v>32</v>
      </c>
      <c r="I976" t="s">
        <v>46</v>
      </c>
      <c r="J976" t="s">
        <v>34</v>
      </c>
      <c r="K976" t="s">
        <v>188</v>
      </c>
      <c r="L976" t="s">
        <v>79</v>
      </c>
      <c r="M976" s="1">
        <v>15535</v>
      </c>
      <c r="N976" t="s">
        <v>36</v>
      </c>
      <c r="O976" t="s">
        <v>37</v>
      </c>
      <c r="P976" t="s">
        <v>49</v>
      </c>
      <c r="Q976" t="s">
        <v>67</v>
      </c>
      <c r="R976" t="s">
        <v>78</v>
      </c>
      <c r="S976" t="str">
        <f>IF(Table1[[#This Row],[Current Employee Rating]]&gt;=4,"High Performer",IF(Table1[[#This Row],[Current Employee Rating]]&gt;=3,"Average Performer","Low Performer"))</f>
        <v>Average Performer</v>
      </c>
      <c r="T976">
        <v>3</v>
      </c>
      <c r="U976" s="1">
        <v>44826</v>
      </c>
      <c r="V976">
        <v>2</v>
      </c>
      <c r="W976" t="str">
        <f>IF(Table1[[#This Row],[Engagement Score]]&lt;3,"Low",IF(Table1[[#This Row],[Engagement Score]]&lt;4,"Medium","High"))</f>
        <v>Low</v>
      </c>
      <c r="X976">
        <v>1</v>
      </c>
      <c r="Y976" t="str">
        <f>IF(Table1[[#This Row],[Satisfaction Score]]&lt;3,"Unsatisfied",IF(Table1[[#This Row],[Satisfaction Score]]&lt;4,"Neutral","Satisfied"))</f>
        <v>Unsatisfied</v>
      </c>
      <c r="Z976">
        <v>3</v>
      </c>
      <c r="AA976" s="1">
        <v>44976</v>
      </c>
      <c r="AB976" t="s">
        <v>62</v>
      </c>
      <c r="AC976" t="s">
        <v>51</v>
      </c>
      <c r="AD976" t="s">
        <v>43</v>
      </c>
      <c r="AE976">
        <v>1</v>
      </c>
      <c r="AF976" s="5">
        <v>798.37</v>
      </c>
      <c r="AG976">
        <v>81</v>
      </c>
      <c r="AH976" t="str">
        <f t="shared" si="15"/>
        <v>Old</v>
      </c>
    </row>
    <row r="977" spans="1:34" x14ac:dyDescent="0.25">
      <c r="A977">
        <v>1475</v>
      </c>
      <c r="B977" s="1">
        <v>44943</v>
      </c>
      <c r="C977">
        <v>3</v>
      </c>
      <c r="D977" t="s">
        <v>106</v>
      </c>
      <c r="E977" t="s">
        <v>64</v>
      </c>
      <c r="F977" t="s">
        <v>30</v>
      </c>
      <c r="G977" t="s">
        <v>55</v>
      </c>
      <c r="H977" t="s">
        <v>45</v>
      </c>
      <c r="I977" t="s">
        <v>33</v>
      </c>
      <c r="J977" t="s">
        <v>34</v>
      </c>
      <c r="K977" t="s">
        <v>188</v>
      </c>
      <c r="L977" t="s">
        <v>101</v>
      </c>
      <c r="M977" s="1">
        <v>34200</v>
      </c>
      <c r="N977" t="s">
        <v>36</v>
      </c>
      <c r="O977" t="s">
        <v>48</v>
      </c>
      <c r="P977" t="s">
        <v>60</v>
      </c>
      <c r="Q977" t="s">
        <v>67</v>
      </c>
      <c r="R977" t="s">
        <v>78</v>
      </c>
      <c r="S977" t="str">
        <f>IF(Table1[[#This Row],[Current Employee Rating]]&gt;=4,"High Performer",IF(Table1[[#This Row],[Current Employee Rating]]&gt;=3,"Average Performer","Low Performer"))</f>
        <v>Average Performer</v>
      </c>
      <c r="T977">
        <v>3</v>
      </c>
      <c r="U977" s="1">
        <v>45132</v>
      </c>
      <c r="V977">
        <v>2</v>
      </c>
      <c r="W977" t="str">
        <f>IF(Table1[[#This Row],[Engagement Score]]&lt;3,"Low",IF(Table1[[#This Row],[Engagement Score]]&lt;4,"Medium","High"))</f>
        <v>Low</v>
      </c>
      <c r="X977">
        <v>3</v>
      </c>
      <c r="Y977" t="str">
        <f>IF(Table1[[#This Row],[Satisfaction Score]]&lt;3,"Unsatisfied",IF(Table1[[#This Row],[Satisfaction Score]]&lt;4,"Neutral","Satisfied"))</f>
        <v>Neutral</v>
      </c>
      <c r="Z977">
        <v>3</v>
      </c>
      <c r="AA977" s="1">
        <v>44869</v>
      </c>
      <c r="AB977" t="s">
        <v>68</v>
      </c>
      <c r="AC977" t="s">
        <v>42</v>
      </c>
      <c r="AD977" t="s">
        <v>73</v>
      </c>
      <c r="AE977">
        <v>3</v>
      </c>
      <c r="AF977" s="5">
        <v>499.48</v>
      </c>
      <c r="AG977">
        <v>30</v>
      </c>
      <c r="AH977" t="str">
        <f t="shared" si="15"/>
        <v>Adult</v>
      </c>
    </row>
    <row r="978" spans="1:34" x14ac:dyDescent="0.25">
      <c r="A978">
        <v>1476</v>
      </c>
      <c r="B978" s="1">
        <v>43806</v>
      </c>
      <c r="C978">
        <v>6</v>
      </c>
      <c r="D978" t="s">
        <v>106</v>
      </c>
      <c r="E978" t="s">
        <v>94</v>
      </c>
      <c r="F978" t="s">
        <v>108</v>
      </c>
      <c r="G978" t="s">
        <v>31</v>
      </c>
      <c r="H978" t="s">
        <v>32</v>
      </c>
      <c r="I978" t="s">
        <v>46</v>
      </c>
      <c r="J978" t="s">
        <v>34</v>
      </c>
      <c r="K978" t="s">
        <v>188</v>
      </c>
      <c r="L978" t="s">
        <v>70</v>
      </c>
      <c r="M978" s="1">
        <v>22957</v>
      </c>
      <c r="N978" t="s">
        <v>36</v>
      </c>
      <c r="O978" t="s">
        <v>48</v>
      </c>
      <c r="P978" t="s">
        <v>60</v>
      </c>
      <c r="Q978" t="s">
        <v>77</v>
      </c>
      <c r="R978" t="s">
        <v>107</v>
      </c>
      <c r="S978" t="str">
        <f>IF(Table1[[#This Row],[Current Employee Rating]]&gt;=4,"High Performer",IF(Table1[[#This Row],[Current Employee Rating]]&gt;=3,"Average Performer","Low Performer"))</f>
        <v>Average Performer</v>
      </c>
      <c r="T978">
        <v>3</v>
      </c>
      <c r="U978" s="1">
        <v>44916</v>
      </c>
      <c r="V978">
        <v>1</v>
      </c>
      <c r="W978" t="str">
        <f>IF(Table1[[#This Row],[Engagement Score]]&lt;3,"Low",IF(Table1[[#This Row],[Engagement Score]]&lt;4,"Medium","High"))</f>
        <v>Low</v>
      </c>
      <c r="X978">
        <v>4</v>
      </c>
      <c r="Y978" t="str">
        <f>IF(Table1[[#This Row],[Satisfaction Score]]&lt;3,"Unsatisfied",IF(Table1[[#This Row],[Satisfaction Score]]&lt;4,"Neutral","Satisfied"))</f>
        <v>Satisfied</v>
      </c>
      <c r="Z978">
        <v>1</v>
      </c>
      <c r="AA978" s="1">
        <v>44993</v>
      </c>
      <c r="AB978" t="s">
        <v>68</v>
      </c>
      <c r="AC978" t="s">
        <v>51</v>
      </c>
      <c r="AD978" t="s">
        <v>63</v>
      </c>
      <c r="AE978">
        <v>2</v>
      </c>
      <c r="AF978" s="5">
        <v>615.32000000000005</v>
      </c>
      <c r="AG978">
        <v>57</v>
      </c>
      <c r="AH978" t="str">
        <f t="shared" si="15"/>
        <v>Middle Aged</v>
      </c>
    </row>
    <row r="979" spans="1:34" x14ac:dyDescent="0.25">
      <c r="A979">
        <v>1477</v>
      </c>
      <c r="B979" s="1">
        <v>43425</v>
      </c>
      <c r="C979">
        <v>7</v>
      </c>
      <c r="D979" t="s">
        <v>28</v>
      </c>
      <c r="E979" t="s">
        <v>29</v>
      </c>
      <c r="F979" t="s">
        <v>30</v>
      </c>
      <c r="G979" t="s">
        <v>31</v>
      </c>
      <c r="H979" t="s">
        <v>56</v>
      </c>
      <c r="I979" t="s">
        <v>55</v>
      </c>
      <c r="J979" t="s">
        <v>34</v>
      </c>
      <c r="K979" t="s">
        <v>188</v>
      </c>
      <c r="L979" t="s">
        <v>101</v>
      </c>
      <c r="M979" s="1">
        <v>23266</v>
      </c>
      <c r="N979" t="s">
        <v>36</v>
      </c>
      <c r="O979" t="s">
        <v>37</v>
      </c>
      <c r="P979" t="s">
        <v>84</v>
      </c>
      <c r="Q979" t="s">
        <v>67</v>
      </c>
      <c r="R979" t="s">
        <v>78</v>
      </c>
      <c r="S979" t="str">
        <f>IF(Table1[[#This Row],[Current Employee Rating]]&gt;=4,"High Performer",IF(Table1[[#This Row],[Current Employee Rating]]&gt;=3,"Average Performer","Low Performer"))</f>
        <v>Average Performer</v>
      </c>
      <c r="T979">
        <v>3</v>
      </c>
      <c r="U979" s="1">
        <v>44981</v>
      </c>
      <c r="V979">
        <v>5</v>
      </c>
      <c r="W979" t="str">
        <f>IF(Table1[[#This Row],[Engagement Score]]&lt;3,"Low",IF(Table1[[#This Row],[Engagement Score]]&lt;4,"Medium","High"))</f>
        <v>High</v>
      </c>
      <c r="X979">
        <v>5</v>
      </c>
      <c r="Y979" t="str">
        <f>IF(Table1[[#This Row],[Satisfaction Score]]&lt;3,"Unsatisfied",IF(Table1[[#This Row],[Satisfaction Score]]&lt;4,"Neutral","Satisfied"))</f>
        <v>Satisfied</v>
      </c>
      <c r="Z979">
        <v>3</v>
      </c>
      <c r="AA979" s="1">
        <v>44997</v>
      </c>
      <c r="AB979" t="s">
        <v>68</v>
      </c>
      <c r="AC979" t="s">
        <v>51</v>
      </c>
      <c r="AD979" t="s">
        <v>43</v>
      </c>
      <c r="AE979">
        <v>5</v>
      </c>
      <c r="AF979" s="5">
        <v>410.36</v>
      </c>
      <c r="AG979">
        <v>55</v>
      </c>
      <c r="AH979" t="str">
        <f t="shared" si="15"/>
        <v>Middle Aged</v>
      </c>
    </row>
    <row r="980" spans="1:34" x14ac:dyDescent="0.25">
      <c r="A980">
        <v>1478</v>
      </c>
      <c r="B980" s="1">
        <v>44242</v>
      </c>
      <c r="C980">
        <v>5</v>
      </c>
      <c r="D980" t="s">
        <v>28</v>
      </c>
      <c r="E980" t="s">
        <v>85</v>
      </c>
      <c r="F980" t="s">
        <v>30</v>
      </c>
      <c r="G980" t="s">
        <v>46</v>
      </c>
      <c r="H980" t="s">
        <v>56</v>
      </c>
      <c r="I980" t="s">
        <v>46</v>
      </c>
      <c r="J980" t="s">
        <v>34</v>
      </c>
      <c r="K980" t="s">
        <v>188</v>
      </c>
      <c r="L980" t="s">
        <v>70</v>
      </c>
      <c r="M980" s="1">
        <v>19623</v>
      </c>
      <c r="N980" t="s">
        <v>36</v>
      </c>
      <c r="O980" t="s">
        <v>37</v>
      </c>
      <c r="P980" t="s">
        <v>60</v>
      </c>
      <c r="Q980" t="s">
        <v>77</v>
      </c>
      <c r="R980" t="s">
        <v>78</v>
      </c>
      <c r="S980" t="str">
        <f>IF(Table1[[#This Row],[Current Employee Rating]]&gt;=4,"High Performer",IF(Table1[[#This Row],[Current Employee Rating]]&gt;=3,"Average Performer","Low Performer"))</f>
        <v>Average Performer</v>
      </c>
      <c r="T980">
        <v>3</v>
      </c>
      <c r="U980" s="1">
        <v>44887</v>
      </c>
      <c r="V980">
        <v>1</v>
      </c>
      <c r="W980" t="str">
        <f>IF(Table1[[#This Row],[Engagement Score]]&lt;3,"Low",IF(Table1[[#This Row],[Engagement Score]]&lt;4,"Medium","High"))</f>
        <v>Low</v>
      </c>
      <c r="X980">
        <v>1</v>
      </c>
      <c r="Y980" t="str">
        <f>IF(Table1[[#This Row],[Satisfaction Score]]&lt;3,"Unsatisfied",IF(Table1[[#This Row],[Satisfaction Score]]&lt;4,"Neutral","Satisfied"))</f>
        <v>Unsatisfied</v>
      </c>
      <c r="Z980">
        <v>3</v>
      </c>
      <c r="AA980" s="1">
        <v>45141</v>
      </c>
      <c r="AB980" t="s">
        <v>41</v>
      </c>
      <c r="AC980" t="s">
        <v>51</v>
      </c>
      <c r="AD980" t="s">
        <v>43</v>
      </c>
      <c r="AE980">
        <v>5</v>
      </c>
      <c r="AF980" s="5">
        <v>453.86</v>
      </c>
      <c r="AG980">
        <v>68</v>
      </c>
      <c r="AH980" t="str">
        <f t="shared" si="15"/>
        <v>Old</v>
      </c>
    </row>
    <row r="981" spans="1:34" x14ac:dyDescent="0.25">
      <c r="A981">
        <v>1479</v>
      </c>
      <c r="B981" s="1">
        <v>44202</v>
      </c>
      <c r="C981">
        <v>5</v>
      </c>
      <c r="D981" t="s">
        <v>28</v>
      </c>
      <c r="E981" t="s">
        <v>44</v>
      </c>
      <c r="F981" t="s">
        <v>30</v>
      </c>
      <c r="G981" t="s">
        <v>46</v>
      </c>
      <c r="H981" t="s">
        <v>56</v>
      </c>
      <c r="I981" t="s">
        <v>55</v>
      </c>
      <c r="J981" t="s">
        <v>34</v>
      </c>
      <c r="K981" t="s">
        <v>188</v>
      </c>
      <c r="L981" t="s">
        <v>96</v>
      </c>
      <c r="M981" s="1">
        <v>18966</v>
      </c>
      <c r="N981" t="s">
        <v>36</v>
      </c>
      <c r="O981" t="s">
        <v>37</v>
      </c>
      <c r="P981" t="s">
        <v>38</v>
      </c>
      <c r="Q981" t="s">
        <v>67</v>
      </c>
      <c r="R981" t="s">
        <v>78</v>
      </c>
      <c r="S981" t="str">
        <f>IF(Table1[[#This Row],[Current Employee Rating]]&gt;=4,"High Performer",IF(Table1[[#This Row],[Current Employee Rating]]&gt;=3,"Average Performer","Low Performer"))</f>
        <v>Average Performer</v>
      </c>
      <c r="T981">
        <v>3</v>
      </c>
      <c r="U981" s="1">
        <v>44796</v>
      </c>
      <c r="V981">
        <v>3</v>
      </c>
      <c r="W981" t="str">
        <f>IF(Table1[[#This Row],[Engagement Score]]&lt;3,"Low",IF(Table1[[#This Row],[Engagement Score]]&lt;4,"Medium","High"))</f>
        <v>Medium</v>
      </c>
      <c r="X981">
        <v>4</v>
      </c>
      <c r="Y981" t="str">
        <f>IF(Table1[[#This Row],[Satisfaction Score]]&lt;3,"Unsatisfied",IF(Table1[[#This Row],[Satisfaction Score]]&lt;4,"Neutral","Satisfied"))</f>
        <v>Satisfied</v>
      </c>
      <c r="Z981">
        <v>2</v>
      </c>
      <c r="AA981" s="1">
        <v>44949</v>
      </c>
      <c r="AB981" t="s">
        <v>62</v>
      </c>
      <c r="AC981" t="s">
        <v>42</v>
      </c>
      <c r="AD981" t="s">
        <v>43</v>
      </c>
      <c r="AE981">
        <v>1</v>
      </c>
      <c r="AF981" s="5">
        <v>975.27</v>
      </c>
      <c r="AG981">
        <v>70</v>
      </c>
      <c r="AH981" t="str">
        <f t="shared" si="15"/>
        <v>Old</v>
      </c>
    </row>
    <row r="982" spans="1:34" x14ac:dyDescent="0.25">
      <c r="A982">
        <v>1480</v>
      </c>
      <c r="B982" s="1">
        <v>43483</v>
      </c>
      <c r="C982">
        <v>7</v>
      </c>
      <c r="D982" t="s">
        <v>28</v>
      </c>
      <c r="E982" t="s">
        <v>87</v>
      </c>
      <c r="F982" t="s">
        <v>30</v>
      </c>
      <c r="G982" t="s">
        <v>46</v>
      </c>
      <c r="H982" t="s">
        <v>56</v>
      </c>
      <c r="I982" t="s">
        <v>46</v>
      </c>
      <c r="J982" t="s">
        <v>34</v>
      </c>
      <c r="K982" t="s">
        <v>188</v>
      </c>
      <c r="L982" t="s">
        <v>100</v>
      </c>
      <c r="M982" s="1">
        <v>34451</v>
      </c>
      <c r="N982" t="s">
        <v>36</v>
      </c>
      <c r="O982" t="s">
        <v>48</v>
      </c>
      <c r="P982" t="s">
        <v>72</v>
      </c>
      <c r="Q982" t="s">
        <v>67</v>
      </c>
      <c r="R982" t="s">
        <v>98</v>
      </c>
      <c r="S982" t="str">
        <f>IF(Table1[[#This Row],[Current Employee Rating]]&gt;=4,"High Performer",IF(Table1[[#This Row],[Current Employee Rating]]&gt;=3,"Average Performer","Low Performer"))</f>
        <v>Average Performer</v>
      </c>
      <c r="T982">
        <v>3</v>
      </c>
      <c r="U982" s="1">
        <v>44973</v>
      </c>
      <c r="V982">
        <v>5</v>
      </c>
      <c r="W982" t="str">
        <f>IF(Table1[[#This Row],[Engagement Score]]&lt;3,"Low",IF(Table1[[#This Row],[Engagement Score]]&lt;4,"Medium","High"))</f>
        <v>High</v>
      </c>
      <c r="X982">
        <v>1</v>
      </c>
      <c r="Y982" t="str">
        <f>IF(Table1[[#This Row],[Satisfaction Score]]&lt;3,"Unsatisfied",IF(Table1[[#This Row],[Satisfaction Score]]&lt;4,"Neutral","Satisfied"))</f>
        <v>Unsatisfied</v>
      </c>
      <c r="Z982">
        <v>4</v>
      </c>
      <c r="AA982" s="1">
        <v>45034</v>
      </c>
      <c r="AB982" t="s">
        <v>41</v>
      </c>
      <c r="AC982" t="s">
        <v>51</v>
      </c>
      <c r="AD982" t="s">
        <v>43</v>
      </c>
      <c r="AE982">
        <v>2</v>
      </c>
      <c r="AF982" s="5">
        <v>946.81</v>
      </c>
      <c r="AG982">
        <v>25</v>
      </c>
      <c r="AH982" t="str">
        <f t="shared" si="15"/>
        <v>Adult</v>
      </c>
    </row>
    <row r="983" spans="1:34" x14ac:dyDescent="0.25">
      <c r="A983">
        <v>1481</v>
      </c>
      <c r="B983" s="1">
        <v>45000</v>
      </c>
      <c r="C983">
        <v>3</v>
      </c>
      <c r="D983" t="s">
        <v>28</v>
      </c>
      <c r="E983" t="s">
        <v>64</v>
      </c>
      <c r="F983" t="s">
        <v>30</v>
      </c>
      <c r="G983" t="s">
        <v>55</v>
      </c>
      <c r="H983" t="s">
        <v>45</v>
      </c>
      <c r="I983" t="s">
        <v>46</v>
      </c>
      <c r="J983" t="s">
        <v>34</v>
      </c>
      <c r="K983" t="s">
        <v>188</v>
      </c>
      <c r="L983" t="s">
        <v>70</v>
      </c>
      <c r="M983" s="1">
        <v>36716</v>
      </c>
      <c r="N983" t="s">
        <v>36</v>
      </c>
      <c r="O983" t="s">
        <v>48</v>
      </c>
      <c r="P983" t="s">
        <v>84</v>
      </c>
      <c r="Q983" t="s">
        <v>61</v>
      </c>
      <c r="R983" t="s">
        <v>78</v>
      </c>
      <c r="S983" t="str">
        <f>IF(Table1[[#This Row],[Current Employee Rating]]&gt;=4,"High Performer",IF(Table1[[#This Row],[Current Employee Rating]]&gt;=3,"Average Performer","Low Performer"))</f>
        <v>Average Performer</v>
      </c>
      <c r="T983">
        <v>3</v>
      </c>
      <c r="U983" s="1">
        <v>45131</v>
      </c>
      <c r="V983">
        <v>3</v>
      </c>
      <c r="W983" t="str">
        <f>IF(Table1[[#This Row],[Engagement Score]]&lt;3,"Low",IF(Table1[[#This Row],[Engagement Score]]&lt;4,"Medium","High"))</f>
        <v>Medium</v>
      </c>
      <c r="X983">
        <v>5</v>
      </c>
      <c r="Y983" t="str">
        <f>IF(Table1[[#This Row],[Satisfaction Score]]&lt;3,"Unsatisfied",IF(Table1[[#This Row],[Satisfaction Score]]&lt;4,"Neutral","Satisfied"))</f>
        <v>Satisfied</v>
      </c>
      <c r="Z983">
        <v>3</v>
      </c>
      <c r="AA983" s="1">
        <v>45062</v>
      </c>
      <c r="AB983" t="s">
        <v>92</v>
      </c>
      <c r="AC983" t="s">
        <v>42</v>
      </c>
      <c r="AD983" t="s">
        <v>63</v>
      </c>
      <c r="AE983">
        <v>5</v>
      </c>
      <c r="AF983" s="5">
        <v>142.57</v>
      </c>
      <c r="AG983">
        <v>23</v>
      </c>
      <c r="AH983" t="str">
        <f t="shared" si="15"/>
        <v>Young Adult</v>
      </c>
    </row>
    <row r="984" spans="1:34" x14ac:dyDescent="0.25">
      <c r="A984">
        <v>1482</v>
      </c>
      <c r="B984" s="1">
        <v>43780</v>
      </c>
      <c r="C984">
        <v>6</v>
      </c>
      <c r="D984" t="s">
        <v>28</v>
      </c>
      <c r="E984" t="s">
        <v>94</v>
      </c>
      <c r="F984" t="s">
        <v>30</v>
      </c>
      <c r="G984" t="s">
        <v>31</v>
      </c>
      <c r="H984" t="s">
        <v>32</v>
      </c>
      <c r="I984" t="s">
        <v>33</v>
      </c>
      <c r="J984" t="s">
        <v>34</v>
      </c>
      <c r="K984" t="s">
        <v>188</v>
      </c>
      <c r="L984" t="s">
        <v>35</v>
      </c>
      <c r="M984" s="1">
        <v>19026</v>
      </c>
      <c r="N984" t="s">
        <v>36</v>
      </c>
      <c r="O984" t="s">
        <v>37</v>
      </c>
      <c r="P984" t="s">
        <v>84</v>
      </c>
      <c r="Q984" t="s">
        <v>39</v>
      </c>
      <c r="R984" t="s">
        <v>78</v>
      </c>
      <c r="S984" t="str">
        <f>IF(Table1[[#This Row],[Current Employee Rating]]&gt;=4,"High Performer",IF(Table1[[#This Row],[Current Employee Rating]]&gt;=3,"Average Performer","Low Performer"))</f>
        <v>Average Performer</v>
      </c>
      <c r="T984">
        <v>3</v>
      </c>
      <c r="U984" s="1">
        <v>45039</v>
      </c>
      <c r="V984">
        <v>1</v>
      </c>
      <c r="W984" t="str">
        <f>IF(Table1[[#This Row],[Engagement Score]]&lt;3,"Low",IF(Table1[[#This Row],[Engagement Score]]&lt;4,"Medium","High"))</f>
        <v>Low</v>
      </c>
      <c r="X984">
        <v>1</v>
      </c>
      <c r="Y984" t="str">
        <f>IF(Table1[[#This Row],[Satisfaction Score]]&lt;3,"Unsatisfied",IF(Table1[[#This Row],[Satisfaction Score]]&lt;4,"Neutral","Satisfied"))</f>
        <v>Unsatisfied</v>
      </c>
      <c r="Z984">
        <v>1</v>
      </c>
      <c r="AA984" s="1">
        <v>44847</v>
      </c>
      <c r="AB984" t="s">
        <v>50</v>
      </c>
      <c r="AC984" t="s">
        <v>42</v>
      </c>
      <c r="AD984" t="s">
        <v>63</v>
      </c>
      <c r="AE984">
        <v>5</v>
      </c>
      <c r="AF984" s="5">
        <v>186.57</v>
      </c>
      <c r="AG984">
        <v>67</v>
      </c>
      <c r="AH984" t="str">
        <f t="shared" si="15"/>
        <v>Old</v>
      </c>
    </row>
    <row r="985" spans="1:34" x14ac:dyDescent="0.25">
      <c r="A985">
        <v>1483</v>
      </c>
      <c r="B985" s="1">
        <v>44794</v>
      </c>
      <c r="C985">
        <v>3</v>
      </c>
      <c r="D985" t="s">
        <v>28</v>
      </c>
      <c r="E985" t="s">
        <v>74</v>
      </c>
      <c r="F985" t="s">
        <v>30</v>
      </c>
      <c r="G985" t="s">
        <v>55</v>
      </c>
      <c r="H985" t="s">
        <v>45</v>
      </c>
      <c r="I985" t="s">
        <v>55</v>
      </c>
      <c r="J985" t="s">
        <v>34</v>
      </c>
      <c r="K985" t="s">
        <v>188</v>
      </c>
      <c r="L985" t="s">
        <v>100</v>
      </c>
      <c r="M985" s="1">
        <v>22569</v>
      </c>
      <c r="N985" t="s">
        <v>36</v>
      </c>
      <c r="O985" t="s">
        <v>37</v>
      </c>
      <c r="P985" t="s">
        <v>49</v>
      </c>
      <c r="Q985" t="s">
        <v>61</v>
      </c>
      <c r="R985" t="s">
        <v>78</v>
      </c>
      <c r="S985" t="str">
        <f>IF(Table1[[#This Row],[Current Employee Rating]]&gt;=4,"High Performer",IF(Table1[[#This Row],[Current Employee Rating]]&gt;=3,"Average Performer","Low Performer"))</f>
        <v>Average Performer</v>
      </c>
      <c r="T985">
        <v>3</v>
      </c>
      <c r="U985" s="1">
        <v>44792</v>
      </c>
      <c r="V985">
        <v>3</v>
      </c>
      <c r="W985" t="str">
        <f>IF(Table1[[#This Row],[Engagement Score]]&lt;3,"Low",IF(Table1[[#This Row],[Engagement Score]]&lt;4,"Medium","High"))</f>
        <v>Medium</v>
      </c>
      <c r="X985">
        <v>5</v>
      </c>
      <c r="Y985" t="str">
        <f>IF(Table1[[#This Row],[Satisfaction Score]]&lt;3,"Unsatisfied",IF(Table1[[#This Row],[Satisfaction Score]]&lt;4,"Neutral","Satisfied"))</f>
        <v>Satisfied</v>
      </c>
      <c r="Z985">
        <v>4</v>
      </c>
      <c r="AA985" s="1">
        <v>44795</v>
      </c>
      <c r="AB985" t="s">
        <v>92</v>
      </c>
      <c r="AC985" t="s">
        <v>51</v>
      </c>
      <c r="AD985" t="s">
        <v>52</v>
      </c>
      <c r="AE985">
        <v>4</v>
      </c>
      <c r="AF985" s="5">
        <v>168.71</v>
      </c>
      <c r="AG985">
        <v>61</v>
      </c>
      <c r="AH985" t="str">
        <f t="shared" si="15"/>
        <v>Old</v>
      </c>
    </row>
    <row r="986" spans="1:34" x14ac:dyDescent="0.25">
      <c r="A986">
        <v>1484</v>
      </c>
      <c r="B986" s="1">
        <v>43956</v>
      </c>
      <c r="C986">
        <v>6</v>
      </c>
      <c r="D986" t="s">
        <v>28</v>
      </c>
      <c r="E986" t="s">
        <v>81</v>
      </c>
      <c r="F986" t="s">
        <v>30</v>
      </c>
      <c r="G986" t="s">
        <v>55</v>
      </c>
      <c r="H986" t="s">
        <v>56</v>
      </c>
      <c r="I986" t="s">
        <v>55</v>
      </c>
      <c r="J986" t="s">
        <v>34</v>
      </c>
      <c r="K986" t="s">
        <v>188</v>
      </c>
      <c r="L986" t="s">
        <v>65</v>
      </c>
      <c r="M986" s="1">
        <v>33421</v>
      </c>
      <c r="N986" t="s">
        <v>36</v>
      </c>
      <c r="O986" t="s">
        <v>37</v>
      </c>
      <c r="P986" t="s">
        <v>49</v>
      </c>
      <c r="Q986" t="s">
        <v>67</v>
      </c>
      <c r="R986" t="s">
        <v>78</v>
      </c>
      <c r="S986" t="str">
        <f>IF(Table1[[#This Row],[Current Employee Rating]]&gt;=4,"High Performer",IF(Table1[[#This Row],[Current Employee Rating]]&gt;=3,"Average Performer","Low Performer"))</f>
        <v>Average Performer</v>
      </c>
      <c r="T986">
        <v>3</v>
      </c>
      <c r="U986" s="1">
        <v>44920</v>
      </c>
      <c r="V986">
        <v>5</v>
      </c>
      <c r="W986" t="str">
        <f>IF(Table1[[#This Row],[Engagement Score]]&lt;3,"Low",IF(Table1[[#This Row],[Engagement Score]]&lt;4,"Medium","High"))</f>
        <v>High</v>
      </c>
      <c r="X986">
        <v>2</v>
      </c>
      <c r="Y986" t="str">
        <f>IF(Table1[[#This Row],[Satisfaction Score]]&lt;3,"Unsatisfied",IF(Table1[[#This Row],[Satisfaction Score]]&lt;4,"Neutral","Satisfied"))</f>
        <v>Unsatisfied</v>
      </c>
      <c r="Z986">
        <v>1</v>
      </c>
      <c r="AA986" s="1">
        <v>45136</v>
      </c>
      <c r="AB986" t="s">
        <v>92</v>
      </c>
      <c r="AC986" t="s">
        <v>51</v>
      </c>
      <c r="AD986" t="s">
        <v>52</v>
      </c>
      <c r="AE986">
        <v>1</v>
      </c>
      <c r="AF986" s="5">
        <v>473.77</v>
      </c>
      <c r="AG986">
        <v>29</v>
      </c>
      <c r="AH986" t="str">
        <f t="shared" si="15"/>
        <v>Adult</v>
      </c>
    </row>
    <row r="987" spans="1:34" x14ac:dyDescent="0.25">
      <c r="A987">
        <v>1485</v>
      </c>
      <c r="B987" s="1">
        <v>44260</v>
      </c>
      <c r="C987">
        <v>5</v>
      </c>
      <c r="D987" t="s">
        <v>28</v>
      </c>
      <c r="E987" t="s">
        <v>54</v>
      </c>
      <c r="F987" t="s">
        <v>30</v>
      </c>
      <c r="G987" t="s">
        <v>31</v>
      </c>
      <c r="H987" t="s">
        <v>45</v>
      </c>
      <c r="I987" t="s">
        <v>46</v>
      </c>
      <c r="J987" t="s">
        <v>34</v>
      </c>
      <c r="K987" t="s">
        <v>188</v>
      </c>
      <c r="L987" t="s">
        <v>47</v>
      </c>
      <c r="M987" s="1">
        <v>26283</v>
      </c>
      <c r="N987" t="s">
        <v>36</v>
      </c>
      <c r="O987" t="s">
        <v>37</v>
      </c>
      <c r="P987" t="s">
        <v>84</v>
      </c>
      <c r="Q987" t="s">
        <v>67</v>
      </c>
      <c r="R987" t="s">
        <v>78</v>
      </c>
      <c r="S987" t="str">
        <f>IF(Table1[[#This Row],[Current Employee Rating]]&gt;=4,"High Performer",IF(Table1[[#This Row],[Current Employee Rating]]&gt;=3,"Average Performer","Low Performer"))</f>
        <v>Average Performer</v>
      </c>
      <c r="T987">
        <v>3</v>
      </c>
      <c r="U987" s="1">
        <v>44909</v>
      </c>
      <c r="V987">
        <v>1</v>
      </c>
      <c r="W987" t="str">
        <f>IF(Table1[[#This Row],[Engagement Score]]&lt;3,"Low",IF(Table1[[#This Row],[Engagement Score]]&lt;4,"Medium","High"))</f>
        <v>Low</v>
      </c>
      <c r="X987">
        <v>2</v>
      </c>
      <c r="Y987" t="str">
        <f>IF(Table1[[#This Row],[Satisfaction Score]]&lt;3,"Unsatisfied",IF(Table1[[#This Row],[Satisfaction Score]]&lt;4,"Neutral","Satisfied"))</f>
        <v>Unsatisfied</v>
      </c>
      <c r="Z987">
        <v>1</v>
      </c>
      <c r="AA987" s="1">
        <v>45109</v>
      </c>
      <c r="AB987" t="s">
        <v>41</v>
      </c>
      <c r="AC987" t="s">
        <v>51</v>
      </c>
      <c r="AD987" t="s">
        <v>63</v>
      </c>
      <c r="AE987">
        <v>5</v>
      </c>
      <c r="AF987" s="5">
        <v>654.35</v>
      </c>
      <c r="AG987">
        <v>50</v>
      </c>
      <c r="AH987" t="str">
        <f t="shared" si="15"/>
        <v>Middle Aged</v>
      </c>
    </row>
    <row r="988" spans="1:34" x14ac:dyDescent="0.25">
      <c r="A988">
        <v>1486</v>
      </c>
      <c r="B988" s="1">
        <v>43531</v>
      </c>
      <c r="C988">
        <v>7</v>
      </c>
      <c r="D988" t="s">
        <v>28</v>
      </c>
      <c r="E988" t="s">
        <v>69</v>
      </c>
      <c r="F988" t="s">
        <v>30</v>
      </c>
      <c r="G988" t="s">
        <v>46</v>
      </c>
      <c r="H988" t="s">
        <v>45</v>
      </c>
      <c r="I988" t="s">
        <v>55</v>
      </c>
      <c r="J988" t="s">
        <v>34</v>
      </c>
      <c r="K988" t="s">
        <v>188</v>
      </c>
      <c r="L988" t="s">
        <v>79</v>
      </c>
      <c r="M988" s="1">
        <v>36293</v>
      </c>
      <c r="N988" t="s">
        <v>36</v>
      </c>
      <c r="O988" t="s">
        <v>37</v>
      </c>
      <c r="P988" t="s">
        <v>49</v>
      </c>
      <c r="Q988" t="s">
        <v>77</v>
      </c>
      <c r="R988" t="s">
        <v>40</v>
      </c>
      <c r="S988" t="str">
        <f>IF(Table1[[#This Row],[Current Employee Rating]]&gt;=4,"High Performer",IF(Table1[[#This Row],[Current Employee Rating]]&gt;=3,"Average Performer","Low Performer"))</f>
        <v>Average Performer</v>
      </c>
      <c r="T988">
        <v>3</v>
      </c>
      <c r="U988" s="1">
        <v>44990</v>
      </c>
      <c r="V988">
        <v>5</v>
      </c>
      <c r="W988" t="str">
        <f>IF(Table1[[#This Row],[Engagement Score]]&lt;3,"Low",IF(Table1[[#This Row],[Engagement Score]]&lt;4,"Medium","High"))</f>
        <v>High</v>
      </c>
      <c r="X988">
        <v>5</v>
      </c>
      <c r="Y988" t="str">
        <f>IF(Table1[[#This Row],[Satisfaction Score]]&lt;3,"Unsatisfied",IF(Table1[[#This Row],[Satisfaction Score]]&lt;4,"Neutral","Satisfied"))</f>
        <v>Satisfied</v>
      </c>
      <c r="Z988">
        <v>2</v>
      </c>
      <c r="AA988" s="1">
        <v>45076</v>
      </c>
      <c r="AB988" t="s">
        <v>50</v>
      </c>
      <c r="AC988" t="s">
        <v>42</v>
      </c>
      <c r="AD988" t="s">
        <v>52</v>
      </c>
      <c r="AE988">
        <v>2</v>
      </c>
      <c r="AF988" s="5">
        <v>176.63</v>
      </c>
      <c r="AG988">
        <v>20</v>
      </c>
      <c r="AH988" t="str">
        <f t="shared" si="15"/>
        <v>Young Adult</v>
      </c>
    </row>
    <row r="989" spans="1:34" x14ac:dyDescent="0.25">
      <c r="A989">
        <v>1487</v>
      </c>
      <c r="B989" s="1">
        <v>44689</v>
      </c>
      <c r="C989">
        <v>4</v>
      </c>
      <c r="D989" t="s">
        <v>28</v>
      </c>
      <c r="E989" t="s">
        <v>29</v>
      </c>
      <c r="F989" t="s">
        <v>30</v>
      </c>
      <c r="G989" t="s">
        <v>55</v>
      </c>
      <c r="H989" t="s">
        <v>56</v>
      </c>
      <c r="I989" t="s">
        <v>46</v>
      </c>
      <c r="J989" t="s">
        <v>34</v>
      </c>
      <c r="K989" t="s">
        <v>188</v>
      </c>
      <c r="L989" t="s">
        <v>65</v>
      </c>
      <c r="M989" s="1">
        <v>26173</v>
      </c>
      <c r="N989" t="s">
        <v>36</v>
      </c>
      <c r="O989" t="s">
        <v>37</v>
      </c>
      <c r="P989" t="s">
        <v>84</v>
      </c>
      <c r="Q989" t="s">
        <v>39</v>
      </c>
      <c r="R989" t="s">
        <v>40</v>
      </c>
      <c r="S989" t="str">
        <f>IF(Table1[[#This Row],[Current Employee Rating]]&gt;=4,"High Performer",IF(Table1[[#This Row],[Current Employee Rating]]&gt;=3,"Average Performer","Low Performer"))</f>
        <v>Average Performer</v>
      </c>
      <c r="T989">
        <v>3</v>
      </c>
      <c r="U989" s="1">
        <v>45066</v>
      </c>
      <c r="V989">
        <v>4</v>
      </c>
      <c r="W989" t="str">
        <f>IF(Table1[[#This Row],[Engagement Score]]&lt;3,"Low",IF(Table1[[#This Row],[Engagement Score]]&lt;4,"Medium","High"))</f>
        <v>High</v>
      </c>
      <c r="X989">
        <v>4</v>
      </c>
      <c r="Y989" t="str">
        <f>IF(Table1[[#This Row],[Satisfaction Score]]&lt;3,"Unsatisfied",IF(Table1[[#This Row],[Satisfaction Score]]&lt;4,"Neutral","Satisfied"))</f>
        <v>Satisfied</v>
      </c>
      <c r="Z989">
        <v>2</v>
      </c>
      <c r="AA989" s="1">
        <v>44781</v>
      </c>
      <c r="AB989" t="s">
        <v>50</v>
      </c>
      <c r="AC989" t="s">
        <v>51</v>
      </c>
      <c r="AD989" t="s">
        <v>43</v>
      </c>
      <c r="AE989">
        <v>3</v>
      </c>
      <c r="AF989" s="5">
        <v>385.82</v>
      </c>
      <c r="AG989">
        <v>51</v>
      </c>
      <c r="AH989" t="str">
        <f t="shared" si="15"/>
        <v>Middle Aged</v>
      </c>
    </row>
    <row r="990" spans="1:34" x14ac:dyDescent="0.25">
      <c r="A990">
        <v>1489</v>
      </c>
      <c r="B990" s="1">
        <v>44166</v>
      </c>
      <c r="C990">
        <v>5</v>
      </c>
      <c r="D990" t="s">
        <v>28</v>
      </c>
      <c r="E990" t="s">
        <v>44</v>
      </c>
      <c r="F990" t="s">
        <v>30</v>
      </c>
      <c r="G990" t="s">
        <v>31</v>
      </c>
      <c r="H990" t="s">
        <v>45</v>
      </c>
      <c r="I990" t="s">
        <v>46</v>
      </c>
      <c r="J990" t="s">
        <v>34</v>
      </c>
      <c r="K990" t="s">
        <v>188</v>
      </c>
      <c r="L990" t="s">
        <v>97</v>
      </c>
      <c r="M990" s="1">
        <v>16303</v>
      </c>
      <c r="N990" t="s">
        <v>36</v>
      </c>
      <c r="O990" t="s">
        <v>37</v>
      </c>
      <c r="P990" t="s">
        <v>38</v>
      </c>
      <c r="Q990" t="s">
        <v>39</v>
      </c>
      <c r="R990" t="s">
        <v>40</v>
      </c>
      <c r="S990" t="str">
        <f>IF(Table1[[#This Row],[Current Employee Rating]]&gt;=4,"High Performer",IF(Table1[[#This Row],[Current Employee Rating]]&gt;=3,"Average Performer","Low Performer"))</f>
        <v>Average Performer</v>
      </c>
      <c r="T990">
        <v>3</v>
      </c>
      <c r="U990" s="1">
        <v>44847</v>
      </c>
      <c r="V990">
        <v>3</v>
      </c>
      <c r="W990" t="str">
        <f>IF(Table1[[#This Row],[Engagement Score]]&lt;3,"Low",IF(Table1[[#This Row],[Engagement Score]]&lt;4,"Medium","High"))</f>
        <v>Medium</v>
      </c>
      <c r="X990">
        <v>5</v>
      </c>
      <c r="Y990" t="str">
        <f>IF(Table1[[#This Row],[Satisfaction Score]]&lt;3,"Unsatisfied",IF(Table1[[#This Row],[Satisfaction Score]]&lt;4,"Neutral","Satisfied"))</f>
        <v>Satisfied</v>
      </c>
      <c r="Z990">
        <v>2</v>
      </c>
      <c r="AA990" s="1">
        <v>44835</v>
      </c>
      <c r="AB990" t="s">
        <v>41</v>
      </c>
      <c r="AC990" t="s">
        <v>51</v>
      </c>
      <c r="AD990" t="s">
        <v>63</v>
      </c>
      <c r="AE990">
        <v>5</v>
      </c>
      <c r="AF990" s="5">
        <v>112.64</v>
      </c>
      <c r="AG990">
        <v>76</v>
      </c>
      <c r="AH990" t="str">
        <f t="shared" si="15"/>
        <v>Old</v>
      </c>
    </row>
    <row r="991" spans="1:34" x14ac:dyDescent="0.25">
      <c r="A991">
        <v>1490</v>
      </c>
      <c r="B991" s="1">
        <v>43690</v>
      </c>
      <c r="C991">
        <v>6</v>
      </c>
      <c r="D991" t="s">
        <v>28</v>
      </c>
      <c r="E991" t="s">
        <v>87</v>
      </c>
      <c r="F991" t="s">
        <v>30</v>
      </c>
      <c r="G991" t="s">
        <v>31</v>
      </c>
      <c r="H991" t="s">
        <v>45</v>
      </c>
      <c r="I991" t="s">
        <v>33</v>
      </c>
      <c r="J991" t="s">
        <v>34</v>
      </c>
      <c r="K991" t="s">
        <v>188</v>
      </c>
      <c r="L991" t="s">
        <v>79</v>
      </c>
      <c r="M991" s="1">
        <v>25650</v>
      </c>
      <c r="N991" t="s">
        <v>36</v>
      </c>
      <c r="O991" t="s">
        <v>37</v>
      </c>
      <c r="P991" t="s">
        <v>38</v>
      </c>
      <c r="Q991" t="s">
        <v>39</v>
      </c>
      <c r="R991" t="s">
        <v>98</v>
      </c>
      <c r="S991" t="str">
        <f>IF(Table1[[#This Row],[Current Employee Rating]]&gt;=4,"High Performer",IF(Table1[[#This Row],[Current Employee Rating]]&gt;=3,"Average Performer","Low Performer"))</f>
        <v>Average Performer</v>
      </c>
      <c r="T991">
        <v>3</v>
      </c>
      <c r="U991" s="1">
        <v>44991</v>
      </c>
      <c r="V991">
        <v>2</v>
      </c>
      <c r="W991" t="str">
        <f>IF(Table1[[#This Row],[Engagement Score]]&lt;3,"Low",IF(Table1[[#This Row],[Engagement Score]]&lt;4,"Medium","High"))</f>
        <v>Low</v>
      </c>
      <c r="X991">
        <v>3</v>
      </c>
      <c r="Y991" t="str">
        <f>IF(Table1[[#This Row],[Satisfaction Score]]&lt;3,"Unsatisfied",IF(Table1[[#This Row],[Satisfaction Score]]&lt;4,"Neutral","Satisfied"))</f>
        <v>Neutral</v>
      </c>
      <c r="Z991">
        <v>4</v>
      </c>
      <c r="AA991" s="1">
        <v>45130</v>
      </c>
      <c r="AB991" t="s">
        <v>92</v>
      </c>
      <c r="AC991" t="s">
        <v>51</v>
      </c>
      <c r="AD991" t="s">
        <v>52</v>
      </c>
      <c r="AE991">
        <v>4</v>
      </c>
      <c r="AF991" s="5">
        <v>849.95</v>
      </c>
      <c r="AG991">
        <v>49</v>
      </c>
      <c r="AH991" t="str">
        <f t="shared" si="15"/>
        <v>Middle Aged</v>
      </c>
    </row>
    <row r="992" spans="1:34" x14ac:dyDescent="0.25">
      <c r="A992">
        <v>1491</v>
      </c>
      <c r="B992" s="1">
        <v>43899</v>
      </c>
      <c r="C992">
        <v>6</v>
      </c>
      <c r="D992" t="s">
        <v>28</v>
      </c>
      <c r="E992" t="s">
        <v>64</v>
      </c>
      <c r="F992" t="s">
        <v>30</v>
      </c>
      <c r="G992" t="s">
        <v>46</v>
      </c>
      <c r="H992" t="s">
        <v>32</v>
      </c>
      <c r="I992" t="s">
        <v>33</v>
      </c>
      <c r="J992" t="s">
        <v>34</v>
      </c>
      <c r="K992" t="s">
        <v>188</v>
      </c>
      <c r="L992" t="s">
        <v>96</v>
      </c>
      <c r="M992" s="1">
        <v>30009</v>
      </c>
      <c r="N992" t="s">
        <v>36</v>
      </c>
      <c r="O992" t="s">
        <v>37</v>
      </c>
      <c r="P992" t="s">
        <v>49</v>
      </c>
      <c r="Q992" t="s">
        <v>67</v>
      </c>
      <c r="R992" t="s">
        <v>78</v>
      </c>
      <c r="S992" t="str">
        <f>IF(Table1[[#This Row],[Current Employee Rating]]&gt;=4,"High Performer",IF(Table1[[#This Row],[Current Employee Rating]]&gt;=3,"Average Performer","Low Performer"))</f>
        <v>Average Performer</v>
      </c>
      <c r="T992">
        <v>3</v>
      </c>
      <c r="U992" s="1">
        <v>45014</v>
      </c>
      <c r="V992">
        <v>1</v>
      </c>
      <c r="W992" t="str">
        <f>IF(Table1[[#This Row],[Engagement Score]]&lt;3,"Low",IF(Table1[[#This Row],[Engagement Score]]&lt;4,"Medium","High"))</f>
        <v>Low</v>
      </c>
      <c r="X992">
        <v>3</v>
      </c>
      <c r="Y992" t="str">
        <f>IF(Table1[[#This Row],[Satisfaction Score]]&lt;3,"Unsatisfied",IF(Table1[[#This Row],[Satisfaction Score]]&lt;4,"Neutral","Satisfied"))</f>
        <v>Neutral</v>
      </c>
      <c r="Z992">
        <v>3</v>
      </c>
      <c r="AA992" s="1">
        <v>44783</v>
      </c>
      <c r="AB992" t="s">
        <v>68</v>
      </c>
      <c r="AC992" t="s">
        <v>51</v>
      </c>
      <c r="AD992" t="s">
        <v>43</v>
      </c>
      <c r="AE992">
        <v>5</v>
      </c>
      <c r="AF992" s="5">
        <v>187.65</v>
      </c>
      <c r="AG992">
        <v>38</v>
      </c>
      <c r="AH992" t="str">
        <f t="shared" si="15"/>
        <v>Adult</v>
      </c>
    </row>
    <row r="993" spans="1:34" x14ac:dyDescent="0.25">
      <c r="A993">
        <v>1492</v>
      </c>
      <c r="B993" s="1">
        <v>43957</v>
      </c>
      <c r="C993">
        <v>6</v>
      </c>
      <c r="D993" t="s">
        <v>106</v>
      </c>
      <c r="E993" t="s">
        <v>29</v>
      </c>
      <c r="F993" t="s">
        <v>30</v>
      </c>
      <c r="G993" t="s">
        <v>55</v>
      </c>
      <c r="H993" t="s">
        <v>56</v>
      </c>
      <c r="I993" t="s">
        <v>33</v>
      </c>
      <c r="J993" t="s">
        <v>34</v>
      </c>
      <c r="K993" t="s">
        <v>188</v>
      </c>
      <c r="L993" t="s">
        <v>79</v>
      </c>
      <c r="M993" s="1">
        <v>20431</v>
      </c>
      <c r="N993" t="s">
        <v>36</v>
      </c>
      <c r="O993" t="s">
        <v>48</v>
      </c>
      <c r="P993" t="s">
        <v>60</v>
      </c>
      <c r="Q993" t="s">
        <v>77</v>
      </c>
      <c r="R993" t="s">
        <v>78</v>
      </c>
      <c r="S993" t="str">
        <f>IF(Table1[[#This Row],[Current Employee Rating]]&gt;=4,"High Performer",IF(Table1[[#This Row],[Current Employee Rating]]&gt;=3,"Average Performer","Low Performer"))</f>
        <v>Average Performer</v>
      </c>
      <c r="T993">
        <v>3</v>
      </c>
      <c r="U993" s="1">
        <v>45033</v>
      </c>
      <c r="V993">
        <v>4</v>
      </c>
      <c r="W993" t="str">
        <f>IF(Table1[[#This Row],[Engagement Score]]&lt;3,"Low",IF(Table1[[#This Row],[Engagement Score]]&lt;4,"Medium","High"))</f>
        <v>High</v>
      </c>
      <c r="X993">
        <v>5</v>
      </c>
      <c r="Y993" t="str">
        <f>IF(Table1[[#This Row],[Satisfaction Score]]&lt;3,"Unsatisfied",IF(Table1[[#This Row],[Satisfaction Score]]&lt;4,"Neutral","Satisfied"))</f>
        <v>Satisfied</v>
      </c>
      <c r="Z993">
        <v>2</v>
      </c>
      <c r="AA993" s="1">
        <v>44920</v>
      </c>
      <c r="AB993" t="s">
        <v>50</v>
      </c>
      <c r="AC993" t="s">
        <v>42</v>
      </c>
      <c r="AD993" t="s">
        <v>43</v>
      </c>
      <c r="AE993">
        <v>1</v>
      </c>
      <c r="AF993" s="5">
        <v>285.56</v>
      </c>
      <c r="AG993">
        <v>65</v>
      </c>
      <c r="AH993" t="str">
        <f t="shared" si="15"/>
        <v>Old</v>
      </c>
    </row>
    <row r="994" spans="1:34" x14ac:dyDescent="0.25">
      <c r="A994">
        <v>1493</v>
      </c>
      <c r="B994" s="1">
        <v>44776</v>
      </c>
      <c r="C994">
        <v>3</v>
      </c>
      <c r="D994" t="s">
        <v>106</v>
      </c>
      <c r="E994" t="s">
        <v>85</v>
      </c>
      <c r="F994" t="s">
        <v>30</v>
      </c>
      <c r="G994" t="s">
        <v>55</v>
      </c>
      <c r="H994" t="s">
        <v>56</v>
      </c>
      <c r="I994" t="s">
        <v>33</v>
      </c>
      <c r="J994" t="s">
        <v>34</v>
      </c>
      <c r="K994" t="s">
        <v>188</v>
      </c>
      <c r="L994" t="s">
        <v>70</v>
      </c>
      <c r="M994" s="1">
        <v>29421</v>
      </c>
      <c r="N994" t="s">
        <v>36</v>
      </c>
      <c r="O994" t="s">
        <v>48</v>
      </c>
      <c r="P994" t="s">
        <v>72</v>
      </c>
      <c r="Q994" t="s">
        <v>67</v>
      </c>
      <c r="R994" t="s">
        <v>40</v>
      </c>
      <c r="S994" t="str">
        <f>IF(Table1[[#This Row],[Current Employee Rating]]&gt;=4,"High Performer",IF(Table1[[#This Row],[Current Employee Rating]]&gt;=3,"Average Performer","Low Performer"))</f>
        <v>Average Performer</v>
      </c>
      <c r="T994">
        <v>3</v>
      </c>
      <c r="U994" s="1">
        <v>44901</v>
      </c>
      <c r="V994">
        <v>2</v>
      </c>
      <c r="W994" t="str">
        <f>IF(Table1[[#This Row],[Engagement Score]]&lt;3,"Low",IF(Table1[[#This Row],[Engagement Score]]&lt;4,"Medium","High"))</f>
        <v>Low</v>
      </c>
      <c r="X994">
        <v>2</v>
      </c>
      <c r="Y994" t="str">
        <f>IF(Table1[[#This Row],[Satisfaction Score]]&lt;3,"Unsatisfied",IF(Table1[[#This Row],[Satisfaction Score]]&lt;4,"Neutral","Satisfied"))</f>
        <v>Unsatisfied</v>
      </c>
      <c r="Z994">
        <v>4</v>
      </c>
      <c r="AA994" s="1">
        <v>44843</v>
      </c>
      <c r="AB994" t="s">
        <v>92</v>
      </c>
      <c r="AC994" t="s">
        <v>42</v>
      </c>
      <c r="AD994" t="s">
        <v>52</v>
      </c>
      <c r="AE994">
        <v>3</v>
      </c>
      <c r="AF994" s="5">
        <v>793.43</v>
      </c>
      <c r="AG994">
        <v>42</v>
      </c>
      <c r="AH994" t="str">
        <f t="shared" si="15"/>
        <v>Middle Aged</v>
      </c>
    </row>
    <row r="995" spans="1:34" x14ac:dyDescent="0.25">
      <c r="A995">
        <v>1494</v>
      </c>
      <c r="B995" s="1">
        <v>43386</v>
      </c>
      <c r="C995">
        <v>7</v>
      </c>
      <c r="D995" t="s">
        <v>106</v>
      </c>
      <c r="E995" t="s">
        <v>44</v>
      </c>
      <c r="F995" t="s">
        <v>108</v>
      </c>
      <c r="G995" t="s">
        <v>31</v>
      </c>
      <c r="H995" t="s">
        <v>56</v>
      </c>
      <c r="I995" t="s">
        <v>55</v>
      </c>
      <c r="J995" t="s">
        <v>34</v>
      </c>
      <c r="K995" t="s">
        <v>188</v>
      </c>
      <c r="L995" t="s">
        <v>89</v>
      </c>
      <c r="M995" s="1">
        <v>17969</v>
      </c>
      <c r="N995" t="s">
        <v>36</v>
      </c>
      <c r="O995" t="s">
        <v>37</v>
      </c>
      <c r="P995" t="s">
        <v>49</v>
      </c>
      <c r="Q995" t="s">
        <v>77</v>
      </c>
      <c r="R995" t="s">
        <v>40</v>
      </c>
      <c r="S995" t="str">
        <f>IF(Table1[[#This Row],[Current Employee Rating]]&gt;=4,"High Performer",IF(Table1[[#This Row],[Current Employee Rating]]&gt;=3,"Average Performer","Low Performer"))</f>
        <v>Average Performer</v>
      </c>
      <c r="T995">
        <v>3</v>
      </c>
      <c r="U995" s="1">
        <v>45052</v>
      </c>
      <c r="V995">
        <v>5</v>
      </c>
      <c r="W995" t="str">
        <f>IF(Table1[[#This Row],[Engagement Score]]&lt;3,"Low",IF(Table1[[#This Row],[Engagement Score]]&lt;4,"Medium","High"))</f>
        <v>High</v>
      </c>
      <c r="X995">
        <v>5</v>
      </c>
      <c r="Y995" t="str">
        <f>IF(Table1[[#This Row],[Satisfaction Score]]&lt;3,"Unsatisfied",IF(Table1[[#This Row],[Satisfaction Score]]&lt;4,"Neutral","Satisfied"))</f>
        <v>Satisfied</v>
      </c>
      <c r="Z995">
        <v>5</v>
      </c>
      <c r="AA995" s="1">
        <v>44958</v>
      </c>
      <c r="AB995" t="s">
        <v>50</v>
      </c>
      <c r="AC995" t="s">
        <v>51</v>
      </c>
      <c r="AD995" t="s">
        <v>73</v>
      </c>
      <c r="AE995">
        <v>5</v>
      </c>
      <c r="AF995" s="5">
        <v>978.89</v>
      </c>
      <c r="AG995">
        <v>69</v>
      </c>
      <c r="AH995" t="str">
        <f t="shared" si="15"/>
        <v>Old</v>
      </c>
    </row>
    <row r="996" spans="1:34" x14ac:dyDescent="0.25">
      <c r="A996">
        <v>1495</v>
      </c>
      <c r="B996" s="1">
        <v>44381</v>
      </c>
      <c r="C996">
        <v>4</v>
      </c>
      <c r="D996" t="s">
        <v>106</v>
      </c>
      <c r="E996" t="s">
        <v>87</v>
      </c>
      <c r="F996" t="s">
        <v>30</v>
      </c>
      <c r="G996" t="s">
        <v>46</v>
      </c>
      <c r="H996" t="s">
        <v>45</v>
      </c>
      <c r="I996" t="s">
        <v>33</v>
      </c>
      <c r="J996" t="s">
        <v>34</v>
      </c>
      <c r="K996" t="s">
        <v>188</v>
      </c>
      <c r="L996" t="s">
        <v>65</v>
      </c>
      <c r="M996" s="1">
        <v>25944</v>
      </c>
      <c r="N996" t="s">
        <v>36</v>
      </c>
      <c r="O996" t="s">
        <v>48</v>
      </c>
      <c r="P996" t="s">
        <v>49</v>
      </c>
      <c r="Q996" t="s">
        <v>61</v>
      </c>
      <c r="R996" t="s">
        <v>40</v>
      </c>
      <c r="S996" t="str">
        <f>IF(Table1[[#This Row],[Current Employee Rating]]&gt;=4,"High Performer",IF(Table1[[#This Row],[Current Employee Rating]]&gt;=3,"Average Performer","Low Performer"))</f>
        <v>Average Performer</v>
      </c>
      <c r="T996">
        <v>3</v>
      </c>
      <c r="U996" s="1">
        <v>44925</v>
      </c>
      <c r="V996">
        <v>3</v>
      </c>
      <c r="W996" t="str">
        <f>IF(Table1[[#This Row],[Engagement Score]]&lt;3,"Low",IF(Table1[[#This Row],[Engagement Score]]&lt;4,"Medium","High"))</f>
        <v>Medium</v>
      </c>
      <c r="X996">
        <v>3</v>
      </c>
      <c r="Y996" t="str">
        <f>IF(Table1[[#This Row],[Satisfaction Score]]&lt;3,"Unsatisfied",IF(Table1[[#This Row],[Satisfaction Score]]&lt;4,"Neutral","Satisfied"))</f>
        <v>Neutral</v>
      </c>
      <c r="Z996">
        <v>4</v>
      </c>
      <c r="AA996" s="1">
        <v>44982</v>
      </c>
      <c r="AB996" t="s">
        <v>50</v>
      </c>
      <c r="AC996" t="s">
        <v>42</v>
      </c>
      <c r="AD996" t="s">
        <v>63</v>
      </c>
      <c r="AE996">
        <v>4</v>
      </c>
      <c r="AF996" s="5">
        <v>993.66</v>
      </c>
      <c r="AG996">
        <v>50</v>
      </c>
      <c r="AH996" t="str">
        <f t="shared" si="15"/>
        <v>Middle Aged</v>
      </c>
    </row>
    <row r="997" spans="1:34" x14ac:dyDescent="0.25">
      <c r="A997">
        <v>1496</v>
      </c>
      <c r="B997" s="1">
        <v>43585</v>
      </c>
      <c r="C997">
        <v>7</v>
      </c>
      <c r="D997" t="s">
        <v>106</v>
      </c>
      <c r="E997" t="s">
        <v>64</v>
      </c>
      <c r="F997" t="s">
        <v>30</v>
      </c>
      <c r="G997" t="s">
        <v>46</v>
      </c>
      <c r="H997" t="s">
        <v>45</v>
      </c>
      <c r="I997" t="s">
        <v>55</v>
      </c>
      <c r="J997" t="s">
        <v>34</v>
      </c>
      <c r="K997" t="s">
        <v>188</v>
      </c>
      <c r="L997" t="s">
        <v>89</v>
      </c>
      <c r="M997" s="1">
        <v>18561</v>
      </c>
      <c r="N997" t="s">
        <v>36</v>
      </c>
      <c r="O997" t="s">
        <v>48</v>
      </c>
      <c r="P997" t="s">
        <v>38</v>
      </c>
      <c r="Q997" t="s">
        <v>39</v>
      </c>
      <c r="R997" t="s">
        <v>40</v>
      </c>
      <c r="S997" t="str">
        <f>IF(Table1[[#This Row],[Current Employee Rating]]&gt;=4,"High Performer",IF(Table1[[#This Row],[Current Employee Rating]]&gt;=3,"Average Performer","Low Performer"))</f>
        <v>Average Performer</v>
      </c>
      <c r="T997">
        <v>3</v>
      </c>
      <c r="U997" s="1">
        <v>45116</v>
      </c>
      <c r="V997">
        <v>2</v>
      </c>
      <c r="W997" t="str">
        <f>IF(Table1[[#This Row],[Engagement Score]]&lt;3,"Low",IF(Table1[[#This Row],[Engagement Score]]&lt;4,"Medium","High"))</f>
        <v>Low</v>
      </c>
      <c r="X997">
        <v>3</v>
      </c>
      <c r="Y997" t="str">
        <f>IF(Table1[[#This Row],[Satisfaction Score]]&lt;3,"Unsatisfied",IF(Table1[[#This Row],[Satisfaction Score]]&lt;4,"Neutral","Satisfied"))</f>
        <v>Neutral</v>
      </c>
      <c r="Z997">
        <v>3</v>
      </c>
      <c r="AA997" s="1">
        <v>44811</v>
      </c>
      <c r="AB997" t="s">
        <v>50</v>
      </c>
      <c r="AC997" t="s">
        <v>51</v>
      </c>
      <c r="AD997" t="s">
        <v>63</v>
      </c>
      <c r="AE997">
        <v>3</v>
      </c>
      <c r="AF997" s="5">
        <v>768.55</v>
      </c>
      <c r="AG997">
        <v>69</v>
      </c>
      <c r="AH997" t="str">
        <f t="shared" si="15"/>
        <v>Old</v>
      </c>
    </row>
    <row r="998" spans="1:34" x14ac:dyDescent="0.25">
      <c r="A998">
        <v>1497</v>
      </c>
      <c r="B998" s="1">
        <v>44138</v>
      </c>
      <c r="C998">
        <v>5</v>
      </c>
      <c r="D998" t="s">
        <v>106</v>
      </c>
      <c r="E998" t="s">
        <v>94</v>
      </c>
      <c r="F998" t="s">
        <v>30</v>
      </c>
      <c r="G998" t="s">
        <v>31</v>
      </c>
      <c r="H998" t="s">
        <v>32</v>
      </c>
      <c r="I998" t="s">
        <v>33</v>
      </c>
      <c r="J998" t="s">
        <v>34</v>
      </c>
      <c r="K998" t="s">
        <v>188</v>
      </c>
      <c r="L998" t="s">
        <v>79</v>
      </c>
      <c r="M998" s="1">
        <v>35044</v>
      </c>
      <c r="N998" t="s">
        <v>36</v>
      </c>
      <c r="O998" t="s">
        <v>48</v>
      </c>
      <c r="P998" t="s">
        <v>72</v>
      </c>
      <c r="Q998" t="s">
        <v>39</v>
      </c>
      <c r="R998" t="s">
        <v>98</v>
      </c>
      <c r="S998" t="str">
        <f>IF(Table1[[#This Row],[Current Employee Rating]]&gt;=4,"High Performer",IF(Table1[[#This Row],[Current Employee Rating]]&gt;=3,"Average Performer","Low Performer"))</f>
        <v>Average Performer</v>
      </c>
      <c r="T998">
        <v>3</v>
      </c>
      <c r="U998" s="1">
        <v>45136</v>
      </c>
      <c r="V998">
        <v>5</v>
      </c>
      <c r="W998" t="str">
        <f>IF(Table1[[#This Row],[Engagement Score]]&lt;3,"Low",IF(Table1[[#This Row],[Engagement Score]]&lt;4,"Medium","High"))</f>
        <v>High</v>
      </c>
      <c r="X998">
        <v>4</v>
      </c>
      <c r="Y998" t="str">
        <f>IF(Table1[[#This Row],[Satisfaction Score]]&lt;3,"Unsatisfied",IF(Table1[[#This Row],[Satisfaction Score]]&lt;4,"Neutral","Satisfied"))</f>
        <v>Satisfied</v>
      </c>
      <c r="Z998">
        <v>5</v>
      </c>
      <c r="AA998" s="1">
        <v>44796</v>
      </c>
      <c r="AB998" t="s">
        <v>68</v>
      </c>
      <c r="AC998" t="s">
        <v>51</v>
      </c>
      <c r="AD998" t="s">
        <v>63</v>
      </c>
      <c r="AE998">
        <v>3</v>
      </c>
      <c r="AF998" s="5">
        <v>140.78</v>
      </c>
      <c r="AG998">
        <v>25</v>
      </c>
      <c r="AH998" t="str">
        <f t="shared" si="15"/>
        <v>Adult</v>
      </c>
    </row>
    <row r="999" spans="1:34" x14ac:dyDescent="0.25">
      <c r="A999">
        <v>1498</v>
      </c>
      <c r="B999" s="1">
        <v>44788</v>
      </c>
      <c r="C999">
        <v>3</v>
      </c>
      <c r="D999" t="s">
        <v>28</v>
      </c>
      <c r="E999" t="s">
        <v>69</v>
      </c>
      <c r="F999" t="s">
        <v>30</v>
      </c>
      <c r="G999" t="s">
        <v>55</v>
      </c>
      <c r="H999" t="s">
        <v>56</v>
      </c>
      <c r="I999" t="s">
        <v>46</v>
      </c>
      <c r="J999" t="s">
        <v>34</v>
      </c>
      <c r="K999" t="s">
        <v>188</v>
      </c>
      <c r="L999" t="s">
        <v>79</v>
      </c>
      <c r="M999" s="1">
        <v>16155</v>
      </c>
      <c r="N999" t="s">
        <v>36</v>
      </c>
      <c r="O999" t="s">
        <v>37</v>
      </c>
      <c r="P999" t="s">
        <v>72</v>
      </c>
      <c r="Q999" t="s">
        <v>67</v>
      </c>
      <c r="R999" t="s">
        <v>78</v>
      </c>
      <c r="S999" t="str">
        <f>IF(Table1[[#This Row],[Current Employee Rating]]&gt;=4,"High Performer",IF(Table1[[#This Row],[Current Employee Rating]]&gt;=3,"Average Performer","Low Performer"))</f>
        <v>Average Performer</v>
      </c>
      <c r="T999">
        <v>3</v>
      </c>
      <c r="U999" s="1">
        <v>44923</v>
      </c>
      <c r="V999">
        <v>1</v>
      </c>
      <c r="W999" t="str">
        <f>IF(Table1[[#This Row],[Engagement Score]]&lt;3,"Low",IF(Table1[[#This Row],[Engagement Score]]&lt;4,"Medium","High"))</f>
        <v>Low</v>
      </c>
      <c r="X999">
        <v>5</v>
      </c>
      <c r="Y999" t="str">
        <f>IF(Table1[[#This Row],[Satisfaction Score]]&lt;3,"Unsatisfied",IF(Table1[[#This Row],[Satisfaction Score]]&lt;4,"Neutral","Satisfied"))</f>
        <v>Satisfied</v>
      </c>
      <c r="Z999">
        <v>3</v>
      </c>
      <c r="AA999" s="1">
        <v>45143</v>
      </c>
      <c r="AB999" t="s">
        <v>62</v>
      </c>
      <c r="AC999" t="s">
        <v>42</v>
      </c>
      <c r="AD999" t="s">
        <v>73</v>
      </c>
      <c r="AE999">
        <v>3</v>
      </c>
      <c r="AF999" s="5">
        <v>598.07000000000005</v>
      </c>
      <c r="AG999">
        <v>78</v>
      </c>
      <c r="AH999" t="str">
        <f t="shared" si="15"/>
        <v>Old</v>
      </c>
    </row>
    <row r="1000" spans="1:34" x14ac:dyDescent="0.25">
      <c r="A1000">
        <v>1499</v>
      </c>
      <c r="B1000" s="1">
        <v>44618</v>
      </c>
      <c r="C1000">
        <v>4</v>
      </c>
      <c r="D1000" t="s">
        <v>28</v>
      </c>
      <c r="E1000" t="s">
        <v>29</v>
      </c>
      <c r="F1000" t="s">
        <v>30</v>
      </c>
      <c r="G1000" t="s">
        <v>31</v>
      </c>
      <c r="H1000" t="s">
        <v>45</v>
      </c>
      <c r="I1000" t="s">
        <v>55</v>
      </c>
      <c r="J1000" t="s">
        <v>34</v>
      </c>
      <c r="K1000" t="s">
        <v>188</v>
      </c>
      <c r="L1000" t="s">
        <v>65</v>
      </c>
      <c r="M1000" s="1">
        <v>27511</v>
      </c>
      <c r="N1000" t="s">
        <v>36</v>
      </c>
      <c r="O1000" t="s">
        <v>37</v>
      </c>
      <c r="P1000" t="s">
        <v>60</v>
      </c>
      <c r="Q1000" t="s">
        <v>67</v>
      </c>
      <c r="R1000" t="s">
        <v>40</v>
      </c>
      <c r="S1000" t="str">
        <f>IF(Table1[[#This Row],[Current Employee Rating]]&gt;=4,"High Performer",IF(Table1[[#This Row],[Current Employee Rating]]&gt;=3,"Average Performer","Low Performer"))</f>
        <v>Average Performer</v>
      </c>
      <c r="T1000">
        <v>3</v>
      </c>
      <c r="U1000" s="1">
        <v>44893</v>
      </c>
      <c r="V1000">
        <v>4</v>
      </c>
      <c r="W1000" t="str">
        <f>IF(Table1[[#This Row],[Engagement Score]]&lt;3,"Low",IF(Table1[[#This Row],[Engagement Score]]&lt;4,"Medium","High"))</f>
        <v>High</v>
      </c>
      <c r="X1000">
        <v>2</v>
      </c>
      <c r="Y1000" t="str">
        <f>IF(Table1[[#This Row],[Satisfaction Score]]&lt;3,"Unsatisfied",IF(Table1[[#This Row],[Satisfaction Score]]&lt;4,"Neutral","Satisfied"))</f>
        <v>Unsatisfied</v>
      </c>
      <c r="Z1000">
        <v>3</v>
      </c>
      <c r="AA1000" s="1">
        <v>44944</v>
      </c>
      <c r="AB1000" t="s">
        <v>50</v>
      </c>
      <c r="AC1000" t="s">
        <v>51</v>
      </c>
      <c r="AD1000" t="s">
        <v>52</v>
      </c>
      <c r="AE1000">
        <v>5</v>
      </c>
      <c r="AF1000" s="5">
        <v>543.52</v>
      </c>
      <c r="AG1000">
        <v>47</v>
      </c>
      <c r="AH1000" t="str">
        <f t="shared" si="15"/>
        <v>Middle Aged</v>
      </c>
    </row>
    <row r="1001" spans="1:34" x14ac:dyDescent="0.25">
      <c r="A1001">
        <v>1500</v>
      </c>
      <c r="B1001" s="1">
        <v>43598</v>
      </c>
      <c r="C1001">
        <v>6</v>
      </c>
      <c r="D1001" t="s">
        <v>28</v>
      </c>
      <c r="E1001" t="s">
        <v>85</v>
      </c>
      <c r="F1001" t="s">
        <v>30</v>
      </c>
      <c r="G1001" t="s">
        <v>46</v>
      </c>
      <c r="H1001" t="s">
        <v>56</v>
      </c>
      <c r="I1001" t="s">
        <v>46</v>
      </c>
      <c r="J1001" t="s">
        <v>34</v>
      </c>
      <c r="K1001" t="s">
        <v>188</v>
      </c>
      <c r="L1001" t="s">
        <v>70</v>
      </c>
      <c r="M1001" s="1">
        <v>31080</v>
      </c>
      <c r="N1001" t="s">
        <v>36</v>
      </c>
      <c r="O1001" t="s">
        <v>37</v>
      </c>
      <c r="P1001" t="s">
        <v>49</v>
      </c>
      <c r="Q1001" t="s">
        <v>77</v>
      </c>
      <c r="R1001" t="s">
        <v>40</v>
      </c>
      <c r="S1001" t="str">
        <f>IF(Table1[[#This Row],[Current Employee Rating]]&gt;=4,"High Performer",IF(Table1[[#This Row],[Current Employee Rating]]&gt;=3,"Average Performer","Low Performer"))</f>
        <v>Average Performer</v>
      </c>
      <c r="T1001">
        <v>3</v>
      </c>
      <c r="U1001" s="1">
        <v>45131</v>
      </c>
      <c r="V1001">
        <v>1</v>
      </c>
      <c r="W1001" t="str">
        <f>IF(Table1[[#This Row],[Engagement Score]]&lt;3,"Low",IF(Table1[[#This Row],[Engagement Score]]&lt;4,"Medium","High"))</f>
        <v>Low</v>
      </c>
      <c r="X1001">
        <v>4</v>
      </c>
      <c r="Y1001" t="str">
        <f>IF(Table1[[#This Row],[Satisfaction Score]]&lt;3,"Unsatisfied",IF(Table1[[#This Row],[Satisfaction Score]]&lt;4,"Neutral","Satisfied"))</f>
        <v>Satisfied</v>
      </c>
      <c r="Z1001">
        <v>4</v>
      </c>
      <c r="AA1001" s="1">
        <v>44938</v>
      </c>
      <c r="AB1001" t="s">
        <v>68</v>
      </c>
      <c r="AC1001" t="s">
        <v>42</v>
      </c>
      <c r="AD1001" t="s">
        <v>73</v>
      </c>
      <c r="AE1001">
        <v>2</v>
      </c>
      <c r="AF1001" s="5">
        <v>916.73</v>
      </c>
      <c r="AG1001">
        <v>34</v>
      </c>
      <c r="AH1001" t="str">
        <f t="shared" si="15"/>
        <v>Adult</v>
      </c>
    </row>
    <row r="1002" spans="1:34" x14ac:dyDescent="0.25">
      <c r="A1002">
        <v>1501</v>
      </c>
      <c r="B1002" s="1">
        <v>44493</v>
      </c>
      <c r="C1002">
        <v>4</v>
      </c>
      <c r="D1002" t="s">
        <v>28</v>
      </c>
      <c r="E1002" t="s">
        <v>44</v>
      </c>
      <c r="F1002" t="s">
        <v>30</v>
      </c>
      <c r="G1002" t="s">
        <v>31</v>
      </c>
      <c r="H1002" t="s">
        <v>45</v>
      </c>
      <c r="I1002" t="s">
        <v>46</v>
      </c>
      <c r="J1002" t="s">
        <v>34</v>
      </c>
      <c r="K1002" t="s">
        <v>188</v>
      </c>
      <c r="L1002" t="s">
        <v>70</v>
      </c>
      <c r="M1002" s="1">
        <v>36434</v>
      </c>
      <c r="N1002" t="s">
        <v>36</v>
      </c>
      <c r="O1002" t="s">
        <v>48</v>
      </c>
      <c r="P1002" t="s">
        <v>49</v>
      </c>
      <c r="Q1002" t="s">
        <v>39</v>
      </c>
      <c r="R1002" t="s">
        <v>40</v>
      </c>
      <c r="S1002" t="str">
        <f>IF(Table1[[#This Row],[Current Employee Rating]]&gt;=4,"High Performer",IF(Table1[[#This Row],[Current Employee Rating]]&gt;=3,"Average Performer","Low Performer"))</f>
        <v>Average Performer</v>
      </c>
      <c r="T1002">
        <v>3</v>
      </c>
      <c r="U1002" s="1">
        <v>45054</v>
      </c>
      <c r="V1002">
        <v>5</v>
      </c>
      <c r="W1002" t="str">
        <f>IF(Table1[[#This Row],[Engagement Score]]&lt;3,"Low",IF(Table1[[#This Row],[Engagement Score]]&lt;4,"Medium","High"))</f>
        <v>High</v>
      </c>
      <c r="X1002">
        <v>4</v>
      </c>
      <c r="Y1002" t="str">
        <f>IF(Table1[[#This Row],[Satisfaction Score]]&lt;3,"Unsatisfied",IF(Table1[[#This Row],[Satisfaction Score]]&lt;4,"Neutral","Satisfied"))</f>
        <v>Satisfied</v>
      </c>
      <c r="Z1002">
        <v>4</v>
      </c>
      <c r="AA1002" s="1">
        <v>45136</v>
      </c>
      <c r="AB1002" t="s">
        <v>50</v>
      </c>
      <c r="AC1002" t="s">
        <v>42</v>
      </c>
      <c r="AD1002" t="s">
        <v>63</v>
      </c>
      <c r="AE1002">
        <v>2</v>
      </c>
      <c r="AF1002" s="5">
        <v>491.99</v>
      </c>
      <c r="AG1002">
        <v>22</v>
      </c>
      <c r="AH1002" t="str">
        <f t="shared" si="15"/>
        <v>Young Adult</v>
      </c>
    </row>
    <row r="1003" spans="1:34" x14ac:dyDescent="0.25">
      <c r="A1003">
        <v>1502</v>
      </c>
      <c r="B1003" s="1">
        <v>44326</v>
      </c>
      <c r="C1003">
        <v>5</v>
      </c>
      <c r="D1003" t="s">
        <v>28</v>
      </c>
      <c r="E1003" t="s">
        <v>87</v>
      </c>
      <c r="F1003" t="s">
        <v>30</v>
      </c>
      <c r="G1003" t="s">
        <v>55</v>
      </c>
      <c r="H1003" t="s">
        <v>56</v>
      </c>
      <c r="I1003" t="s">
        <v>55</v>
      </c>
      <c r="J1003" t="s">
        <v>34</v>
      </c>
      <c r="K1003" t="s">
        <v>188</v>
      </c>
      <c r="L1003" t="s">
        <v>75</v>
      </c>
      <c r="M1003" s="1">
        <v>31761</v>
      </c>
      <c r="N1003" t="s">
        <v>36</v>
      </c>
      <c r="O1003" t="s">
        <v>48</v>
      </c>
      <c r="P1003" t="s">
        <v>38</v>
      </c>
      <c r="Q1003" t="s">
        <v>77</v>
      </c>
      <c r="R1003" t="s">
        <v>40</v>
      </c>
      <c r="S1003" t="str">
        <f>IF(Table1[[#This Row],[Current Employee Rating]]&gt;=4,"High Performer",IF(Table1[[#This Row],[Current Employee Rating]]&gt;=3,"Average Performer","Low Performer"))</f>
        <v>Average Performer</v>
      </c>
      <c r="T1003">
        <v>3</v>
      </c>
      <c r="U1003" s="1">
        <v>45085</v>
      </c>
      <c r="V1003">
        <v>5</v>
      </c>
      <c r="W1003" t="str">
        <f>IF(Table1[[#This Row],[Engagement Score]]&lt;3,"Low",IF(Table1[[#This Row],[Engagement Score]]&lt;4,"Medium","High"))</f>
        <v>High</v>
      </c>
      <c r="X1003">
        <v>3</v>
      </c>
      <c r="Y1003" t="str">
        <f>IF(Table1[[#This Row],[Satisfaction Score]]&lt;3,"Unsatisfied",IF(Table1[[#This Row],[Satisfaction Score]]&lt;4,"Neutral","Satisfied"))</f>
        <v>Neutral</v>
      </c>
      <c r="Z1003">
        <v>5</v>
      </c>
      <c r="AA1003" s="1">
        <v>44993</v>
      </c>
      <c r="AB1003" t="s">
        <v>68</v>
      </c>
      <c r="AC1003" t="s">
        <v>42</v>
      </c>
      <c r="AD1003" t="s">
        <v>43</v>
      </c>
      <c r="AE1003">
        <v>4</v>
      </c>
      <c r="AF1003" s="5">
        <v>245</v>
      </c>
      <c r="AG1003">
        <v>35</v>
      </c>
      <c r="AH1003" t="str">
        <f t="shared" si="15"/>
        <v>Adult</v>
      </c>
    </row>
    <row r="1004" spans="1:34" x14ac:dyDescent="0.25">
      <c r="A1004">
        <v>1503</v>
      </c>
      <c r="B1004" s="1">
        <v>44360</v>
      </c>
      <c r="C1004">
        <v>4</v>
      </c>
      <c r="D1004" t="s">
        <v>28</v>
      </c>
      <c r="E1004" t="s">
        <v>64</v>
      </c>
      <c r="F1004" t="s">
        <v>30</v>
      </c>
      <c r="G1004" t="s">
        <v>31</v>
      </c>
      <c r="H1004" t="s">
        <v>45</v>
      </c>
      <c r="I1004" t="s">
        <v>46</v>
      </c>
      <c r="J1004" t="s">
        <v>34</v>
      </c>
      <c r="K1004" t="s">
        <v>188</v>
      </c>
      <c r="L1004" t="s">
        <v>58</v>
      </c>
      <c r="M1004" s="1">
        <v>31158</v>
      </c>
      <c r="N1004" t="s">
        <v>36</v>
      </c>
      <c r="O1004" t="s">
        <v>37</v>
      </c>
      <c r="P1004" t="s">
        <v>72</v>
      </c>
      <c r="Q1004" t="s">
        <v>61</v>
      </c>
      <c r="R1004" t="s">
        <v>40</v>
      </c>
      <c r="S1004" t="str">
        <f>IF(Table1[[#This Row],[Current Employee Rating]]&gt;=4,"High Performer",IF(Table1[[#This Row],[Current Employee Rating]]&gt;=3,"Average Performer","Low Performer"))</f>
        <v>Average Performer</v>
      </c>
      <c r="T1004">
        <v>3</v>
      </c>
      <c r="U1004" s="1">
        <v>44858</v>
      </c>
      <c r="V1004">
        <v>2</v>
      </c>
      <c r="W1004" t="str">
        <f>IF(Table1[[#This Row],[Engagement Score]]&lt;3,"Low",IF(Table1[[#This Row],[Engagement Score]]&lt;4,"Medium","High"))</f>
        <v>Low</v>
      </c>
      <c r="X1004">
        <v>2</v>
      </c>
      <c r="Y1004" t="str">
        <f>IF(Table1[[#This Row],[Satisfaction Score]]&lt;3,"Unsatisfied",IF(Table1[[#This Row],[Satisfaction Score]]&lt;4,"Neutral","Satisfied"))</f>
        <v>Unsatisfied</v>
      </c>
      <c r="Z1004">
        <v>4</v>
      </c>
      <c r="AA1004" s="1">
        <v>44904</v>
      </c>
      <c r="AB1004" t="s">
        <v>92</v>
      </c>
      <c r="AC1004" t="s">
        <v>51</v>
      </c>
      <c r="AD1004" t="s">
        <v>43</v>
      </c>
      <c r="AE1004">
        <v>3</v>
      </c>
      <c r="AF1004" s="5">
        <v>574.9</v>
      </c>
      <c r="AG1004">
        <v>36</v>
      </c>
      <c r="AH1004" t="str">
        <f t="shared" si="15"/>
        <v>Adult</v>
      </c>
    </row>
    <row r="1005" spans="1:34" x14ac:dyDescent="0.25">
      <c r="A1005">
        <v>1504</v>
      </c>
      <c r="B1005" s="1">
        <v>43773</v>
      </c>
      <c r="C1005">
        <v>6</v>
      </c>
      <c r="D1005" t="s">
        <v>28</v>
      </c>
      <c r="E1005" t="s">
        <v>94</v>
      </c>
      <c r="F1005" t="s">
        <v>30</v>
      </c>
      <c r="G1005" t="s">
        <v>55</v>
      </c>
      <c r="H1005" t="s">
        <v>32</v>
      </c>
      <c r="I1005" t="s">
        <v>55</v>
      </c>
      <c r="J1005" t="s">
        <v>34</v>
      </c>
      <c r="K1005" t="s">
        <v>188</v>
      </c>
      <c r="L1005" t="s">
        <v>79</v>
      </c>
      <c r="M1005" s="1">
        <v>26168</v>
      </c>
      <c r="N1005" t="s">
        <v>36</v>
      </c>
      <c r="O1005" t="s">
        <v>37</v>
      </c>
      <c r="P1005" t="s">
        <v>60</v>
      </c>
      <c r="Q1005" t="s">
        <v>67</v>
      </c>
      <c r="R1005" t="s">
        <v>98</v>
      </c>
      <c r="S1005" t="str">
        <f>IF(Table1[[#This Row],[Current Employee Rating]]&gt;=4,"High Performer",IF(Table1[[#This Row],[Current Employee Rating]]&gt;=3,"Average Performer","Low Performer"))</f>
        <v>Average Performer</v>
      </c>
      <c r="T1005">
        <v>3</v>
      </c>
      <c r="U1005" s="1">
        <v>44857</v>
      </c>
      <c r="V1005">
        <v>5</v>
      </c>
      <c r="W1005" t="str">
        <f>IF(Table1[[#This Row],[Engagement Score]]&lt;3,"Low",IF(Table1[[#This Row],[Engagement Score]]&lt;4,"Medium","High"))</f>
        <v>High</v>
      </c>
      <c r="X1005">
        <v>3</v>
      </c>
      <c r="Y1005" t="str">
        <f>IF(Table1[[#This Row],[Satisfaction Score]]&lt;3,"Unsatisfied",IF(Table1[[#This Row],[Satisfaction Score]]&lt;4,"Neutral","Satisfied"))</f>
        <v>Neutral</v>
      </c>
      <c r="Z1005">
        <v>2</v>
      </c>
      <c r="AA1005" s="1">
        <v>45097</v>
      </c>
      <c r="AB1005" t="s">
        <v>68</v>
      </c>
      <c r="AC1005" t="s">
        <v>42</v>
      </c>
      <c r="AD1005" t="s">
        <v>43</v>
      </c>
      <c r="AE1005">
        <v>4</v>
      </c>
      <c r="AF1005" s="5">
        <v>684.08</v>
      </c>
      <c r="AG1005">
        <v>48</v>
      </c>
      <c r="AH1005" t="str">
        <f t="shared" si="15"/>
        <v>Middle Aged</v>
      </c>
    </row>
    <row r="1006" spans="1:34" x14ac:dyDescent="0.25">
      <c r="A1006">
        <v>1505</v>
      </c>
      <c r="B1006" s="1">
        <v>43859</v>
      </c>
      <c r="C1006">
        <v>6</v>
      </c>
      <c r="D1006" t="s">
        <v>28</v>
      </c>
      <c r="E1006" t="s">
        <v>74</v>
      </c>
      <c r="F1006" t="s">
        <v>30</v>
      </c>
      <c r="G1006" t="s">
        <v>55</v>
      </c>
      <c r="H1006" t="s">
        <v>45</v>
      </c>
      <c r="I1006" t="s">
        <v>46</v>
      </c>
      <c r="J1006" t="s">
        <v>34</v>
      </c>
      <c r="K1006" t="s">
        <v>188</v>
      </c>
      <c r="L1006" t="s">
        <v>101</v>
      </c>
      <c r="M1006" s="1">
        <v>15570</v>
      </c>
      <c r="N1006" t="s">
        <v>36</v>
      </c>
      <c r="O1006" t="s">
        <v>37</v>
      </c>
      <c r="P1006" t="s">
        <v>60</v>
      </c>
      <c r="Q1006" t="s">
        <v>39</v>
      </c>
      <c r="R1006" t="s">
        <v>78</v>
      </c>
      <c r="S1006" t="str">
        <f>IF(Table1[[#This Row],[Current Employee Rating]]&gt;=4,"High Performer",IF(Table1[[#This Row],[Current Employee Rating]]&gt;=3,"Average Performer","Low Performer"))</f>
        <v>Average Performer</v>
      </c>
      <c r="T1006">
        <v>3</v>
      </c>
      <c r="U1006" s="1">
        <v>44867</v>
      </c>
      <c r="V1006">
        <v>2</v>
      </c>
      <c r="W1006" t="str">
        <f>IF(Table1[[#This Row],[Engagement Score]]&lt;3,"Low",IF(Table1[[#This Row],[Engagement Score]]&lt;4,"Medium","High"))</f>
        <v>Low</v>
      </c>
      <c r="X1006">
        <v>5</v>
      </c>
      <c r="Y1006" t="str">
        <f>IF(Table1[[#This Row],[Satisfaction Score]]&lt;3,"Unsatisfied",IF(Table1[[#This Row],[Satisfaction Score]]&lt;4,"Neutral","Satisfied"))</f>
        <v>Satisfied</v>
      </c>
      <c r="Z1006">
        <v>4</v>
      </c>
      <c r="AA1006" s="1">
        <v>45054</v>
      </c>
      <c r="AB1006" t="s">
        <v>41</v>
      </c>
      <c r="AC1006" t="s">
        <v>42</v>
      </c>
      <c r="AD1006" t="s">
        <v>73</v>
      </c>
      <c r="AE1006">
        <v>2</v>
      </c>
      <c r="AF1006" s="5">
        <v>204.1</v>
      </c>
      <c r="AG1006">
        <v>78</v>
      </c>
      <c r="AH1006" t="str">
        <f t="shared" si="15"/>
        <v>Old</v>
      </c>
    </row>
    <row r="1007" spans="1:34" x14ac:dyDescent="0.25">
      <c r="A1007">
        <v>1506</v>
      </c>
      <c r="B1007" s="1">
        <v>43348</v>
      </c>
      <c r="C1007">
        <v>7</v>
      </c>
      <c r="D1007" t="s">
        <v>28</v>
      </c>
      <c r="E1007" t="s">
        <v>81</v>
      </c>
      <c r="F1007" t="s">
        <v>30</v>
      </c>
      <c r="G1007" t="s">
        <v>46</v>
      </c>
      <c r="H1007" t="s">
        <v>56</v>
      </c>
      <c r="I1007" t="s">
        <v>46</v>
      </c>
      <c r="J1007" t="s">
        <v>34</v>
      </c>
      <c r="K1007" t="s">
        <v>188</v>
      </c>
      <c r="L1007" t="s">
        <v>79</v>
      </c>
      <c r="M1007" s="1">
        <v>26468</v>
      </c>
      <c r="N1007" t="s">
        <v>36</v>
      </c>
      <c r="O1007" t="s">
        <v>37</v>
      </c>
      <c r="P1007" t="s">
        <v>49</v>
      </c>
      <c r="Q1007" t="s">
        <v>61</v>
      </c>
      <c r="R1007" t="s">
        <v>78</v>
      </c>
      <c r="S1007" t="str">
        <f>IF(Table1[[#This Row],[Current Employee Rating]]&gt;=4,"High Performer",IF(Table1[[#This Row],[Current Employee Rating]]&gt;=3,"Average Performer","Low Performer"))</f>
        <v>Average Performer</v>
      </c>
      <c r="T1007">
        <v>3</v>
      </c>
      <c r="U1007" s="1">
        <v>45054</v>
      </c>
      <c r="V1007">
        <v>2</v>
      </c>
      <c r="W1007" t="str">
        <f>IF(Table1[[#This Row],[Engagement Score]]&lt;3,"Low",IF(Table1[[#This Row],[Engagement Score]]&lt;4,"Medium","High"))</f>
        <v>Low</v>
      </c>
      <c r="X1007">
        <v>3</v>
      </c>
      <c r="Y1007" t="str">
        <f>IF(Table1[[#This Row],[Satisfaction Score]]&lt;3,"Unsatisfied",IF(Table1[[#This Row],[Satisfaction Score]]&lt;4,"Neutral","Satisfied"))</f>
        <v>Neutral</v>
      </c>
      <c r="Z1007">
        <v>2</v>
      </c>
      <c r="AA1007" s="1">
        <v>44866</v>
      </c>
      <c r="AB1007" t="s">
        <v>41</v>
      </c>
      <c r="AC1007" t="s">
        <v>51</v>
      </c>
      <c r="AD1007" t="s">
        <v>43</v>
      </c>
      <c r="AE1007">
        <v>1</v>
      </c>
      <c r="AF1007" s="5">
        <v>789.33</v>
      </c>
      <c r="AG1007">
        <v>46</v>
      </c>
      <c r="AH1007" t="str">
        <f t="shared" si="15"/>
        <v>Middle Aged</v>
      </c>
    </row>
    <row r="1008" spans="1:34" x14ac:dyDescent="0.25">
      <c r="A1008">
        <v>1507</v>
      </c>
      <c r="B1008" s="1">
        <v>44398</v>
      </c>
      <c r="C1008">
        <v>4</v>
      </c>
      <c r="D1008" t="s">
        <v>28</v>
      </c>
      <c r="E1008" t="s">
        <v>54</v>
      </c>
      <c r="F1008" t="s">
        <v>30</v>
      </c>
      <c r="G1008" t="s">
        <v>55</v>
      </c>
      <c r="H1008" t="s">
        <v>32</v>
      </c>
      <c r="I1008" t="s">
        <v>55</v>
      </c>
      <c r="J1008" t="s">
        <v>34</v>
      </c>
      <c r="K1008" t="s">
        <v>188</v>
      </c>
      <c r="L1008" t="s">
        <v>58</v>
      </c>
      <c r="M1008" s="1">
        <v>35292</v>
      </c>
      <c r="N1008" t="s">
        <v>36</v>
      </c>
      <c r="O1008" t="s">
        <v>37</v>
      </c>
      <c r="P1008" t="s">
        <v>72</v>
      </c>
      <c r="Q1008" t="s">
        <v>39</v>
      </c>
      <c r="R1008" t="s">
        <v>40</v>
      </c>
      <c r="S1008" t="str">
        <f>IF(Table1[[#This Row],[Current Employee Rating]]&gt;=4,"High Performer",IF(Table1[[#This Row],[Current Employee Rating]]&gt;=3,"Average Performer","Low Performer"))</f>
        <v>Average Performer</v>
      </c>
      <c r="T1008">
        <v>3</v>
      </c>
      <c r="U1008" s="1">
        <v>44945</v>
      </c>
      <c r="V1008">
        <v>1</v>
      </c>
      <c r="W1008" t="str">
        <f>IF(Table1[[#This Row],[Engagement Score]]&lt;3,"Low",IF(Table1[[#This Row],[Engagement Score]]&lt;4,"Medium","High"))</f>
        <v>Low</v>
      </c>
      <c r="X1008">
        <v>2</v>
      </c>
      <c r="Y1008" t="str">
        <f>IF(Table1[[#This Row],[Satisfaction Score]]&lt;3,"Unsatisfied",IF(Table1[[#This Row],[Satisfaction Score]]&lt;4,"Neutral","Satisfied"))</f>
        <v>Unsatisfied</v>
      </c>
      <c r="Z1008">
        <v>1</v>
      </c>
      <c r="AA1008" s="1">
        <v>44825</v>
      </c>
      <c r="AB1008" t="s">
        <v>68</v>
      </c>
      <c r="AC1008" t="s">
        <v>42</v>
      </c>
      <c r="AD1008" t="s">
        <v>63</v>
      </c>
      <c r="AE1008">
        <v>3</v>
      </c>
      <c r="AF1008" s="5">
        <v>812.13</v>
      </c>
      <c r="AG1008">
        <v>25</v>
      </c>
      <c r="AH1008" t="str">
        <f t="shared" si="15"/>
        <v>Adult</v>
      </c>
    </row>
    <row r="1009" spans="1:34" x14ac:dyDescent="0.25">
      <c r="A1009">
        <v>1508</v>
      </c>
      <c r="B1009" s="1">
        <v>45066</v>
      </c>
      <c r="C1009">
        <v>2</v>
      </c>
      <c r="D1009" t="s">
        <v>28</v>
      </c>
      <c r="E1009" t="s">
        <v>69</v>
      </c>
      <c r="F1009" t="s">
        <v>30</v>
      </c>
      <c r="G1009" t="s">
        <v>46</v>
      </c>
      <c r="H1009" t="s">
        <v>56</v>
      </c>
      <c r="I1009" t="s">
        <v>33</v>
      </c>
      <c r="J1009" t="s">
        <v>34</v>
      </c>
      <c r="K1009" t="s">
        <v>188</v>
      </c>
      <c r="L1009" t="s">
        <v>65</v>
      </c>
      <c r="M1009" s="1">
        <v>23736</v>
      </c>
      <c r="N1009" t="s">
        <v>36</v>
      </c>
      <c r="O1009" t="s">
        <v>37</v>
      </c>
      <c r="P1009" t="s">
        <v>38</v>
      </c>
      <c r="Q1009" t="s">
        <v>61</v>
      </c>
      <c r="R1009" t="s">
        <v>40</v>
      </c>
      <c r="S1009" t="str">
        <f>IF(Table1[[#This Row],[Current Employee Rating]]&gt;=4,"High Performer",IF(Table1[[#This Row],[Current Employee Rating]]&gt;=3,"Average Performer","Low Performer"))</f>
        <v>Average Performer</v>
      </c>
      <c r="T1009">
        <v>3</v>
      </c>
      <c r="U1009" s="1">
        <v>44841</v>
      </c>
      <c r="V1009">
        <v>4</v>
      </c>
      <c r="W1009" t="str">
        <f>IF(Table1[[#This Row],[Engagement Score]]&lt;3,"Low",IF(Table1[[#This Row],[Engagement Score]]&lt;4,"Medium","High"))</f>
        <v>High</v>
      </c>
      <c r="X1009">
        <v>3</v>
      </c>
      <c r="Y1009" t="str">
        <f>IF(Table1[[#This Row],[Satisfaction Score]]&lt;3,"Unsatisfied",IF(Table1[[#This Row],[Satisfaction Score]]&lt;4,"Neutral","Satisfied"))</f>
        <v>Neutral</v>
      </c>
      <c r="Z1009">
        <v>2</v>
      </c>
      <c r="AA1009" s="1">
        <v>45058</v>
      </c>
      <c r="AB1009" t="s">
        <v>50</v>
      </c>
      <c r="AC1009" t="s">
        <v>42</v>
      </c>
      <c r="AD1009" t="s">
        <v>73</v>
      </c>
      <c r="AE1009">
        <v>2</v>
      </c>
      <c r="AF1009" s="5">
        <v>675.02</v>
      </c>
      <c r="AG1009">
        <v>59</v>
      </c>
      <c r="AH1009" t="str">
        <f t="shared" si="15"/>
        <v>Middle Aged</v>
      </c>
    </row>
    <row r="1010" spans="1:34" x14ac:dyDescent="0.25">
      <c r="A1010">
        <v>1509</v>
      </c>
      <c r="B1010" s="1">
        <v>44697</v>
      </c>
      <c r="C1010">
        <v>3</v>
      </c>
      <c r="D1010" t="s">
        <v>28</v>
      </c>
      <c r="E1010" t="s">
        <v>29</v>
      </c>
      <c r="F1010" t="s">
        <v>30</v>
      </c>
      <c r="G1010" t="s">
        <v>55</v>
      </c>
      <c r="H1010" t="s">
        <v>32</v>
      </c>
      <c r="I1010" t="s">
        <v>55</v>
      </c>
      <c r="J1010" t="s">
        <v>34</v>
      </c>
      <c r="K1010" t="s">
        <v>188</v>
      </c>
      <c r="L1010" t="s">
        <v>58</v>
      </c>
      <c r="M1010" s="1">
        <v>21939</v>
      </c>
      <c r="N1010" t="s">
        <v>36</v>
      </c>
      <c r="O1010" t="s">
        <v>37</v>
      </c>
      <c r="P1010" t="s">
        <v>60</v>
      </c>
      <c r="Q1010" t="s">
        <v>61</v>
      </c>
      <c r="R1010" t="s">
        <v>40</v>
      </c>
      <c r="S1010" t="str">
        <f>IF(Table1[[#This Row],[Current Employee Rating]]&gt;=4,"High Performer",IF(Table1[[#This Row],[Current Employee Rating]]&gt;=3,"Average Performer","Low Performer"))</f>
        <v>Average Performer</v>
      </c>
      <c r="T1010">
        <v>3</v>
      </c>
      <c r="U1010" s="1">
        <v>44829</v>
      </c>
      <c r="V1010">
        <v>5</v>
      </c>
      <c r="W1010" t="str">
        <f>IF(Table1[[#This Row],[Engagement Score]]&lt;3,"Low",IF(Table1[[#This Row],[Engagement Score]]&lt;4,"Medium","High"))</f>
        <v>High</v>
      </c>
      <c r="X1010">
        <v>1</v>
      </c>
      <c r="Y1010" t="str">
        <f>IF(Table1[[#This Row],[Satisfaction Score]]&lt;3,"Unsatisfied",IF(Table1[[#This Row],[Satisfaction Score]]&lt;4,"Neutral","Satisfied"))</f>
        <v>Unsatisfied</v>
      </c>
      <c r="Z1010">
        <v>3</v>
      </c>
      <c r="AA1010" s="1">
        <v>45106</v>
      </c>
      <c r="AB1010" t="s">
        <v>62</v>
      </c>
      <c r="AC1010" t="s">
        <v>42</v>
      </c>
      <c r="AD1010" t="s">
        <v>52</v>
      </c>
      <c r="AE1010">
        <v>4</v>
      </c>
      <c r="AF1010" s="5">
        <v>343.07</v>
      </c>
      <c r="AG1010">
        <v>62</v>
      </c>
      <c r="AH1010" t="str">
        <f t="shared" si="15"/>
        <v>Old</v>
      </c>
    </row>
    <row r="1011" spans="1:34" x14ac:dyDescent="0.25">
      <c r="A1011">
        <v>1510</v>
      </c>
      <c r="B1011" s="1">
        <v>44270</v>
      </c>
      <c r="C1011">
        <v>5</v>
      </c>
      <c r="D1011" t="s">
        <v>28</v>
      </c>
      <c r="E1011" t="s">
        <v>85</v>
      </c>
      <c r="F1011" t="s">
        <v>30</v>
      </c>
      <c r="G1011" t="s">
        <v>31</v>
      </c>
      <c r="H1011" t="s">
        <v>32</v>
      </c>
      <c r="I1011" t="s">
        <v>33</v>
      </c>
      <c r="J1011" t="s">
        <v>34</v>
      </c>
      <c r="K1011" t="s">
        <v>188</v>
      </c>
      <c r="L1011" t="s">
        <v>58</v>
      </c>
      <c r="M1011" s="1">
        <v>29480</v>
      </c>
      <c r="N1011" t="s">
        <v>36</v>
      </c>
      <c r="O1011" t="s">
        <v>37</v>
      </c>
      <c r="P1011" t="s">
        <v>72</v>
      </c>
      <c r="Q1011" t="s">
        <v>67</v>
      </c>
      <c r="R1011" t="s">
        <v>40</v>
      </c>
      <c r="S1011" t="str">
        <f>IF(Table1[[#This Row],[Current Employee Rating]]&gt;=4,"High Performer",IF(Table1[[#This Row],[Current Employee Rating]]&gt;=3,"Average Performer","Low Performer"))</f>
        <v>Average Performer</v>
      </c>
      <c r="T1011">
        <v>3</v>
      </c>
      <c r="U1011" s="1">
        <v>45022</v>
      </c>
      <c r="V1011">
        <v>2</v>
      </c>
      <c r="W1011" t="str">
        <f>IF(Table1[[#This Row],[Engagement Score]]&lt;3,"Low",IF(Table1[[#This Row],[Engagement Score]]&lt;4,"Medium","High"))</f>
        <v>Low</v>
      </c>
      <c r="X1011">
        <v>3</v>
      </c>
      <c r="Y1011" t="str">
        <f>IF(Table1[[#This Row],[Satisfaction Score]]&lt;3,"Unsatisfied",IF(Table1[[#This Row],[Satisfaction Score]]&lt;4,"Neutral","Satisfied"))</f>
        <v>Neutral</v>
      </c>
      <c r="Z1011">
        <v>3</v>
      </c>
      <c r="AA1011" s="1">
        <v>44847</v>
      </c>
      <c r="AB1011" t="s">
        <v>68</v>
      </c>
      <c r="AC1011" t="s">
        <v>51</v>
      </c>
      <c r="AD1011" t="s">
        <v>52</v>
      </c>
      <c r="AE1011">
        <v>5</v>
      </c>
      <c r="AF1011" s="5">
        <v>986.78</v>
      </c>
      <c r="AG1011">
        <v>41</v>
      </c>
      <c r="AH1011" t="str">
        <f t="shared" si="15"/>
        <v>Middle Aged</v>
      </c>
    </row>
    <row r="1012" spans="1:34" x14ac:dyDescent="0.25">
      <c r="A1012">
        <v>1513</v>
      </c>
      <c r="B1012" s="1">
        <v>43820</v>
      </c>
      <c r="C1012">
        <v>6</v>
      </c>
      <c r="D1012" t="s">
        <v>106</v>
      </c>
      <c r="E1012" t="s">
        <v>54</v>
      </c>
      <c r="F1012" t="s">
        <v>30</v>
      </c>
      <c r="G1012" t="s">
        <v>31</v>
      </c>
      <c r="H1012" t="s">
        <v>32</v>
      </c>
      <c r="I1012" t="s">
        <v>33</v>
      </c>
      <c r="J1012" t="s">
        <v>34</v>
      </c>
      <c r="K1012" t="s">
        <v>188</v>
      </c>
      <c r="L1012" t="s">
        <v>75</v>
      </c>
      <c r="M1012" s="1">
        <v>34245</v>
      </c>
      <c r="N1012" t="s">
        <v>36</v>
      </c>
      <c r="O1012" t="s">
        <v>48</v>
      </c>
      <c r="P1012" t="s">
        <v>60</v>
      </c>
      <c r="Q1012" t="s">
        <v>39</v>
      </c>
      <c r="R1012" t="s">
        <v>40</v>
      </c>
      <c r="S1012" t="str">
        <f>IF(Table1[[#This Row],[Current Employee Rating]]&gt;=4,"High Performer",IF(Table1[[#This Row],[Current Employee Rating]]&gt;=3,"Average Performer","Low Performer"))</f>
        <v>Average Performer</v>
      </c>
      <c r="T1012">
        <v>3</v>
      </c>
      <c r="U1012" s="1">
        <v>44883</v>
      </c>
      <c r="V1012">
        <v>5</v>
      </c>
      <c r="W1012" t="str">
        <f>IF(Table1[[#This Row],[Engagement Score]]&lt;3,"Low",IF(Table1[[#This Row],[Engagement Score]]&lt;4,"Medium","High"))</f>
        <v>High</v>
      </c>
      <c r="X1012">
        <v>3</v>
      </c>
      <c r="Y1012" t="str">
        <f>IF(Table1[[#This Row],[Satisfaction Score]]&lt;3,"Unsatisfied",IF(Table1[[#This Row],[Satisfaction Score]]&lt;4,"Neutral","Satisfied"))</f>
        <v>Neutral</v>
      </c>
      <c r="Z1012">
        <v>5</v>
      </c>
      <c r="AA1012" s="1">
        <v>44875</v>
      </c>
      <c r="AB1012" t="s">
        <v>68</v>
      </c>
      <c r="AC1012" t="s">
        <v>51</v>
      </c>
      <c r="AD1012" t="s">
        <v>43</v>
      </c>
      <c r="AE1012">
        <v>4</v>
      </c>
      <c r="AF1012" s="5">
        <v>746.57</v>
      </c>
      <c r="AG1012">
        <v>26</v>
      </c>
      <c r="AH1012" t="str">
        <f t="shared" si="15"/>
        <v>Adult</v>
      </c>
    </row>
    <row r="1013" spans="1:34" x14ac:dyDescent="0.25">
      <c r="A1013">
        <v>1514</v>
      </c>
      <c r="B1013" s="1">
        <v>44757</v>
      </c>
      <c r="C1013">
        <v>3</v>
      </c>
      <c r="D1013" t="s">
        <v>106</v>
      </c>
      <c r="E1013" t="s">
        <v>94</v>
      </c>
      <c r="F1013" t="s">
        <v>30</v>
      </c>
      <c r="G1013" t="s">
        <v>31</v>
      </c>
      <c r="H1013" t="s">
        <v>32</v>
      </c>
      <c r="I1013" t="s">
        <v>46</v>
      </c>
      <c r="J1013" t="s">
        <v>34</v>
      </c>
      <c r="K1013" t="s">
        <v>188</v>
      </c>
      <c r="L1013" t="s">
        <v>89</v>
      </c>
      <c r="M1013" s="1">
        <v>30655</v>
      </c>
      <c r="N1013" t="s">
        <v>36</v>
      </c>
      <c r="O1013" t="s">
        <v>48</v>
      </c>
      <c r="P1013" t="s">
        <v>49</v>
      </c>
      <c r="Q1013" t="s">
        <v>39</v>
      </c>
      <c r="R1013" t="s">
        <v>40</v>
      </c>
      <c r="S1013" t="str">
        <f>IF(Table1[[#This Row],[Current Employee Rating]]&gt;=4,"High Performer",IF(Table1[[#This Row],[Current Employee Rating]]&gt;=3,"Average Performer","Low Performer"))</f>
        <v>Average Performer</v>
      </c>
      <c r="T1013">
        <v>3</v>
      </c>
      <c r="U1013" s="1">
        <v>45054</v>
      </c>
      <c r="V1013">
        <v>1</v>
      </c>
      <c r="W1013" t="str">
        <f>IF(Table1[[#This Row],[Engagement Score]]&lt;3,"Low",IF(Table1[[#This Row],[Engagement Score]]&lt;4,"Medium","High"))</f>
        <v>Low</v>
      </c>
      <c r="X1013">
        <v>3</v>
      </c>
      <c r="Y1013" t="str">
        <f>IF(Table1[[#This Row],[Satisfaction Score]]&lt;3,"Unsatisfied",IF(Table1[[#This Row],[Satisfaction Score]]&lt;4,"Neutral","Satisfied"))</f>
        <v>Neutral</v>
      </c>
      <c r="Z1013">
        <v>2</v>
      </c>
      <c r="AA1013" s="1">
        <v>44896</v>
      </c>
      <c r="AB1013" t="s">
        <v>41</v>
      </c>
      <c r="AC1013" t="s">
        <v>42</v>
      </c>
      <c r="AD1013" t="s">
        <v>43</v>
      </c>
      <c r="AE1013">
        <v>5</v>
      </c>
      <c r="AF1013" s="5">
        <v>434.39</v>
      </c>
      <c r="AG1013">
        <v>39</v>
      </c>
      <c r="AH1013" t="str">
        <f t="shared" si="15"/>
        <v>Adult</v>
      </c>
    </row>
    <row r="1014" spans="1:34" x14ac:dyDescent="0.25">
      <c r="A1014">
        <v>1515</v>
      </c>
      <c r="B1014" s="1">
        <v>43369</v>
      </c>
      <c r="C1014">
        <v>7</v>
      </c>
      <c r="D1014" t="s">
        <v>106</v>
      </c>
      <c r="E1014" t="s">
        <v>85</v>
      </c>
      <c r="F1014" t="s">
        <v>30</v>
      </c>
      <c r="G1014" t="s">
        <v>55</v>
      </c>
      <c r="H1014" t="s">
        <v>56</v>
      </c>
      <c r="I1014" t="s">
        <v>46</v>
      </c>
      <c r="J1014" t="s">
        <v>34</v>
      </c>
      <c r="K1014" t="s">
        <v>188</v>
      </c>
      <c r="L1014" t="s">
        <v>65</v>
      </c>
      <c r="M1014" s="1">
        <v>35538</v>
      </c>
      <c r="N1014" t="s">
        <v>36</v>
      </c>
      <c r="O1014" t="s">
        <v>37</v>
      </c>
      <c r="P1014" t="s">
        <v>60</v>
      </c>
      <c r="Q1014" t="s">
        <v>67</v>
      </c>
      <c r="R1014" t="s">
        <v>40</v>
      </c>
      <c r="S1014" t="str">
        <f>IF(Table1[[#This Row],[Current Employee Rating]]&gt;=4,"High Performer",IF(Table1[[#This Row],[Current Employee Rating]]&gt;=3,"Average Performer","Low Performer"))</f>
        <v>Average Performer</v>
      </c>
      <c r="T1014">
        <v>3</v>
      </c>
      <c r="U1014" s="1">
        <v>44909</v>
      </c>
      <c r="V1014">
        <v>2</v>
      </c>
      <c r="W1014" t="str">
        <f>IF(Table1[[#This Row],[Engagement Score]]&lt;3,"Low",IF(Table1[[#This Row],[Engagement Score]]&lt;4,"Medium","High"))</f>
        <v>Low</v>
      </c>
      <c r="X1014">
        <v>3</v>
      </c>
      <c r="Y1014" t="str">
        <f>IF(Table1[[#This Row],[Satisfaction Score]]&lt;3,"Unsatisfied",IF(Table1[[#This Row],[Satisfaction Score]]&lt;4,"Neutral","Satisfied"))</f>
        <v>Neutral</v>
      </c>
      <c r="Z1014">
        <v>1</v>
      </c>
      <c r="AA1014" s="1">
        <v>45019</v>
      </c>
      <c r="AB1014" t="s">
        <v>92</v>
      </c>
      <c r="AC1014" t="s">
        <v>51</v>
      </c>
      <c r="AD1014" t="s">
        <v>63</v>
      </c>
      <c r="AE1014">
        <v>3</v>
      </c>
      <c r="AF1014" s="5">
        <v>765.84</v>
      </c>
      <c r="AG1014">
        <v>21</v>
      </c>
      <c r="AH1014" t="str">
        <f t="shared" si="15"/>
        <v>Young Adult</v>
      </c>
    </row>
    <row r="1015" spans="1:34" x14ac:dyDescent="0.25">
      <c r="A1015">
        <v>1516</v>
      </c>
      <c r="B1015" s="1">
        <v>44850</v>
      </c>
      <c r="C1015">
        <v>3</v>
      </c>
      <c r="D1015" t="s">
        <v>106</v>
      </c>
      <c r="E1015" t="s">
        <v>64</v>
      </c>
      <c r="F1015" t="s">
        <v>30</v>
      </c>
      <c r="G1015" t="s">
        <v>31</v>
      </c>
      <c r="H1015" t="s">
        <v>56</v>
      </c>
      <c r="I1015" t="s">
        <v>55</v>
      </c>
      <c r="J1015" t="s">
        <v>34</v>
      </c>
      <c r="K1015" t="s">
        <v>188</v>
      </c>
      <c r="L1015" t="s">
        <v>75</v>
      </c>
      <c r="M1015" s="1">
        <v>15862</v>
      </c>
      <c r="N1015" t="s">
        <v>36</v>
      </c>
      <c r="O1015" t="s">
        <v>48</v>
      </c>
      <c r="P1015" t="s">
        <v>49</v>
      </c>
      <c r="Q1015" t="s">
        <v>39</v>
      </c>
      <c r="R1015" t="s">
        <v>40</v>
      </c>
      <c r="S1015" t="str">
        <f>IF(Table1[[#This Row],[Current Employee Rating]]&gt;=4,"High Performer",IF(Table1[[#This Row],[Current Employee Rating]]&gt;=3,"Average Performer","Low Performer"))</f>
        <v>Average Performer</v>
      </c>
      <c r="T1015">
        <v>3</v>
      </c>
      <c r="U1015" s="1">
        <v>45123</v>
      </c>
      <c r="V1015">
        <v>1</v>
      </c>
      <c r="W1015" t="str">
        <f>IF(Table1[[#This Row],[Engagement Score]]&lt;3,"Low",IF(Table1[[#This Row],[Engagement Score]]&lt;4,"Medium","High"))</f>
        <v>Low</v>
      </c>
      <c r="X1015">
        <v>5</v>
      </c>
      <c r="Y1015" t="str">
        <f>IF(Table1[[#This Row],[Satisfaction Score]]&lt;3,"Unsatisfied",IF(Table1[[#This Row],[Satisfaction Score]]&lt;4,"Neutral","Satisfied"))</f>
        <v>Satisfied</v>
      </c>
      <c r="Z1015">
        <v>3</v>
      </c>
      <c r="AA1015" s="1">
        <v>44883</v>
      </c>
      <c r="AB1015" t="s">
        <v>92</v>
      </c>
      <c r="AC1015" t="s">
        <v>42</v>
      </c>
      <c r="AD1015" t="s">
        <v>43</v>
      </c>
      <c r="AE1015">
        <v>3</v>
      </c>
      <c r="AF1015" s="5">
        <v>457.4</v>
      </c>
      <c r="AG1015">
        <v>79</v>
      </c>
      <c r="AH1015" t="str">
        <f t="shared" si="15"/>
        <v>Old</v>
      </c>
    </row>
    <row r="1016" spans="1:34" x14ac:dyDescent="0.25">
      <c r="A1016">
        <v>1517</v>
      </c>
      <c r="B1016" s="1">
        <v>44532</v>
      </c>
      <c r="C1016">
        <v>4</v>
      </c>
      <c r="D1016" t="s">
        <v>106</v>
      </c>
      <c r="E1016" t="s">
        <v>74</v>
      </c>
      <c r="F1016" t="s">
        <v>30</v>
      </c>
      <c r="G1016" t="s">
        <v>55</v>
      </c>
      <c r="H1016" t="s">
        <v>32</v>
      </c>
      <c r="I1016" t="s">
        <v>46</v>
      </c>
      <c r="J1016" t="s">
        <v>34</v>
      </c>
      <c r="K1016" t="s">
        <v>188</v>
      </c>
      <c r="L1016" t="s">
        <v>89</v>
      </c>
      <c r="M1016" s="1">
        <v>31476</v>
      </c>
      <c r="N1016" t="s">
        <v>36</v>
      </c>
      <c r="O1016" t="s">
        <v>48</v>
      </c>
      <c r="P1016" t="s">
        <v>38</v>
      </c>
      <c r="Q1016" t="s">
        <v>67</v>
      </c>
      <c r="R1016" t="s">
        <v>40</v>
      </c>
      <c r="S1016" t="str">
        <f>IF(Table1[[#This Row],[Current Employee Rating]]&gt;=4,"High Performer",IF(Table1[[#This Row],[Current Employee Rating]]&gt;=3,"Average Performer","Low Performer"))</f>
        <v>Average Performer</v>
      </c>
      <c r="T1016">
        <v>3</v>
      </c>
      <c r="U1016" s="1">
        <v>44948</v>
      </c>
      <c r="V1016">
        <v>4</v>
      </c>
      <c r="W1016" t="str">
        <f>IF(Table1[[#This Row],[Engagement Score]]&lt;3,"Low",IF(Table1[[#This Row],[Engagement Score]]&lt;4,"Medium","High"))</f>
        <v>High</v>
      </c>
      <c r="X1016">
        <v>5</v>
      </c>
      <c r="Y1016" t="str">
        <f>IF(Table1[[#This Row],[Satisfaction Score]]&lt;3,"Unsatisfied",IF(Table1[[#This Row],[Satisfaction Score]]&lt;4,"Neutral","Satisfied"))</f>
        <v>Satisfied</v>
      </c>
      <c r="Z1016">
        <v>3</v>
      </c>
      <c r="AA1016" s="1">
        <v>44938</v>
      </c>
      <c r="AB1016" t="s">
        <v>50</v>
      </c>
      <c r="AC1016" t="s">
        <v>51</v>
      </c>
      <c r="AD1016" t="s">
        <v>73</v>
      </c>
      <c r="AE1016">
        <v>3</v>
      </c>
      <c r="AF1016" s="5">
        <v>615.84</v>
      </c>
      <c r="AG1016">
        <v>35</v>
      </c>
      <c r="AH1016" t="str">
        <f t="shared" si="15"/>
        <v>Adult</v>
      </c>
    </row>
    <row r="1017" spans="1:34" x14ac:dyDescent="0.25">
      <c r="A1017">
        <v>1518</v>
      </c>
      <c r="B1017" s="1">
        <v>43531</v>
      </c>
      <c r="C1017">
        <v>7</v>
      </c>
      <c r="D1017" t="s">
        <v>106</v>
      </c>
      <c r="E1017" t="s">
        <v>69</v>
      </c>
      <c r="F1017" t="s">
        <v>108</v>
      </c>
      <c r="G1017" t="s">
        <v>55</v>
      </c>
      <c r="H1017" t="s">
        <v>56</v>
      </c>
      <c r="I1017" t="s">
        <v>33</v>
      </c>
      <c r="J1017" t="s">
        <v>34</v>
      </c>
      <c r="K1017" t="s">
        <v>188</v>
      </c>
      <c r="L1017" t="s">
        <v>97</v>
      </c>
      <c r="M1017" s="1">
        <v>27724</v>
      </c>
      <c r="N1017" t="s">
        <v>36</v>
      </c>
      <c r="O1017" t="s">
        <v>48</v>
      </c>
      <c r="P1017" t="s">
        <v>38</v>
      </c>
      <c r="Q1017" t="s">
        <v>77</v>
      </c>
      <c r="R1017" t="s">
        <v>40</v>
      </c>
      <c r="S1017" t="str">
        <f>IF(Table1[[#This Row],[Current Employee Rating]]&gt;=4,"High Performer",IF(Table1[[#This Row],[Current Employee Rating]]&gt;=3,"Average Performer","Low Performer"))</f>
        <v>Average Performer</v>
      </c>
      <c r="T1017">
        <v>3</v>
      </c>
      <c r="U1017" s="1">
        <v>44832</v>
      </c>
      <c r="V1017">
        <v>4</v>
      </c>
      <c r="W1017" t="str">
        <f>IF(Table1[[#This Row],[Engagement Score]]&lt;3,"Low",IF(Table1[[#This Row],[Engagement Score]]&lt;4,"Medium","High"))</f>
        <v>High</v>
      </c>
      <c r="X1017">
        <v>4</v>
      </c>
      <c r="Y1017" t="str">
        <f>IF(Table1[[#This Row],[Satisfaction Score]]&lt;3,"Unsatisfied",IF(Table1[[#This Row],[Satisfaction Score]]&lt;4,"Neutral","Satisfied"))</f>
        <v>Satisfied</v>
      </c>
      <c r="Z1017">
        <v>2</v>
      </c>
      <c r="AA1017" s="1">
        <v>44903</v>
      </c>
      <c r="AB1017" t="s">
        <v>50</v>
      </c>
      <c r="AC1017" t="s">
        <v>42</v>
      </c>
      <c r="AD1017" t="s">
        <v>63</v>
      </c>
      <c r="AE1017">
        <v>2</v>
      </c>
      <c r="AF1017" s="5">
        <v>803.79</v>
      </c>
      <c r="AG1017">
        <v>44</v>
      </c>
      <c r="AH1017" t="str">
        <f t="shared" si="15"/>
        <v>Middle Aged</v>
      </c>
    </row>
    <row r="1018" spans="1:34" x14ac:dyDescent="0.25">
      <c r="A1018">
        <v>1519</v>
      </c>
      <c r="B1018" s="1">
        <v>45048</v>
      </c>
      <c r="C1018">
        <v>3</v>
      </c>
      <c r="D1018" t="s">
        <v>28</v>
      </c>
      <c r="E1018" t="s">
        <v>69</v>
      </c>
      <c r="F1018" t="s">
        <v>30</v>
      </c>
      <c r="G1018" t="s">
        <v>46</v>
      </c>
      <c r="H1018" t="s">
        <v>56</v>
      </c>
      <c r="I1018" t="s">
        <v>55</v>
      </c>
      <c r="J1018" t="s">
        <v>34</v>
      </c>
      <c r="K1018" t="s">
        <v>188</v>
      </c>
      <c r="L1018" t="s">
        <v>96</v>
      </c>
      <c r="M1018" s="1">
        <v>26040</v>
      </c>
      <c r="N1018" t="s">
        <v>36</v>
      </c>
      <c r="O1018" t="s">
        <v>37</v>
      </c>
      <c r="P1018" t="s">
        <v>84</v>
      </c>
      <c r="Q1018" t="s">
        <v>61</v>
      </c>
      <c r="R1018" t="s">
        <v>40</v>
      </c>
      <c r="S1018" t="str">
        <f>IF(Table1[[#This Row],[Current Employee Rating]]&gt;=4,"High Performer",IF(Table1[[#This Row],[Current Employee Rating]]&gt;=3,"Average Performer","Low Performer"))</f>
        <v>Average Performer</v>
      </c>
      <c r="T1018">
        <v>3</v>
      </c>
      <c r="U1018" s="1">
        <v>44982</v>
      </c>
      <c r="V1018">
        <v>1</v>
      </c>
      <c r="W1018" t="str">
        <f>IF(Table1[[#This Row],[Engagement Score]]&lt;3,"Low",IF(Table1[[#This Row],[Engagement Score]]&lt;4,"Medium","High"))</f>
        <v>Low</v>
      </c>
      <c r="X1018">
        <v>3</v>
      </c>
      <c r="Y1018" t="str">
        <f>IF(Table1[[#This Row],[Satisfaction Score]]&lt;3,"Unsatisfied",IF(Table1[[#This Row],[Satisfaction Score]]&lt;4,"Neutral","Satisfied"))</f>
        <v>Neutral</v>
      </c>
      <c r="Z1018">
        <v>1</v>
      </c>
      <c r="AA1018" s="1">
        <v>44827</v>
      </c>
      <c r="AB1018" t="s">
        <v>41</v>
      </c>
      <c r="AC1018" t="s">
        <v>51</v>
      </c>
      <c r="AD1018" t="s">
        <v>63</v>
      </c>
      <c r="AE1018">
        <v>2</v>
      </c>
      <c r="AF1018" s="5">
        <v>586.89</v>
      </c>
      <c r="AG1018">
        <v>52</v>
      </c>
      <c r="AH1018" t="str">
        <f t="shared" si="15"/>
        <v>Middle Aged</v>
      </c>
    </row>
    <row r="1019" spans="1:34" x14ac:dyDescent="0.25">
      <c r="A1019">
        <v>1520</v>
      </c>
      <c r="B1019" s="1">
        <v>44067</v>
      </c>
      <c r="C1019">
        <v>5</v>
      </c>
      <c r="D1019" t="s">
        <v>28</v>
      </c>
      <c r="E1019" t="s">
        <v>29</v>
      </c>
      <c r="F1019" t="s">
        <v>30</v>
      </c>
      <c r="G1019" t="s">
        <v>55</v>
      </c>
      <c r="H1019" t="s">
        <v>45</v>
      </c>
      <c r="I1019" t="s">
        <v>55</v>
      </c>
      <c r="J1019" t="s">
        <v>34</v>
      </c>
      <c r="K1019" t="s">
        <v>188</v>
      </c>
      <c r="L1019" t="s">
        <v>118</v>
      </c>
      <c r="M1019" s="1">
        <v>27945</v>
      </c>
      <c r="N1019" t="s">
        <v>36</v>
      </c>
      <c r="O1019" t="s">
        <v>37</v>
      </c>
      <c r="P1019" t="s">
        <v>38</v>
      </c>
      <c r="Q1019" t="s">
        <v>77</v>
      </c>
      <c r="R1019" t="s">
        <v>40</v>
      </c>
      <c r="S1019" t="str">
        <f>IF(Table1[[#This Row],[Current Employee Rating]]&gt;=4,"High Performer",IF(Table1[[#This Row],[Current Employee Rating]]&gt;=3,"Average Performer","Low Performer"))</f>
        <v>Average Performer</v>
      </c>
      <c r="T1019">
        <v>3</v>
      </c>
      <c r="U1019" s="1">
        <v>45021</v>
      </c>
      <c r="V1019">
        <v>2</v>
      </c>
      <c r="W1019" t="str">
        <f>IF(Table1[[#This Row],[Engagement Score]]&lt;3,"Low",IF(Table1[[#This Row],[Engagement Score]]&lt;4,"Medium","High"))</f>
        <v>Low</v>
      </c>
      <c r="X1019">
        <v>2</v>
      </c>
      <c r="Y1019" t="str">
        <f>IF(Table1[[#This Row],[Satisfaction Score]]&lt;3,"Unsatisfied",IF(Table1[[#This Row],[Satisfaction Score]]&lt;4,"Neutral","Satisfied"))</f>
        <v>Unsatisfied</v>
      </c>
      <c r="Z1019">
        <v>5</v>
      </c>
      <c r="AA1019" s="1">
        <v>44845</v>
      </c>
      <c r="AB1019" t="s">
        <v>92</v>
      </c>
      <c r="AC1019" t="s">
        <v>51</v>
      </c>
      <c r="AD1019" t="s">
        <v>43</v>
      </c>
      <c r="AE1019">
        <v>5</v>
      </c>
      <c r="AF1019" s="5">
        <v>104.48</v>
      </c>
      <c r="AG1019">
        <v>44</v>
      </c>
      <c r="AH1019" t="str">
        <f t="shared" si="15"/>
        <v>Middle Aged</v>
      </c>
    </row>
    <row r="1020" spans="1:34" x14ac:dyDescent="0.25">
      <c r="A1020">
        <v>1521</v>
      </c>
      <c r="B1020" s="1">
        <v>44173</v>
      </c>
      <c r="C1020">
        <v>5</v>
      </c>
      <c r="D1020" t="s">
        <v>28</v>
      </c>
      <c r="E1020" t="s">
        <v>85</v>
      </c>
      <c r="F1020" t="s">
        <v>30</v>
      </c>
      <c r="G1020" t="s">
        <v>31</v>
      </c>
      <c r="H1020" t="s">
        <v>56</v>
      </c>
      <c r="I1020" t="s">
        <v>33</v>
      </c>
      <c r="J1020" t="s">
        <v>34</v>
      </c>
      <c r="K1020" t="s">
        <v>188</v>
      </c>
      <c r="L1020" t="s">
        <v>101</v>
      </c>
      <c r="M1020" s="1">
        <v>32978</v>
      </c>
      <c r="N1020" t="s">
        <v>36</v>
      </c>
      <c r="O1020" t="s">
        <v>48</v>
      </c>
      <c r="P1020" t="s">
        <v>72</v>
      </c>
      <c r="Q1020" t="s">
        <v>61</v>
      </c>
      <c r="R1020" t="s">
        <v>98</v>
      </c>
      <c r="S1020" t="str">
        <f>IF(Table1[[#This Row],[Current Employee Rating]]&gt;=4,"High Performer",IF(Table1[[#This Row],[Current Employee Rating]]&gt;=3,"Average Performer","Low Performer"))</f>
        <v>Average Performer</v>
      </c>
      <c r="T1020">
        <v>3</v>
      </c>
      <c r="U1020" s="1">
        <v>45088</v>
      </c>
      <c r="V1020">
        <v>4</v>
      </c>
      <c r="W1020" t="str">
        <f>IF(Table1[[#This Row],[Engagement Score]]&lt;3,"Low",IF(Table1[[#This Row],[Engagement Score]]&lt;4,"Medium","High"))</f>
        <v>High</v>
      </c>
      <c r="X1020">
        <v>1</v>
      </c>
      <c r="Y1020" t="str">
        <f>IF(Table1[[#This Row],[Satisfaction Score]]&lt;3,"Unsatisfied",IF(Table1[[#This Row],[Satisfaction Score]]&lt;4,"Neutral","Satisfied"))</f>
        <v>Unsatisfied</v>
      </c>
      <c r="Z1020">
        <v>3</v>
      </c>
      <c r="AA1020" s="1">
        <v>45079</v>
      </c>
      <c r="AB1020" t="s">
        <v>62</v>
      </c>
      <c r="AC1020" t="s">
        <v>42</v>
      </c>
      <c r="AD1020" t="s">
        <v>73</v>
      </c>
      <c r="AE1020">
        <v>1</v>
      </c>
      <c r="AF1020" s="5">
        <v>877.41</v>
      </c>
      <c r="AG1020">
        <v>30</v>
      </c>
      <c r="AH1020" t="str">
        <f t="shared" si="15"/>
        <v>Adult</v>
      </c>
    </row>
    <row r="1021" spans="1:34" x14ac:dyDescent="0.25">
      <c r="A1021">
        <v>1522</v>
      </c>
      <c r="B1021" s="1">
        <v>44242</v>
      </c>
      <c r="C1021">
        <v>5</v>
      </c>
      <c r="D1021" t="s">
        <v>28</v>
      </c>
      <c r="E1021" t="s">
        <v>44</v>
      </c>
      <c r="F1021" t="s">
        <v>30</v>
      </c>
      <c r="G1021" t="s">
        <v>55</v>
      </c>
      <c r="H1021" t="s">
        <v>56</v>
      </c>
      <c r="I1021" t="s">
        <v>55</v>
      </c>
      <c r="J1021" t="s">
        <v>34</v>
      </c>
      <c r="K1021" t="s">
        <v>188</v>
      </c>
      <c r="L1021" t="s">
        <v>70</v>
      </c>
      <c r="M1021" s="1">
        <v>15942</v>
      </c>
      <c r="N1021" t="s">
        <v>36</v>
      </c>
      <c r="O1021" t="s">
        <v>48</v>
      </c>
      <c r="P1021" t="s">
        <v>49</v>
      </c>
      <c r="Q1021" t="s">
        <v>67</v>
      </c>
      <c r="R1021" t="s">
        <v>40</v>
      </c>
      <c r="S1021" t="str">
        <f>IF(Table1[[#This Row],[Current Employee Rating]]&gt;=4,"High Performer",IF(Table1[[#This Row],[Current Employee Rating]]&gt;=3,"Average Performer","Low Performer"))</f>
        <v>Average Performer</v>
      </c>
      <c r="T1021">
        <v>3</v>
      </c>
      <c r="U1021" s="1">
        <v>44898</v>
      </c>
      <c r="V1021">
        <v>3</v>
      </c>
      <c r="W1021" t="str">
        <f>IF(Table1[[#This Row],[Engagement Score]]&lt;3,"Low",IF(Table1[[#This Row],[Engagement Score]]&lt;4,"Medium","High"))</f>
        <v>Medium</v>
      </c>
      <c r="X1021">
        <v>4</v>
      </c>
      <c r="Y1021" t="str">
        <f>IF(Table1[[#This Row],[Satisfaction Score]]&lt;3,"Unsatisfied",IF(Table1[[#This Row],[Satisfaction Score]]&lt;4,"Neutral","Satisfied"))</f>
        <v>Satisfied</v>
      </c>
      <c r="Z1021">
        <v>5</v>
      </c>
      <c r="AA1021" s="1">
        <v>45063</v>
      </c>
      <c r="AB1021" t="s">
        <v>68</v>
      </c>
      <c r="AC1021" t="s">
        <v>51</v>
      </c>
      <c r="AD1021" t="s">
        <v>52</v>
      </c>
      <c r="AE1021">
        <v>3</v>
      </c>
      <c r="AF1021" s="5">
        <v>791.99</v>
      </c>
      <c r="AG1021">
        <v>78</v>
      </c>
      <c r="AH1021" t="str">
        <f t="shared" si="15"/>
        <v>Old</v>
      </c>
    </row>
    <row r="1022" spans="1:34" x14ac:dyDescent="0.25">
      <c r="A1022">
        <v>1523</v>
      </c>
      <c r="B1022" s="1">
        <v>44089</v>
      </c>
      <c r="C1022">
        <v>5</v>
      </c>
      <c r="D1022" t="s">
        <v>28</v>
      </c>
      <c r="E1022" t="s">
        <v>87</v>
      </c>
      <c r="F1022" t="s">
        <v>30</v>
      </c>
      <c r="G1022" t="s">
        <v>31</v>
      </c>
      <c r="H1022" t="s">
        <v>56</v>
      </c>
      <c r="I1022" t="s">
        <v>55</v>
      </c>
      <c r="J1022" t="s">
        <v>34</v>
      </c>
      <c r="K1022" t="s">
        <v>188</v>
      </c>
      <c r="L1022" t="s">
        <v>104</v>
      </c>
      <c r="M1022" s="1">
        <v>26083</v>
      </c>
      <c r="N1022" t="s">
        <v>36</v>
      </c>
      <c r="O1022" t="s">
        <v>48</v>
      </c>
      <c r="P1022" t="s">
        <v>60</v>
      </c>
      <c r="Q1022" t="s">
        <v>67</v>
      </c>
      <c r="R1022" t="s">
        <v>40</v>
      </c>
      <c r="S1022" t="str">
        <f>IF(Table1[[#This Row],[Current Employee Rating]]&gt;=4,"High Performer",IF(Table1[[#This Row],[Current Employee Rating]]&gt;=3,"Average Performer","Low Performer"))</f>
        <v>Average Performer</v>
      </c>
      <c r="T1022">
        <v>3</v>
      </c>
      <c r="U1022" s="1">
        <v>44824</v>
      </c>
      <c r="V1022">
        <v>4</v>
      </c>
      <c r="W1022" t="str">
        <f>IF(Table1[[#This Row],[Engagement Score]]&lt;3,"Low",IF(Table1[[#This Row],[Engagement Score]]&lt;4,"Medium","High"))</f>
        <v>High</v>
      </c>
      <c r="X1022">
        <v>4</v>
      </c>
      <c r="Y1022" t="str">
        <f>IF(Table1[[#This Row],[Satisfaction Score]]&lt;3,"Unsatisfied",IF(Table1[[#This Row],[Satisfaction Score]]&lt;4,"Neutral","Satisfied"))</f>
        <v>Satisfied</v>
      </c>
      <c r="Z1022">
        <v>3</v>
      </c>
      <c r="AA1022" s="1">
        <v>44906</v>
      </c>
      <c r="AB1022" t="s">
        <v>68</v>
      </c>
      <c r="AC1022" t="s">
        <v>51</v>
      </c>
      <c r="AD1022" t="s">
        <v>52</v>
      </c>
      <c r="AE1022">
        <v>2</v>
      </c>
      <c r="AF1022" s="5">
        <v>660.4</v>
      </c>
      <c r="AG1022">
        <v>49</v>
      </c>
      <c r="AH1022" t="str">
        <f t="shared" si="15"/>
        <v>Middle Aged</v>
      </c>
    </row>
    <row r="1023" spans="1:34" x14ac:dyDescent="0.25">
      <c r="A1023">
        <v>1524</v>
      </c>
      <c r="B1023" s="1">
        <v>45001</v>
      </c>
      <c r="C1023">
        <v>3</v>
      </c>
      <c r="D1023" t="s">
        <v>28</v>
      </c>
      <c r="E1023" t="s">
        <v>64</v>
      </c>
      <c r="F1023" t="s">
        <v>30</v>
      </c>
      <c r="G1023" t="s">
        <v>55</v>
      </c>
      <c r="H1023" t="s">
        <v>45</v>
      </c>
      <c r="I1023" t="s">
        <v>33</v>
      </c>
      <c r="J1023" t="s">
        <v>34</v>
      </c>
      <c r="K1023" t="s">
        <v>188</v>
      </c>
      <c r="L1023" t="s">
        <v>79</v>
      </c>
      <c r="M1023" s="1">
        <v>27527</v>
      </c>
      <c r="N1023" t="s">
        <v>36</v>
      </c>
      <c r="O1023" t="s">
        <v>37</v>
      </c>
      <c r="P1023" t="s">
        <v>60</v>
      </c>
      <c r="Q1023" t="s">
        <v>61</v>
      </c>
      <c r="R1023" t="s">
        <v>40</v>
      </c>
      <c r="S1023" t="str">
        <f>IF(Table1[[#This Row],[Current Employee Rating]]&gt;=4,"High Performer",IF(Table1[[#This Row],[Current Employee Rating]]&gt;=3,"Average Performer","Low Performer"))</f>
        <v>Average Performer</v>
      </c>
      <c r="T1023">
        <v>3</v>
      </c>
      <c r="U1023" s="1">
        <v>44943</v>
      </c>
      <c r="V1023">
        <v>4</v>
      </c>
      <c r="W1023" t="str">
        <f>IF(Table1[[#This Row],[Engagement Score]]&lt;3,"Low",IF(Table1[[#This Row],[Engagement Score]]&lt;4,"Medium","High"))</f>
        <v>High</v>
      </c>
      <c r="X1023">
        <v>1</v>
      </c>
      <c r="Y1023" t="str">
        <f>IF(Table1[[#This Row],[Satisfaction Score]]&lt;3,"Unsatisfied",IF(Table1[[#This Row],[Satisfaction Score]]&lt;4,"Neutral","Satisfied"))</f>
        <v>Unsatisfied</v>
      </c>
      <c r="Z1023">
        <v>2</v>
      </c>
      <c r="AA1023" s="1">
        <v>45047</v>
      </c>
      <c r="AB1023" t="s">
        <v>92</v>
      </c>
      <c r="AC1023" t="s">
        <v>42</v>
      </c>
      <c r="AD1023" t="s">
        <v>63</v>
      </c>
      <c r="AE1023">
        <v>2</v>
      </c>
      <c r="AF1023" s="5">
        <v>928.81</v>
      </c>
      <c r="AG1023">
        <v>48</v>
      </c>
      <c r="AH1023" t="str">
        <f t="shared" si="15"/>
        <v>Middle Aged</v>
      </c>
    </row>
    <row r="1024" spans="1:34" x14ac:dyDescent="0.25">
      <c r="A1024">
        <v>1525</v>
      </c>
      <c r="B1024" s="1">
        <v>44514</v>
      </c>
      <c r="C1024">
        <v>4</v>
      </c>
      <c r="D1024" t="s">
        <v>28</v>
      </c>
      <c r="E1024" t="s">
        <v>69</v>
      </c>
      <c r="F1024" t="s">
        <v>30</v>
      </c>
      <c r="G1024" t="s">
        <v>55</v>
      </c>
      <c r="H1024" t="s">
        <v>56</v>
      </c>
      <c r="I1024" t="s">
        <v>33</v>
      </c>
      <c r="J1024" t="s">
        <v>34</v>
      </c>
      <c r="K1024" t="s">
        <v>188</v>
      </c>
      <c r="L1024" t="s">
        <v>65</v>
      </c>
      <c r="M1024" s="1">
        <v>17271</v>
      </c>
      <c r="N1024" t="s">
        <v>36</v>
      </c>
      <c r="O1024" t="s">
        <v>37</v>
      </c>
      <c r="P1024" t="s">
        <v>84</v>
      </c>
      <c r="Q1024" t="s">
        <v>39</v>
      </c>
      <c r="R1024" t="s">
        <v>98</v>
      </c>
      <c r="S1024" t="str">
        <f>IF(Table1[[#This Row],[Current Employee Rating]]&gt;=4,"High Performer",IF(Table1[[#This Row],[Current Employee Rating]]&gt;=3,"Average Performer","Low Performer"))</f>
        <v>Average Performer</v>
      </c>
      <c r="T1024">
        <v>3</v>
      </c>
      <c r="U1024" s="1">
        <v>44863</v>
      </c>
      <c r="V1024">
        <v>2</v>
      </c>
      <c r="W1024" t="str">
        <f>IF(Table1[[#This Row],[Engagement Score]]&lt;3,"Low",IF(Table1[[#This Row],[Engagement Score]]&lt;4,"Medium","High"))</f>
        <v>Low</v>
      </c>
      <c r="X1024">
        <v>4</v>
      </c>
      <c r="Y1024" t="str">
        <f>IF(Table1[[#This Row],[Satisfaction Score]]&lt;3,"Unsatisfied",IF(Table1[[#This Row],[Satisfaction Score]]&lt;4,"Neutral","Satisfied"))</f>
        <v>Satisfied</v>
      </c>
      <c r="Z1024">
        <v>1</v>
      </c>
      <c r="AA1024" s="1">
        <v>44905</v>
      </c>
      <c r="AB1024" t="s">
        <v>68</v>
      </c>
      <c r="AC1024" t="s">
        <v>42</v>
      </c>
      <c r="AD1024" t="s">
        <v>52</v>
      </c>
      <c r="AE1024">
        <v>4</v>
      </c>
      <c r="AF1024" s="5">
        <v>347.29</v>
      </c>
      <c r="AG1024">
        <v>74</v>
      </c>
      <c r="AH1024" t="str">
        <f t="shared" si="15"/>
        <v>Old</v>
      </c>
    </row>
    <row r="1025" spans="1:34" x14ac:dyDescent="0.25">
      <c r="A1025">
        <v>1526</v>
      </c>
      <c r="B1025" s="1">
        <v>44309</v>
      </c>
      <c r="C1025">
        <v>5</v>
      </c>
      <c r="D1025" t="s">
        <v>28</v>
      </c>
      <c r="E1025" t="s">
        <v>29</v>
      </c>
      <c r="F1025" t="s">
        <v>30</v>
      </c>
      <c r="G1025" t="s">
        <v>31</v>
      </c>
      <c r="H1025" t="s">
        <v>56</v>
      </c>
      <c r="I1025" t="s">
        <v>55</v>
      </c>
      <c r="J1025" t="s">
        <v>34</v>
      </c>
      <c r="K1025" t="s">
        <v>188</v>
      </c>
      <c r="L1025" t="s">
        <v>70</v>
      </c>
      <c r="M1025" s="1">
        <v>31871</v>
      </c>
      <c r="N1025" t="s">
        <v>36</v>
      </c>
      <c r="O1025" t="s">
        <v>37</v>
      </c>
      <c r="P1025" t="s">
        <v>60</v>
      </c>
      <c r="Q1025" t="s">
        <v>77</v>
      </c>
      <c r="R1025" t="s">
        <v>40</v>
      </c>
      <c r="S1025" t="str">
        <f>IF(Table1[[#This Row],[Current Employee Rating]]&gt;=4,"High Performer",IF(Table1[[#This Row],[Current Employee Rating]]&gt;=3,"Average Performer","Low Performer"))</f>
        <v>Average Performer</v>
      </c>
      <c r="T1025">
        <v>3</v>
      </c>
      <c r="U1025" s="1">
        <v>44946</v>
      </c>
      <c r="V1025">
        <v>2</v>
      </c>
      <c r="W1025" t="str">
        <f>IF(Table1[[#This Row],[Engagement Score]]&lt;3,"Low",IF(Table1[[#This Row],[Engagement Score]]&lt;4,"Medium","High"))</f>
        <v>Low</v>
      </c>
      <c r="X1025">
        <v>3</v>
      </c>
      <c r="Y1025" t="str">
        <f>IF(Table1[[#This Row],[Satisfaction Score]]&lt;3,"Unsatisfied",IF(Table1[[#This Row],[Satisfaction Score]]&lt;4,"Neutral","Satisfied"))</f>
        <v>Neutral</v>
      </c>
      <c r="Z1025">
        <v>3</v>
      </c>
      <c r="AA1025" s="1">
        <v>45072</v>
      </c>
      <c r="AB1025" t="s">
        <v>41</v>
      </c>
      <c r="AC1025" t="s">
        <v>42</v>
      </c>
      <c r="AD1025" t="s">
        <v>63</v>
      </c>
      <c r="AE1025">
        <v>3</v>
      </c>
      <c r="AF1025" s="5">
        <v>190.51</v>
      </c>
      <c r="AG1025">
        <v>34</v>
      </c>
      <c r="AH1025" t="str">
        <f t="shared" si="15"/>
        <v>Adult</v>
      </c>
    </row>
    <row r="1026" spans="1:34" x14ac:dyDescent="0.25">
      <c r="A1026">
        <v>1527</v>
      </c>
      <c r="B1026" s="1">
        <v>44717</v>
      </c>
      <c r="C1026">
        <v>3</v>
      </c>
      <c r="D1026" t="s">
        <v>28</v>
      </c>
      <c r="E1026" t="s">
        <v>44</v>
      </c>
      <c r="F1026" t="s">
        <v>30</v>
      </c>
      <c r="G1026" t="s">
        <v>46</v>
      </c>
      <c r="H1026" t="s">
        <v>45</v>
      </c>
      <c r="I1026" t="s">
        <v>55</v>
      </c>
      <c r="J1026" t="s">
        <v>34</v>
      </c>
      <c r="K1026" t="s">
        <v>188</v>
      </c>
      <c r="L1026" t="s">
        <v>79</v>
      </c>
      <c r="M1026" s="1">
        <v>29293</v>
      </c>
      <c r="N1026" t="s">
        <v>36</v>
      </c>
      <c r="O1026" t="s">
        <v>37</v>
      </c>
      <c r="P1026" t="s">
        <v>84</v>
      </c>
      <c r="Q1026" t="s">
        <v>39</v>
      </c>
      <c r="R1026" t="s">
        <v>40</v>
      </c>
      <c r="S1026" t="str">
        <f>IF(Table1[[#This Row],[Current Employee Rating]]&gt;=4,"High Performer",IF(Table1[[#This Row],[Current Employee Rating]]&gt;=3,"Average Performer","Low Performer"))</f>
        <v>Average Performer</v>
      </c>
      <c r="T1026">
        <v>3</v>
      </c>
      <c r="U1026" s="1">
        <v>45079</v>
      </c>
      <c r="V1026">
        <v>1</v>
      </c>
      <c r="W1026" t="str">
        <f>IF(Table1[[#This Row],[Engagement Score]]&lt;3,"Low",IF(Table1[[#This Row],[Engagement Score]]&lt;4,"Medium","High"))</f>
        <v>Low</v>
      </c>
      <c r="X1026">
        <v>1</v>
      </c>
      <c r="Y1026" t="str">
        <f>IF(Table1[[#This Row],[Satisfaction Score]]&lt;3,"Unsatisfied",IF(Table1[[#This Row],[Satisfaction Score]]&lt;4,"Neutral","Satisfied"))</f>
        <v>Unsatisfied</v>
      </c>
      <c r="Z1026">
        <v>3</v>
      </c>
      <c r="AA1026" s="1">
        <v>45080</v>
      </c>
      <c r="AB1026" t="s">
        <v>50</v>
      </c>
      <c r="AC1026" t="s">
        <v>51</v>
      </c>
      <c r="AD1026" t="s">
        <v>52</v>
      </c>
      <c r="AE1026">
        <v>3</v>
      </c>
      <c r="AF1026" s="5">
        <v>206.53</v>
      </c>
      <c r="AG1026">
        <v>42</v>
      </c>
      <c r="AH1026" t="str">
        <f t="shared" si="15"/>
        <v>Middle Aged</v>
      </c>
    </row>
    <row r="1027" spans="1:34" x14ac:dyDescent="0.25">
      <c r="A1027">
        <v>1528</v>
      </c>
      <c r="B1027" s="1">
        <v>44884</v>
      </c>
      <c r="C1027">
        <v>3</v>
      </c>
      <c r="D1027" t="s">
        <v>28</v>
      </c>
      <c r="E1027" t="s">
        <v>87</v>
      </c>
      <c r="F1027" t="s">
        <v>30</v>
      </c>
      <c r="G1027" t="s">
        <v>46</v>
      </c>
      <c r="H1027" t="s">
        <v>45</v>
      </c>
      <c r="I1027" t="s">
        <v>46</v>
      </c>
      <c r="J1027" t="s">
        <v>34</v>
      </c>
      <c r="K1027" t="s">
        <v>188</v>
      </c>
      <c r="L1027" t="s">
        <v>70</v>
      </c>
      <c r="M1027" s="1">
        <v>19690</v>
      </c>
      <c r="N1027" t="s">
        <v>36</v>
      </c>
      <c r="O1027" t="s">
        <v>37</v>
      </c>
      <c r="P1027" t="s">
        <v>84</v>
      </c>
      <c r="Q1027" t="s">
        <v>39</v>
      </c>
      <c r="R1027" t="s">
        <v>40</v>
      </c>
      <c r="S1027" t="str">
        <f>IF(Table1[[#This Row],[Current Employee Rating]]&gt;=4,"High Performer",IF(Table1[[#This Row],[Current Employee Rating]]&gt;=3,"Average Performer","Low Performer"))</f>
        <v>Average Performer</v>
      </c>
      <c r="T1027">
        <v>3</v>
      </c>
      <c r="U1027" s="1">
        <v>44982</v>
      </c>
      <c r="V1027">
        <v>5</v>
      </c>
      <c r="W1027" t="str">
        <f>IF(Table1[[#This Row],[Engagement Score]]&lt;3,"Low",IF(Table1[[#This Row],[Engagement Score]]&lt;4,"Medium","High"))</f>
        <v>High</v>
      </c>
      <c r="X1027">
        <v>5</v>
      </c>
      <c r="Y1027" t="str">
        <f>IF(Table1[[#This Row],[Satisfaction Score]]&lt;3,"Unsatisfied",IF(Table1[[#This Row],[Satisfaction Score]]&lt;4,"Neutral","Satisfied"))</f>
        <v>Satisfied</v>
      </c>
      <c r="Z1027">
        <v>2</v>
      </c>
      <c r="AA1027" s="1">
        <v>44905</v>
      </c>
      <c r="AB1027" t="s">
        <v>92</v>
      </c>
      <c r="AC1027" t="s">
        <v>42</v>
      </c>
      <c r="AD1027" t="s">
        <v>52</v>
      </c>
      <c r="AE1027">
        <v>1</v>
      </c>
      <c r="AF1027" s="5">
        <v>639.92999999999995</v>
      </c>
      <c r="AG1027">
        <v>69</v>
      </c>
      <c r="AH1027" t="str">
        <f t="shared" ref="AH1027:AH1090" si="16">IF(AG1027&lt;25,"Young Adult", IF(AG1027&lt;40, "Adult", IF(AG1027&lt;60, "Middle Aged", "Old")))</f>
        <v>Old</v>
      </c>
    </row>
    <row r="1028" spans="1:34" x14ac:dyDescent="0.25">
      <c r="A1028">
        <v>1529</v>
      </c>
      <c r="B1028" s="1">
        <v>45030</v>
      </c>
      <c r="C1028">
        <v>3</v>
      </c>
      <c r="D1028" t="s">
        <v>28</v>
      </c>
      <c r="E1028" t="s">
        <v>81</v>
      </c>
      <c r="F1028" t="s">
        <v>30</v>
      </c>
      <c r="G1028" t="s">
        <v>55</v>
      </c>
      <c r="H1028" t="s">
        <v>32</v>
      </c>
      <c r="I1028" t="s">
        <v>46</v>
      </c>
      <c r="J1028" t="s">
        <v>34</v>
      </c>
      <c r="K1028" t="s">
        <v>188</v>
      </c>
      <c r="L1028" t="s">
        <v>70</v>
      </c>
      <c r="M1028" s="1">
        <v>27237</v>
      </c>
      <c r="N1028" t="s">
        <v>36</v>
      </c>
      <c r="O1028" t="s">
        <v>37</v>
      </c>
      <c r="P1028" t="s">
        <v>49</v>
      </c>
      <c r="Q1028" t="s">
        <v>67</v>
      </c>
      <c r="R1028" t="s">
        <v>40</v>
      </c>
      <c r="S1028" t="str">
        <f>IF(Table1[[#This Row],[Current Employee Rating]]&gt;=4,"High Performer",IF(Table1[[#This Row],[Current Employee Rating]]&gt;=3,"Average Performer","Low Performer"))</f>
        <v>Average Performer</v>
      </c>
      <c r="T1028">
        <v>3</v>
      </c>
      <c r="U1028" s="1">
        <v>45044</v>
      </c>
      <c r="V1028">
        <v>3</v>
      </c>
      <c r="W1028" t="str">
        <f>IF(Table1[[#This Row],[Engagement Score]]&lt;3,"Low",IF(Table1[[#This Row],[Engagement Score]]&lt;4,"Medium","High"))</f>
        <v>Medium</v>
      </c>
      <c r="X1028">
        <v>1</v>
      </c>
      <c r="Y1028" t="str">
        <f>IF(Table1[[#This Row],[Satisfaction Score]]&lt;3,"Unsatisfied",IF(Table1[[#This Row],[Satisfaction Score]]&lt;4,"Neutral","Satisfied"))</f>
        <v>Unsatisfied</v>
      </c>
      <c r="Z1028">
        <v>3</v>
      </c>
      <c r="AA1028" s="1">
        <v>45030</v>
      </c>
      <c r="AB1028" t="s">
        <v>92</v>
      </c>
      <c r="AC1028" t="s">
        <v>51</v>
      </c>
      <c r="AD1028" t="s">
        <v>52</v>
      </c>
      <c r="AE1028">
        <v>5</v>
      </c>
      <c r="AF1028" s="5">
        <v>304.06</v>
      </c>
      <c r="AG1028">
        <v>49</v>
      </c>
      <c r="AH1028" t="str">
        <f t="shared" si="16"/>
        <v>Middle Aged</v>
      </c>
    </row>
    <row r="1029" spans="1:34" x14ac:dyDescent="0.25">
      <c r="A1029">
        <v>1530</v>
      </c>
      <c r="B1029" s="1">
        <v>44908</v>
      </c>
      <c r="C1029">
        <v>3</v>
      </c>
      <c r="D1029" t="s">
        <v>28</v>
      </c>
      <c r="E1029" t="s">
        <v>54</v>
      </c>
      <c r="F1029" t="s">
        <v>30</v>
      </c>
      <c r="G1029" t="s">
        <v>31</v>
      </c>
      <c r="H1029" t="s">
        <v>56</v>
      </c>
      <c r="I1029" t="s">
        <v>55</v>
      </c>
      <c r="J1029" t="s">
        <v>34</v>
      </c>
      <c r="K1029" t="s">
        <v>188</v>
      </c>
      <c r="L1029" t="s">
        <v>70</v>
      </c>
      <c r="M1029" s="1">
        <v>36558</v>
      </c>
      <c r="N1029" t="s">
        <v>36</v>
      </c>
      <c r="O1029" t="s">
        <v>37</v>
      </c>
      <c r="P1029" t="s">
        <v>60</v>
      </c>
      <c r="Q1029" t="s">
        <v>61</v>
      </c>
      <c r="R1029" t="s">
        <v>40</v>
      </c>
      <c r="S1029" t="str">
        <f>IF(Table1[[#This Row],[Current Employee Rating]]&gt;=4,"High Performer",IF(Table1[[#This Row],[Current Employee Rating]]&gt;=3,"Average Performer","Low Performer"))</f>
        <v>Average Performer</v>
      </c>
      <c r="T1029">
        <v>3</v>
      </c>
      <c r="U1029" s="1">
        <v>44865</v>
      </c>
      <c r="V1029">
        <v>1</v>
      </c>
      <c r="W1029" t="str">
        <f>IF(Table1[[#This Row],[Engagement Score]]&lt;3,"Low",IF(Table1[[#This Row],[Engagement Score]]&lt;4,"Medium","High"))</f>
        <v>Low</v>
      </c>
      <c r="X1029">
        <v>2</v>
      </c>
      <c r="Y1029" t="str">
        <f>IF(Table1[[#This Row],[Satisfaction Score]]&lt;3,"Unsatisfied",IF(Table1[[#This Row],[Satisfaction Score]]&lt;4,"Neutral","Satisfied"))</f>
        <v>Unsatisfied</v>
      </c>
      <c r="Z1029">
        <v>3</v>
      </c>
      <c r="AA1029" s="1">
        <v>45083</v>
      </c>
      <c r="AB1029" t="s">
        <v>62</v>
      </c>
      <c r="AC1029" t="s">
        <v>51</v>
      </c>
      <c r="AD1029" t="s">
        <v>73</v>
      </c>
      <c r="AE1029">
        <v>4</v>
      </c>
      <c r="AF1029" s="5">
        <v>261.13</v>
      </c>
      <c r="AG1029">
        <v>22</v>
      </c>
      <c r="AH1029" t="str">
        <f t="shared" si="16"/>
        <v>Young Adult</v>
      </c>
    </row>
    <row r="1030" spans="1:34" x14ac:dyDescent="0.25">
      <c r="A1030">
        <v>1534</v>
      </c>
      <c r="B1030" s="1">
        <v>44619</v>
      </c>
      <c r="C1030">
        <v>4</v>
      </c>
      <c r="D1030" t="s">
        <v>106</v>
      </c>
      <c r="E1030" t="s">
        <v>29</v>
      </c>
      <c r="F1030" t="s">
        <v>30</v>
      </c>
      <c r="G1030" t="s">
        <v>55</v>
      </c>
      <c r="H1030" t="s">
        <v>56</v>
      </c>
      <c r="I1030" t="s">
        <v>33</v>
      </c>
      <c r="J1030" t="s">
        <v>34</v>
      </c>
      <c r="K1030" t="s">
        <v>188</v>
      </c>
      <c r="L1030" t="s">
        <v>70</v>
      </c>
      <c r="M1030" s="1">
        <v>23691</v>
      </c>
      <c r="N1030" t="s">
        <v>36</v>
      </c>
      <c r="O1030" t="s">
        <v>48</v>
      </c>
      <c r="P1030" t="s">
        <v>38</v>
      </c>
      <c r="Q1030" t="s">
        <v>67</v>
      </c>
      <c r="R1030" t="s">
        <v>40</v>
      </c>
      <c r="S1030" t="str">
        <f>IF(Table1[[#This Row],[Current Employee Rating]]&gt;=4,"High Performer",IF(Table1[[#This Row],[Current Employee Rating]]&gt;=3,"Average Performer","Low Performer"))</f>
        <v>Average Performer</v>
      </c>
      <c r="T1030">
        <v>3</v>
      </c>
      <c r="U1030" s="1">
        <v>44785</v>
      </c>
      <c r="V1030">
        <v>1</v>
      </c>
      <c r="W1030" t="str">
        <f>IF(Table1[[#This Row],[Engagement Score]]&lt;3,"Low",IF(Table1[[#This Row],[Engagement Score]]&lt;4,"Medium","High"))</f>
        <v>Low</v>
      </c>
      <c r="X1030">
        <v>1</v>
      </c>
      <c r="Y1030" t="str">
        <f>IF(Table1[[#This Row],[Satisfaction Score]]&lt;3,"Unsatisfied",IF(Table1[[#This Row],[Satisfaction Score]]&lt;4,"Neutral","Satisfied"))</f>
        <v>Unsatisfied</v>
      </c>
      <c r="Z1030">
        <v>5</v>
      </c>
      <c r="AA1030" s="1">
        <v>44861</v>
      </c>
      <c r="AB1030" t="s">
        <v>62</v>
      </c>
      <c r="AC1030" t="s">
        <v>51</v>
      </c>
      <c r="AD1030" t="s">
        <v>43</v>
      </c>
      <c r="AE1030">
        <v>1</v>
      </c>
      <c r="AF1030" s="5">
        <v>857.19</v>
      </c>
      <c r="AG1030">
        <v>58</v>
      </c>
      <c r="AH1030" t="str">
        <f t="shared" si="16"/>
        <v>Middle Aged</v>
      </c>
    </row>
    <row r="1031" spans="1:34" x14ac:dyDescent="0.25">
      <c r="A1031">
        <v>1535</v>
      </c>
      <c r="B1031" s="1">
        <v>44324</v>
      </c>
      <c r="C1031">
        <v>5</v>
      </c>
      <c r="D1031" t="s">
        <v>106</v>
      </c>
      <c r="E1031" t="s">
        <v>85</v>
      </c>
      <c r="F1031" t="s">
        <v>30</v>
      </c>
      <c r="G1031" t="s">
        <v>31</v>
      </c>
      <c r="H1031" t="s">
        <v>56</v>
      </c>
      <c r="I1031" t="s">
        <v>46</v>
      </c>
      <c r="J1031" t="s">
        <v>34</v>
      </c>
      <c r="K1031" t="s">
        <v>188</v>
      </c>
      <c r="L1031" t="s">
        <v>65</v>
      </c>
      <c r="M1031" s="1">
        <v>36841</v>
      </c>
      <c r="N1031" t="s">
        <v>36</v>
      </c>
      <c r="O1031" t="s">
        <v>37</v>
      </c>
      <c r="P1031" t="s">
        <v>72</v>
      </c>
      <c r="Q1031" t="s">
        <v>39</v>
      </c>
      <c r="R1031" t="s">
        <v>40</v>
      </c>
      <c r="S1031" t="str">
        <f>IF(Table1[[#This Row],[Current Employee Rating]]&gt;=4,"High Performer",IF(Table1[[#This Row],[Current Employee Rating]]&gt;=3,"Average Performer","Low Performer"))</f>
        <v>Average Performer</v>
      </c>
      <c r="T1031">
        <v>3</v>
      </c>
      <c r="U1031" s="1">
        <v>44903</v>
      </c>
      <c r="V1031">
        <v>4</v>
      </c>
      <c r="W1031" t="str">
        <f>IF(Table1[[#This Row],[Engagement Score]]&lt;3,"Low",IF(Table1[[#This Row],[Engagement Score]]&lt;4,"Medium","High"))</f>
        <v>High</v>
      </c>
      <c r="X1031">
        <v>2</v>
      </c>
      <c r="Y1031" t="str">
        <f>IF(Table1[[#This Row],[Satisfaction Score]]&lt;3,"Unsatisfied",IF(Table1[[#This Row],[Satisfaction Score]]&lt;4,"Neutral","Satisfied"))</f>
        <v>Unsatisfied</v>
      </c>
      <c r="Z1031">
        <v>1</v>
      </c>
      <c r="AA1031" s="1">
        <v>44843</v>
      </c>
      <c r="AB1031" t="s">
        <v>50</v>
      </c>
      <c r="AC1031" t="s">
        <v>42</v>
      </c>
      <c r="AD1031" t="s">
        <v>43</v>
      </c>
      <c r="AE1031">
        <v>3</v>
      </c>
      <c r="AF1031" s="5">
        <v>442.86</v>
      </c>
      <c r="AG1031">
        <v>21</v>
      </c>
      <c r="AH1031" t="str">
        <f t="shared" si="16"/>
        <v>Young Adult</v>
      </c>
    </row>
    <row r="1032" spans="1:34" x14ac:dyDescent="0.25">
      <c r="A1032">
        <v>1536</v>
      </c>
      <c r="B1032" s="1">
        <v>44922</v>
      </c>
      <c r="C1032">
        <v>3</v>
      </c>
      <c r="D1032" t="s">
        <v>106</v>
      </c>
      <c r="E1032" t="s">
        <v>44</v>
      </c>
      <c r="F1032" t="s">
        <v>30</v>
      </c>
      <c r="G1032" t="s">
        <v>31</v>
      </c>
      <c r="H1032" t="s">
        <v>32</v>
      </c>
      <c r="I1032" t="s">
        <v>46</v>
      </c>
      <c r="J1032" t="s">
        <v>34</v>
      </c>
      <c r="K1032" t="s">
        <v>188</v>
      </c>
      <c r="L1032" t="s">
        <v>65</v>
      </c>
      <c r="M1032" s="1">
        <v>20442</v>
      </c>
      <c r="N1032" t="s">
        <v>36</v>
      </c>
      <c r="O1032" t="s">
        <v>37</v>
      </c>
      <c r="P1032" t="s">
        <v>84</v>
      </c>
      <c r="Q1032" t="s">
        <v>61</v>
      </c>
      <c r="R1032" t="s">
        <v>40</v>
      </c>
      <c r="S1032" t="str">
        <f>IF(Table1[[#This Row],[Current Employee Rating]]&gt;=4,"High Performer",IF(Table1[[#This Row],[Current Employee Rating]]&gt;=3,"Average Performer","Low Performer"))</f>
        <v>Average Performer</v>
      </c>
      <c r="T1032">
        <v>3</v>
      </c>
      <c r="U1032" s="1">
        <v>45004</v>
      </c>
      <c r="V1032">
        <v>5</v>
      </c>
      <c r="W1032" t="str">
        <f>IF(Table1[[#This Row],[Engagement Score]]&lt;3,"Low",IF(Table1[[#This Row],[Engagement Score]]&lt;4,"Medium","High"))</f>
        <v>High</v>
      </c>
      <c r="X1032">
        <v>3</v>
      </c>
      <c r="Y1032" t="str">
        <f>IF(Table1[[#This Row],[Satisfaction Score]]&lt;3,"Unsatisfied",IF(Table1[[#This Row],[Satisfaction Score]]&lt;4,"Neutral","Satisfied"))</f>
        <v>Neutral</v>
      </c>
      <c r="Z1032">
        <v>5</v>
      </c>
      <c r="AA1032" s="1">
        <v>44953</v>
      </c>
      <c r="AB1032" t="s">
        <v>92</v>
      </c>
      <c r="AC1032" t="s">
        <v>42</v>
      </c>
      <c r="AD1032" t="s">
        <v>73</v>
      </c>
      <c r="AE1032">
        <v>4</v>
      </c>
      <c r="AF1032" s="5">
        <v>382</v>
      </c>
      <c r="AG1032">
        <v>67</v>
      </c>
      <c r="AH1032" t="str">
        <f t="shared" si="16"/>
        <v>Old</v>
      </c>
    </row>
    <row r="1033" spans="1:34" x14ac:dyDescent="0.25">
      <c r="A1033">
        <v>1537</v>
      </c>
      <c r="B1033" s="1">
        <v>44059</v>
      </c>
      <c r="C1033">
        <v>5</v>
      </c>
      <c r="D1033" t="s">
        <v>106</v>
      </c>
      <c r="E1033" t="s">
        <v>87</v>
      </c>
      <c r="F1033" t="s">
        <v>30</v>
      </c>
      <c r="G1033" t="s">
        <v>31</v>
      </c>
      <c r="H1033" t="s">
        <v>56</v>
      </c>
      <c r="I1033" t="s">
        <v>55</v>
      </c>
      <c r="J1033" t="s">
        <v>34</v>
      </c>
      <c r="K1033" t="s">
        <v>188</v>
      </c>
      <c r="L1033" t="s">
        <v>96</v>
      </c>
      <c r="M1033" s="1">
        <v>18275</v>
      </c>
      <c r="N1033" t="s">
        <v>36</v>
      </c>
      <c r="O1033" t="s">
        <v>48</v>
      </c>
      <c r="P1033" t="s">
        <v>49</v>
      </c>
      <c r="Q1033" t="s">
        <v>77</v>
      </c>
      <c r="R1033" t="s">
        <v>40</v>
      </c>
      <c r="S1033" t="str">
        <f>IF(Table1[[#This Row],[Current Employee Rating]]&gt;=4,"High Performer",IF(Table1[[#This Row],[Current Employee Rating]]&gt;=3,"Average Performer","Low Performer"))</f>
        <v>Average Performer</v>
      </c>
      <c r="T1033">
        <v>3</v>
      </c>
      <c r="U1033" s="1">
        <v>44779</v>
      </c>
      <c r="V1033">
        <v>5</v>
      </c>
      <c r="W1033" t="str">
        <f>IF(Table1[[#This Row],[Engagement Score]]&lt;3,"Low",IF(Table1[[#This Row],[Engagement Score]]&lt;4,"Medium","High"))</f>
        <v>High</v>
      </c>
      <c r="X1033">
        <v>2</v>
      </c>
      <c r="Y1033" t="str">
        <f>IF(Table1[[#This Row],[Satisfaction Score]]&lt;3,"Unsatisfied",IF(Table1[[#This Row],[Satisfaction Score]]&lt;4,"Neutral","Satisfied"))</f>
        <v>Unsatisfied</v>
      </c>
      <c r="Z1033">
        <v>4</v>
      </c>
      <c r="AA1033" s="1">
        <v>45136</v>
      </c>
      <c r="AB1033" t="s">
        <v>92</v>
      </c>
      <c r="AC1033" t="s">
        <v>51</v>
      </c>
      <c r="AD1033" t="s">
        <v>52</v>
      </c>
      <c r="AE1033">
        <v>2</v>
      </c>
      <c r="AF1033" s="5">
        <v>430.09</v>
      </c>
      <c r="AG1033">
        <v>70</v>
      </c>
      <c r="AH1033" t="str">
        <f t="shared" si="16"/>
        <v>Old</v>
      </c>
    </row>
    <row r="1034" spans="1:34" x14ac:dyDescent="0.25">
      <c r="A1034">
        <v>1538</v>
      </c>
      <c r="B1034" s="1">
        <v>44946</v>
      </c>
      <c r="C1034">
        <v>3</v>
      </c>
      <c r="D1034" t="s">
        <v>106</v>
      </c>
      <c r="E1034" t="s">
        <v>64</v>
      </c>
      <c r="F1034" t="s">
        <v>30</v>
      </c>
      <c r="G1034" t="s">
        <v>31</v>
      </c>
      <c r="H1034" t="s">
        <v>56</v>
      </c>
      <c r="I1034" t="s">
        <v>55</v>
      </c>
      <c r="J1034" t="s">
        <v>34</v>
      </c>
      <c r="K1034" t="s">
        <v>188</v>
      </c>
      <c r="L1034" t="s">
        <v>89</v>
      </c>
      <c r="M1034" s="1">
        <v>36909</v>
      </c>
      <c r="N1034" t="s">
        <v>36</v>
      </c>
      <c r="O1034" t="s">
        <v>48</v>
      </c>
      <c r="P1034" t="s">
        <v>38</v>
      </c>
      <c r="Q1034" t="s">
        <v>39</v>
      </c>
      <c r="R1034" t="s">
        <v>40</v>
      </c>
      <c r="S1034" t="str">
        <f>IF(Table1[[#This Row],[Current Employee Rating]]&gt;=4,"High Performer",IF(Table1[[#This Row],[Current Employee Rating]]&gt;=3,"Average Performer","Low Performer"))</f>
        <v>Average Performer</v>
      </c>
      <c r="T1034">
        <v>3</v>
      </c>
      <c r="U1034" s="1">
        <v>44876</v>
      </c>
      <c r="V1034">
        <v>2</v>
      </c>
      <c r="W1034" t="str">
        <f>IF(Table1[[#This Row],[Engagement Score]]&lt;3,"Low",IF(Table1[[#This Row],[Engagement Score]]&lt;4,"Medium","High"))</f>
        <v>Low</v>
      </c>
      <c r="X1034">
        <v>4</v>
      </c>
      <c r="Y1034" t="str">
        <f>IF(Table1[[#This Row],[Satisfaction Score]]&lt;3,"Unsatisfied",IF(Table1[[#This Row],[Satisfaction Score]]&lt;4,"Neutral","Satisfied"))</f>
        <v>Satisfied</v>
      </c>
      <c r="Z1034">
        <v>5</v>
      </c>
      <c r="AA1034" s="1">
        <v>44855</v>
      </c>
      <c r="AB1034" t="s">
        <v>41</v>
      </c>
      <c r="AC1034" t="s">
        <v>51</v>
      </c>
      <c r="AD1034" t="s">
        <v>43</v>
      </c>
      <c r="AE1034">
        <v>3</v>
      </c>
      <c r="AF1034" s="5">
        <v>854.47</v>
      </c>
      <c r="AG1034">
        <v>22</v>
      </c>
      <c r="AH1034" t="str">
        <f t="shared" si="16"/>
        <v>Young Adult</v>
      </c>
    </row>
    <row r="1035" spans="1:34" x14ac:dyDescent="0.25">
      <c r="A1035">
        <v>1539</v>
      </c>
      <c r="B1035" s="1">
        <v>44193</v>
      </c>
      <c r="C1035">
        <v>5</v>
      </c>
      <c r="D1035" t="s">
        <v>106</v>
      </c>
      <c r="E1035" t="s">
        <v>94</v>
      </c>
      <c r="F1035" t="s">
        <v>108</v>
      </c>
      <c r="G1035" t="s">
        <v>46</v>
      </c>
      <c r="H1035" t="s">
        <v>45</v>
      </c>
      <c r="I1035" t="s">
        <v>55</v>
      </c>
      <c r="J1035" t="s">
        <v>34</v>
      </c>
      <c r="K1035" t="s">
        <v>188</v>
      </c>
      <c r="L1035" t="s">
        <v>96</v>
      </c>
      <c r="M1035" s="1">
        <v>22342</v>
      </c>
      <c r="N1035" t="s">
        <v>36</v>
      </c>
      <c r="O1035" t="s">
        <v>48</v>
      </c>
      <c r="P1035" t="s">
        <v>49</v>
      </c>
      <c r="Q1035" t="s">
        <v>39</v>
      </c>
      <c r="R1035" t="s">
        <v>40</v>
      </c>
      <c r="S1035" t="str">
        <f>IF(Table1[[#This Row],[Current Employee Rating]]&gt;=4,"High Performer",IF(Table1[[#This Row],[Current Employee Rating]]&gt;=3,"Average Performer","Low Performer"))</f>
        <v>Average Performer</v>
      </c>
      <c r="T1035">
        <v>3</v>
      </c>
      <c r="U1035" s="1">
        <v>44948</v>
      </c>
      <c r="V1035">
        <v>4</v>
      </c>
      <c r="W1035" t="str">
        <f>IF(Table1[[#This Row],[Engagement Score]]&lt;3,"Low",IF(Table1[[#This Row],[Engagement Score]]&lt;4,"Medium","High"))</f>
        <v>High</v>
      </c>
      <c r="X1035">
        <v>4</v>
      </c>
      <c r="Y1035" t="str">
        <f>IF(Table1[[#This Row],[Satisfaction Score]]&lt;3,"Unsatisfied",IF(Table1[[#This Row],[Satisfaction Score]]&lt;4,"Neutral","Satisfied"))</f>
        <v>Satisfied</v>
      </c>
      <c r="Z1035">
        <v>5</v>
      </c>
      <c r="AA1035" s="1">
        <v>44915</v>
      </c>
      <c r="AB1035" t="s">
        <v>92</v>
      </c>
      <c r="AC1035" t="s">
        <v>42</v>
      </c>
      <c r="AD1035" t="s">
        <v>73</v>
      </c>
      <c r="AE1035">
        <v>5</v>
      </c>
      <c r="AF1035" s="5">
        <v>899.57</v>
      </c>
      <c r="AG1035">
        <v>59</v>
      </c>
      <c r="AH1035" t="str">
        <f t="shared" si="16"/>
        <v>Middle Aged</v>
      </c>
    </row>
    <row r="1036" spans="1:34" x14ac:dyDescent="0.25">
      <c r="A1036">
        <v>1540</v>
      </c>
      <c r="B1036" s="1">
        <v>44245</v>
      </c>
      <c r="C1036">
        <v>5</v>
      </c>
      <c r="D1036" t="s">
        <v>28</v>
      </c>
      <c r="E1036" t="s">
        <v>69</v>
      </c>
      <c r="F1036" t="s">
        <v>30</v>
      </c>
      <c r="G1036" t="s">
        <v>31</v>
      </c>
      <c r="H1036" t="s">
        <v>32</v>
      </c>
      <c r="I1036" t="s">
        <v>33</v>
      </c>
      <c r="J1036" t="s">
        <v>34</v>
      </c>
      <c r="K1036" t="s">
        <v>188</v>
      </c>
      <c r="L1036" t="s">
        <v>110</v>
      </c>
      <c r="M1036" s="1">
        <v>24522</v>
      </c>
      <c r="N1036" t="s">
        <v>36</v>
      </c>
      <c r="O1036" t="s">
        <v>37</v>
      </c>
      <c r="P1036" t="s">
        <v>72</v>
      </c>
      <c r="Q1036" t="s">
        <v>39</v>
      </c>
      <c r="R1036" t="s">
        <v>40</v>
      </c>
      <c r="S1036" t="str">
        <f>IF(Table1[[#This Row],[Current Employee Rating]]&gt;=4,"High Performer",IF(Table1[[#This Row],[Current Employee Rating]]&gt;=3,"Average Performer","Low Performer"))</f>
        <v>Average Performer</v>
      </c>
      <c r="T1036">
        <v>3</v>
      </c>
      <c r="U1036" s="1">
        <v>44950</v>
      </c>
      <c r="V1036">
        <v>2</v>
      </c>
      <c r="W1036" t="str">
        <f>IF(Table1[[#This Row],[Engagement Score]]&lt;3,"Low",IF(Table1[[#This Row],[Engagement Score]]&lt;4,"Medium","High"))</f>
        <v>Low</v>
      </c>
      <c r="X1036">
        <v>4</v>
      </c>
      <c r="Y1036" t="str">
        <f>IF(Table1[[#This Row],[Satisfaction Score]]&lt;3,"Unsatisfied",IF(Table1[[#This Row],[Satisfaction Score]]&lt;4,"Neutral","Satisfied"))</f>
        <v>Satisfied</v>
      </c>
      <c r="Z1036">
        <v>2</v>
      </c>
      <c r="AA1036" s="1">
        <v>44861</v>
      </c>
      <c r="AB1036" t="s">
        <v>92</v>
      </c>
      <c r="AC1036" t="s">
        <v>42</v>
      </c>
      <c r="AD1036" t="s">
        <v>52</v>
      </c>
      <c r="AE1036">
        <v>1</v>
      </c>
      <c r="AF1036" s="5">
        <v>686.34</v>
      </c>
      <c r="AG1036">
        <v>54</v>
      </c>
      <c r="AH1036" t="str">
        <f t="shared" si="16"/>
        <v>Middle Aged</v>
      </c>
    </row>
    <row r="1037" spans="1:34" x14ac:dyDescent="0.25">
      <c r="A1037">
        <v>1541</v>
      </c>
      <c r="B1037" s="1">
        <v>44212</v>
      </c>
      <c r="C1037">
        <v>5</v>
      </c>
      <c r="D1037" t="s">
        <v>28</v>
      </c>
      <c r="E1037" t="s">
        <v>29</v>
      </c>
      <c r="F1037" t="s">
        <v>30</v>
      </c>
      <c r="G1037" t="s">
        <v>46</v>
      </c>
      <c r="H1037" t="s">
        <v>32</v>
      </c>
      <c r="I1037" t="s">
        <v>55</v>
      </c>
      <c r="J1037" t="s">
        <v>34</v>
      </c>
      <c r="K1037" t="s">
        <v>188</v>
      </c>
      <c r="L1037" t="s">
        <v>58</v>
      </c>
      <c r="M1037" s="1">
        <v>26646</v>
      </c>
      <c r="N1037" t="s">
        <v>36</v>
      </c>
      <c r="O1037" t="s">
        <v>37</v>
      </c>
      <c r="P1037" t="s">
        <v>72</v>
      </c>
      <c r="Q1037" t="s">
        <v>39</v>
      </c>
      <c r="R1037" t="s">
        <v>40</v>
      </c>
      <c r="S1037" t="str">
        <f>IF(Table1[[#This Row],[Current Employee Rating]]&gt;=4,"High Performer",IF(Table1[[#This Row],[Current Employee Rating]]&gt;=3,"Average Performer","Low Performer"))</f>
        <v>Average Performer</v>
      </c>
      <c r="T1037">
        <v>3</v>
      </c>
      <c r="U1037" s="1">
        <v>44921</v>
      </c>
      <c r="V1037">
        <v>1</v>
      </c>
      <c r="W1037" t="str">
        <f>IF(Table1[[#This Row],[Engagement Score]]&lt;3,"Low",IF(Table1[[#This Row],[Engagement Score]]&lt;4,"Medium","High"))</f>
        <v>Low</v>
      </c>
      <c r="X1037">
        <v>4</v>
      </c>
      <c r="Y1037" t="str">
        <f>IF(Table1[[#This Row],[Satisfaction Score]]&lt;3,"Unsatisfied",IF(Table1[[#This Row],[Satisfaction Score]]&lt;4,"Neutral","Satisfied"))</f>
        <v>Satisfied</v>
      </c>
      <c r="Z1037">
        <v>1</v>
      </c>
      <c r="AA1037" s="1">
        <v>44974</v>
      </c>
      <c r="AB1037" t="s">
        <v>92</v>
      </c>
      <c r="AC1037" t="s">
        <v>42</v>
      </c>
      <c r="AD1037" t="s">
        <v>73</v>
      </c>
      <c r="AE1037">
        <v>4</v>
      </c>
      <c r="AF1037" s="5">
        <v>770.12</v>
      </c>
      <c r="AG1037">
        <v>49</v>
      </c>
      <c r="AH1037" t="str">
        <f t="shared" si="16"/>
        <v>Middle Aged</v>
      </c>
    </row>
    <row r="1038" spans="1:34" x14ac:dyDescent="0.25">
      <c r="A1038">
        <v>1542</v>
      </c>
      <c r="B1038" s="1">
        <v>44658</v>
      </c>
      <c r="C1038">
        <v>4</v>
      </c>
      <c r="D1038" t="s">
        <v>28</v>
      </c>
      <c r="E1038" t="s">
        <v>85</v>
      </c>
      <c r="F1038" t="s">
        <v>30</v>
      </c>
      <c r="G1038" t="s">
        <v>55</v>
      </c>
      <c r="H1038" t="s">
        <v>45</v>
      </c>
      <c r="I1038" t="s">
        <v>33</v>
      </c>
      <c r="J1038" t="s">
        <v>34</v>
      </c>
      <c r="K1038" t="s">
        <v>188</v>
      </c>
      <c r="L1038" t="s">
        <v>89</v>
      </c>
      <c r="M1038" s="1">
        <v>33949</v>
      </c>
      <c r="N1038" t="s">
        <v>36</v>
      </c>
      <c r="O1038" t="s">
        <v>48</v>
      </c>
      <c r="P1038" t="s">
        <v>38</v>
      </c>
      <c r="Q1038" t="s">
        <v>67</v>
      </c>
      <c r="R1038" t="s">
        <v>40</v>
      </c>
      <c r="S1038" t="str">
        <f>IF(Table1[[#This Row],[Current Employee Rating]]&gt;=4,"High Performer",IF(Table1[[#This Row],[Current Employee Rating]]&gt;=3,"Average Performer","Low Performer"))</f>
        <v>Average Performer</v>
      </c>
      <c r="T1038">
        <v>3</v>
      </c>
      <c r="U1038" s="1">
        <v>45138</v>
      </c>
      <c r="V1038">
        <v>5</v>
      </c>
      <c r="W1038" t="str">
        <f>IF(Table1[[#This Row],[Engagement Score]]&lt;3,"Low",IF(Table1[[#This Row],[Engagement Score]]&lt;4,"Medium","High"))</f>
        <v>High</v>
      </c>
      <c r="X1038">
        <v>4</v>
      </c>
      <c r="Y1038" t="str">
        <f>IF(Table1[[#This Row],[Satisfaction Score]]&lt;3,"Unsatisfied",IF(Table1[[#This Row],[Satisfaction Score]]&lt;4,"Neutral","Satisfied"))</f>
        <v>Satisfied</v>
      </c>
      <c r="Z1038">
        <v>4</v>
      </c>
      <c r="AA1038" s="1">
        <v>44841</v>
      </c>
      <c r="AB1038" t="s">
        <v>41</v>
      </c>
      <c r="AC1038" t="s">
        <v>51</v>
      </c>
      <c r="AD1038" t="s">
        <v>52</v>
      </c>
      <c r="AE1038">
        <v>4</v>
      </c>
      <c r="AF1038" s="5">
        <v>180.73</v>
      </c>
      <c r="AG1038">
        <v>30</v>
      </c>
      <c r="AH1038" t="str">
        <f t="shared" si="16"/>
        <v>Adult</v>
      </c>
    </row>
    <row r="1039" spans="1:34" x14ac:dyDescent="0.25">
      <c r="A1039">
        <v>1543</v>
      </c>
      <c r="B1039" s="1">
        <v>43657</v>
      </c>
      <c r="C1039">
        <v>6</v>
      </c>
      <c r="D1039" t="s">
        <v>28</v>
      </c>
      <c r="E1039" t="s">
        <v>44</v>
      </c>
      <c r="F1039" t="s">
        <v>30</v>
      </c>
      <c r="G1039" t="s">
        <v>46</v>
      </c>
      <c r="H1039" t="s">
        <v>45</v>
      </c>
      <c r="I1039" t="s">
        <v>46</v>
      </c>
      <c r="J1039" t="s">
        <v>34</v>
      </c>
      <c r="K1039" t="s">
        <v>188</v>
      </c>
      <c r="L1039" t="s">
        <v>70</v>
      </c>
      <c r="M1039" s="1">
        <v>22478</v>
      </c>
      <c r="N1039" t="s">
        <v>36</v>
      </c>
      <c r="O1039" t="s">
        <v>48</v>
      </c>
      <c r="P1039" t="s">
        <v>72</v>
      </c>
      <c r="Q1039" t="s">
        <v>67</v>
      </c>
      <c r="R1039" t="s">
        <v>40</v>
      </c>
      <c r="S1039" t="str">
        <f>IF(Table1[[#This Row],[Current Employee Rating]]&gt;=4,"High Performer",IF(Table1[[#This Row],[Current Employee Rating]]&gt;=3,"Average Performer","Low Performer"))</f>
        <v>Average Performer</v>
      </c>
      <c r="T1039">
        <v>3</v>
      </c>
      <c r="U1039" s="1">
        <v>44933</v>
      </c>
      <c r="V1039">
        <v>4</v>
      </c>
      <c r="W1039" t="str">
        <f>IF(Table1[[#This Row],[Engagement Score]]&lt;3,"Low",IF(Table1[[#This Row],[Engagement Score]]&lt;4,"Medium","High"))</f>
        <v>High</v>
      </c>
      <c r="X1039">
        <v>1</v>
      </c>
      <c r="Y1039" t="str">
        <f>IF(Table1[[#This Row],[Satisfaction Score]]&lt;3,"Unsatisfied",IF(Table1[[#This Row],[Satisfaction Score]]&lt;4,"Neutral","Satisfied"))</f>
        <v>Unsatisfied</v>
      </c>
      <c r="Z1039">
        <v>1</v>
      </c>
      <c r="AA1039" s="1">
        <v>45047</v>
      </c>
      <c r="AB1039" t="s">
        <v>68</v>
      </c>
      <c r="AC1039" t="s">
        <v>42</v>
      </c>
      <c r="AD1039" t="s">
        <v>52</v>
      </c>
      <c r="AE1039">
        <v>2</v>
      </c>
      <c r="AF1039" s="5">
        <v>734.87</v>
      </c>
      <c r="AG1039">
        <v>58</v>
      </c>
      <c r="AH1039" t="str">
        <f t="shared" si="16"/>
        <v>Middle Aged</v>
      </c>
    </row>
    <row r="1040" spans="1:34" x14ac:dyDescent="0.25">
      <c r="A1040">
        <v>1544</v>
      </c>
      <c r="B1040" s="1">
        <v>44052</v>
      </c>
      <c r="C1040">
        <v>5</v>
      </c>
      <c r="D1040" t="s">
        <v>28</v>
      </c>
      <c r="E1040" t="s">
        <v>87</v>
      </c>
      <c r="F1040" t="s">
        <v>30</v>
      </c>
      <c r="G1040" t="s">
        <v>46</v>
      </c>
      <c r="H1040" t="s">
        <v>32</v>
      </c>
      <c r="I1040" t="s">
        <v>33</v>
      </c>
      <c r="J1040" t="s">
        <v>34</v>
      </c>
      <c r="K1040" t="s">
        <v>188</v>
      </c>
      <c r="L1040" t="s">
        <v>75</v>
      </c>
      <c r="M1040" s="1">
        <v>34472</v>
      </c>
      <c r="N1040" t="s">
        <v>36</v>
      </c>
      <c r="O1040" t="s">
        <v>37</v>
      </c>
      <c r="P1040" t="s">
        <v>60</v>
      </c>
      <c r="Q1040" t="s">
        <v>67</v>
      </c>
      <c r="R1040" t="s">
        <v>40</v>
      </c>
      <c r="S1040" t="str">
        <f>IF(Table1[[#This Row],[Current Employee Rating]]&gt;=4,"High Performer",IF(Table1[[#This Row],[Current Employee Rating]]&gt;=3,"Average Performer","Low Performer"))</f>
        <v>Average Performer</v>
      </c>
      <c r="T1040">
        <v>3</v>
      </c>
      <c r="U1040" s="1">
        <v>45097</v>
      </c>
      <c r="V1040">
        <v>5</v>
      </c>
      <c r="W1040" t="str">
        <f>IF(Table1[[#This Row],[Engagement Score]]&lt;3,"Low",IF(Table1[[#This Row],[Engagement Score]]&lt;4,"Medium","High"))</f>
        <v>High</v>
      </c>
      <c r="X1040">
        <v>1</v>
      </c>
      <c r="Y1040" t="str">
        <f>IF(Table1[[#This Row],[Satisfaction Score]]&lt;3,"Unsatisfied",IF(Table1[[#This Row],[Satisfaction Score]]&lt;4,"Neutral","Satisfied"))</f>
        <v>Unsatisfied</v>
      </c>
      <c r="Z1040">
        <v>5</v>
      </c>
      <c r="AA1040" s="1">
        <v>44857</v>
      </c>
      <c r="AB1040" t="s">
        <v>92</v>
      </c>
      <c r="AC1040" t="s">
        <v>42</v>
      </c>
      <c r="AD1040" t="s">
        <v>73</v>
      </c>
      <c r="AE1040">
        <v>3</v>
      </c>
      <c r="AF1040" s="5">
        <v>811.24</v>
      </c>
      <c r="AG1040">
        <v>26</v>
      </c>
      <c r="AH1040" t="str">
        <f t="shared" si="16"/>
        <v>Adult</v>
      </c>
    </row>
    <row r="1041" spans="1:34" x14ac:dyDescent="0.25">
      <c r="A1041">
        <v>1545</v>
      </c>
      <c r="B1041" s="1">
        <v>43363</v>
      </c>
      <c r="C1041">
        <v>7</v>
      </c>
      <c r="D1041" t="s">
        <v>28</v>
      </c>
      <c r="E1041" t="s">
        <v>64</v>
      </c>
      <c r="F1041" t="s">
        <v>30</v>
      </c>
      <c r="G1041" t="s">
        <v>31</v>
      </c>
      <c r="H1041" t="s">
        <v>45</v>
      </c>
      <c r="I1041" t="s">
        <v>46</v>
      </c>
      <c r="J1041" t="s">
        <v>34</v>
      </c>
      <c r="K1041" t="s">
        <v>188</v>
      </c>
      <c r="L1041" t="s">
        <v>70</v>
      </c>
      <c r="M1041" s="1">
        <v>20948</v>
      </c>
      <c r="N1041" t="s">
        <v>36</v>
      </c>
      <c r="O1041" t="s">
        <v>37</v>
      </c>
      <c r="P1041" t="s">
        <v>49</v>
      </c>
      <c r="Q1041" t="s">
        <v>67</v>
      </c>
      <c r="R1041" t="s">
        <v>40</v>
      </c>
      <c r="S1041" t="str">
        <f>IF(Table1[[#This Row],[Current Employee Rating]]&gt;=4,"High Performer",IF(Table1[[#This Row],[Current Employee Rating]]&gt;=3,"Average Performer","Low Performer"))</f>
        <v>Average Performer</v>
      </c>
      <c r="T1041">
        <v>3</v>
      </c>
      <c r="U1041" s="1">
        <v>44794</v>
      </c>
      <c r="V1041">
        <v>2</v>
      </c>
      <c r="W1041" t="str">
        <f>IF(Table1[[#This Row],[Engagement Score]]&lt;3,"Low",IF(Table1[[#This Row],[Engagement Score]]&lt;4,"Medium","High"))</f>
        <v>Low</v>
      </c>
      <c r="X1041">
        <v>4</v>
      </c>
      <c r="Y1041" t="str">
        <f>IF(Table1[[#This Row],[Satisfaction Score]]&lt;3,"Unsatisfied",IF(Table1[[#This Row],[Satisfaction Score]]&lt;4,"Neutral","Satisfied"))</f>
        <v>Satisfied</v>
      </c>
      <c r="Z1041">
        <v>2</v>
      </c>
      <c r="AA1041" s="1">
        <v>44962</v>
      </c>
      <c r="AB1041" t="s">
        <v>41</v>
      </c>
      <c r="AC1041" t="s">
        <v>42</v>
      </c>
      <c r="AD1041" t="s">
        <v>73</v>
      </c>
      <c r="AE1041">
        <v>3</v>
      </c>
      <c r="AF1041" s="5">
        <v>566</v>
      </c>
      <c r="AG1041">
        <v>61</v>
      </c>
      <c r="AH1041" t="str">
        <f t="shared" si="16"/>
        <v>Old</v>
      </c>
    </row>
    <row r="1042" spans="1:34" x14ac:dyDescent="0.25">
      <c r="A1042">
        <v>1546</v>
      </c>
      <c r="B1042" s="1">
        <v>43851</v>
      </c>
      <c r="C1042">
        <v>6</v>
      </c>
      <c r="D1042" t="s">
        <v>28</v>
      </c>
      <c r="E1042" t="s">
        <v>94</v>
      </c>
      <c r="F1042" t="s">
        <v>30</v>
      </c>
      <c r="G1042" t="s">
        <v>46</v>
      </c>
      <c r="H1042" t="s">
        <v>56</v>
      </c>
      <c r="I1042" t="s">
        <v>46</v>
      </c>
      <c r="J1042" t="s">
        <v>34</v>
      </c>
      <c r="K1042" t="s">
        <v>188</v>
      </c>
      <c r="L1042" t="s">
        <v>89</v>
      </c>
      <c r="M1042" s="1">
        <v>19219</v>
      </c>
      <c r="N1042" t="s">
        <v>36</v>
      </c>
      <c r="O1042" t="s">
        <v>37</v>
      </c>
      <c r="P1042" t="s">
        <v>49</v>
      </c>
      <c r="Q1042" t="s">
        <v>39</v>
      </c>
      <c r="R1042" t="s">
        <v>40</v>
      </c>
      <c r="S1042" t="str">
        <f>IF(Table1[[#This Row],[Current Employee Rating]]&gt;=4,"High Performer",IF(Table1[[#This Row],[Current Employee Rating]]&gt;=3,"Average Performer","Low Performer"))</f>
        <v>Average Performer</v>
      </c>
      <c r="T1042">
        <v>3</v>
      </c>
      <c r="U1042" s="1">
        <v>45072</v>
      </c>
      <c r="V1042">
        <v>3</v>
      </c>
      <c r="W1042" t="str">
        <f>IF(Table1[[#This Row],[Engagement Score]]&lt;3,"Low",IF(Table1[[#This Row],[Engagement Score]]&lt;4,"Medium","High"))</f>
        <v>Medium</v>
      </c>
      <c r="X1042">
        <v>1</v>
      </c>
      <c r="Y1042" t="str">
        <f>IF(Table1[[#This Row],[Satisfaction Score]]&lt;3,"Unsatisfied",IF(Table1[[#This Row],[Satisfaction Score]]&lt;4,"Neutral","Satisfied"))</f>
        <v>Unsatisfied</v>
      </c>
      <c r="Z1042">
        <v>5</v>
      </c>
      <c r="AA1042" s="1">
        <v>44983</v>
      </c>
      <c r="AB1042" t="s">
        <v>62</v>
      </c>
      <c r="AC1042" t="s">
        <v>51</v>
      </c>
      <c r="AD1042" t="s">
        <v>52</v>
      </c>
      <c r="AE1042">
        <v>5</v>
      </c>
      <c r="AF1042" s="5">
        <v>638.91999999999996</v>
      </c>
      <c r="AG1042">
        <v>68</v>
      </c>
      <c r="AH1042" t="str">
        <f t="shared" si="16"/>
        <v>Old</v>
      </c>
    </row>
    <row r="1043" spans="1:34" x14ac:dyDescent="0.25">
      <c r="A1043">
        <v>1547</v>
      </c>
      <c r="B1043" s="1">
        <v>44609</v>
      </c>
      <c r="C1043">
        <v>4</v>
      </c>
      <c r="D1043" t="s">
        <v>28</v>
      </c>
      <c r="E1043" t="s">
        <v>74</v>
      </c>
      <c r="F1043" t="s">
        <v>30</v>
      </c>
      <c r="G1043" t="s">
        <v>31</v>
      </c>
      <c r="H1043" t="s">
        <v>56</v>
      </c>
      <c r="I1043" t="s">
        <v>33</v>
      </c>
      <c r="J1043" t="s">
        <v>34</v>
      </c>
      <c r="K1043" t="s">
        <v>188</v>
      </c>
      <c r="L1043" t="s">
        <v>110</v>
      </c>
      <c r="M1043" s="1">
        <v>34328</v>
      </c>
      <c r="N1043" t="s">
        <v>36</v>
      </c>
      <c r="O1043" t="s">
        <v>37</v>
      </c>
      <c r="P1043" t="s">
        <v>49</v>
      </c>
      <c r="Q1043" t="s">
        <v>39</v>
      </c>
      <c r="R1043" t="s">
        <v>40</v>
      </c>
      <c r="S1043" t="str">
        <f>IF(Table1[[#This Row],[Current Employee Rating]]&gt;=4,"High Performer",IF(Table1[[#This Row],[Current Employee Rating]]&gt;=3,"Average Performer","Low Performer"))</f>
        <v>Average Performer</v>
      </c>
      <c r="T1043">
        <v>3</v>
      </c>
      <c r="U1043" s="1">
        <v>44828</v>
      </c>
      <c r="V1043">
        <v>4</v>
      </c>
      <c r="W1043" t="str">
        <f>IF(Table1[[#This Row],[Engagement Score]]&lt;3,"Low",IF(Table1[[#This Row],[Engagement Score]]&lt;4,"Medium","High"))</f>
        <v>High</v>
      </c>
      <c r="X1043">
        <v>4</v>
      </c>
      <c r="Y1043" t="str">
        <f>IF(Table1[[#This Row],[Satisfaction Score]]&lt;3,"Unsatisfied",IF(Table1[[#This Row],[Satisfaction Score]]&lt;4,"Neutral","Satisfied"))</f>
        <v>Satisfied</v>
      </c>
      <c r="Z1043">
        <v>4</v>
      </c>
      <c r="AA1043" s="1">
        <v>45020</v>
      </c>
      <c r="AB1043" t="s">
        <v>41</v>
      </c>
      <c r="AC1043" t="s">
        <v>42</v>
      </c>
      <c r="AD1043" t="s">
        <v>52</v>
      </c>
      <c r="AE1043">
        <v>3</v>
      </c>
      <c r="AF1043" s="5">
        <v>340.07</v>
      </c>
      <c r="AG1043">
        <v>29</v>
      </c>
      <c r="AH1043" t="str">
        <f t="shared" si="16"/>
        <v>Adult</v>
      </c>
    </row>
    <row r="1044" spans="1:34" x14ac:dyDescent="0.25">
      <c r="A1044">
        <v>1548</v>
      </c>
      <c r="B1044" s="1">
        <v>43627</v>
      </c>
      <c r="C1044">
        <v>6</v>
      </c>
      <c r="D1044" t="s">
        <v>28</v>
      </c>
      <c r="E1044" t="s">
        <v>81</v>
      </c>
      <c r="F1044" t="s">
        <v>30</v>
      </c>
      <c r="G1044" t="s">
        <v>46</v>
      </c>
      <c r="H1044" t="s">
        <v>45</v>
      </c>
      <c r="I1044" t="s">
        <v>55</v>
      </c>
      <c r="J1044" t="s">
        <v>34</v>
      </c>
      <c r="K1044" t="s">
        <v>188</v>
      </c>
      <c r="L1044" t="s">
        <v>79</v>
      </c>
      <c r="M1044" s="1">
        <v>23590</v>
      </c>
      <c r="N1044" t="s">
        <v>36</v>
      </c>
      <c r="O1044" t="s">
        <v>48</v>
      </c>
      <c r="P1044" t="s">
        <v>84</v>
      </c>
      <c r="Q1044" t="s">
        <v>39</v>
      </c>
      <c r="R1044" t="s">
        <v>98</v>
      </c>
      <c r="S1044" t="str">
        <f>IF(Table1[[#This Row],[Current Employee Rating]]&gt;=4,"High Performer",IF(Table1[[#This Row],[Current Employee Rating]]&gt;=3,"Average Performer","Low Performer"))</f>
        <v>Average Performer</v>
      </c>
      <c r="T1044">
        <v>3</v>
      </c>
      <c r="U1044" s="1">
        <v>45091</v>
      </c>
      <c r="V1044">
        <v>1</v>
      </c>
      <c r="W1044" t="str">
        <f>IF(Table1[[#This Row],[Engagement Score]]&lt;3,"Low",IF(Table1[[#This Row],[Engagement Score]]&lt;4,"Medium","High"))</f>
        <v>Low</v>
      </c>
      <c r="X1044">
        <v>4</v>
      </c>
      <c r="Y1044" t="str">
        <f>IF(Table1[[#This Row],[Satisfaction Score]]&lt;3,"Unsatisfied",IF(Table1[[#This Row],[Satisfaction Score]]&lt;4,"Neutral","Satisfied"))</f>
        <v>Satisfied</v>
      </c>
      <c r="Z1044">
        <v>4</v>
      </c>
      <c r="AA1044" s="1">
        <v>45028</v>
      </c>
      <c r="AB1044" t="s">
        <v>92</v>
      </c>
      <c r="AC1044" t="s">
        <v>42</v>
      </c>
      <c r="AD1044" t="s">
        <v>73</v>
      </c>
      <c r="AE1044">
        <v>4</v>
      </c>
      <c r="AF1044" s="5">
        <v>206.75</v>
      </c>
      <c r="AG1044">
        <v>55</v>
      </c>
      <c r="AH1044" t="str">
        <f t="shared" si="16"/>
        <v>Middle Aged</v>
      </c>
    </row>
    <row r="1045" spans="1:34" x14ac:dyDescent="0.25">
      <c r="A1045">
        <v>1549</v>
      </c>
      <c r="B1045" s="1">
        <v>44686</v>
      </c>
      <c r="C1045">
        <v>4</v>
      </c>
      <c r="D1045" t="s">
        <v>28</v>
      </c>
      <c r="E1045" t="s">
        <v>54</v>
      </c>
      <c r="F1045" t="s">
        <v>30</v>
      </c>
      <c r="G1045" t="s">
        <v>46</v>
      </c>
      <c r="H1045" t="s">
        <v>32</v>
      </c>
      <c r="I1045" t="s">
        <v>55</v>
      </c>
      <c r="J1045" t="s">
        <v>34</v>
      </c>
      <c r="K1045" t="s">
        <v>188</v>
      </c>
      <c r="L1045" t="s">
        <v>82</v>
      </c>
      <c r="M1045" s="1">
        <v>33985</v>
      </c>
      <c r="N1045" t="s">
        <v>36</v>
      </c>
      <c r="O1045" t="s">
        <v>37</v>
      </c>
      <c r="P1045" t="s">
        <v>60</v>
      </c>
      <c r="Q1045" t="s">
        <v>67</v>
      </c>
      <c r="R1045" t="s">
        <v>40</v>
      </c>
      <c r="S1045" t="str">
        <f>IF(Table1[[#This Row],[Current Employee Rating]]&gt;=4,"High Performer",IF(Table1[[#This Row],[Current Employee Rating]]&gt;=3,"Average Performer","Low Performer"))</f>
        <v>Average Performer</v>
      </c>
      <c r="T1045">
        <v>3</v>
      </c>
      <c r="U1045" s="1">
        <v>45114</v>
      </c>
      <c r="V1045">
        <v>2</v>
      </c>
      <c r="W1045" t="str">
        <f>IF(Table1[[#This Row],[Engagement Score]]&lt;3,"Low",IF(Table1[[#This Row],[Engagement Score]]&lt;4,"Medium","High"))</f>
        <v>Low</v>
      </c>
      <c r="X1045">
        <v>3</v>
      </c>
      <c r="Y1045" t="str">
        <f>IF(Table1[[#This Row],[Satisfaction Score]]&lt;3,"Unsatisfied",IF(Table1[[#This Row],[Satisfaction Score]]&lt;4,"Neutral","Satisfied"))</f>
        <v>Neutral</v>
      </c>
      <c r="Z1045">
        <v>1</v>
      </c>
      <c r="AA1045" s="1">
        <v>45081</v>
      </c>
      <c r="AB1045" t="s">
        <v>62</v>
      </c>
      <c r="AC1045" t="s">
        <v>51</v>
      </c>
      <c r="AD1045" t="s">
        <v>63</v>
      </c>
      <c r="AE1045">
        <v>1</v>
      </c>
      <c r="AF1045" s="5">
        <v>759.56</v>
      </c>
      <c r="AG1045">
        <v>29</v>
      </c>
      <c r="AH1045" t="str">
        <f t="shared" si="16"/>
        <v>Adult</v>
      </c>
    </row>
    <row r="1046" spans="1:34" x14ac:dyDescent="0.25">
      <c r="A1046">
        <v>1550</v>
      </c>
      <c r="B1046" s="1">
        <v>43362</v>
      </c>
      <c r="C1046">
        <v>7</v>
      </c>
      <c r="D1046" t="s">
        <v>28</v>
      </c>
      <c r="E1046" t="s">
        <v>69</v>
      </c>
      <c r="F1046" t="s">
        <v>30</v>
      </c>
      <c r="G1046" t="s">
        <v>55</v>
      </c>
      <c r="H1046" t="s">
        <v>45</v>
      </c>
      <c r="I1046" t="s">
        <v>33</v>
      </c>
      <c r="J1046" t="s">
        <v>34</v>
      </c>
      <c r="K1046" t="s">
        <v>188</v>
      </c>
      <c r="L1046" t="s">
        <v>70</v>
      </c>
      <c r="M1046" s="1">
        <v>22508</v>
      </c>
      <c r="N1046" t="s">
        <v>36</v>
      </c>
      <c r="O1046" t="s">
        <v>37</v>
      </c>
      <c r="P1046" t="s">
        <v>72</v>
      </c>
      <c r="Q1046" t="s">
        <v>39</v>
      </c>
      <c r="R1046" t="s">
        <v>40</v>
      </c>
      <c r="S1046" t="str">
        <f>IF(Table1[[#This Row],[Current Employee Rating]]&gt;=4,"High Performer",IF(Table1[[#This Row],[Current Employee Rating]]&gt;=3,"Average Performer","Low Performer"))</f>
        <v>Average Performer</v>
      </c>
      <c r="T1046">
        <v>3</v>
      </c>
      <c r="U1046" s="1">
        <v>44989</v>
      </c>
      <c r="V1046">
        <v>2</v>
      </c>
      <c r="W1046" t="str">
        <f>IF(Table1[[#This Row],[Engagement Score]]&lt;3,"Low",IF(Table1[[#This Row],[Engagement Score]]&lt;4,"Medium","High"))</f>
        <v>Low</v>
      </c>
      <c r="X1046">
        <v>3</v>
      </c>
      <c r="Y1046" t="str">
        <f>IF(Table1[[#This Row],[Satisfaction Score]]&lt;3,"Unsatisfied",IF(Table1[[#This Row],[Satisfaction Score]]&lt;4,"Neutral","Satisfied"))</f>
        <v>Neutral</v>
      </c>
      <c r="Z1046">
        <v>3</v>
      </c>
      <c r="AA1046" s="1">
        <v>44874</v>
      </c>
      <c r="AB1046" t="s">
        <v>50</v>
      </c>
      <c r="AC1046" t="s">
        <v>51</v>
      </c>
      <c r="AD1046" t="s">
        <v>43</v>
      </c>
      <c r="AE1046">
        <v>3</v>
      </c>
      <c r="AF1046" s="5">
        <v>354.19</v>
      </c>
      <c r="AG1046">
        <v>57</v>
      </c>
      <c r="AH1046" t="str">
        <f t="shared" si="16"/>
        <v>Middle Aged</v>
      </c>
    </row>
    <row r="1047" spans="1:34" x14ac:dyDescent="0.25">
      <c r="A1047">
        <v>1553</v>
      </c>
      <c r="B1047" s="1">
        <v>44912</v>
      </c>
      <c r="C1047">
        <v>3</v>
      </c>
      <c r="D1047" t="s">
        <v>28</v>
      </c>
      <c r="E1047" t="s">
        <v>44</v>
      </c>
      <c r="F1047" t="s">
        <v>30</v>
      </c>
      <c r="G1047" t="s">
        <v>46</v>
      </c>
      <c r="H1047" t="s">
        <v>32</v>
      </c>
      <c r="I1047" t="s">
        <v>46</v>
      </c>
      <c r="J1047" t="s">
        <v>34</v>
      </c>
      <c r="K1047" t="s">
        <v>188</v>
      </c>
      <c r="L1047" t="s">
        <v>70</v>
      </c>
      <c r="M1047" s="1">
        <v>22193</v>
      </c>
      <c r="N1047" t="s">
        <v>36</v>
      </c>
      <c r="O1047" t="s">
        <v>37</v>
      </c>
      <c r="P1047" t="s">
        <v>60</v>
      </c>
      <c r="Q1047" t="s">
        <v>61</v>
      </c>
      <c r="R1047" t="s">
        <v>40</v>
      </c>
      <c r="S1047" t="str">
        <f>IF(Table1[[#This Row],[Current Employee Rating]]&gt;=4,"High Performer",IF(Table1[[#This Row],[Current Employee Rating]]&gt;=3,"Average Performer","Low Performer"))</f>
        <v>Average Performer</v>
      </c>
      <c r="T1047">
        <v>3</v>
      </c>
      <c r="U1047" s="1">
        <v>44938</v>
      </c>
      <c r="V1047">
        <v>3</v>
      </c>
      <c r="W1047" t="str">
        <f>IF(Table1[[#This Row],[Engagement Score]]&lt;3,"Low",IF(Table1[[#This Row],[Engagement Score]]&lt;4,"Medium","High"))</f>
        <v>Medium</v>
      </c>
      <c r="X1047">
        <v>1</v>
      </c>
      <c r="Y1047" t="str">
        <f>IF(Table1[[#This Row],[Satisfaction Score]]&lt;3,"Unsatisfied",IF(Table1[[#This Row],[Satisfaction Score]]&lt;4,"Neutral","Satisfied"))</f>
        <v>Unsatisfied</v>
      </c>
      <c r="Z1047">
        <v>5</v>
      </c>
      <c r="AA1047" s="1">
        <v>45004</v>
      </c>
      <c r="AB1047" t="s">
        <v>41</v>
      </c>
      <c r="AC1047" t="s">
        <v>51</v>
      </c>
      <c r="AD1047" t="s">
        <v>63</v>
      </c>
      <c r="AE1047">
        <v>3</v>
      </c>
      <c r="AF1047" s="5">
        <v>528.54999999999995</v>
      </c>
      <c r="AG1047">
        <v>62</v>
      </c>
      <c r="AH1047" t="str">
        <f t="shared" si="16"/>
        <v>Old</v>
      </c>
    </row>
    <row r="1048" spans="1:34" x14ac:dyDescent="0.25">
      <c r="A1048">
        <v>1555</v>
      </c>
      <c r="B1048" s="1">
        <v>43551</v>
      </c>
      <c r="C1048">
        <v>7</v>
      </c>
      <c r="D1048" t="s">
        <v>106</v>
      </c>
      <c r="E1048" t="s">
        <v>54</v>
      </c>
      <c r="F1048" t="s">
        <v>30</v>
      </c>
      <c r="G1048" t="s">
        <v>46</v>
      </c>
      <c r="H1048" t="s">
        <v>45</v>
      </c>
      <c r="I1048" t="s">
        <v>46</v>
      </c>
      <c r="J1048" t="s">
        <v>34</v>
      </c>
      <c r="K1048" t="s">
        <v>188</v>
      </c>
      <c r="L1048" t="s">
        <v>70</v>
      </c>
      <c r="M1048" s="1">
        <v>24223</v>
      </c>
      <c r="N1048" t="s">
        <v>36</v>
      </c>
      <c r="O1048" t="s">
        <v>37</v>
      </c>
      <c r="P1048" t="s">
        <v>49</v>
      </c>
      <c r="Q1048" t="s">
        <v>77</v>
      </c>
      <c r="R1048" t="s">
        <v>40</v>
      </c>
      <c r="S1048" t="str">
        <f>IF(Table1[[#This Row],[Current Employee Rating]]&gt;=4,"High Performer",IF(Table1[[#This Row],[Current Employee Rating]]&gt;=3,"Average Performer","Low Performer"))</f>
        <v>Average Performer</v>
      </c>
      <c r="T1048">
        <v>3</v>
      </c>
      <c r="U1048" s="1">
        <v>44914</v>
      </c>
      <c r="V1048">
        <v>5</v>
      </c>
      <c r="W1048" t="str">
        <f>IF(Table1[[#This Row],[Engagement Score]]&lt;3,"Low",IF(Table1[[#This Row],[Engagement Score]]&lt;4,"Medium","High"))</f>
        <v>High</v>
      </c>
      <c r="X1048">
        <v>1</v>
      </c>
      <c r="Y1048" t="str">
        <f>IF(Table1[[#This Row],[Satisfaction Score]]&lt;3,"Unsatisfied",IF(Table1[[#This Row],[Satisfaction Score]]&lt;4,"Neutral","Satisfied"))</f>
        <v>Unsatisfied</v>
      </c>
      <c r="Z1048">
        <v>2</v>
      </c>
      <c r="AA1048" s="1">
        <v>44983</v>
      </c>
      <c r="AB1048" t="s">
        <v>68</v>
      </c>
      <c r="AC1048" t="s">
        <v>51</v>
      </c>
      <c r="AD1048" t="s">
        <v>73</v>
      </c>
      <c r="AE1048">
        <v>5</v>
      </c>
      <c r="AF1048" s="5">
        <v>757.78</v>
      </c>
      <c r="AG1048">
        <v>53</v>
      </c>
      <c r="AH1048" t="str">
        <f t="shared" si="16"/>
        <v>Middle Aged</v>
      </c>
    </row>
    <row r="1049" spans="1:34" x14ac:dyDescent="0.25">
      <c r="A1049">
        <v>1556</v>
      </c>
      <c r="B1049" s="1">
        <v>45054</v>
      </c>
      <c r="C1049">
        <v>3</v>
      </c>
      <c r="D1049" t="s">
        <v>106</v>
      </c>
      <c r="E1049" t="s">
        <v>94</v>
      </c>
      <c r="F1049" t="s">
        <v>30</v>
      </c>
      <c r="G1049" t="s">
        <v>55</v>
      </c>
      <c r="H1049" t="s">
        <v>56</v>
      </c>
      <c r="I1049" t="s">
        <v>33</v>
      </c>
      <c r="J1049" t="s">
        <v>34</v>
      </c>
      <c r="K1049" t="s">
        <v>188</v>
      </c>
      <c r="L1049" t="s">
        <v>96</v>
      </c>
      <c r="M1049" s="1">
        <v>34011</v>
      </c>
      <c r="N1049" t="s">
        <v>36</v>
      </c>
      <c r="O1049" t="s">
        <v>37</v>
      </c>
      <c r="P1049" t="s">
        <v>84</v>
      </c>
      <c r="Q1049" t="s">
        <v>39</v>
      </c>
      <c r="R1049" t="s">
        <v>40</v>
      </c>
      <c r="S1049" t="str">
        <f>IF(Table1[[#This Row],[Current Employee Rating]]&gt;=4,"High Performer",IF(Table1[[#This Row],[Current Employee Rating]]&gt;=3,"Average Performer","Low Performer"))</f>
        <v>Average Performer</v>
      </c>
      <c r="T1049">
        <v>3</v>
      </c>
      <c r="U1049" s="1">
        <v>44841</v>
      </c>
      <c r="V1049">
        <v>4</v>
      </c>
      <c r="W1049" t="str">
        <f>IF(Table1[[#This Row],[Engagement Score]]&lt;3,"Low",IF(Table1[[#This Row],[Engagement Score]]&lt;4,"Medium","High"))</f>
        <v>High</v>
      </c>
      <c r="X1049">
        <v>5</v>
      </c>
      <c r="Y1049" t="str">
        <f>IF(Table1[[#This Row],[Satisfaction Score]]&lt;3,"Unsatisfied",IF(Table1[[#This Row],[Satisfaction Score]]&lt;4,"Neutral","Satisfied"))</f>
        <v>Satisfied</v>
      </c>
      <c r="Z1049">
        <v>2</v>
      </c>
      <c r="AA1049" s="1">
        <v>45087</v>
      </c>
      <c r="AB1049" t="s">
        <v>92</v>
      </c>
      <c r="AC1049" t="s">
        <v>51</v>
      </c>
      <c r="AD1049" t="s">
        <v>63</v>
      </c>
      <c r="AE1049">
        <v>1</v>
      </c>
      <c r="AF1049" s="5">
        <v>337.94</v>
      </c>
      <c r="AG1049">
        <v>30</v>
      </c>
      <c r="AH1049" t="str">
        <f t="shared" si="16"/>
        <v>Adult</v>
      </c>
    </row>
    <row r="1050" spans="1:34" x14ac:dyDescent="0.25">
      <c r="A1050">
        <v>1557</v>
      </c>
      <c r="B1050" s="1">
        <v>43446</v>
      </c>
      <c r="C1050">
        <v>7</v>
      </c>
      <c r="D1050" t="s">
        <v>106</v>
      </c>
      <c r="E1050" t="s">
        <v>85</v>
      </c>
      <c r="F1050" t="s">
        <v>108</v>
      </c>
      <c r="G1050" t="s">
        <v>46</v>
      </c>
      <c r="H1050" t="s">
        <v>56</v>
      </c>
      <c r="I1050" t="s">
        <v>33</v>
      </c>
      <c r="J1050" t="s">
        <v>34</v>
      </c>
      <c r="K1050" t="s">
        <v>188</v>
      </c>
      <c r="L1050" t="s">
        <v>96</v>
      </c>
      <c r="M1050" s="1">
        <v>33405</v>
      </c>
      <c r="N1050" t="s">
        <v>36</v>
      </c>
      <c r="O1050" t="s">
        <v>48</v>
      </c>
      <c r="P1050" t="s">
        <v>49</v>
      </c>
      <c r="Q1050" t="s">
        <v>77</v>
      </c>
      <c r="R1050" t="s">
        <v>40</v>
      </c>
      <c r="S1050" t="str">
        <f>IF(Table1[[#This Row],[Current Employee Rating]]&gt;=4,"High Performer",IF(Table1[[#This Row],[Current Employee Rating]]&gt;=3,"Average Performer","Low Performer"))</f>
        <v>Average Performer</v>
      </c>
      <c r="T1050">
        <v>3</v>
      </c>
      <c r="U1050" s="1">
        <v>44792</v>
      </c>
      <c r="V1050">
        <v>4</v>
      </c>
      <c r="W1050" t="str">
        <f>IF(Table1[[#This Row],[Engagement Score]]&lt;3,"Low",IF(Table1[[#This Row],[Engagement Score]]&lt;4,"Medium","High"))</f>
        <v>High</v>
      </c>
      <c r="X1050">
        <v>1</v>
      </c>
      <c r="Y1050" t="str">
        <f>IF(Table1[[#This Row],[Satisfaction Score]]&lt;3,"Unsatisfied",IF(Table1[[#This Row],[Satisfaction Score]]&lt;4,"Neutral","Satisfied"))</f>
        <v>Unsatisfied</v>
      </c>
      <c r="Z1050">
        <v>2</v>
      </c>
      <c r="AA1050" s="1">
        <v>45083</v>
      </c>
      <c r="AB1050" t="s">
        <v>50</v>
      </c>
      <c r="AC1050" t="s">
        <v>51</v>
      </c>
      <c r="AD1050" t="s">
        <v>52</v>
      </c>
      <c r="AE1050">
        <v>5</v>
      </c>
      <c r="AF1050" s="5">
        <v>256.57</v>
      </c>
      <c r="AG1050">
        <v>27</v>
      </c>
      <c r="AH1050" t="str">
        <f t="shared" si="16"/>
        <v>Adult</v>
      </c>
    </row>
    <row r="1051" spans="1:34" x14ac:dyDescent="0.25">
      <c r="A1051">
        <v>1558</v>
      </c>
      <c r="B1051" s="1">
        <v>44068</v>
      </c>
      <c r="C1051">
        <v>5</v>
      </c>
      <c r="D1051" t="s">
        <v>106</v>
      </c>
      <c r="E1051" t="s">
        <v>64</v>
      </c>
      <c r="F1051" t="s">
        <v>30</v>
      </c>
      <c r="G1051" t="s">
        <v>46</v>
      </c>
      <c r="H1051" t="s">
        <v>45</v>
      </c>
      <c r="I1051" t="s">
        <v>33</v>
      </c>
      <c r="J1051" t="s">
        <v>34</v>
      </c>
      <c r="K1051" t="s">
        <v>188</v>
      </c>
      <c r="L1051" t="s">
        <v>70</v>
      </c>
      <c r="M1051" s="1">
        <v>29641</v>
      </c>
      <c r="N1051" t="s">
        <v>36</v>
      </c>
      <c r="O1051" t="s">
        <v>48</v>
      </c>
      <c r="P1051" t="s">
        <v>72</v>
      </c>
      <c r="Q1051" t="s">
        <v>67</v>
      </c>
      <c r="R1051" t="s">
        <v>40</v>
      </c>
      <c r="S1051" t="str">
        <f>IF(Table1[[#This Row],[Current Employee Rating]]&gt;=4,"High Performer",IF(Table1[[#This Row],[Current Employee Rating]]&gt;=3,"Average Performer","Low Performer"))</f>
        <v>Average Performer</v>
      </c>
      <c r="T1051">
        <v>3</v>
      </c>
      <c r="U1051" s="1">
        <v>44843</v>
      </c>
      <c r="V1051">
        <v>3</v>
      </c>
      <c r="W1051" t="str">
        <f>IF(Table1[[#This Row],[Engagement Score]]&lt;3,"Low",IF(Table1[[#This Row],[Engagement Score]]&lt;4,"Medium","High"))</f>
        <v>Medium</v>
      </c>
      <c r="X1051">
        <v>5</v>
      </c>
      <c r="Y1051" t="str">
        <f>IF(Table1[[#This Row],[Satisfaction Score]]&lt;3,"Unsatisfied",IF(Table1[[#This Row],[Satisfaction Score]]&lt;4,"Neutral","Satisfied"))</f>
        <v>Satisfied</v>
      </c>
      <c r="Z1051">
        <v>2</v>
      </c>
      <c r="AA1051" s="1">
        <v>44829</v>
      </c>
      <c r="AB1051" t="s">
        <v>41</v>
      </c>
      <c r="AC1051" t="s">
        <v>51</v>
      </c>
      <c r="AD1051" t="s">
        <v>73</v>
      </c>
      <c r="AE1051">
        <v>2</v>
      </c>
      <c r="AF1051" s="5">
        <v>839.12</v>
      </c>
      <c r="AG1051">
        <v>39</v>
      </c>
      <c r="AH1051" t="str">
        <f t="shared" si="16"/>
        <v>Adult</v>
      </c>
    </row>
    <row r="1052" spans="1:34" x14ac:dyDescent="0.25">
      <c r="A1052">
        <v>1559</v>
      </c>
      <c r="B1052" s="1">
        <v>44673</v>
      </c>
      <c r="C1052">
        <v>4</v>
      </c>
      <c r="D1052" t="s">
        <v>106</v>
      </c>
      <c r="E1052" t="s">
        <v>74</v>
      </c>
      <c r="F1052" t="s">
        <v>108</v>
      </c>
      <c r="G1052" t="s">
        <v>55</v>
      </c>
      <c r="H1052" t="s">
        <v>56</v>
      </c>
      <c r="I1052" t="s">
        <v>55</v>
      </c>
      <c r="J1052" t="s">
        <v>34</v>
      </c>
      <c r="K1052" t="s">
        <v>188</v>
      </c>
      <c r="L1052" t="s">
        <v>96</v>
      </c>
      <c r="M1052" s="1">
        <v>24078</v>
      </c>
      <c r="N1052" t="s">
        <v>36</v>
      </c>
      <c r="O1052" t="s">
        <v>48</v>
      </c>
      <c r="P1052" t="s">
        <v>60</v>
      </c>
      <c r="Q1052" t="s">
        <v>77</v>
      </c>
      <c r="R1052" t="s">
        <v>40</v>
      </c>
      <c r="S1052" t="str">
        <f>IF(Table1[[#This Row],[Current Employee Rating]]&gt;=4,"High Performer",IF(Table1[[#This Row],[Current Employee Rating]]&gt;=3,"Average Performer","Low Performer"))</f>
        <v>Average Performer</v>
      </c>
      <c r="T1052">
        <v>3</v>
      </c>
      <c r="U1052" s="1">
        <v>44961</v>
      </c>
      <c r="V1052">
        <v>3</v>
      </c>
      <c r="W1052" t="str">
        <f>IF(Table1[[#This Row],[Engagement Score]]&lt;3,"Low",IF(Table1[[#This Row],[Engagement Score]]&lt;4,"Medium","High"))</f>
        <v>Medium</v>
      </c>
      <c r="X1052">
        <v>1</v>
      </c>
      <c r="Y1052" t="str">
        <f>IF(Table1[[#This Row],[Satisfaction Score]]&lt;3,"Unsatisfied",IF(Table1[[#This Row],[Satisfaction Score]]&lt;4,"Neutral","Satisfied"))</f>
        <v>Unsatisfied</v>
      </c>
      <c r="Z1052">
        <v>3</v>
      </c>
      <c r="AA1052" s="1">
        <v>45024</v>
      </c>
      <c r="AB1052" t="s">
        <v>62</v>
      </c>
      <c r="AC1052" t="s">
        <v>51</v>
      </c>
      <c r="AD1052" t="s">
        <v>73</v>
      </c>
      <c r="AE1052">
        <v>1</v>
      </c>
      <c r="AF1052" s="5">
        <v>281.94</v>
      </c>
      <c r="AG1052">
        <v>57</v>
      </c>
      <c r="AH1052" t="str">
        <f t="shared" si="16"/>
        <v>Middle Aged</v>
      </c>
    </row>
    <row r="1053" spans="1:34" x14ac:dyDescent="0.25">
      <c r="A1053">
        <v>1560</v>
      </c>
      <c r="B1053" s="1">
        <v>44550</v>
      </c>
      <c r="C1053">
        <v>4</v>
      </c>
      <c r="D1053" t="s">
        <v>106</v>
      </c>
      <c r="E1053" t="s">
        <v>94</v>
      </c>
      <c r="F1053" t="s">
        <v>108</v>
      </c>
      <c r="G1053" t="s">
        <v>55</v>
      </c>
      <c r="H1053" t="s">
        <v>45</v>
      </c>
      <c r="I1053" t="s">
        <v>55</v>
      </c>
      <c r="J1053" t="s">
        <v>34</v>
      </c>
      <c r="K1053" t="s">
        <v>188</v>
      </c>
      <c r="L1053" t="s">
        <v>65</v>
      </c>
      <c r="M1053" s="1">
        <v>17418</v>
      </c>
      <c r="N1053" t="s">
        <v>36</v>
      </c>
      <c r="O1053" t="s">
        <v>48</v>
      </c>
      <c r="P1053" t="s">
        <v>60</v>
      </c>
      <c r="Q1053" t="s">
        <v>77</v>
      </c>
      <c r="R1053" t="s">
        <v>40</v>
      </c>
      <c r="S1053" t="str">
        <f>IF(Table1[[#This Row],[Current Employee Rating]]&gt;=4,"High Performer",IF(Table1[[#This Row],[Current Employee Rating]]&gt;=3,"Average Performer","Low Performer"))</f>
        <v>Average Performer</v>
      </c>
      <c r="T1053">
        <v>3</v>
      </c>
      <c r="U1053" s="1">
        <v>44949</v>
      </c>
      <c r="V1053">
        <v>1</v>
      </c>
      <c r="W1053" t="str">
        <f>IF(Table1[[#This Row],[Engagement Score]]&lt;3,"Low",IF(Table1[[#This Row],[Engagement Score]]&lt;4,"Medium","High"))</f>
        <v>Low</v>
      </c>
      <c r="X1053">
        <v>2</v>
      </c>
      <c r="Y1053" t="str">
        <f>IF(Table1[[#This Row],[Satisfaction Score]]&lt;3,"Unsatisfied",IF(Table1[[#This Row],[Satisfaction Score]]&lt;4,"Neutral","Satisfied"))</f>
        <v>Unsatisfied</v>
      </c>
      <c r="Z1053">
        <v>4</v>
      </c>
      <c r="AA1053" s="1">
        <v>45112</v>
      </c>
      <c r="AB1053" t="s">
        <v>68</v>
      </c>
      <c r="AC1053" t="s">
        <v>51</v>
      </c>
      <c r="AD1053" t="s">
        <v>63</v>
      </c>
      <c r="AE1053">
        <v>2</v>
      </c>
      <c r="AF1053" s="5">
        <v>821.41</v>
      </c>
      <c r="AG1053">
        <v>74</v>
      </c>
      <c r="AH1053" t="str">
        <f t="shared" si="16"/>
        <v>Old</v>
      </c>
    </row>
    <row r="1054" spans="1:34" x14ac:dyDescent="0.25">
      <c r="A1054">
        <v>1561</v>
      </c>
      <c r="B1054" s="1">
        <v>44239</v>
      </c>
      <c r="C1054">
        <v>5</v>
      </c>
      <c r="D1054" t="s">
        <v>28</v>
      </c>
      <c r="E1054" t="s">
        <v>54</v>
      </c>
      <c r="F1054" t="s">
        <v>30</v>
      </c>
      <c r="G1054" t="s">
        <v>31</v>
      </c>
      <c r="H1054" t="s">
        <v>32</v>
      </c>
      <c r="I1054" t="s">
        <v>55</v>
      </c>
      <c r="J1054" t="s">
        <v>34</v>
      </c>
      <c r="K1054" t="s">
        <v>188</v>
      </c>
      <c r="L1054" t="s">
        <v>65</v>
      </c>
      <c r="M1054" s="1">
        <v>20604</v>
      </c>
      <c r="N1054" t="s">
        <v>36</v>
      </c>
      <c r="O1054" t="s">
        <v>37</v>
      </c>
      <c r="P1054" t="s">
        <v>49</v>
      </c>
      <c r="Q1054" t="s">
        <v>61</v>
      </c>
      <c r="R1054" t="s">
        <v>40</v>
      </c>
      <c r="S1054" t="str">
        <f>IF(Table1[[#This Row],[Current Employee Rating]]&gt;=4,"High Performer",IF(Table1[[#This Row],[Current Employee Rating]]&gt;=3,"Average Performer","Low Performer"))</f>
        <v>Average Performer</v>
      </c>
      <c r="T1054">
        <v>3</v>
      </c>
      <c r="U1054" s="1">
        <v>45017</v>
      </c>
      <c r="V1054">
        <v>5</v>
      </c>
      <c r="W1054" t="str">
        <f>IF(Table1[[#This Row],[Engagement Score]]&lt;3,"Low",IF(Table1[[#This Row],[Engagement Score]]&lt;4,"Medium","High"))</f>
        <v>High</v>
      </c>
      <c r="X1054">
        <v>1</v>
      </c>
      <c r="Y1054" t="str">
        <f>IF(Table1[[#This Row],[Satisfaction Score]]&lt;3,"Unsatisfied",IF(Table1[[#This Row],[Satisfaction Score]]&lt;4,"Neutral","Satisfied"))</f>
        <v>Unsatisfied</v>
      </c>
      <c r="Z1054">
        <v>3</v>
      </c>
      <c r="AA1054" s="1">
        <v>44853</v>
      </c>
      <c r="AB1054" t="s">
        <v>41</v>
      </c>
      <c r="AC1054" t="s">
        <v>42</v>
      </c>
      <c r="AD1054" t="s">
        <v>52</v>
      </c>
      <c r="AE1054">
        <v>3</v>
      </c>
      <c r="AF1054" s="5">
        <v>924.06</v>
      </c>
      <c r="AG1054">
        <v>65</v>
      </c>
      <c r="AH1054" t="str">
        <f t="shared" si="16"/>
        <v>Old</v>
      </c>
    </row>
    <row r="1055" spans="1:34" x14ac:dyDescent="0.25">
      <c r="A1055">
        <v>1562</v>
      </c>
      <c r="B1055" s="1">
        <v>44103</v>
      </c>
      <c r="C1055">
        <v>5</v>
      </c>
      <c r="D1055" t="s">
        <v>28</v>
      </c>
      <c r="E1055" t="s">
        <v>69</v>
      </c>
      <c r="F1055" t="s">
        <v>30</v>
      </c>
      <c r="G1055" t="s">
        <v>55</v>
      </c>
      <c r="H1055" t="s">
        <v>56</v>
      </c>
      <c r="I1055" t="s">
        <v>33</v>
      </c>
      <c r="J1055" t="s">
        <v>34</v>
      </c>
      <c r="K1055" t="s">
        <v>188</v>
      </c>
      <c r="L1055" t="s">
        <v>58</v>
      </c>
      <c r="M1055" s="1">
        <v>16140</v>
      </c>
      <c r="N1055" t="s">
        <v>36</v>
      </c>
      <c r="O1055" t="s">
        <v>37</v>
      </c>
      <c r="P1055" t="s">
        <v>72</v>
      </c>
      <c r="Q1055" t="s">
        <v>61</v>
      </c>
      <c r="R1055" t="s">
        <v>40</v>
      </c>
      <c r="S1055" t="str">
        <f>IF(Table1[[#This Row],[Current Employee Rating]]&gt;=4,"High Performer",IF(Table1[[#This Row],[Current Employee Rating]]&gt;=3,"Average Performer","Low Performer"))</f>
        <v>Average Performer</v>
      </c>
      <c r="T1055">
        <v>3</v>
      </c>
      <c r="U1055" s="1">
        <v>45037</v>
      </c>
      <c r="V1055">
        <v>3</v>
      </c>
      <c r="W1055" t="str">
        <f>IF(Table1[[#This Row],[Engagement Score]]&lt;3,"Low",IF(Table1[[#This Row],[Engagement Score]]&lt;4,"Medium","High"))</f>
        <v>Medium</v>
      </c>
      <c r="X1055">
        <v>2</v>
      </c>
      <c r="Y1055" t="str">
        <f>IF(Table1[[#This Row],[Satisfaction Score]]&lt;3,"Unsatisfied",IF(Table1[[#This Row],[Satisfaction Score]]&lt;4,"Neutral","Satisfied"))</f>
        <v>Unsatisfied</v>
      </c>
      <c r="Z1055">
        <v>1</v>
      </c>
      <c r="AA1055" s="1">
        <v>44919</v>
      </c>
      <c r="AB1055" t="s">
        <v>41</v>
      </c>
      <c r="AC1055" t="s">
        <v>42</v>
      </c>
      <c r="AD1055" t="s">
        <v>73</v>
      </c>
      <c r="AE1055">
        <v>2</v>
      </c>
      <c r="AF1055" s="5">
        <v>578.66</v>
      </c>
      <c r="AG1055">
        <v>76</v>
      </c>
      <c r="AH1055" t="str">
        <f t="shared" si="16"/>
        <v>Old</v>
      </c>
    </row>
    <row r="1056" spans="1:34" x14ac:dyDescent="0.25">
      <c r="A1056">
        <v>1563</v>
      </c>
      <c r="B1056" s="1">
        <v>44814</v>
      </c>
      <c r="C1056">
        <v>3</v>
      </c>
      <c r="D1056" t="s">
        <v>28</v>
      </c>
      <c r="E1056" t="s">
        <v>29</v>
      </c>
      <c r="F1056" t="s">
        <v>30</v>
      </c>
      <c r="G1056" t="s">
        <v>31</v>
      </c>
      <c r="H1056" t="s">
        <v>32</v>
      </c>
      <c r="I1056" t="s">
        <v>33</v>
      </c>
      <c r="J1056" t="s">
        <v>34</v>
      </c>
      <c r="K1056" t="s">
        <v>188</v>
      </c>
      <c r="L1056" t="s">
        <v>70</v>
      </c>
      <c r="M1056" s="1">
        <v>22246</v>
      </c>
      <c r="N1056" t="s">
        <v>36</v>
      </c>
      <c r="O1056" t="s">
        <v>37</v>
      </c>
      <c r="P1056" t="s">
        <v>72</v>
      </c>
      <c r="Q1056" t="s">
        <v>39</v>
      </c>
      <c r="R1056" t="s">
        <v>40</v>
      </c>
      <c r="S1056" t="str">
        <f>IF(Table1[[#This Row],[Current Employee Rating]]&gt;=4,"High Performer",IF(Table1[[#This Row],[Current Employee Rating]]&gt;=3,"Average Performer","Low Performer"))</f>
        <v>Average Performer</v>
      </c>
      <c r="T1056">
        <v>3</v>
      </c>
      <c r="U1056" s="1">
        <v>45039</v>
      </c>
      <c r="V1056">
        <v>1</v>
      </c>
      <c r="W1056" t="str">
        <f>IF(Table1[[#This Row],[Engagement Score]]&lt;3,"Low",IF(Table1[[#This Row],[Engagement Score]]&lt;4,"Medium","High"))</f>
        <v>Low</v>
      </c>
      <c r="X1056">
        <v>4</v>
      </c>
      <c r="Y1056" t="str">
        <f>IF(Table1[[#This Row],[Satisfaction Score]]&lt;3,"Unsatisfied",IF(Table1[[#This Row],[Satisfaction Score]]&lt;4,"Neutral","Satisfied"))</f>
        <v>Satisfied</v>
      </c>
      <c r="Z1056">
        <v>3</v>
      </c>
      <c r="AA1056" s="1">
        <v>44904</v>
      </c>
      <c r="AB1056" t="s">
        <v>41</v>
      </c>
      <c r="AC1056" t="s">
        <v>51</v>
      </c>
      <c r="AD1056" t="s">
        <v>52</v>
      </c>
      <c r="AE1056">
        <v>3</v>
      </c>
      <c r="AF1056" s="5">
        <v>721.86</v>
      </c>
      <c r="AG1056">
        <v>62</v>
      </c>
      <c r="AH1056" t="str">
        <f t="shared" si="16"/>
        <v>Old</v>
      </c>
    </row>
    <row r="1057" spans="1:34" x14ac:dyDescent="0.25">
      <c r="A1057">
        <v>1564</v>
      </c>
      <c r="B1057" s="1">
        <v>44996</v>
      </c>
      <c r="C1057">
        <v>3</v>
      </c>
      <c r="D1057" t="s">
        <v>28</v>
      </c>
      <c r="E1057" t="s">
        <v>85</v>
      </c>
      <c r="F1057" t="s">
        <v>30</v>
      </c>
      <c r="G1057" t="s">
        <v>31</v>
      </c>
      <c r="H1057" t="s">
        <v>45</v>
      </c>
      <c r="I1057" t="s">
        <v>55</v>
      </c>
      <c r="J1057" t="s">
        <v>34</v>
      </c>
      <c r="K1057" t="s">
        <v>188</v>
      </c>
      <c r="L1057" t="s">
        <v>65</v>
      </c>
      <c r="M1057" s="1">
        <v>33301</v>
      </c>
      <c r="N1057" t="s">
        <v>36</v>
      </c>
      <c r="O1057" t="s">
        <v>48</v>
      </c>
      <c r="P1057" t="s">
        <v>60</v>
      </c>
      <c r="Q1057" t="s">
        <v>39</v>
      </c>
      <c r="R1057" t="s">
        <v>78</v>
      </c>
      <c r="S1057" t="str">
        <f>IF(Table1[[#This Row],[Current Employee Rating]]&gt;=4,"High Performer",IF(Table1[[#This Row],[Current Employee Rating]]&gt;=3,"Average Performer","Low Performer"))</f>
        <v>Average Performer</v>
      </c>
      <c r="T1057">
        <v>3</v>
      </c>
      <c r="U1057" s="1">
        <v>44915</v>
      </c>
      <c r="V1057">
        <v>4</v>
      </c>
      <c r="W1057" t="str">
        <f>IF(Table1[[#This Row],[Engagement Score]]&lt;3,"Low",IF(Table1[[#This Row],[Engagement Score]]&lt;4,"Medium","High"))</f>
        <v>High</v>
      </c>
      <c r="X1057">
        <v>1</v>
      </c>
      <c r="Y1057" t="str">
        <f>IF(Table1[[#This Row],[Satisfaction Score]]&lt;3,"Unsatisfied",IF(Table1[[#This Row],[Satisfaction Score]]&lt;4,"Neutral","Satisfied"))</f>
        <v>Unsatisfied</v>
      </c>
      <c r="Z1057">
        <v>4</v>
      </c>
      <c r="AA1057" s="1">
        <v>45036</v>
      </c>
      <c r="AB1057" t="s">
        <v>92</v>
      </c>
      <c r="AC1057" t="s">
        <v>51</v>
      </c>
      <c r="AD1057" t="s">
        <v>63</v>
      </c>
      <c r="AE1057">
        <v>4</v>
      </c>
      <c r="AF1057" s="5">
        <v>430.3</v>
      </c>
      <c r="AG1057">
        <v>32</v>
      </c>
      <c r="AH1057" t="str">
        <f t="shared" si="16"/>
        <v>Adult</v>
      </c>
    </row>
    <row r="1058" spans="1:34" x14ac:dyDescent="0.25">
      <c r="A1058">
        <v>1565</v>
      </c>
      <c r="B1058" s="1">
        <v>44679</v>
      </c>
      <c r="C1058">
        <v>4</v>
      </c>
      <c r="D1058" t="s">
        <v>28</v>
      </c>
      <c r="E1058" t="s">
        <v>44</v>
      </c>
      <c r="F1058" t="s">
        <v>30</v>
      </c>
      <c r="G1058" t="s">
        <v>55</v>
      </c>
      <c r="H1058" t="s">
        <v>32</v>
      </c>
      <c r="I1058" t="s">
        <v>55</v>
      </c>
      <c r="J1058" t="s">
        <v>34</v>
      </c>
      <c r="K1058" t="s">
        <v>188</v>
      </c>
      <c r="L1058" t="s">
        <v>70</v>
      </c>
      <c r="M1058" s="1">
        <v>22182</v>
      </c>
      <c r="N1058" t="s">
        <v>36</v>
      </c>
      <c r="O1058" t="s">
        <v>48</v>
      </c>
      <c r="P1058" t="s">
        <v>84</v>
      </c>
      <c r="Q1058" t="s">
        <v>39</v>
      </c>
      <c r="R1058" t="s">
        <v>40</v>
      </c>
      <c r="S1058" t="str">
        <f>IF(Table1[[#This Row],[Current Employee Rating]]&gt;=4,"High Performer",IF(Table1[[#This Row],[Current Employee Rating]]&gt;=3,"Average Performer","Low Performer"))</f>
        <v>Average Performer</v>
      </c>
      <c r="T1058">
        <v>3</v>
      </c>
      <c r="U1058" s="1">
        <v>45093</v>
      </c>
      <c r="V1058">
        <v>5</v>
      </c>
      <c r="W1058" t="str">
        <f>IF(Table1[[#This Row],[Engagement Score]]&lt;3,"Low",IF(Table1[[#This Row],[Engagement Score]]&lt;4,"Medium","High"))</f>
        <v>High</v>
      </c>
      <c r="X1058">
        <v>4</v>
      </c>
      <c r="Y1058" t="str">
        <f>IF(Table1[[#This Row],[Satisfaction Score]]&lt;3,"Unsatisfied",IF(Table1[[#This Row],[Satisfaction Score]]&lt;4,"Neutral","Satisfied"))</f>
        <v>Satisfied</v>
      </c>
      <c r="Z1058">
        <v>5</v>
      </c>
      <c r="AA1058" s="1">
        <v>44898</v>
      </c>
      <c r="AB1058" t="s">
        <v>50</v>
      </c>
      <c r="AC1058" t="s">
        <v>42</v>
      </c>
      <c r="AD1058" t="s">
        <v>63</v>
      </c>
      <c r="AE1058">
        <v>3</v>
      </c>
      <c r="AF1058" s="5">
        <v>337.52</v>
      </c>
      <c r="AG1058">
        <v>62</v>
      </c>
      <c r="AH1058" t="str">
        <f t="shared" si="16"/>
        <v>Old</v>
      </c>
    </row>
    <row r="1059" spans="1:34" x14ac:dyDescent="0.25">
      <c r="A1059">
        <v>1566</v>
      </c>
      <c r="B1059" s="1">
        <v>44640</v>
      </c>
      <c r="C1059">
        <v>4</v>
      </c>
      <c r="D1059" t="s">
        <v>28</v>
      </c>
      <c r="E1059" t="s">
        <v>87</v>
      </c>
      <c r="F1059" t="s">
        <v>30</v>
      </c>
      <c r="G1059" t="s">
        <v>55</v>
      </c>
      <c r="H1059" t="s">
        <v>56</v>
      </c>
      <c r="I1059" t="s">
        <v>33</v>
      </c>
      <c r="J1059" t="s">
        <v>34</v>
      </c>
      <c r="K1059" t="s">
        <v>188</v>
      </c>
      <c r="L1059" t="s">
        <v>105</v>
      </c>
      <c r="M1059" s="1">
        <v>23004</v>
      </c>
      <c r="N1059" t="s">
        <v>36</v>
      </c>
      <c r="O1059" t="s">
        <v>37</v>
      </c>
      <c r="P1059" t="s">
        <v>49</v>
      </c>
      <c r="Q1059" t="s">
        <v>77</v>
      </c>
      <c r="R1059" t="s">
        <v>78</v>
      </c>
      <c r="S1059" t="str">
        <f>IF(Table1[[#This Row],[Current Employee Rating]]&gt;=4,"High Performer",IF(Table1[[#This Row],[Current Employee Rating]]&gt;=3,"Average Performer","Low Performer"))</f>
        <v>Average Performer</v>
      </c>
      <c r="T1059">
        <v>3</v>
      </c>
      <c r="U1059" s="1">
        <v>45132</v>
      </c>
      <c r="V1059">
        <v>1</v>
      </c>
      <c r="W1059" t="str">
        <f>IF(Table1[[#This Row],[Engagement Score]]&lt;3,"Low",IF(Table1[[#This Row],[Engagement Score]]&lt;4,"Medium","High"))</f>
        <v>Low</v>
      </c>
      <c r="X1059">
        <v>4</v>
      </c>
      <c r="Y1059" t="str">
        <f>IF(Table1[[#This Row],[Satisfaction Score]]&lt;3,"Unsatisfied",IF(Table1[[#This Row],[Satisfaction Score]]&lt;4,"Neutral","Satisfied"))</f>
        <v>Satisfied</v>
      </c>
      <c r="Z1059">
        <v>1</v>
      </c>
      <c r="AA1059" s="1">
        <v>45051</v>
      </c>
      <c r="AB1059" t="s">
        <v>92</v>
      </c>
      <c r="AC1059" t="s">
        <v>42</v>
      </c>
      <c r="AD1059" t="s">
        <v>43</v>
      </c>
      <c r="AE1059">
        <v>1</v>
      </c>
      <c r="AF1059" s="5">
        <v>692.71</v>
      </c>
      <c r="AG1059">
        <v>60</v>
      </c>
      <c r="AH1059" t="str">
        <f t="shared" si="16"/>
        <v>Old</v>
      </c>
    </row>
    <row r="1060" spans="1:34" x14ac:dyDescent="0.25">
      <c r="A1060">
        <v>1567</v>
      </c>
      <c r="B1060" s="1">
        <v>44624</v>
      </c>
      <c r="C1060">
        <v>4</v>
      </c>
      <c r="D1060" t="s">
        <v>28</v>
      </c>
      <c r="E1060" t="s">
        <v>64</v>
      </c>
      <c r="F1060" t="s">
        <v>30</v>
      </c>
      <c r="G1060" t="s">
        <v>31</v>
      </c>
      <c r="H1060" t="s">
        <v>32</v>
      </c>
      <c r="I1060" t="s">
        <v>46</v>
      </c>
      <c r="J1060" t="s">
        <v>34</v>
      </c>
      <c r="K1060" t="s">
        <v>188</v>
      </c>
      <c r="L1060" t="s">
        <v>70</v>
      </c>
      <c r="M1060" s="1">
        <v>28823</v>
      </c>
      <c r="N1060" t="s">
        <v>36</v>
      </c>
      <c r="O1060" t="s">
        <v>37</v>
      </c>
      <c r="P1060" t="s">
        <v>84</v>
      </c>
      <c r="Q1060" t="s">
        <v>61</v>
      </c>
      <c r="R1060" t="s">
        <v>40</v>
      </c>
      <c r="S1060" t="str">
        <f>IF(Table1[[#This Row],[Current Employee Rating]]&gt;=4,"High Performer",IF(Table1[[#This Row],[Current Employee Rating]]&gt;=3,"Average Performer","Low Performer"))</f>
        <v>Average Performer</v>
      </c>
      <c r="T1060">
        <v>3</v>
      </c>
      <c r="U1060" s="1">
        <v>45028</v>
      </c>
      <c r="V1060">
        <v>4</v>
      </c>
      <c r="W1060" t="str">
        <f>IF(Table1[[#This Row],[Engagement Score]]&lt;3,"Low",IF(Table1[[#This Row],[Engagement Score]]&lt;4,"Medium","High"))</f>
        <v>High</v>
      </c>
      <c r="X1060">
        <v>2</v>
      </c>
      <c r="Y1060" t="str">
        <f>IF(Table1[[#This Row],[Satisfaction Score]]&lt;3,"Unsatisfied",IF(Table1[[#This Row],[Satisfaction Score]]&lt;4,"Neutral","Satisfied"))</f>
        <v>Unsatisfied</v>
      </c>
      <c r="Z1060">
        <v>4</v>
      </c>
      <c r="AA1060" s="1">
        <v>45059</v>
      </c>
      <c r="AB1060" t="s">
        <v>62</v>
      </c>
      <c r="AC1060" t="s">
        <v>51</v>
      </c>
      <c r="AD1060" t="s">
        <v>43</v>
      </c>
      <c r="AE1060">
        <v>1</v>
      </c>
      <c r="AF1060" s="5">
        <v>177.99</v>
      </c>
      <c r="AG1060">
        <v>44</v>
      </c>
      <c r="AH1060" t="str">
        <f t="shared" si="16"/>
        <v>Middle Aged</v>
      </c>
    </row>
    <row r="1061" spans="1:34" x14ac:dyDescent="0.25">
      <c r="A1061">
        <v>1568</v>
      </c>
      <c r="B1061" s="1">
        <v>44958</v>
      </c>
      <c r="C1061">
        <v>3</v>
      </c>
      <c r="D1061" t="s">
        <v>28</v>
      </c>
      <c r="E1061" t="s">
        <v>94</v>
      </c>
      <c r="F1061" t="s">
        <v>30</v>
      </c>
      <c r="G1061" t="s">
        <v>46</v>
      </c>
      <c r="H1061" t="s">
        <v>56</v>
      </c>
      <c r="I1061" t="s">
        <v>55</v>
      </c>
      <c r="J1061" t="s">
        <v>34</v>
      </c>
      <c r="K1061" t="s">
        <v>188</v>
      </c>
      <c r="L1061" t="s">
        <v>105</v>
      </c>
      <c r="M1061" s="1">
        <v>34773</v>
      </c>
      <c r="N1061" t="s">
        <v>36</v>
      </c>
      <c r="O1061" t="s">
        <v>37</v>
      </c>
      <c r="P1061" t="s">
        <v>84</v>
      </c>
      <c r="Q1061" t="s">
        <v>77</v>
      </c>
      <c r="R1061" t="s">
        <v>40</v>
      </c>
      <c r="S1061" t="str">
        <f>IF(Table1[[#This Row],[Current Employee Rating]]&gt;=4,"High Performer",IF(Table1[[#This Row],[Current Employee Rating]]&gt;=3,"Average Performer","Low Performer"))</f>
        <v>Average Performer</v>
      </c>
      <c r="T1061">
        <v>3</v>
      </c>
      <c r="U1061" s="1">
        <v>44838</v>
      </c>
      <c r="V1061">
        <v>1</v>
      </c>
      <c r="W1061" t="str">
        <f>IF(Table1[[#This Row],[Engagement Score]]&lt;3,"Low",IF(Table1[[#This Row],[Engagement Score]]&lt;4,"Medium","High"))</f>
        <v>Low</v>
      </c>
      <c r="X1061">
        <v>2</v>
      </c>
      <c r="Y1061" t="str">
        <f>IF(Table1[[#This Row],[Satisfaction Score]]&lt;3,"Unsatisfied",IF(Table1[[#This Row],[Satisfaction Score]]&lt;4,"Neutral","Satisfied"))</f>
        <v>Unsatisfied</v>
      </c>
      <c r="Z1061">
        <v>3</v>
      </c>
      <c r="AA1061" s="1">
        <v>45023</v>
      </c>
      <c r="AB1061" t="s">
        <v>92</v>
      </c>
      <c r="AC1061" t="s">
        <v>51</v>
      </c>
      <c r="AD1061" t="s">
        <v>52</v>
      </c>
      <c r="AE1061">
        <v>5</v>
      </c>
      <c r="AF1061" s="5">
        <v>586.71</v>
      </c>
      <c r="AG1061">
        <v>28</v>
      </c>
      <c r="AH1061" t="str">
        <f t="shared" si="16"/>
        <v>Adult</v>
      </c>
    </row>
    <row r="1062" spans="1:34" x14ac:dyDescent="0.25">
      <c r="A1062">
        <v>1569</v>
      </c>
      <c r="B1062" s="1">
        <v>44232</v>
      </c>
      <c r="C1062">
        <v>5</v>
      </c>
      <c r="D1062" t="s">
        <v>28</v>
      </c>
      <c r="E1062" t="s">
        <v>74</v>
      </c>
      <c r="F1062" t="s">
        <v>30</v>
      </c>
      <c r="G1062" t="s">
        <v>46</v>
      </c>
      <c r="H1062" t="s">
        <v>32</v>
      </c>
      <c r="I1062" t="s">
        <v>55</v>
      </c>
      <c r="J1062" t="s">
        <v>34</v>
      </c>
      <c r="K1062" t="s">
        <v>188</v>
      </c>
      <c r="L1062" t="s">
        <v>79</v>
      </c>
      <c r="M1062" s="1">
        <v>27449</v>
      </c>
      <c r="N1062" t="s">
        <v>36</v>
      </c>
      <c r="O1062" t="s">
        <v>48</v>
      </c>
      <c r="P1062" t="s">
        <v>72</v>
      </c>
      <c r="Q1062" t="s">
        <v>39</v>
      </c>
      <c r="R1062" t="s">
        <v>40</v>
      </c>
      <c r="S1062" t="str">
        <f>IF(Table1[[#This Row],[Current Employee Rating]]&gt;=4,"High Performer",IF(Table1[[#This Row],[Current Employee Rating]]&gt;=3,"Average Performer","Low Performer"))</f>
        <v>Average Performer</v>
      </c>
      <c r="T1062">
        <v>3</v>
      </c>
      <c r="U1062" s="1">
        <v>44993</v>
      </c>
      <c r="V1062">
        <v>1</v>
      </c>
      <c r="W1062" t="str">
        <f>IF(Table1[[#This Row],[Engagement Score]]&lt;3,"Low",IF(Table1[[#This Row],[Engagement Score]]&lt;4,"Medium","High"))</f>
        <v>Low</v>
      </c>
      <c r="X1062">
        <v>3</v>
      </c>
      <c r="Y1062" t="str">
        <f>IF(Table1[[#This Row],[Satisfaction Score]]&lt;3,"Unsatisfied",IF(Table1[[#This Row],[Satisfaction Score]]&lt;4,"Neutral","Satisfied"))</f>
        <v>Neutral</v>
      </c>
      <c r="Z1062">
        <v>1</v>
      </c>
      <c r="AA1062" s="1">
        <v>45005</v>
      </c>
      <c r="AB1062" t="s">
        <v>50</v>
      </c>
      <c r="AC1062" t="s">
        <v>42</v>
      </c>
      <c r="AD1062" t="s">
        <v>63</v>
      </c>
      <c r="AE1062">
        <v>2</v>
      </c>
      <c r="AF1062" s="5">
        <v>771.98</v>
      </c>
      <c r="AG1062">
        <v>46</v>
      </c>
      <c r="AH1062" t="str">
        <f t="shared" si="16"/>
        <v>Middle Aged</v>
      </c>
    </row>
    <row r="1063" spans="1:34" x14ac:dyDescent="0.25">
      <c r="A1063">
        <v>1570</v>
      </c>
      <c r="B1063" s="1">
        <v>44888</v>
      </c>
      <c r="C1063">
        <v>3</v>
      </c>
      <c r="D1063" t="s">
        <v>28</v>
      </c>
      <c r="E1063" t="s">
        <v>81</v>
      </c>
      <c r="F1063" t="s">
        <v>30</v>
      </c>
      <c r="G1063" t="s">
        <v>31</v>
      </c>
      <c r="H1063" t="s">
        <v>32</v>
      </c>
      <c r="I1063" t="s">
        <v>46</v>
      </c>
      <c r="J1063" t="s">
        <v>34</v>
      </c>
      <c r="K1063" t="s">
        <v>188</v>
      </c>
      <c r="L1063" t="s">
        <v>65</v>
      </c>
      <c r="M1063" s="1">
        <v>33604</v>
      </c>
      <c r="N1063" t="s">
        <v>36</v>
      </c>
      <c r="O1063" t="s">
        <v>48</v>
      </c>
      <c r="P1063" t="s">
        <v>84</v>
      </c>
      <c r="Q1063" t="s">
        <v>61</v>
      </c>
      <c r="R1063" t="s">
        <v>40</v>
      </c>
      <c r="S1063" t="str">
        <f>IF(Table1[[#This Row],[Current Employee Rating]]&gt;=4,"High Performer",IF(Table1[[#This Row],[Current Employee Rating]]&gt;=3,"Average Performer","Low Performer"))</f>
        <v>Average Performer</v>
      </c>
      <c r="T1063">
        <v>3</v>
      </c>
      <c r="U1063" s="1">
        <v>44780</v>
      </c>
      <c r="V1063">
        <v>1</v>
      </c>
      <c r="W1063" t="str">
        <f>IF(Table1[[#This Row],[Engagement Score]]&lt;3,"Low",IF(Table1[[#This Row],[Engagement Score]]&lt;4,"Medium","High"))</f>
        <v>Low</v>
      </c>
      <c r="X1063">
        <v>4</v>
      </c>
      <c r="Y1063" t="str">
        <f>IF(Table1[[#This Row],[Satisfaction Score]]&lt;3,"Unsatisfied",IF(Table1[[#This Row],[Satisfaction Score]]&lt;4,"Neutral","Satisfied"))</f>
        <v>Satisfied</v>
      </c>
      <c r="Z1063">
        <v>5</v>
      </c>
      <c r="AA1063" s="1">
        <v>45013</v>
      </c>
      <c r="AB1063" t="s">
        <v>62</v>
      </c>
      <c r="AC1063" t="s">
        <v>42</v>
      </c>
      <c r="AD1063" t="s">
        <v>73</v>
      </c>
      <c r="AE1063">
        <v>4</v>
      </c>
      <c r="AF1063" s="5">
        <v>121.88</v>
      </c>
      <c r="AG1063">
        <v>30</v>
      </c>
      <c r="AH1063" t="str">
        <f t="shared" si="16"/>
        <v>Adult</v>
      </c>
    </row>
    <row r="1064" spans="1:34" x14ac:dyDescent="0.25">
      <c r="A1064">
        <v>1571</v>
      </c>
      <c r="B1064" s="1">
        <v>44340</v>
      </c>
      <c r="C1064">
        <v>4</v>
      </c>
      <c r="D1064" t="s">
        <v>28</v>
      </c>
      <c r="E1064" t="s">
        <v>54</v>
      </c>
      <c r="F1064" t="s">
        <v>30</v>
      </c>
      <c r="G1064" t="s">
        <v>46</v>
      </c>
      <c r="H1064" t="s">
        <v>45</v>
      </c>
      <c r="I1064" t="s">
        <v>55</v>
      </c>
      <c r="J1064" t="s">
        <v>34</v>
      </c>
      <c r="K1064" t="s">
        <v>188</v>
      </c>
      <c r="L1064" t="s">
        <v>105</v>
      </c>
      <c r="M1064" s="1">
        <v>31667</v>
      </c>
      <c r="N1064" t="s">
        <v>36</v>
      </c>
      <c r="O1064" t="s">
        <v>37</v>
      </c>
      <c r="P1064" t="s">
        <v>49</v>
      </c>
      <c r="Q1064" t="s">
        <v>77</v>
      </c>
      <c r="R1064" t="s">
        <v>78</v>
      </c>
      <c r="S1064" t="str">
        <f>IF(Table1[[#This Row],[Current Employee Rating]]&gt;=4,"High Performer",IF(Table1[[#This Row],[Current Employee Rating]]&gt;=3,"Average Performer","Low Performer"))</f>
        <v>Average Performer</v>
      </c>
      <c r="T1064">
        <v>3</v>
      </c>
      <c r="U1064" s="1">
        <v>45081</v>
      </c>
      <c r="V1064">
        <v>3</v>
      </c>
      <c r="W1064" t="str">
        <f>IF(Table1[[#This Row],[Engagement Score]]&lt;3,"Low",IF(Table1[[#This Row],[Engagement Score]]&lt;4,"Medium","High"))</f>
        <v>Medium</v>
      </c>
      <c r="X1064">
        <v>2</v>
      </c>
      <c r="Y1064" t="str">
        <f>IF(Table1[[#This Row],[Satisfaction Score]]&lt;3,"Unsatisfied",IF(Table1[[#This Row],[Satisfaction Score]]&lt;4,"Neutral","Satisfied"))</f>
        <v>Unsatisfied</v>
      </c>
      <c r="Z1064">
        <v>4</v>
      </c>
      <c r="AA1064" s="1">
        <v>45000</v>
      </c>
      <c r="AB1064" t="s">
        <v>62</v>
      </c>
      <c r="AC1064" t="s">
        <v>51</v>
      </c>
      <c r="AD1064" t="s">
        <v>63</v>
      </c>
      <c r="AE1064">
        <v>2</v>
      </c>
      <c r="AF1064" s="5">
        <v>379.68</v>
      </c>
      <c r="AG1064">
        <v>35</v>
      </c>
      <c r="AH1064" t="str">
        <f t="shared" si="16"/>
        <v>Adult</v>
      </c>
    </row>
    <row r="1065" spans="1:34" x14ac:dyDescent="0.25">
      <c r="A1065">
        <v>1572</v>
      </c>
      <c r="B1065" s="1">
        <v>44467</v>
      </c>
      <c r="C1065">
        <v>4</v>
      </c>
      <c r="D1065" t="s">
        <v>28</v>
      </c>
      <c r="E1065" t="s">
        <v>69</v>
      </c>
      <c r="F1065" t="s">
        <v>30</v>
      </c>
      <c r="G1065" t="s">
        <v>46</v>
      </c>
      <c r="H1065" t="s">
        <v>32</v>
      </c>
      <c r="I1065" t="s">
        <v>46</v>
      </c>
      <c r="J1065" t="s">
        <v>34</v>
      </c>
      <c r="K1065" t="s">
        <v>188</v>
      </c>
      <c r="L1065" t="s">
        <v>97</v>
      </c>
      <c r="M1065" s="1">
        <v>18726</v>
      </c>
      <c r="N1065" t="s">
        <v>36</v>
      </c>
      <c r="O1065" t="s">
        <v>37</v>
      </c>
      <c r="P1065" t="s">
        <v>72</v>
      </c>
      <c r="Q1065" t="s">
        <v>67</v>
      </c>
      <c r="R1065" t="s">
        <v>40</v>
      </c>
      <c r="S1065" t="str">
        <f>IF(Table1[[#This Row],[Current Employee Rating]]&gt;=4,"High Performer",IF(Table1[[#This Row],[Current Employee Rating]]&gt;=3,"Average Performer","Low Performer"))</f>
        <v>Average Performer</v>
      </c>
      <c r="T1065">
        <v>3</v>
      </c>
      <c r="U1065" s="1">
        <v>44851</v>
      </c>
      <c r="V1065">
        <v>2</v>
      </c>
      <c r="W1065" t="str">
        <f>IF(Table1[[#This Row],[Engagement Score]]&lt;3,"Low",IF(Table1[[#This Row],[Engagement Score]]&lt;4,"Medium","High"))</f>
        <v>Low</v>
      </c>
      <c r="X1065">
        <v>4</v>
      </c>
      <c r="Y1065" t="str">
        <f>IF(Table1[[#This Row],[Satisfaction Score]]&lt;3,"Unsatisfied",IF(Table1[[#This Row],[Satisfaction Score]]&lt;4,"Neutral","Satisfied"))</f>
        <v>Satisfied</v>
      </c>
      <c r="Z1065">
        <v>3</v>
      </c>
      <c r="AA1065" s="1">
        <v>44842</v>
      </c>
      <c r="AB1065" t="s">
        <v>50</v>
      </c>
      <c r="AC1065" t="s">
        <v>42</v>
      </c>
      <c r="AD1065" t="s">
        <v>63</v>
      </c>
      <c r="AE1065">
        <v>2</v>
      </c>
      <c r="AF1065" s="5">
        <v>738.65</v>
      </c>
      <c r="AG1065">
        <v>70</v>
      </c>
      <c r="AH1065" t="str">
        <f t="shared" si="16"/>
        <v>Old</v>
      </c>
    </row>
    <row r="1066" spans="1:34" x14ac:dyDescent="0.25">
      <c r="A1066">
        <v>1573</v>
      </c>
      <c r="B1066" s="1">
        <v>44272</v>
      </c>
      <c r="C1066">
        <v>5</v>
      </c>
      <c r="D1066" t="s">
        <v>28</v>
      </c>
      <c r="E1066" t="s">
        <v>29</v>
      </c>
      <c r="F1066" t="s">
        <v>30</v>
      </c>
      <c r="G1066" t="s">
        <v>31</v>
      </c>
      <c r="H1066" t="s">
        <v>45</v>
      </c>
      <c r="I1066" t="s">
        <v>46</v>
      </c>
      <c r="J1066" t="s">
        <v>34</v>
      </c>
      <c r="K1066" t="s">
        <v>188</v>
      </c>
      <c r="L1066" t="s">
        <v>100</v>
      </c>
      <c r="M1066" s="1">
        <v>31066</v>
      </c>
      <c r="N1066" t="s">
        <v>36</v>
      </c>
      <c r="O1066" t="s">
        <v>37</v>
      </c>
      <c r="P1066" t="s">
        <v>60</v>
      </c>
      <c r="Q1066" t="s">
        <v>39</v>
      </c>
      <c r="R1066" t="s">
        <v>40</v>
      </c>
      <c r="S1066" t="str">
        <f>IF(Table1[[#This Row],[Current Employee Rating]]&gt;=4,"High Performer",IF(Table1[[#This Row],[Current Employee Rating]]&gt;=3,"Average Performer","Low Performer"))</f>
        <v>Average Performer</v>
      </c>
      <c r="T1066">
        <v>3</v>
      </c>
      <c r="U1066" s="1">
        <v>45087</v>
      </c>
      <c r="V1066">
        <v>1</v>
      </c>
      <c r="W1066" t="str">
        <f>IF(Table1[[#This Row],[Engagement Score]]&lt;3,"Low",IF(Table1[[#This Row],[Engagement Score]]&lt;4,"Medium","High"))</f>
        <v>Low</v>
      </c>
      <c r="X1066">
        <v>1</v>
      </c>
      <c r="Y1066" t="str">
        <f>IF(Table1[[#This Row],[Satisfaction Score]]&lt;3,"Unsatisfied",IF(Table1[[#This Row],[Satisfaction Score]]&lt;4,"Neutral","Satisfied"))</f>
        <v>Unsatisfied</v>
      </c>
      <c r="Z1066">
        <v>3</v>
      </c>
      <c r="AA1066" s="1">
        <v>44910</v>
      </c>
      <c r="AB1066" t="s">
        <v>68</v>
      </c>
      <c r="AC1066" t="s">
        <v>51</v>
      </c>
      <c r="AD1066" t="s">
        <v>52</v>
      </c>
      <c r="AE1066">
        <v>2</v>
      </c>
      <c r="AF1066" s="5">
        <v>159.41999999999999</v>
      </c>
      <c r="AG1066">
        <v>36</v>
      </c>
      <c r="AH1066" t="str">
        <f t="shared" si="16"/>
        <v>Adult</v>
      </c>
    </row>
    <row r="1067" spans="1:34" x14ac:dyDescent="0.25">
      <c r="A1067">
        <v>1576</v>
      </c>
      <c r="B1067" s="1">
        <v>43780</v>
      </c>
      <c r="C1067">
        <v>6</v>
      </c>
      <c r="D1067" t="s">
        <v>28</v>
      </c>
      <c r="E1067" t="s">
        <v>87</v>
      </c>
      <c r="F1067" t="s">
        <v>108</v>
      </c>
      <c r="G1067" t="s">
        <v>55</v>
      </c>
      <c r="H1067" t="s">
        <v>32</v>
      </c>
      <c r="I1067" t="s">
        <v>55</v>
      </c>
      <c r="J1067" t="s">
        <v>34</v>
      </c>
      <c r="K1067" t="s">
        <v>188</v>
      </c>
      <c r="L1067" t="s">
        <v>47</v>
      </c>
      <c r="M1067" s="1">
        <v>16700</v>
      </c>
      <c r="N1067" t="s">
        <v>36</v>
      </c>
      <c r="O1067" t="s">
        <v>48</v>
      </c>
      <c r="P1067" t="s">
        <v>72</v>
      </c>
      <c r="Q1067" t="s">
        <v>67</v>
      </c>
      <c r="R1067" t="s">
        <v>98</v>
      </c>
      <c r="S1067" t="str">
        <f>IF(Table1[[#This Row],[Current Employee Rating]]&gt;=4,"High Performer",IF(Table1[[#This Row],[Current Employee Rating]]&gt;=3,"Average Performer","Low Performer"))</f>
        <v>Average Performer</v>
      </c>
      <c r="T1067">
        <v>3</v>
      </c>
      <c r="U1067" s="1">
        <v>45053</v>
      </c>
      <c r="V1067">
        <v>5</v>
      </c>
      <c r="W1067" t="str">
        <f>IF(Table1[[#This Row],[Engagement Score]]&lt;3,"Low",IF(Table1[[#This Row],[Engagement Score]]&lt;4,"Medium","High"))</f>
        <v>High</v>
      </c>
      <c r="X1067">
        <v>2</v>
      </c>
      <c r="Y1067" t="str">
        <f>IF(Table1[[#This Row],[Satisfaction Score]]&lt;3,"Unsatisfied",IF(Table1[[#This Row],[Satisfaction Score]]&lt;4,"Neutral","Satisfied"))</f>
        <v>Unsatisfied</v>
      </c>
      <c r="Z1067">
        <v>3</v>
      </c>
      <c r="AA1067" s="1">
        <v>45113</v>
      </c>
      <c r="AB1067" t="s">
        <v>92</v>
      </c>
      <c r="AC1067" t="s">
        <v>42</v>
      </c>
      <c r="AD1067" t="s">
        <v>63</v>
      </c>
      <c r="AE1067">
        <v>4</v>
      </c>
      <c r="AF1067" s="5">
        <v>104.34</v>
      </c>
      <c r="AG1067">
        <v>74</v>
      </c>
      <c r="AH1067" t="str">
        <f t="shared" si="16"/>
        <v>Old</v>
      </c>
    </row>
    <row r="1068" spans="1:34" x14ac:dyDescent="0.25">
      <c r="A1068">
        <v>1577</v>
      </c>
      <c r="B1068" s="1">
        <v>44180</v>
      </c>
      <c r="C1068">
        <v>5</v>
      </c>
      <c r="D1068" t="s">
        <v>106</v>
      </c>
      <c r="E1068" t="s">
        <v>54</v>
      </c>
      <c r="F1068" t="s">
        <v>30</v>
      </c>
      <c r="G1068" t="s">
        <v>55</v>
      </c>
      <c r="H1068" t="s">
        <v>56</v>
      </c>
      <c r="I1068" t="s">
        <v>33</v>
      </c>
      <c r="J1068" t="s">
        <v>34</v>
      </c>
      <c r="K1068" t="s">
        <v>188</v>
      </c>
      <c r="L1068" t="s">
        <v>35</v>
      </c>
      <c r="M1068" s="1">
        <v>23114</v>
      </c>
      <c r="N1068" t="s">
        <v>36</v>
      </c>
      <c r="O1068" t="s">
        <v>37</v>
      </c>
      <c r="P1068" t="s">
        <v>72</v>
      </c>
      <c r="Q1068" t="s">
        <v>39</v>
      </c>
      <c r="R1068" t="s">
        <v>40</v>
      </c>
      <c r="S1068" t="str">
        <f>IF(Table1[[#This Row],[Current Employee Rating]]&gt;=4,"High Performer",IF(Table1[[#This Row],[Current Employee Rating]]&gt;=3,"Average Performer","Low Performer"))</f>
        <v>Average Performer</v>
      </c>
      <c r="T1068">
        <v>3</v>
      </c>
      <c r="U1068" s="1">
        <v>45014</v>
      </c>
      <c r="V1068">
        <v>5</v>
      </c>
      <c r="W1068" t="str">
        <f>IF(Table1[[#This Row],[Engagement Score]]&lt;3,"Low",IF(Table1[[#This Row],[Engagement Score]]&lt;4,"Medium","High"))</f>
        <v>High</v>
      </c>
      <c r="X1068">
        <v>2</v>
      </c>
      <c r="Y1068" t="str">
        <f>IF(Table1[[#This Row],[Satisfaction Score]]&lt;3,"Unsatisfied",IF(Table1[[#This Row],[Satisfaction Score]]&lt;4,"Neutral","Satisfied"))</f>
        <v>Unsatisfied</v>
      </c>
      <c r="Z1068">
        <v>1</v>
      </c>
      <c r="AA1068" s="1">
        <v>44860</v>
      </c>
      <c r="AB1068" t="s">
        <v>50</v>
      </c>
      <c r="AC1068" t="s">
        <v>51</v>
      </c>
      <c r="AD1068" t="s">
        <v>43</v>
      </c>
      <c r="AE1068">
        <v>5</v>
      </c>
      <c r="AF1068" s="5">
        <v>413.08</v>
      </c>
      <c r="AG1068">
        <v>57</v>
      </c>
      <c r="AH1068" t="str">
        <f t="shared" si="16"/>
        <v>Middle Aged</v>
      </c>
    </row>
    <row r="1069" spans="1:34" x14ac:dyDescent="0.25">
      <c r="A1069">
        <v>1578</v>
      </c>
      <c r="B1069" s="1">
        <v>44322</v>
      </c>
      <c r="C1069">
        <v>5</v>
      </c>
      <c r="D1069" t="s">
        <v>106</v>
      </c>
      <c r="E1069" t="s">
        <v>94</v>
      </c>
      <c r="F1069" t="s">
        <v>108</v>
      </c>
      <c r="G1069" t="s">
        <v>46</v>
      </c>
      <c r="H1069" t="s">
        <v>56</v>
      </c>
      <c r="I1069" t="s">
        <v>46</v>
      </c>
      <c r="J1069" t="s">
        <v>34</v>
      </c>
      <c r="K1069" t="s">
        <v>188</v>
      </c>
      <c r="L1069" t="s">
        <v>70</v>
      </c>
      <c r="M1069" s="1">
        <v>29453</v>
      </c>
      <c r="N1069" t="s">
        <v>36</v>
      </c>
      <c r="O1069" t="s">
        <v>48</v>
      </c>
      <c r="P1069" t="s">
        <v>49</v>
      </c>
      <c r="Q1069" t="s">
        <v>67</v>
      </c>
      <c r="R1069" t="s">
        <v>98</v>
      </c>
      <c r="S1069" t="str">
        <f>IF(Table1[[#This Row],[Current Employee Rating]]&gt;=4,"High Performer",IF(Table1[[#This Row],[Current Employee Rating]]&gt;=3,"Average Performer","Low Performer"))</f>
        <v>Average Performer</v>
      </c>
      <c r="T1069">
        <v>3</v>
      </c>
      <c r="U1069" s="1">
        <v>44960</v>
      </c>
      <c r="V1069">
        <v>5</v>
      </c>
      <c r="W1069" t="str">
        <f>IF(Table1[[#This Row],[Engagement Score]]&lt;3,"Low",IF(Table1[[#This Row],[Engagement Score]]&lt;4,"Medium","High"))</f>
        <v>High</v>
      </c>
      <c r="X1069">
        <v>5</v>
      </c>
      <c r="Y1069" t="str">
        <f>IF(Table1[[#This Row],[Satisfaction Score]]&lt;3,"Unsatisfied",IF(Table1[[#This Row],[Satisfaction Score]]&lt;4,"Neutral","Satisfied"))</f>
        <v>Satisfied</v>
      </c>
      <c r="Z1069">
        <v>1</v>
      </c>
      <c r="AA1069" s="1">
        <v>44924</v>
      </c>
      <c r="AB1069" t="s">
        <v>68</v>
      </c>
      <c r="AC1069" t="s">
        <v>51</v>
      </c>
      <c r="AD1069" t="s">
        <v>52</v>
      </c>
      <c r="AE1069">
        <v>1</v>
      </c>
      <c r="AF1069" s="5">
        <v>856.71</v>
      </c>
      <c r="AG1069">
        <v>41</v>
      </c>
      <c r="AH1069" t="str">
        <f t="shared" si="16"/>
        <v>Middle Aged</v>
      </c>
    </row>
    <row r="1070" spans="1:34" x14ac:dyDescent="0.25">
      <c r="A1070">
        <v>1579</v>
      </c>
      <c r="B1070" s="1">
        <v>44385</v>
      </c>
      <c r="C1070">
        <v>4</v>
      </c>
      <c r="D1070" t="s">
        <v>106</v>
      </c>
      <c r="E1070" t="s">
        <v>85</v>
      </c>
      <c r="F1070" t="s">
        <v>30</v>
      </c>
      <c r="G1070" t="s">
        <v>46</v>
      </c>
      <c r="H1070" t="s">
        <v>45</v>
      </c>
      <c r="I1070" t="s">
        <v>55</v>
      </c>
      <c r="J1070" t="s">
        <v>34</v>
      </c>
      <c r="K1070" t="s">
        <v>188</v>
      </c>
      <c r="L1070" t="s">
        <v>65</v>
      </c>
      <c r="M1070" s="1">
        <v>34607</v>
      </c>
      <c r="N1070" t="s">
        <v>36</v>
      </c>
      <c r="O1070" t="s">
        <v>48</v>
      </c>
      <c r="P1070" t="s">
        <v>38</v>
      </c>
      <c r="Q1070" t="s">
        <v>77</v>
      </c>
      <c r="R1070" t="s">
        <v>40</v>
      </c>
      <c r="S1070" t="str">
        <f>IF(Table1[[#This Row],[Current Employee Rating]]&gt;=4,"High Performer",IF(Table1[[#This Row],[Current Employee Rating]]&gt;=3,"Average Performer","Low Performer"))</f>
        <v>Average Performer</v>
      </c>
      <c r="T1070">
        <v>3</v>
      </c>
      <c r="U1070" s="1">
        <v>45031</v>
      </c>
      <c r="V1070">
        <v>1</v>
      </c>
      <c r="W1070" t="str">
        <f>IF(Table1[[#This Row],[Engagement Score]]&lt;3,"Low",IF(Table1[[#This Row],[Engagement Score]]&lt;4,"Medium","High"))</f>
        <v>Low</v>
      </c>
      <c r="X1070">
        <v>3</v>
      </c>
      <c r="Y1070" t="str">
        <f>IF(Table1[[#This Row],[Satisfaction Score]]&lt;3,"Unsatisfied",IF(Table1[[#This Row],[Satisfaction Score]]&lt;4,"Neutral","Satisfied"))</f>
        <v>Neutral</v>
      </c>
      <c r="Z1070">
        <v>1</v>
      </c>
      <c r="AA1070" s="1">
        <v>44854</v>
      </c>
      <c r="AB1070" t="s">
        <v>92</v>
      </c>
      <c r="AC1070" t="s">
        <v>42</v>
      </c>
      <c r="AD1070" t="s">
        <v>73</v>
      </c>
      <c r="AE1070">
        <v>5</v>
      </c>
      <c r="AF1070" s="5">
        <v>322.3</v>
      </c>
      <c r="AG1070">
        <v>27</v>
      </c>
      <c r="AH1070" t="str">
        <f t="shared" si="16"/>
        <v>Adult</v>
      </c>
    </row>
    <row r="1071" spans="1:34" x14ac:dyDescent="0.25">
      <c r="A1071">
        <v>1580</v>
      </c>
      <c r="B1071" s="1">
        <v>45020</v>
      </c>
      <c r="C1071">
        <v>3</v>
      </c>
      <c r="D1071" t="s">
        <v>106</v>
      </c>
      <c r="E1071" t="s">
        <v>64</v>
      </c>
      <c r="F1071" t="s">
        <v>30</v>
      </c>
      <c r="G1071" t="s">
        <v>46</v>
      </c>
      <c r="H1071" t="s">
        <v>45</v>
      </c>
      <c r="I1071" t="s">
        <v>55</v>
      </c>
      <c r="J1071" t="s">
        <v>34</v>
      </c>
      <c r="K1071" t="s">
        <v>188</v>
      </c>
      <c r="L1071" t="s">
        <v>35</v>
      </c>
      <c r="M1071" s="1">
        <v>26399</v>
      </c>
      <c r="N1071" t="s">
        <v>36</v>
      </c>
      <c r="O1071" t="s">
        <v>48</v>
      </c>
      <c r="P1071" t="s">
        <v>84</v>
      </c>
      <c r="Q1071" t="s">
        <v>61</v>
      </c>
      <c r="R1071" t="s">
        <v>98</v>
      </c>
      <c r="S1071" t="str">
        <f>IF(Table1[[#This Row],[Current Employee Rating]]&gt;=4,"High Performer",IF(Table1[[#This Row],[Current Employee Rating]]&gt;=3,"Average Performer","Low Performer"))</f>
        <v>Average Performer</v>
      </c>
      <c r="T1071">
        <v>3</v>
      </c>
      <c r="U1071" s="1">
        <v>45039</v>
      </c>
      <c r="V1071">
        <v>1</v>
      </c>
      <c r="W1071" t="str">
        <f>IF(Table1[[#This Row],[Engagement Score]]&lt;3,"Low",IF(Table1[[#This Row],[Engagement Score]]&lt;4,"Medium","High"))</f>
        <v>Low</v>
      </c>
      <c r="X1071">
        <v>1</v>
      </c>
      <c r="Y1071" t="str">
        <f>IF(Table1[[#This Row],[Satisfaction Score]]&lt;3,"Unsatisfied",IF(Table1[[#This Row],[Satisfaction Score]]&lt;4,"Neutral","Satisfied"))</f>
        <v>Unsatisfied</v>
      </c>
      <c r="Z1071">
        <v>5</v>
      </c>
      <c r="AA1071" s="1">
        <v>45014</v>
      </c>
      <c r="AB1071" t="s">
        <v>62</v>
      </c>
      <c r="AC1071" t="s">
        <v>42</v>
      </c>
      <c r="AD1071" t="s">
        <v>73</v>
      </c>
      <c r="AE1071">
        <v>3</v>
      </c>
      <c r="AF1071" s="5">
        <v>527.92999999999995</v>
      </c>
      <c r="AG1071">
        <v>51</v>
      </c>
      <c r="AH1071" t="str">
        <f t="shared" si="16"/>
        <v>Middle Aged</v>
      </c>
    </row>
    <row r="1072" spans="1:34" x14ac:dyDescent="0.25">
      <c r="A1072">
        <v>1581</v>
      </c>
      <c r="B1072" s="1">
        <v>44778</v>
      </c>
      <c r="C1072">
        <v>3</v>
      </c>
      <c r="D1072" t="s">
        <v>106</v>
      </c>
      <c r="E1072" t="s">
        <v>74</v>
      </c>
      <c r="F1072" t="s">
        <v>108</v>
      </c>
      <c r="G1072" t="s">
        <v>55</v>
      </c>
      <c r="H1072" t="s">
        <v>32</v>
      </c>
      <c r="I1072" t="s">
        <v>46</v>
      </c>
      <c r="J1072" t="s">
        <v>34</v>
      </c>
      <c r="K1072" t="s">
        <v>188</v>
      </c>
      <c r="L1072" t="s">
        <v>65</v>
      </c>
      <c r="M1072" s="1">
        <v>18468</v>
      </c>
      <c r="N1072" t="s">
        <v>36</v>
      </c>
      <c r="O1072" t="s">
        <v>48</v>
      </c>
      <c r="P1072" t="s">
        <v>84</v>
      </c>
      <c r="Q1072" t="s">
        <v>61</v>
      </c>
      <c r="R1072" t="s">
        <v>40</v>
      </c>
      <c r="S1072" t="str">
        <f>IF(Table1[[#This Row],[Current Employee Rating]]&gt;=4,"High Performer",IF(Table1[[#This Row],[Current Employee Rating]]&gt;=3,"Average Performer","Low Performer"))</f>
        <v>Average Performer</v>
      </c>
      <c r="T1072">
        <v>3</v>
      </c>
      <c r="U1072" s="1">
        <v>44906</v>
      </c>
      <c r="V1072">
        <v>1</v>
      </c>
      <c r="W1072" t="str">
        <f>IF(Table1[[#This Row],[Engagement Score]]&lt;3,"Low",IF(Table1[[#This Row],[Engagement Score]]&lt;4,"Medium","High"))</f>
        <v>Low</v>
      </c>
      <c r="X1072">
        <v>3</v>
      </c>
      <c r="Y1072" t="str">
        <f>IF(Table1[[#This Row],[Satisfaction Score]]&lt;3,"Unsatisfied",IF(Table1[[#This Row],[Satisfaction Score]]&lt;4,"Neutral","Satisfied"))</f>
        <v>Neutral</v>
      </c>
      <c r="Z1072">
        <v>5</v>
      </c>
      <c r="AA1072" s="1">
        <v>44936</v>
      </c>
      <c r="AB1072" t="s">
        <v>62</v>
      </c>
      <c r="AC1072" t="s">
        <v>51</v>
      </c>
      <c r="AD1072" t="s">
        <v>43</v>
      </c>
      <c r="AE1072">
        <v>2</v>
      </c>
      <c r="AF1072" s="5">
        <v>480.2</v>
      </c>
      <c r="AG1072">
        <v>72</v>
      </c>
      <c r="AH1072" t="str">
        <f t="shared" si="16"/>
        <v>Old</v>
      </c>
    </row>
    <row r="1073" spans="1:34" x14ac:dyDescent="0.25">
      <c r="A1073">
        <v>1582</v>
      </c>
      <c r="B1073" s="1">
        <v>43927</v>
      </c>
      <c r="C1073">
        <v>6</v>
      </c>
      <c r="D1073" t="s">
        <v>106</v>
      </c>
      <c r="E1073" t="s">
        <v>69</v>
      </c>
      <c r="F1073" t="s">
        <v>108</v>
      </c>
      <c r="G1073" t="s">
        <v>46</v>
      </c>
      <c r="H1073" t="s">
        <v>32</v>
      </c>
      <c r="I1073" t="s">
        <v>33</v>
      </c>
      <c r="J1073" t="s">
        <v>34</v>
      </c>
      <c r="K1073" t="s">
        <v>188</v>
      </c>
      <c r="L1073" t="s">
        <v>70</v>
      </c>
      <c r="M1073" s="1">
        <v>34790</v>
      </c>
      <c r="N1073" t="s">
        <v>36</v>
      </c>
      <c r="O1073" t="s">
        <v>37</v>
      </c>
      <c r="P1073" t="s">
        <v>60</v>
      </c>
      <c r="Q1073" t="s">
        <v>61</v>
      </c>
      <c r="R1073" t="s">
        <v>98</v>
      </c>
      <c r="S1073" t="str">
        <f>IF(Table1[[#This Row],[Current Employee Rating]]&gt;=4,"High Performer",IF(Table1[[#This Row],[Current Employee Rating]]&gt;=3,"Average Performer","Low Performer"))</f>
        <v>Average Performer</v>
      </c>
      <c r="T1073">
        <v>3</v>
      </c>
      <c r="U1073" s="1">
        <v>44869</v>
      </c>
      <c r="V1073">
        <v>2</v>
      </c>
      <c r="W1073" t="str">
        <f>IF(Table1[[#This Row],[Engagement Score]]&lt;3,"Low",IF(Table1[[#This Row],[Engagement Score]]&lt;4,"Medium","High"))</f>
        <v>Low</v>
      </c>
      <c r="X1073">
        <v>1</v>
      </c>
      <c r="Y1073" t="str">
        <f>IF(Table1[[#This Row],[Satisfaction Score]]&lt;3,"Unsatisfied",IF(Table1[[#This Row],[Satisfaction Score]]&lt;4,"Neutral","Satisfied"))</f>
        <v>Unsatisfied</v>
      </c>
      <c r="Z1073">
        <v>5</v>
      </c>
      <c r="AA1073" s="1">
        <v>44866</v>
      </c>
      <c r="AB1073" t="s">
        <v>41</v>
      </c>
      <c r="AC1073" t="s">
        <v>42</v>
      </c>
      <c r="AD1073" t="s">
        <v>63</v>
      </c>
      <c r="AE1073">
        <v>5</v>
      </c>
      <c r="AF1073" s="5">
        <v>323.79000000000002</v>
      </c>
      <c r="AG1073">
        <v>25</v>
      </c>
      <c r="AH1073" t="str">
        <f t="shared" si="16"/>
        <v>Adult</v>
      </c>
    </row>
    <row r="1074" spans="1:34" x14ac:dyDescent="0.25">
      <c r="A1074">
        <v>1583</v>
      </c>
      <c r="B1074" s="1">
        <v>44987</v>
      </c>
      <c r="C1074">
        <v>3</v>
      </c>
      <c r="D1074" t="s">
        <v>28</v>
      </c>
      <c r="E1074" t="s">
        <v>81</v>
      </c>
      <c r="F1074" t="s">
        <v>108</v>
      </c>
      <c r="G1074" t="s">
        <v>55</v>
      </c>
      <c r="H1074" t="s">
        <v>56</v>
      </c>
      <c r="I1074" t="s">
        <v>46</v>
      </c>
      <c r="J1074" t="s">
        <v>34</v>
      </c>
      <c r="K1074" t="s">
        <v>188</v>
      </c>
      <c r="L1074" t="s">
        <v>96</v>
      </c>
      <c r="M1074" s="1">
        <v>26846</v>
      </c>
      <c r="N1074" t="s">
        <v>36</v>
      </c>
      <c r="O1074" t="s">
        <v>37</v>
      </c>
      <c r="P1074" t="s">
        <v>60</v>
      </c>
      <c r="Q1074" t="s">
        <v>39</v>
      </c>
      <c r="R1074" t="s">
        <v>40</v>
      </c>
      <c r="S1074" t="str">
        <f>IF(Table1[[#This Row],[Current Employee Rating]]&gt;=4,"High Performer",IF(Table1[[#This Row],[Current Employee Rating]]&gt;=3,"Average Performer","Low Performer"))</f>
        <v>Average Performer</v>
      </c>
      <c r="T1074">
        <v>3</v>
      </c>
      <c r="U1074" s="1">
        <v>45104</v>
      </c>
      <c r="V1074">
        <v>3</v>
      </c>
      <c r="W1074" t="str">
        <f>IF(Table1[[#This Row],[Engagement Score]]&lt;3,"Low",IF(Table1[[#This Row],[Engagement Score]]&lt;4,"Medium","High"))</f>
        <v>Medium</v>
      </c>
      <c r="X1074">
        <v>3</v>
      </c>
      <c r="Y1074" t="str">
        <f>IF(Table1[[#This Row],[Satisfaction Score]]&lt;3,"Unsatisfied",IF(Table1[[#This Row],[Satisfaction Score]]&lt;4,"Neutral","Satisfied"))</f>
        <v>Neutral</v>
      </c>
      <c r="Z1074">
        <v>3</v>
      </c>
      <c r="AA1074" s="1">
        <v>45095</v>
      </c>
      <c r="AB1074" t="s">
        <v>41</v>
      </c>
      <c r="AC1074" t="s">
        <v>51</v>
      </c>
      <c r="AD1074" t="s">
        <v>43</v>
      </c>
      <c r="AE1074">
        <v>3</v>
      </c>
      <c r="AF1074" s="5">
        <v>184.66</v>
      </c>
      <c r="AG1074">
        <v>50</v>
      </c>
      <c r="AH1074" t="str">
        <f t="shared" si="16"/>
        <v>Middle Aged</v>
      </c>
    </row>
    <row r="1075" spans="1:34" x14ac:dyDescent="0.25">
      <c r="A1075">
        <v>1584</v>
      </c>
      <c r="B1075" s="1">
        <v>43930</v>
      </c>
      <c r="C1075">
        <v>6</v>
      </c>
      <c r="D1075" t="s">
        <v>28</v>
      </c>
      <c r="E1075" t="s">
        <v>54</v>
      </c>
      <c r="F1075" t="s">
        <v>30</v>
      </c>
      <c r="G1075" t="s">
        <v>31</v>
      </c>
      <c r="H1075" t="s">
        <v>56</v>
      </c>
      <c r="I1075" t="s">
        <v>46</v>
      </c>
      <c r="J1075" t="s">
        <v>34</v>
      </c>
      <c r="K1075" t="s">
        <v>188</v>
      </c>
      <c r="L1075" t="s">
        <v>97</v>
      </c>
      <c r="M1075" s="1">
        <v>15997</v>
      </c>
      <c r="N1075" t="s">
        <v>36</v>
      </c>
      <c r="O1075" t="s">
        <v>37</v>
      </c>
      <c r="P1075" t="s">
        <v>38</v>
      </c>
      <c r="Q1075" t="s">
        <v>67</v>
      </c>
      <c r="R1075" t="s">
        <v>40</v>
      </c>
      <c r="S1075" t="str">
        <f>IF(Table1[[#This Row],[Current Employee Rating]]&gt;=4,"High Performer",IF(Table1[[#This Row],[Current Employee Rating]]&gt;=3,"Average Performer","Low Performer"))</f>
        <v>Average Performer</v>
      </c>
      <c r="T1075">
        <v>3</v>
      </c>
      <c r="U1075" s="1">
        <v>45003</v>
      </c>
      <c r="V1075">
        <v>4</v>
      </c>
      <c r="W1075" t="str">
        <f>IF(Table1[[#This Row],[Engagement Score]]&lt;3,"Low",IF(Table1[[#This Row],[Engagement Score]]&lt;4,"Medium","High"))</f>
        <v>High</v>
      </c>
      <c r="X1075">
        <v>1</v>
      </c>
      <c r="Y1075" t="str">
        <f>IF(Table1[[#This Row],[Satisfaction Score]]&lt;3,"Unsatisfied",IF(Table1[[#This Row],[Satisfaction Score]]&lt;4,"Neutral","Satisfied"))</f>
        <v>Unsatisfied</v>
      </c>
      <c r="Z1075">
        <v>4</v>
      </c>
      <c r="AA1075" s="1">
        <v>45056</v>
      </c>
      <c r="AB1075" t="s">
        <v>41</v>
      </c>
      <c r="AC1075" t="s">
        <v>51</v>
      </c>
      <c r="AD1075" t="s">
        <v>73</v>
      </c>
      <c r="AE1075">
        <v>4</v>
      </c>
      <c r="AF1075" s="5">
        <v>265.22000000000003</v>
      </c>
      <c r="AG1075">
        <v>77</v>
      </c>
      <c r="AH1075" t="str">
        <f t="shared" si="16"/>
        <v>Old</v>
      </c>
    </row>
    <row r="1076" spans="1:34" x14ac:dyDescent="0.25">
      <c r="A1076">
        <v>1585</v>
      </c>
      <c r="B1076" s="1">
        <v>44821</v>
      </c>
      <c r="C1076">
        <v>3</v>
      </c>
      <c r="D1076" t="s">
        <v>28</v>
      </c>
      <c r="E1076" t="s">
        <v>69</v>
      </c>
      <c r="F1076" t="s">
        <v>30</v>
      </c>
      <c r="G1076" t="s">
        <v>46</v>
      </c>
      <c r="H1076" t="s">
        <v>45</v>
      </c>
      <c r="I1076" t="s">
        <v>33</v>
      </c>
      <c r="J1076" t="s">
        <v>34</v>
      </c>
      <c r="K1076" t="s">
        <v>188</v>
      </c>
      <c r="L1076" t="s">
        <v>89</v>
      </c>
      <c r="M1076" s="1">
        <v>20579</v>
      </c>
      <c r="N1076" t="s">
        <v>36</v>
      </c>
      <c r="O1076" t="s">
        <v>37</v>
      </c>
      <c r="P1076" t="s">
        <v>72</v>
      </c>
      <c r="Q1076" t="s">
        <v>61</v>
      </c>
      <c r="R1076" t="s">
        <v>40</v>
      </c>
      <c r="S1076" t="str">
        <f>IF(Table1[[#This Row],[Current Employee Rating]]&gt;=4,"High Performer",IF(Table1[[#This Row],[Current Employee Rating]]&gt;=3,"Average Performer","Low Performer"))</f>
        <v>Average Performer</v>
      </c>
      <c r="T1076">
        <v>3</v>
      </c>
      <c r="U1076" s="1">
        <v>44918</v>
      </c>
      <c r="V1076">
        <v>5</v>
      </c>
      <c r="W1076" t="str">
        <f>IF(Table1[[#This Row],[Engagement Score]]&lt;3,"Low",IF(Table1[[#This Row],[Engagement Score]]&lt;4,"Medium","High"))</f>
        <v>High</v>
      </c>
      <c r="X1076">
        <v>4</v>
      </c>
      <c r="Y1076" t="str">
        <f>IF(Table1[[#This Row],[Satisfaction Score]]&lt;3,"Unsatisfied",IF(Table1[[#This Row],[Satisfaction Score]]&lt;4,"Neutral","Satisfied"))</f>
        <v>Satisfied</v>
      </c>
      <c r="Z1076">
        <v>4</v>
      </c>
      <c r="AA1076" s="1">
        <v>44963</v>
      </c>
      <c r="AB1076" t="s">
        <v>68</v>
      </c>
      <c r="AC1076" t="s">
        <v>51</v>
      </c>
      <c r="AD1076" t="s">
        <v>52</v>
      </c>
      <c r="AE1076">
        <v>5</v>
      </c>
      <c r="AF1076" s="5">
        <v>843.28</v>
      </c>
      <c r="AG1076">
        <v>66</v>
      </c>
      <c r="AH1076" t="str">
        <f t="shared" si="16"/>
        <v>Old</v>
      </c>
    </row>
    <row r="1077" spans="1:34" x14ac:dyDescent="0.25">
      <c r="A1077">
        <v>1586</v>
      </c>
      <c r="B1077" s="1">
        <v>44576</v>
      </c>
      <c r="C1077">
        <v>4</v>
      </c>
      <c r="D1077" t="s">
        <v>28</v>
      </c>
      <c r="E1077" t="s">
        <v>29</v>
      </c>
      <c r="F1077" t="s">
        <v>30</v>
      </c>
      <c r="G1077" t="s">
        <v>55</v>
      </c>
      <c r="H1077" t="s">
        <v>32</v>
      </c>
      <c r="I1077" t="s">
        <v>55</v>
      </c>
      <c r="J1077" t="s">
        <v>34</v>
      </c>
      <c r="K1077" t="s">
        <v>188</v>
      </c>
      <c r="L1077" t="s">
        <v>65</v>
      </c>
      <c r="M1077" s="1">
        <v>26669</v>
      </c>
      <c r="N1077" t="s">
        <v>36</v>
      </c>
      <c r="O1077" t="s">
        <v>37</v>
      </c>
      <c r="P1077" t="s">
        <v>49</v>
      </c>
      <c r="Q1077" t="s">
        <v>39</v>
      </c>
      <c r="R1077" t="s">
        <v>40</v>
      </c>
      <c r="S1077" t="str">
        <f>IF(Table1[[#This Row],[Current Employee Rating]]&gt;=4,"High Performer",IF(Table1[[#This Row],[Current Employee Rating]]&gt;=3,"Average Performer","Low Performer"))</f>
        <v>Average Performer</v>
      </c>
      <c r="T1077">
        <v>3</v>
      </c>
      <c r="U1077" s="1">
        <v>45123</v>
      </c>
      <c r="V1077">
        <v>3</v>
      </c>
      <c r="W1077" t="str">
        <f>IF(Table1[[#This Row],[Engagement Score]]&lt;3,"Low",IF(Table1[[#This Row],[Engagement Score]]&lt;4,"Medium","High"))</f>
        <v>Medium</v>
      </c>
      <c r="X1077">
        <v>3</v>
      </c>
      <c r="Y1077" t="str">
        <f>IF(Table1[[#This Row],[Satisfaction Score]]&lt;3,"Unsatisfied",IF(Table1[[#This Row],[Satisfaction Score]]&lt;4,"Neutral","Satisfied"))</f>
        <v>Neutral</v>
      </c>
      <c r="Z1077">
        <v>4</v>
      </c>
      <c r="AA1077" s="1">
        <v>44901</v>
      </c>
      <c r="AB1077" t="s">
        <v>92</v>
      </c>
      <c r="AC1077" t="s">
        <v>42</v>
      </c>
      <c r="AD1077" t="s">
        <v>73</v>
      </c>
      <c r="AE1077">
        <v>3</v>
      </c>
      <c r="AF1077" s="5">
        <v>643.9</v>
      </c>
      <c r="AG1077">
        <v>49</v>
      </c>
      <c r="AH1077" t="str">
        <f t="shared" si="16"/>
        <v>Middle Aged</v>
      </c>
    </row>
    <row r="1078" spans="1:34" x14ac:dyDescent="0.25">
      <c r="A1078">
        <v>1587</v>
      </c>
      <c r="B1078" s="1">
        <v>44704</v>
      </c>
      <c r="C1078">
        <v>3</v>
      </c>
      <c r="D1078" t="s">
        <v>28</v>
      </c>
      <c r="E1078" t="s">
        <v>85</v>
      </c>
      <c r="F1078" t="s">
        <v>30</v>
      </c>
      <c r="G1078" t="s">
        <v>46</v>
      </c>
      <c r="H1078" t="s">
        <v>32</v>
      </c>
      <c r="I1078" t="s">
        <v>46</v>
      </c>
      <c r="J1078" t="s">
        <v>34</v>
      </c>
      <c r="K1078" t="s">
        <v>188</v>
      </c>
      <c r="L1078" t="s">
        <v>89</v>
      </c>
      <c r="M1078" s="1">
        <v>31028</v>
      </c>
      <c r="N1078" t="s">
        <v>36</v>
      </c>
      <c r="O1078" t="s">
        <v>48</v>
      </c>
      <c r="P1078" t="s">
        <v>60</v>
      </c>
      <c r="Q1078" t="s">
        <v>77</v>
      </c>
      <c r="R1078" t="s">
        <v>40</v>
      </c>
      <c r="S1078" t="str">
        <f>IF(Table1[[#This Row],[Current Employee Rating]]&gt;=4,"High Performer",IF(Table1[[#This Row],[Current Employee Rating]]&gt;=3,"Average Performer","Low Performer"))</f>
        <v>Average Performer</v>
      </c>
      <c r="T1078">
        <v>3</v>
      </c>
      <c r="U1078" s="1">
        <v>45104</v>
      </c>
      <c r="V1078">
        <v>4</v>
      </c>
      <c r="W1078" t="str">
        <f>IF(Table1[[#This Row],[Engagement Score]]&lt;3,"Low",IF(Table1[[#This Row],[Engagement Score]]&lt;4,"Medium","High"))</f>
        <v>High</v>
      </c>
      <c r="X1078">
        <v>5</v>
      </c>
      <c r="Y1078" t="str">
        <f>IF(Table1[[#This Row],[Satisfaction Score]]&lt;3,"Unsatisfied",IF(Table1[[#This Row],[Satisfaction Score]]&lt;4,"Neutral","Satisfied"))</f>
        <v>Satisfied</v>
      </c>
      <c r="Z1078">
        <v>3</v>
      </c>
      <c r="AA1078" s="1">
        <v>44995</v>
      </c>
      <c r="AB1078" t="s">
        <v>50</v>
      </c>
      <c r="AC1078" t="s">
        <v>42</v>
      </c>
      <c r="AD1078" t="s">
        <v>63</v>
      </c>
      <c r="AE1078">
        <v>4</v>
      </c>
      <c r="AF1078" s="5">
        <v>876.73</v>
      </c>
      <c r="AG1078">
        <v>38</v>
      </c>
      <c r="AH1078" t="str">
        <f t="shared" si="16"/>
        <v>Adult</v>
      </c>
    </row>
    <row r="1079" spans="1:34" x14ac:dyDescent="0.25">
      <c r="A1079">
        <v>1588</v>
      </c>
      <c r="B1079" s="1">
        <v>44392</v>
      </c>
      <c r="C1079">
        <v>4</v>
      </c>
      <c r="D1079" t="s">
        <v>28</v>
      </c>
      <c r="E1079" t="s">
        <v>44</v>
      </c>
      <c r="F1079" t="s">
        <v>30</v>
      </c>
      <c r="G1079" t="s">
        <v>55</v>
      </c>
      <c r="H1079" t="s">
        <v>45</v>
      </c>
      <c r="I1079" t="s">
        <v>33</v>
      </c>
      <c r="J1079" t="s">
        <v>34</v>
      </c>
      <c r="K1079" t="s">
        <v>188</v>
      </c>
      <c r="L1079" t="s">
        <v>89</v>
      </c>
      <c r="M1079" s="1">
        <v>16851</v>
      </c>
      <c r="N1079" t="s">
        <v>36</v>
      </c>
      <c r="O1079" t="s">
        <v>48</v>
      </c>
      <c r="P1079" t="s">
        <v>49</v>
      </c>
      <c r="Q1079" t="s">
        <v>39</v>
      </c>
      <c r="R1079" t="s">
        <v>40</v>
      </c>
      <c r="S1079" t="str">
        <f>IF(Table1[[#This Row],[Current Employee Rating]]&gt;=4,"High Performer",IF(Table1[[#This Row],[Current Employee Rating]]&gt;=3,"Average Performer","Low Performer"))</f>
        <v>Average Performer</v>
      </c>
      <c r="T1079">
        <v>3</v>
      </c>
      <c r="U1079" s="1">
        <v>45128</v>
      </c>
      <c r="V1079">
        <v>1</v>
      </c>
      <c r="W1079" t="str">
        <f>IF(Table1[[#This Row],[Engagement Score]]&lt;3,"Low",IF(Table1[[#This Row],[Engagement Score]]&lt;4,"Medium","High"))</f>
        <v>Low</v>
      </c>
      <c r="X1079">
        <v>5</v>
      </c>
      <c r="Y1079" t="str">
        <f>IF(Table1[[#This Row],[Satisfaction Score]]&lt;3,"Unsatisfied",IF(Table1[[#This Row],[Satisfaction Score]]&lt;4,"Neutral","Satisfied"))</f>
        <v>Satisfied</v>
      </c>
      <c r="Z1079">
        <v>5</v>
      </c>
      <c r="AA1079" s="1">
        <v>44873</v>
      </c>
      <c r="AB1079" t="s">
        <v>41</v>
      </c>
      <c r="AC1079" t="s">
        <v>42</v>
      </c>
      <c r="AD1079" t="s">
        <v>43</v>
      </c>
      <c r="AE1079">
        <v>1</v>
      </c>
      <c r="AF1079" s="5">
        <v>293.85000000000002</v>
      </c>
      <c r="AG1079">
        <v>75</v>
      </c>
      <c r="AH1079" t="str">
        <f t="shared" si="16"/>
        <v>Old</v>
      </c>
    </row>
    <row r="1080" spans="1:34" x14ac:dyDescent="0.25">
      <c r="A1080">
        <v>1589</v>
      </c>
      <c r="B1080" s="1">
        <v>44071</v>
      </c>
      <c r="C1080">
        <v>5</v>
      </c>
      <c r="D1080" t="s">
        <v>28</v>
      </c>
      <c r="E1080" t="s">
        <v>87</v>
      </c>
      <c r="F1080" t="s">
        <v>30</v>
      </c>
      <c r="G1080" t="s">
        <v>31</v>
      </c>
      <c r="H1080" t="s">
        <v>45</v>
      </c>
      <c r="I1080" t="s">
        <v>46</v>
      </c>
      <c r="J1080" t="s">
        <v>34</v>
      </c>
      <c r="K1080" t="s">
        <v>188</v>
      </c>
      <c r="L1080" t="s">
        <v>70</v>
      </c>
      <c r="M1080" s="1">
        <v>35248</v>
      </c>
      <c r="N1080" t="s">
        <v>36</v>
      </c>
      <c r="O1080" t="s">
        <v>37</v>
      </c>
      <c r="P1080" t="s">
        <v>38</v>
      </c>
      <c r="Q1080" t="s">
        <v>67</v>
      </c>
      <c r="R1080" t="s">
        <v>40</v>
      </c>
      <c r="S1080" t="str">
        <f>IF(Table1[[#This Row],[Current Employee Rating]]&gt;=4,"High Performer",IF(Table1[[#This Row],[Current Employee Rating]]&gt;=3,"Average Performer","Low Performer"))</f>
        <v>Average Performer</v>
      </c>
      <c r="T1080">
        <v>3</v>
      </c>
      <c r="U1080" s="1">
        <v>45042</v>
      </c>
      <c r="V1080">
        <v>2</v>
      </c>
      <c r="W1080" t="str">
        <f>IF(Table1[[#This Row],[Engagement Score]]&lt;3,"Low",IF(Table1[[#This Row],[Engagement Score]]&lt;4,"Medium","High"))</f>
        <v>Low</v>
      </c>
      <c r="X1080">
        <v>1</v>
      </c>
      <c r="Y1080" t="str">
        <f>IF(Table1[[#This Row],[Satisfaction Score]]&lt;3,"Unsatisfied",IF(Table1[[#This Row],[Satisfaction Score]]&lt;4,"Neutral","Satisfied"))</f>
        <v>Unsatisfied</v>
      </c>
      <c r="Z1080">
        <v>1</v>
      </c>
      <c r="AA1080" s="1">
        <v>44856</v>
      </c>
      <c r="AB1080" t="s">
        <v>62</v>
      </c>
      <c r="AC1080" t="s">
        <v>42</v>
      </c>
      <c r="AD1080" t="s">
        <v>52</v>
      </c>
      <c r="AE1080">
        <v>4</v>
      </c>
      <c r="AF1080" s="5">
        <v>328.06</v>
      </c>
      <c r="AG1080">
        <v>24</v>
      </c>
      <c r="AH1080" t="str">
        <f t="shared" si="16"/>
        <v>Young Adult</v>
      </c>
    </row>
    <row r="1081" spans="1:34" x14ac:dyDescent="0.25">
      <c r="A1081">
        <v>1590</v>
      </c>
      <c r="B1081" s="1">
        <v>44448</v>
      </c>
      <c r="C1081">
        <v>4</v>
      </c>
      <c r="D1081" t="s">
        <v>28</v>
      </c>
      <c r="E1081" t="s">
        <v>64</v>
      </c>
      <c r="F1081" t="s">
        <v>30</v>
      </c>
      <c r="G1081" t="s">
        <v>46</v>
      </c>
      <c r="H1081" t="s">
        <v>45</v>
      </c>
      <c r="I1081" t="s">
        <v>55</v>
      </c>
      <c r="J1081" t="s">
        <v>34</v>
      </c>
      <c r="K1081" t="s">
        <v>188</v>
      </c>
      <c r="L1081" t="s">
        <v>101</v>
      </c>
      <c r="M1081" s="1">
        <v>30568</v>
      </c>
      <c r="N1081" t="s">
        <v>36</v>
      </c>
      <c r="O1081" t="s">
        <v>48</v>
      </c>
      <c r="P1081" t="s">
        <v>72</v>
      </c>
      <c r="Q1081" t="s">
        <v>61</v>
      </c>
      <c r="R1081" t="s">
        <v>40</v>
      </c>
      <c r="S1081" t="str">
        <f>IF(Table1[[#This Row],[Current Employee Rating]]&gt;=4,"High Performer",IF(Table1[[#This Row],[Current Employee Rating]]&gt;=3,"Average Performer","Low Performer"))</f>
        <v>Average Performer</v>
      </c>
      <c r="T1081">
        <v>3</v>
      </c>
      <c r="U1081" s="1">
        <v>45036</v>
      </c>
      <c r="V1081">
        <v>5</v>
      </c>
      <c r="W1081" t="str">
        <f>IF(Table1[[#This Row],[Engagement Score]]&lt;3,"Low",IF(Table1[[#This Row],[Engagement Score]]&lt;4,"Medium","High"))</f>
        <v>High</v>
      </c>
      <c r="X1081">
        <v>1</v>
      </c>
      <c r="Y1081" t="str">
        <f>IF(Table1[[#This Row],[Satisfaction Score]]&lt;3,"Unsatisfied",IF(Table1[[#This Row],[Satisfaction Score]]&lt;4,"Neutral","Satisfied"))</f>
        <v>Unsatisfied</v>
      </c>
      <c r="Z1081">
        <v>3</v>
      </c>
      <c r="AA1081" s="1">
        <v>45001</v>
      </c>
      <c r="AB1081" t="s">
        <v>41</v>
      </c>
      <c r="AC1081" t="s">
        <v>42</v>
      </c>
      <c r="AD1081" t="s">
        <v>43</v>
      </c>
      <c r="AE1081">
        <v>2</v>
      </c>
      <c r="AF1081" s="5">
        <v>187.35</v>
      </c>
      <c r="AG1081">
        <v>38</v>
      </c>
      <c r="AH1081" t="str">
        <f t="shared" si="16"/>
        <v>Adult</v>
      </c>
    </row>
    <row r="1082" spans="1:34" x14ac:dyDescent="0.25">
      <c r="A1082">
        <v>1591</v>
      </c>
      <c r="B1082" s="1">
        <v>44967</v>
      </c>
      <c r="C1082">
        <v>3</v>
      </c>
      <c r="D1082" t="s">
        <v>28</v>
      </c>
      <c r="E1082" t="s">
        <v>94</v>
      </c>
      <c r="F1082" t="s">
        <v>30</v>
      </c>
      <c r="G1082" t="s">
        <v>31</v>
      </c>
      <c r="H1082" t="s">
        <v>45</v>
      </c>
      <c r="I1082" t="s">
        <v>46</v>
      </c>
      <c r="J1082" t="s">
        <v>34</v>
      </c>
      <c r="K1082" t="s">
        <v>188</v>
      </c>
      <c r="L1082" t="s">
        <v>65</v>
      </c>
      <c r="M1082" s="1">
        <v>21113</v>
      </c>
      <c r="N1082" t="s">
        <v>36</v>
      </c>
      <c r="O1082" t="s">
        <v>37</v>
      </c>
      <c r="P1082" t="s">
        <v>84</v>
      </c>
      <c r="Q1082" t="s">
        <v>77</v>
      </c>
      <c r="R1082" t="s">
        <v>40</v>
      </c>
      <c r="S1082" t="str">
        <f>IF(Table1[[#This Row],[Current Employee Rating]]&gt;=4,"High Performer",IF(Table1[[#This Row],[Current Employee Rating]]&gt;=3,"Average Performer","Low Performer"))</f>
        <v>Average Performer</v>
      </c>
      <c r="T1082">
        <v>3</v>
      </c>
      <c r="U1082" s="1">
        <v>45056</v>
      </c>
      <c r="V1082">
        <v>4</v>
      </c>
      <c r="W1082" t="str">
        <f>IF(Table1[[#This Row],[Engagement Score]]&lt;3,"Low",IF(Table1[[#This Row],[Engagement Score]]&lt;4,"Medium","High"))</f>
        <v>High</v>
      </c>
      <c r="X1082">
        <v>3</v>
      </c>
      <c r="Y1082" t="str">
        <f>IF(Table1[[#This Row],[Satisfaction Score]]&lt;3,"Unsatisfied",IF(Table1[[#This Row],[Satisfaction Score]]&lt;4,"Neutral","Satisfied"))</f>
        <v>Neutral</v>
      </c>
      <c r="Z1082">
        <v>1</v>
      </c>
      <c r="AA1082" s="1">
        <v>45086</v>
      </c>
      <c r="AB1082" t="s">
        <v>41</v>
      </c>
      <c r="AC1082" t="s">
        <v>42</v>
      </c>
      <c r="AD1082" t="s">
        <v>73</v>
      </c>
      <c r="AE1082">
        <v>5</v>
      </c>
      <c r="AF1082" s="5">
        <v>340.01</v>
      </c>
      <c r="AG1082">
        <v>66</v>
      </c>
      <c r="AH1082" t="str">
        <f t="shared" si="16"/>
        <v>Old</v>
      </c>
    </row>
    <row r="1083" spans="1:34" x14ac:dyDescent="0.25">
      <c r="A1083">
        <v>1592</v>
      </c>
      <c r="B1083" s="1">
        <v>43996</v>
      </c>
      <c r="C1083">
        <v>5</v>
      </c>
      <c r="D1083" t="s">
        <v>28</v>
      </c>
      <c r="E1083" t="s">
        <v>74</v>
      </c>
      <c r="F1083" t="s">
        <v>30</v>
      </c>
      <c r="G1083" t="s">
        <v>55</v>
      </c>
      <c r="H1083" t="s">
        <v>45</v>
      </c>
      <c r="I1083" t="s">
        <v>55</v>
      </c>
      <c r="J1083" t="s">
        <v>34</v>
      </c>
      <c r="K1083" t="s">
        <v>188</v>
      </c>
      <c r="L1083" t="s">
        <v>79</v>
      </c>
      <c r="M1083" s="1">
        <v>29813</v>
      </c>
      <c r="N1083" t="s">
        <v>36</v>
      </c>
      <c r="O1083" t="s">
        <v>48</v>
      </c>
      <c r="P1083" t="s">
        <v>60</v>
      </c>
      <c r="Q1083" t="s">
        <v>61</v>
      </c>
      <c r="R1083" t="s">
        <v>78</v>
      </c>
      <c r="S1083" t="str">
        <f>IF(Table1[[#This Row],[Current Employee Rating]]&gt;=4,"High Performer",IF(Table1[[#This Row],[Current Employee Rating]]&gt;=3,"Average Performer","Low Performer"))</f>
        <v>Average Performer</v>
      </c>
      <c r="T1083">
        <v>3</v>
      </c>
      <c r="U1083" s="1">
        <v>45083</v>
      </c>
      <c r="V1083">
        <v>1</v>
      </c>
      <c r="W1083" t="str">
        <f>IF(Table1[[#This Row],[Engagement Score]]&lt;3,"Low",IF(Table1[[#This Row],[Engagement Score]]&lt;4,"Medium","High"))</f>
        <v>Low</v>
      </c>
      <c r="X1083">
        <v>1</v>
      </c>
      <c r="Y1083" t="str">
        <f>IF(Table1[[#This Row],[Satisfaction Score]]&lt;3,"Unsatisfied",IF(Table1[[#This Row],[Satisfaction Score]]&lt;4,"Neutral","Satisfied"))</f>
        <v>Unsatisfied</v>
      </c>
      <c r="Z1083">
        <v>4</v>
      </c>
      <c r="AA1083" s="1">
        <v>45097</v>
      </c>
      <c r="AB1083" t="s">
        <v>92</v>
      </c>
      <c r="AC1083" t="s">
        <v>42</v>
      </c>
      <c r="AD1083" t="s">
        <v>52</v>
      </c>
      <c r="AE1083">
        <v>1</v>
      </c>
      <c r="AF1083" s="5">
        <v>590.82000000000005</v>
      </c>
      <c r="AG1083">
        <v>39</v>
      </c>
      <c r="AH1083" t="str">
        <f t="shared" si="16"/>
        <v>Adult</v>
      </c>
    </row>
    <row r="1084" spans="1:34" x14ac:dyDescent="0.25">
      <c r="A1084">
        <v>1593</v>
      </c>
      <c r="B1084" s="1">
        <v>44170</v>
      </c>
      <c r="C1084">
        <v>5</v>
      </c>
      <c r="D1084" t="s">
        <v>28</v>
      </c>
      <c r="E1084" t="s">
        <v>81</v>
      </c>
      <c r="F1084" t="s">
        <v>30</v>
      </c>
      <c r="G1084" t="s">
        <v>46</v>
      </c>
      <c r="H1084" t="s">
        <v>56</v>
      </c>
      <c r="I1084" t="s">
        <v>55</v>
      </c>
      <c r="J1084" t="s">
        <v>34</v>
      </c>
      <c r="K1084" t="s">
        <v>188</v>
      </c>
      <c r="L1084" t="s">
        <v>102</v>
      </c>
      <c r="M1084" s="1">
        <v>31004</v>
      </c>
      <c r="N1084" t="s">
        <v>36</v>
      </c>
      <c r="O1084" t="s">
        <v>48</v>
      </c>
      <c r="P1084" t="s">
        <v>84</v>
      </c>
      <c r="Q1084" t="s">
        <v>39</v>
      </c>
      <c r="R1084" t="s">
        <v>78</v>
      </c>
      <c r="S1084" t="str">
        <f>IF(Table1[[#This Row],[Current Employee Rating]]&gt;=4,"High Performer",IF(Table1[[#This Row],[Current Employee Rating]]&gt;=3,"Average Performer","Low Performer"))</f>
        <v>Average Performer</v>
      </c>
      <c r="T1084">
        <v>3</v>
      </c>
      <c r="U1084" s="1">
        <v>44836</v>
      </c>
      <c r="V1084">
        <v>1</v>
      </c>
      <c r="W1084" t="str">
        <f>IF(Table1[[#This Row],[Engagement Score]]&lt;3,"Low",IF(Table1[[#This Row],[Engagement Score]]&lt;4,"Medium","High"))</f>
        <v>Low</v>
      </c>
      <c r="X1084">
        <v>4</v>
      </c>
      <c r="Y1084" t="str">
        <f>IF(Table1[[#This Row],[Satisfaction Score]]&lt;3,"Unsatisfied",IF(Table1[[#This Row],[Satisfaction Score]]&lt;4,"Neutral","Satisfied"))</f>
        <v>Satisfied</v>
      </c>
      <c r="Z1084">
        <v>1</v>
      </c>
      <c r="AA1084" s="1">
        <v>45054</v>
      </c>
      <c r="AB1084" t="s">
        <v>41</v>
      </c>
      <c r="AC1084" t="s">
        <v>51</v>
      </c>
      <c r="AD1084" t="s">
        <v>43</v>
      </c>
      <c r="AE1084">
        <v>1</v>
      </c>
      <c r="AF1084" s="5">
        <v>321.08</v>
      </c>
      <c r="AG1084">
        <v>36</v>
      </c>
      <c r="AH1084" t="str">
        <f t="shared" si="16"/>
        <v>Adult</v>
      </c>
    </row>
    <row r="1085" spans="1:34" x14ac:dyDescent="0.25">
      <c r="A1085">
        <v>1594</v>
      </c>
      <c r="B1085" s="1">
        <v>44758</v>
      </c>
      <c r="C1085">
        <v>3</v>
      </c>
      <c r="D1085" t="s">
        <v>28</v>
      </c>
      <c r="E1085" t="s">
        <v>54</v>
      </c>
      <c r="F1085" t="s">
        <v>30</v>
      </c>
      <c r="G1085" t="s">
        <v>46</v>
      </c>
      <c r="H1085" t="s">
        <v>56</v>
      </c>
      <c r="I1085" t="s">
        <v>55</v>
      </c>
      <c r="J1085" t="s">
        <v>34</v>
      </c>
      <c r="K1085" t="s">
        <v>188</v>
      </c>
      <c r="L1085" t="s">
        <v>47</v>
      </c>
      <c r="M1085" s="1">
        <v>24958</v>
      </c>
      <c r="N1085" t="s">
        <v>36</v>
      </c>
      <c r="O1085" t="s">
        <v>37</v>
      </c>
      <c r="P1085" t="s">
        <v>72</v>
      </c>
      <c r="Q1085" t="s">
        <v>61</v>
      </c>
      <c r="R1085" t="s">
        <v>78</v>
      </c>
      <c r="S1085" t="str">
        <f>IF(Table1[[#This Row],[Current Employee Rating]]&gt;=4,"High Performer",IF(Table1[[#This Row],[Current Employee Rating]]&gt;=3,"Average Performer","Low Performer"))</f>
        <v>Average Performer</v>
      </c>
      <c r="T1085">
        <v>3</v>
      </c>
      <c r="U1085" s="1">
        <v>44903</v>
      </c>
      <c r="V1085">
        <v>1</v>
      </c>
      <c r="W1085" t="str">
        <f>IF(Table1[[#This Row],[Engagement Score]]&lt;3,"Low",IF(Table1[[#This Row],[Engagement Score]]&lt;4,"Medium","High"))</f>
        <v>Low</v>
      </c>
      <c r="X1085">
        <v>1</v>
      </c>
      <c r="Y1085" t="str">
        <f>IF(Table1[[#This Row],[Satisfaction Score]]&lt;3,"Unsatisfied",IF(Table1[[#This Row],[Satisfaction Score]]&lt;4,"Neutral","Satisfied"))</f>
        <v>Unsatisfied</v>
      </c>
      <c r="Z1085">
        <v>4</v>
      </c>
      <c r="AA1085" s="1">
        <v>45020</v>
      </c>
      <c r="AB1085" t="s">
        <v>92</v>
      </c>
      <c r="AC1085" t="s">
        <v>51</v>
      </c>
      <c r="AD1085" t="s">
        <v>43</v>
      </c>
      <c r="AE1085">
        <v>1</v>
      </c>
      <c r="AF1085" s="5">
        <v>684.45</v>
      </c>
      <c r="AG1085">
        <v>54</v>
      </c>
      <c r="AH1085" t="str">
        <f t="shared" si="16"/>
        <v>Middle Aged</v>
      </c>
    </row>
    <row r="1086" spans="1:34" x14ac:dyDescent="0.25">
      <c r="A1086">
        <v>1595</v>
      </c>
      <c r="B1086" s="1">
        <v>45086</v>
      </c>
      <c r="C1086">
        <v>2</v>
      </c>
      <c r="D1086" t="s">
        <v>28</v>
      </c>
      <c r="E1086" t="s">
        <v>69</v>
      </c>
      <c r="F1086" t="s">
        <v>30</v>
      </c>
      <c r="G1086" t="s">
        <v>46</v>
      </c>
      <c r="H1086" t="s">
        <v>45</v>
      </c>
      <c r="I1086" t="s">
        <v>55</v>
      </c>
      <c r="J1086" t="s">
        <v>34</v>
      </c>
      <c r="K1086" t="s">
        <v>188</v>
      </c>
      <c r="L1086" t="s">
        <v>75</v>
      </c>
      <c r="M1086" s="1">
        <v>25457</v>
      </c>
      <c r="N1086" t="s">
        <v>36</v>
      </c>
      <c r="O1086" t="s">
        <v>37</v>
      </c>
      <c r="P1086" t="s">
        <v>72</v>
      </c>
      <c r="Q1086" t="s">
        <v>67</v>
      </c>
      <c r="R1086" t="s">
        <v>78</v>
      </c>
      <c r="S1086" t="str">
        <f>IF(Table1[[#This Row],[Current Employee Rating]]&gt;=4,"High Performer",IF(Table1[[#This Row],[Current Employee Rating]]&gt;=3,"Average Performer","Low Performer"))</f>
        <v>Average Performer</v>
      </c>
      <c r="T1086">
        <v>3</v>
      </c>
      <c r="U1086" s="1">
        <v>44938</v>
      </c>
      <c r="V1086">
        <v>3</v>
      </c>
      <c r="W1086" t="str">
        <f>IF(Table1[[#This Row],[Engagement Score]]&lt;3,"Low",IF(Table1[[#This Row],[Engagement Score]]&lt;4,"Medium","High"))</f>
        <v>Medium</v>
      </c>
      <c r="X1086">
        <v>4</v>
      </c>
      <c r="Y1086" t="str">
        <f>IF(Table1[[#This Row],[Satisfaction Score]]&lt;3,"Unsatisfied",IF(Table1[[#This Row],[Satisfaction Score]]&lt;4,"Neutral","Satisfied"))</f>
        <v>Satisfied</v>
      </c>
      <c r="Z1086">
        <v>3</v>
      </c>
      <c r="AA1086" s="1">
        <v>45053</v>
      </c>
      <c r="AB1086" t="s">
        <v>41</v>
      </c>
      <c r="AC1086" t="s">
        <v>51</v>
      </c>
      <c r="AD1086" t="s">
        <v>73</v>
      </c>
      <c r="AE1086">
        <v>4</v>
      </c>
      <c r="AF1086" s="5">
        <v>571.48</v>
      </c>
      <c r="AG1086">
        <v>54</v>
      </c>
      <c r="AH1086" t="str">
        <f t="shared" si="16"/>
        <v>Middle Aged</v>
      </c>
    </row>
    <row r="1087" spans="1:34" x14ac:dyDescent="0.25">
      <c r="A1087">
        <v>1599</v>
      </c>
      <c r="B1087" s="1">
        <v>44699</v>
      </c>
      <c r="C1087">
        <v>3</v>
      </c>
      <c r="D1087" t="s">
        <v>106</v>
      </c>
      <c r="E1087" t="s">
        <v>69</v>
      </c>
      <c r="F1087" t="s">
        <v>108</v>
      </c>
      <c r="G1087" t="s">
        <v>55</v>
      </c>
      <c r="H1087" t="s">
        <v>32</v>
      </c>
      <c r="I1087" t="s">
        <v>55</v>
      </c>
      <c r="J1087" t="s">
        <v>34</v>
      </c>
      <c r="K1087" t="s">
        <v>188</v>
      </c>
      <c r="L1087" t="s">
        <v>70</v>
      </c>
      <c r="M1087" s="1">
        <v>27711</v>
      </c>
      <c r="N1087" t="s">
        <v>36</v>
      </c>
      <c r="O1087" t="s">
        <v>48</v>
      </c>
      <c r="P1087" t="s">
        <v>38</v>
      </c>
      <c r="Q1087" t="s">
        <v>77</v>
      </c>
      <c r="R1087" t="s">
        <v>78</v>
      </c>
      <c r="S1087" t="str">
        <f>IF(Table1[[#This Row],[Current Employee Rating]]&gt;=4,"High Performer",IF(Table1[[#This Row],[Current Employee Rating]]&gt;=3,"Average Performer","Low Performer"))</f>
        <v>Average Performer</v>
      </c>
      <c r="T1087">
        <v>3</v>
      </c>
      <c r="U1087" s="1">
        <v>44817</v>
      </c>
      <c r="V1087">
        <v>4</v>
      </c>
      <c r="W1087" t="str">
        <f>IF(Table1[[#This Row],[Engagement Score]]&lt;3,"Low",IF(Table1[[#This Row],[Engagement Score]]&lt;4,"Medium","High"))</f>
        <v>High</v>
      </c>
      <c r="X1087">
        <v>5</v>
      </c>
      <c r="Y1087" t="str">
        <f>IF(Table1[[#This Row],[Satisfaction Score]]&lt;3,"Unsatisfied",IF(Table1[[#This Row],[Satisfaction Score]]&lt;4,"Neutral","Satisfied"))</f>
        <v>Satisfied</v>
      </c>
      <c r="Z1087">
        <v>2</v>
      </c>
      <c r="AA1087" s="1">
        <v>45063</v>
      </c>
      <c r="AB1087" t="s">
        <v>41</v>
      </c>
      <c r="AC1087" t="s">
        <v>51</v>
      </c>
      <c r="AD1087" t="s">
        <v>73</v>
      </c>
      <c r="AE1087">
        <v>2</v>
      </c>
      <c r="AF1087" s="5">
        <v>848.72</v>
      </c>
      <c r="AG1087">
        <v>47</v>
      </c>
      <c r="AH1087" t="str">
        <f t="shared" si="16"/>
        <v>Middle Aged</v>
      </c>
    </row>
    <row r="1088" spans="1:34" x14ac:dyDescent="0.25">
      <c r="A1088">
        <v>1600</v>
      </c>
      <c r="B1088" s="1">
        <v>43410</v>
      </c>
      <c r="C1088">
        <v>7</v>
      </c>
      <c r="D1088" t="s">
        <v>106</v>
      </c>
      <c r="E1088" t="s">
        <v>29</v>
      </c>
      <c r="F1088" t="s">
        <v>30</v>
      </c>
      <c r="G1088" t="s">
        <v>31</v>
      </c>
      <c r="H1088" t="s">
        <v>45</v>
      </c>
      <c r="I1088" t="s">
        <v>55</v>
      </c>
      <c r="J1088" t="s">
        <v>34</v>
      </c>
      <c r="K1088" t="s">
        <v>188</v>
      </c>
      <c r="L1088" t="s">
        <v>65</v>
      </c>
      <c r="M1088" s="1">
        <v>34108</v>
      </c>
      <c r="N1088" t="s">
        <v>36</v>
      </c>
      <c r="O1088" t="s">
        <v>37</v>
      </c>
      <c r="P1088" t="s">
        <v>49</v>
      </c>
      <c r="Q1088" t="s">
        <v>67</v>
      </c>
      <c r="R1088" t="s">
        <v>78</v>
      </c>
      <c r="S1088" t="str">
        <f>IF(Table1[[#This Row],[Current Employee Rating]]&gt;=4,"High Performer",IF(Table1[[#This Row],[Current Employee Rating]]&gt;=3,"Average Performer","Low Performer"))</f>
        <v>Average Performer</v>
      </c>
      <c r="T1088">
        <v>3</v>
      </c>
      <c r="U1088" s="1">
        <v>45044</v>
      </c>
      <c r="V1088">
        <v>5</v>
      </c>
      <c r="W1088" t="str">
        <f>IF(Table1[[#This Row],[Engagement Score]]&lt;3,"Low",IF(Table1[[#This Row],[Engagement Score]]&lt;4,"Medium","High"))</f>
        <v>High</v>
      </c>
      <c r="X1088">
        <v>3</v>
      </c>
      <c r="Y1088" t="str">
        <f>IF(Table1[[#This Row],[Satisfaction Score]]&lt;3,"Unsatisfied",IF(Table1[[#This Row],[Satisfaction Score]]&lt;4,"Neutral","Satisfied"))</f>
        <v>Neutral</v>
      </c>
      <c r="Z1088">
        <v>2</v>
      </c>
      <c r="AA1088" s="1">
        <v>44788</v>
      </c>
      <c r="AB1088" t="s">
        <v>62</v>
      </c>
      <c r="AC1088" t="s">
        <v>42</v>
      </c>
      <c r="AD1088" t="s">
        <v>73</v>
      </c>
      <c r="AE1088">
        <v>5</v>
      </c>
      <c r="AF1088" s="5">
        <v>851.93</v>
      </c>
      <c r="AG1088">
        <v>25</v>
      </c>
      <c r="AH1088" t="str">
        <f t="shared" si="16"/>
        <v>Adult</v>
      </c>
    </row>
    <row r="1089" spans="1:34" x14ac:dyDescent="0.25">
      <c r="A1089">
        <v>1601</v>
      </c>
      <c r="B1089" s="1">
        <v>44649</v>
      </c>
      <c r="C1089">
        <v>4</v>
      </c>
      <c r="D1089" t="s">
        <v>106</v>
      </c>
      <c r="E1089" t="s">
        <v>85</v>
      </c>
      <c r="F1089" t="s">
        <v>30</v>
      </c>
      <c r="G1089" t="s">
        <v>46</v>
      </c>
      <c r="H1089" t="s">
        <v>32</v>
      </c>
      <c r="I1089" t="s">
        <v>33</v>
      </c>
      <c r="J1089" t="s">
        <v>34</v>
      </c>
      <c r="K1089" t="s">
        <v>188</v>
      </c>
      <c r="L1089" t="s">
        <v>79</v>
      </c>
      <c r="M1089" s="1">
        <v>33154</v>
      </c>
      <c r="N1089" t="s">
        <v>36</v>
      </c>
      <c r="O1089" t="s">
        <v>48</v>
      </c>
      <c r="P1089" t="s">
        <v>84</v>
      </c>
      <c r="Q1089" t="s">
        <v>61</v>
      </c>
      <c r="R1089" t="s">
        <v>78</v>
      </c>
      <c r="S1089" t="str">
        <f>IF(Table1[[#This Row],[Current Employee Rating]]&gt;=4,"High Performer",IF(Table1[[#This Row],[Current Employee Rating]]&gt;=3,"Average Performer","Low Performer"))</f>
        <v>Average Performer</v>
      </c>
      <c r="T1089">
        <v>3</v>
      </c>
      <c r="U1089" s="1">
        <v>44931</v>
      </c>
      <c r="V1089">
        <v>4</v>
      </c>
      <c r="W1089" t="str">
        <f>IF(Table1[[#This Row],[Engagement Score]]&lt;3,"Low",IF(Table1[[#This Row],[Engagement Score]]&lt;4,"Medium","High"))</f>
        <v>High</v>
      </c>
      <c r="X1089">
        <v>2</v>
      </c>
      <c r="Y1089" t="str">
        <f>IF(Table1[[#This Row],[Satisfaction Score]]&lt;3,"Unsatisfied",IF(Table1[[#This Row],[Satisfaction Score]]&lt;4,"Neutral","Satisfied"))</f>
        <v>Unsatisfied</v>
      </c>
      <c r="Z1089">
        <v>5</v>
      </c>
      <c r="AA1089" s="1">
        <v>45066</v>
      </c>
      <c r="AB1089" t="s">
        <v>68</v>
      </c>
      <c r="AC1089" t="s">
        <v>42</v>
      </c>
      <c r="AD1089" t="s">
        <v>52</v>
      </c>
      <c r="AE1089">
        <v>4</v>
      </c>
      <c r="AF1089" s="5">
        <v>381.09</v>
      </c>
      <c r="AG1089">
        <v>32</v>
      </c>
      <c r="AH1089" t="str">
        <f t="shared" si="16"/>
        <v>Adult</v>
      </c>
    </row>
    <row r="1090" spans="1:34" x14ac:dyDescent="0.25">
      <c r="A1090">
        <v>1602</v>
      </c>
      <c r="B1090" s="1">
        <v>44504</v>
      </c>
      <c r="C1090">
        <v>4</v>
      </c>
      <c r="D1090" t="s">
        <v>106</v>
      </c>
      <c r="E1090" t="s">
        <v>44</v>
      </c>
      <c r="F1090" t="s">
        <v>30</v>
      </c>
      <c r="G1090" t="s">
        <v>55</v>
      </c>
      <c r="H1090" t="s">
        <v>45</v>
      </c>
      <c r="I1090" t="s">
        <v>46</v>
      </c>
      <c r="J1090" t="s">
        <v>34</v>
      </c>
      <c r="K1090" t="s">
        <v>188</v>
      </c>
      <c r="L1090" t="s">
        <v>65</v>
      </c>
      <c r="M1090" s="1">
        <v>36809</v>
      </c>
      <c r="N1090" t="s">
        <v>36</v>
      </c>
      <c r="O1090" t="s">
        <v>37</v>
      </c>
      <c r="P1090" t="s">
        <v>84</v>
      </c>
      <c r="Q1090" t="s">
        <v>67</v>
      </c>
      <c r="R1090" t="s">
        <v>78</v>
      </c>
      <c r="S1090" t="str">
        <f>IF(Table1[[#This Row],[Current Employee Rating]]&gt;=4,"High Performer",IF(Table1[[#This Row],[Current Employee Rating]]&gt;=3,"Average Performer","Low Performer"))</f>
        <v>Average Performer</v>
      </c>
      <c r="T1090">
        <v>3</v>
      </c>
      <c r="U1090" s="1">
        <v>45017</v>
      </c>
      <c r="V1090">
        <v>2</v>
      </c>
      <c r="W1090" t="str">
        <f>IF(Table1[[#This Row],[Engagement Score]]&lt;3,"Low",IF(Table1[[#This Row],[Engagement Score]]&lt;4,"Medium","High"))</f>
        <v>Low</v>
      </c>
      <c r="X1090">
        <v>1</v>
      </c>
      <c r="Y1090" t="str">
        <f>IF(Table1[[#This Row],[Satisfaction Score]]&lt;3,"Unsatisfied",IF(Table1[[#This Row],[Satisfaction Score]]&lt;4,"Neutral","Satisfied"))</f>
        <v>Unsatisfied</v>
      </c>
      <c r="Z1090">
        <v>3</v>
      </c>
      <c r="AA1090" s="1">
        <v>45039</v>
      </c>
      <c r="AB1090" t="s">
        <v>62</v>
      </c>
      <c r="AC1090" t="s">
        <v>51</v>
      </c>
      <c r="AD1090" t="s">
        <v>52</v>
      </c>
      <c r="AE1090">
        <v>4</v>
      </c>
      <c r="AF1090" s="5">
        <v>175.5</v>
      </c>
      <c r="AG1090">
        <v>21</v>
      </c>
      <c r="AH1090" t="str">
        <f t="shared" si="16"/>
        <v>Young Adult</v>
      </c>
    </row>
    <row r="1091" spans="1:34" x14ac:dyDescent="0.25">
      <c r="A1091">
        <v>1603</v>
      </c>
      <c r="B1091" s="1">
        <v>45043</v>
      </c>
      <c r="C1091">
        <v>3</v>
      </c>
      <c r="D1091" t="s">
        <v>106</v>
      </c>
      <c r="E1091" t="s">
        <v>87</v>
      </c>
      <c r="F1091" t="s">
        <v>30</v>
      </c>
      <c r="G1091" t="s">
        <v>46</v>
      </c>
      <c r="H1091" t="s">
        <v>56</v>
      </c>
      <c r="I1091" t="s">
        <v>46</v>
      </c>
      <c r="J1091" t="s">
        <v>34</v>
      </c>
      <c r="K1091" t="s">
        <v>188</v>
      </c>
      <c r="L1091" t="s">
        <v>65</v>
      </c>
      <c r="M1091" s="1">
        <v>25197</v>
      </c>
      <c r="N1091" t="s">
        <v>36</v>
      </c>
      <c r="O1091" t="s">
        <v>48</v>
      </c>
      <c r="P1091" t="s">
        <v>38</v>
      </c>
      <c r="Q1091" t="s">
        <v>61</v>
      </c>
      <c r="R1091" t="s">
        <v>78</v>
      </c>
      <c r="S1091" t="str">
        <f>IF(Table1[[#This Row],[Current Employee Rating]]&gt;=4,"High Performer",IF(Table1[[#This Row],[Current Employee Rating]]&gt;=3,"Average Performer","Low Performer"))</f>
        <v>Average Performer</v>
      </c>
      <c r="T1091">
        <v>3</v>
      </c>
      <c r="U1091" s="1">
        <v>44804</v>
      </c>
      <c r="V1091">
        <v>2</v>
      </c>
      <c r="W1091" t="str">
        <f>IF(Table1[[#This Row],[Engagement Score]]&lt;3,"Low",IF(Table1[[#This Row],[Engagement Score]]&lt;4,"Medium","High"))</f>
        <v>Low</v>
      </c>
      <c r="X1091">
        <v>5</v>
      </c>
      <c r="Y1091" t="str">
        <f>IF(Table1[[#This Row],[Satisfaction Score]]&lt;3,"Unsatisfied",IF(Table1[[#This Row],[Satisfaction Score]]&lt;4,"Neutral","Satisfied"))</f>
        <v>Satisfied</v>
      </c>
      <c r="Z1091">
        <v>1</v>
      </c>
      <c r="AA1091" s="1">
        <v>44996</v>
      </c>
      <c r="AB1091" t="s">
        <v>92</v>
      </c>
      <c r="AC1091" t="s">
        <v>51</v>
      </c>
      <c r="AD1091" t="s">
        <v>63</v>
      </c>
      <c r="AE1091">
        <v>2</v>
      </c>
      <c r="AF1091" s="5">
        <v>784.15</v>
      </c>
      <c r="AG1091">
        <v>55</v>
      </c>
      <c r="AH1091" t="str">
        <f t="shared" ref="AH1091:AH1154" si="17">IF(AG1091&lt;25,"Young Adult", IF(AG1091&lt;40, "Adult", IF(AG1091&lt;60, "Middle Aged", "Old")))</f>
        <v>Middle Aged</v>
      </c>
    </row>
    <row r="1092" spans="1:34" x14ac:dyDescent="0.25">
      <c r="A1092">
        <v>1604</v>
      </c>
      <c r="B1092" s="1">
        <v>43898</v>
      </c>
      <c r="C1092">
        <v>6</v>
      </c>
      <c r="D1092" t="s">
        <v>106</v>
      </c>
      <c r="E1092" t="s">
        <v>64</v>
      </c>
      <c r="F1092" t="s">
        <v>30</v>
      </c>
      <c r="G1092" t="s">
        <v>55</v>
      </c>
      <c r="H1092" t="s">
        <v>56</v>
      </c>
      <c r="I1092" t="s">
        <v>55</v>
      </c>
      <c r="J1092" t="s">
        <v>34</v>
      </c>
      <c r="K1092" t="s">
        <v>188</v>
      </c>
      <c r="L1092" t="s">
        <v>65</v>
      </c>
      <c r="M1092" s="1">
        <v>28052</v>
      </c>
      <c r="N1092" t="s">
        <v>36</v>
      </c>
      <c r="O1092" t="s">
        <v>48</v>
      </c>
      <c r="P1092" t="s">
        <v>84</v>
      </c>
      <c r="Q1092" t="s">
        <v>67</v>
      </c>
      <c r="R1092" t="s">
        <v>78</v>
      </c>
      <c r="S1092" t="str">
        <f>IF(Table1[[#This Row],[Current Employee Rating]]&gt;=4,"High Performer",IF(Table1[[#This Row],[Current Employee Rating]]&gt;=3,"Average Performer","Low Performer"))</f>
        <v>Average Performer</v>
      </c>
      <c r="T1092">
        <v>3</v>
      </c>
      <c r="U1092" s="1">
        <v>44954</v>
      </c>
      <c r="V1092">
        <v>1</v>
      </c>
      <c r="W1092" t="str">
        <f>IF(Table1[[#This Row],[Engagement Score]]&lt;3,"Low",IF(Table1[[#This Row],[Engagement Score]]&lt;4,"Medium","High"))</f>
        <v>Low</v>
      </c>
      <c r="X1092">
        <v>5</v>
      </c>
      <c r="Y1092" t="str">
        <f>IF(Table1[[#This Row],[Satisfaction Score]]&lt;3,"Unsatisfied",IF(Table1[[#This Row],[Satisfaction Score]]&lt;4,"Neutral","Satisfied"))</f>
        <v>Satisfied</v>
      </c>
      <c r="Z1092">
        <v>1</v>
      </c>
      <c r="AA1092" s="1">
        <v>44965</v>
      </c>
      <c r="AB1092" t="s">
        <v>92</v>
      </c>
      <c r="AC1092" t="s">
        <v>51</v>
      </c>
      <c r="AD1092" t="s">
        <v>73</v>
      </c>
      <c r="AE1092">
        <v>3</v>
      </c>
      <c r="AF1092" s="5">
        <v>999.97</v>
      </c>
      <c r="AG1092">
        <v>44</v>
      </c>
      <c r="AH1092" t="str">
        <f t="shared" si="17"/>
        <v>Middle Aged</v>
      </c>
    </row>
    <row r="1093" spans="1:34" x14ac:dyDescent="0.25">
      <c r="A1093">
        <v>1605</v>
      </c>
      <c r="B1093" s="1">
        <v>43582</v>
      </c>
      <c r="C1093">
        <v>7</v>
      </c>
      <c r="D1093" t="s">
        <v>28</v>
      </c>
      <c r="E1093" t="s">
        <v>81</v>
      </c>
      <c r="F1093" t="s">
        <v>108</v>
      </c>
      <c r="G1093" t="s">
        <v>55</v>
      </c>
      <c r="H1093" t="s">
        <v>56</v>
      </c>
      <c r="I1093" t="s">
        <v>55</v>
      </c>
      <c r="J1093" t="s">
        <v>34</v>
      </c>
      <c r="K1093" t="s">
        <v>188</v>
      </c>
      <c r="L1093" t="s">
        <v>70</v>
      </c>
      <c r="M1093" s="1">
        <v>20748</v>
      </c>
      <c r="N1093" t="s">
        <v>36</v>
      </c>
      <c r="O1093" t="s">
        <v>37</v>
      </c>
      <c r="P1093" t="s">
        <v>72</v>
      </c>
      <c r="Q1093" t="s">
        <v>61</v>
      </c>
      <c r="R1093" t="s">
        <v>78</v>
      </c>
      <c r="S1093" t="str">
        <f>IF(Table1[[#This Row],[Current Employee Rating]]&gt;=4,"High Performer",IF(Table1[[#This Row],[Current Employee Rating]]&gt;=3,"Average Performer","Low Performer"))</f>
        <v>Average Performer</v>
      </c>
      <c r="T1093">
        <v>3</v>
      </c>
      <c r="U1093" s="1">
        <v>45054</v>
      </c>
      <c r="V1093">
        <v>2</v>
      </c>
      <c r="W1093" t="str">
        <f>IF(Table1[[#This Row],[Engagement Score]]&lt;3,"Low",IF(Table1[[#This Row],[Engagement Score]]&lt;4,"Medium","High"))</f>
        <v>Low</v>
      </c>
      <c r="X1093">
        <v>3</v>
      </c>
      <c r="Y1093" t="str">
        <f>IF(Table1[[#This Row],[Satisfaction Score]]&lt;3,"Unsatisfied",IF(Table1[[#This Row],[Satisfaction Score]]&lt;4,"Neutral","Satisfied"))</f>
        <v>Neutral</v>
      </c>
      <c r="Z1093">
        <v>3</v>
      </c>
      <c r="AA1093" s="1">
        <v>45024</v>
      </c>
      <c r="AB1093" t="s">
        <v>50</v>
      </c>
      <c r="AC1093" t="s">
        <v>42</v>
      </c>
      <c r="AD1093" t="s">
        <v>73</v>
      </c>
      <c r="AE1093">
        <v>5</v>
      </c>
      <c r="AF1093" s="5">
        <v>878.65</v>
      </c>
      <c r="AG1093">
        <v>63</v>
      </c>
      <c r="AH1093" t="str">
        <f t="shared" si="17"/>
        <v>Old</v>
      </c>
    </row>
    <row r="1094" spans="1:34" x14ac:dyDescent="0.25">
      <c r="A1094">
        <v>1606</v>
      </c>
      <c r="B1094" s="1">
        <v>43596</v>
      </c>
      <c r="C1094">
        <v>7</v>
      </c>
      <c r="D1094" t="s">
        <v>28</v>
      </c>
      <c r="E1094" t="s">
        <v>54</v>
      </c>
      <c r="F1094" t="s">
        <v>30</v>
      </c>
      <c r="G1094" t="s">
        <v>55</v>
      </c>
      <c r="H1094" t="s">
        <v>32</v>
      </c>
      <c r="I1094" t="s">
        <v>55</v>
      </c>
      <c r="J1094" t="s">
        <v>34</v>
      </c>
      <c r="K1094" t="s">
        <v>188</v>
      </c>
      <c r="L1094" t="s">
        <v>70</v>
      </c>
      <c r="M1094" s="1">
        <v>16137</v>
      </c>
      <c r="N1094" t="s">
        <v>36</v>
      </c>
      <c r="O1094" t="s">
        <v>37</v>
      </c>
      <c r="P1094" t="s">
        <v>38</v>
      </c>
      <c r="Q1094" t="s">
        <v>77</v>
      </c>
      <c r="R1094" t="s">
        <v>78</v>
      </c>
      <c r="S1094" t="str">
        <f>IF(Table1[[#This Row],[Current Employee Rating]]&gt;=4,"High Performer",IF(Table1[[#This Row],[Current Employee Rating]]&gt;=3,"Average Performer","Low Performer"))</f>
        <v>Average Performer</v>
      </c>
      <c r="T1094">
        <v>3</v>
      </c>
      <c r="U1094" s="1">
        <v>45105</v>
      </c>
      <c r="V1094">
        <v>5</v>
      </c>
      <c r="W1094" t="str">
        <f>IF(Table1[[#This Row],[Engagement Score]]&lt;3,"Low",IF(Table1[[#This Row],[Engagement Score]]&lt;4,"Medium","High"))</f>
        <v>High</v>
      </c>
      <c r="X1094">
        <v>4</v>
      </c>
      <c r="Y1094" t="str">
        <f>IF(Table1[[#This Row],[Satisfaction Score]]&lt;3,"Unsatisfied",IF(Table1[[#This Row],[Satisfaction Score]]&lt;4,"Neutral","Satisfied"))</f>
        <v>Satisfied</v>
      </c>
      <c r="Z1094">
        <v>3</v>
      </c>
      <c r="AA1094" s="1">
        <v>44830</v>
      </c>
      <c r="AB1094" t="s">
        <v>62</v>
      </c>
      <c r="AC1094" t="s">
        <v>42</v>
      </c>
      <c r="AD1094" t="s">
        <v>63</v>
      </c>
      <c r="AE1094">
        <v>5</v>
      </c>
      <c r="AF1094" s="5">
        <v>937.89</v>
      </c>
      <c r="AG1094">
        <v>75</v>
      </c>
      <c r="AH1094" t="str">
        <f t="shared" si="17"/>
        <v>Old</v>
      </c>
    </row>
    <row r="1095" spans="1:34" x14ac:dyDescent="0.25">
      <c r="A1095">
        <v>1607</v>
      </c>
      <c r="B1095" s="1">
        <v>44264</v>
      </c>
      <c r="C1095">
        <v>5</v>
      </c>
      <c r="D1095" t="s">
        <v>28</v>
      </c>
      <c r="E1095" t="s">
        <v>69</v>
      </c>
      <c r="F1095" t="s">
        <v>30</v>
      </c>
      <c r="G1095" t="s">
        <v>31</v>
      </c>
      <c r="H1095" t="s">
        <v>32</v>
      </c>
      <c r="I1095" t="s">
        <v>33</v>
      </c>
      <c r="J1095" t="s">
        <v>34</v>
      </c>
      <c r="K1095" t="s">
        <v>188</v>
      </c>
      <c r="L1095" t="s">
        <v>100</v>
      </c>
      <c r="M1095" s="1">
        <v>32121</v>
      </c>
      <c r="N1095" t="s">
        <v>36</v>
      </c>
      <c r="O1095" t="s">
        <v>37</v>
      </c>
      <c r="P1095" t="s">
        <v>49</v>
      </c>
      <c r="Q1095" t="s">
        <v>67</v>
      </c>
      <c r="R1095" t="s">
        <v>98</v>
      </c>
      <c r="S1095" t="str">
        <f>IF(Table1[[#This Row],[Current Employee Rating]]&gt;=4,"High Performer",IF(Table1[[#This Row],[Current Employee Rating]]&gt;=3,"Average Performer","Low Performer"))</f>
        <v>Average Performer</v>
      </c>
      <c r="T1095">
        <v>3</v>
      </c>
      <c r="U1095" s="1">
        <v>45003</v>
      </c>
      <c r="V1095">
        <v>3</v>
      </c>
      <c r="W1095" t="str">
        <f>IF(Table1[[#This Row],[Engagement Score]]&lt;3,"Low",IF(Table1[[#This Row],[Engagement Score]]&lt;4,"Medium","High"))</f>
        <v>Medium</v>
      </c>
      <c r="X1095">
        <v>5</v>
      </c>
      <c r="Y1095" t="str">
        <f>IF(Table1[[#This Row],[Satisfaction Score]]&lt;3,"Unsatisfied",IF(Table1[[#This Row],[Satisfaction Score]]&lt;4,"Neutral","Satisfied"))</f>
        <v>Satisfied</v>
      </c>
      <c r="Z1095">
        <v>5</v>
      </c>
      <c r="AA1095" s="1">
        <v>44895</v>
      </c>
      <c r="AB1095" t="s">
        <v>50</v>
      </c>
      <c r="AC1095" t="s">
        <v>51</v>
      </c>
      <c r="AD1095" t="s">
        <v>63</v>
      </c>
      <c r="AE1095">
        <v>3</v>
      </c>
      <c r="AF1095" s="5">
        <v>961.1</v>
      </c>
      <c r="AG1095">
        <v>34</v>
      </c>
      <c r="AH1095" t="str">
        <f t="shared" si="17"/>
        <v>Adult</v>
      </c>
    </row>
    <row r="1096" spans="1:34" x14ac:dyDescent="0.25">
      <c r="A1096">
        <v>1608</v>
      </c>
      <c r="B1096" s="1">
        <v>44140</v>
      </c>
      <c r="C1096">
        <v>5</v>
      </c>
      <c r="D1096" t="s">
        <v>28</v>
      </c>
      <c r="E1096" t="s">
        <v>29</v>
      </c>
      <c r="F1096" t="s">
        <v>30</v>
      </c>
      <c r="G1096" t="s">
        <v>46</v>
      </c>
      <c r="H1096" t="s">
        <v>45</v>
      </c>
      <c r="I1096" t="s">
        <v>33</v>
      </c>
      <c r="J1096" t="s">
        <v>34</v>
      </c>
      <c r="K1096" t="s">
        <v>188</v>
      </c>
      <c r="L1096" t="s">
        <v>70</v>
      </c>
      <c r="M1096" s="1">
        <v>35485</v>
      </c>
      <c r="N1096" t="s">
        <v>36</v>
      </c>
      <c r="O1096" t="s">
        <v>37</v>
      </c>
      <c r="P1096" t="s">
        <v>38</v>
      </c>
      <c r="Q1096" t="s">
        <v>39</v>
      </c>
      <c r="R1096" t="s">
        <v>107</v>
      </c>
      <c r="S1096" t="str">
        <f>IF(Table1[[#This Row],[Current Employee Rating]]&gt;=4,"High Performer",IF(Table1[[#This Row],[Current Employee Rating]]&gt;=3,"Average Performer","Low Performer"))</f>
        <v>Average Performer</v>
      </c>
      <c r="T1096">
        <v>3</v>
      </c>
      <c r="U1096" s="1">
        <v>44906</v>
      </c>
      <c r="V1096">
        <v>2</v>
      </c>
      <c r="W1096" t="str">
        <f>IF(Table1[[#This Row],[Engagement Score]]&lt;3,"Low",IF(Table1[[#This Row],[Engagement Score]]&lt;4,"Medium","High"))</f>
        <v>Low</v>
      </c>
      <c r="X1096">
        <v>4</v>
      </c>
      <c r="Y1096" t="str">
        <f>IF(Table1[[#This Row],[Satisfaction Score]]&lt;3,"Unsatisfied",IF(Table1[[#This Row],[Satisfaction Score]]&lt;4,"Neutral","Satisfied"))</f>
        <v>Satisfied</v>
      </c>
      <c r="Z1096">
        <v>3</v>
      </c>
      <c r="AA1096" s="1">
        <v>44871</v>
      </c>
      <c r="AB1096" t="s">
        <v>50</v>
      </c>
      <c r="AC1096" t="s">
        <v>42</v>
      </c>
      <c r="AD1096" t="s">
        <v>52</v>
      </c>
      <c r="AE1096">
        <v>1</v>
      </c>
      <c r="AF1096" s="5">
        <v>820.96</v>
      </c>
      <c r="AG1096">
        <v>23</v>
      </c>
      <c r="AH1096" t="str">
        <f t="shared" si="17"/>
        <v>Young Adult</v>
      </c>
    </row>
    <row r="1097" spans="1:34" x14ac:dyDescent="0.25">
      <c r="A1097">
        <v>1609</v>
      </c>
      <c r="B1097" s="1">
        <v>43355</v>
      </c>
      <c r="C1097">
        <v>7</v>
      </c>
      <c r="D1097" t="s">
        <v>28</v>
      </c>
      <c r="E1097" t="s">
        <v>85</v>
      </c>
      <c r="F1097" t="s">
        <v>30</v>
      </c>
      <c r="G1097" t="s">
        <v>31</v>
      </c>
      <c r="H1097" t="s">
        <v>45</v>
      </c>
      <c r="I1097" t="s">
        <v>55</v>
      </c>
      <c r="J1097" t="s">
        <v>34</v>
      </c>
      <c r="K1097" t="s">
        <v>188</v>
      </c>
      <c r="L1097" t="s">
        <v>75</v>
      </c>
      <c r="M1097" s="1">
        <v>19689</v>
      </c>
      <c r="N1097" t="s">
        <v>36</v>
      </c>
      <c r="O1097" t="s">
        <v>48</v>
      </c>
      <c r="P1097" t="s">
        <v>72</v>
      </c>
      <c r="Q1097" t="s">
        <v>67</v>
      </c>
      <c r="R1097" t="s">
        <v>107</v>
      </c>
      <c r="S1097" t="str">
        <f>IF(Table1[[#This Row],[Current Employee Rating]]&gt;=4,"High Performer",IF(Table1[[#This Row],[Current Employee Rating]]&gt;=3,"Average Performer","Low Performer"))</f>
        <v>Average Performer</v>
      </c>
      <c r="T1097">
        <v>3</v>
      </c>
      <c r="U1097" s="1">
        <v>45029</v>
      </c>
      <c r="V1097">
        <v>5</v>
      </c>
      <c r="W1097" t="str">
        <f>IF(Table1[[#This Row],[Engagement Score]]&lt;3,"Low",IF(Table1[[#This Row],[Engagement Score]]&lt;4,"Medium","High"))</f>
        <v>High</v>
      </c>
      <c r="X1097">
        <v>5</v>
      </c>
      <c r="Y1097" t="str">
        <f>IF(Table1[[#This Row],[Satisfaction Score]]&lt;3,"Unsatisfied",IF(Table1[[#This Row],[Satisfaction Score]]&lt;4,"Neutral","Satisfied"))</f>
        <v>Satisfied</v>
      </c>
      <c r="Z1097">
        <v>4</v>
      </c>
      <c r="AA1097" s="1">
        <v>45038</v>
      </c>
      <c r="AB1097" t="s">
        <v>62</v>
      </c>
      <c r="AC1097" t="s">
        <v>42</v>
      </c>
      <c r="AD1097" t="s">
        <v>43</v>
      </c>
      <c r="AE1097">
        <v>3</v>
      </c>
      <c r="AF1097" s="5">
        <v>455.52</v>
      </c>
      <c r="AG1097">
        <v>65</v>
      </c>
      <c r="AH1097" t="str">
        <f t="shared" si="17"/>
        <v>Old</v>
      </c>
    </row>
    <row r="1098" spans="1:34" x14ac:dyDescent="0.25">
      <c r="A1098">
        <v>1610</v>
      </c>
      <c r="B1098" s="1">
        <v>43778</v>
      </c>
      <c r="C1098">
        <v>6</v>
      </c>
      <c r="D1098" t="s">
        <v>28</v>
      </c>
      <c r="E1098" t="s">
        <v>44</v>
      </c>
      <c r="F1098" t="s">
        <v>30</v>
      </c>
      <c r="G1098" t="s">
        <v>46</v>
      </c>
      <c r="H1098" t="s">
        <v>56</v>
      </c>
      <c r="I1098" t="s">
        <v>55</v>
      </c>
      <c r="J1098" t="s">
        <v>34</v>
      </c>
      <c r="K1098" t="s">
        <v>188</v>
      </c>
      <c r="L1098" t="s">
        <v>65</v>
      </c>
      <c r="M1098" s="1">
        <v>31440</v>
      </c>
      <c r="N1098" t="s">
        <v>36</v>
      </c>
      <c r="O1098" t="s">
        <v>37</v>
      </c>
      <c r="P1098" t="s">
        <v>38</v>
      </c>
      <c r="Q1098" t="s">
        <v>61</v>
      </c>
      <c r="R1098" t="s">
        <v>98</v>
      </c>
      <c r="S1098" t="str">
        <f>IF(Table1[[#This Row],[Current Employee Rating]]&gt;=4,"High Performer",IF(Table1[[#This Row],[Current Employee Rating]]&gt;=3,"Average Performer","Low Performer"))</f>
        <v>Average Performer</v>
      </c>
      <c r="T1098">
        <v>3</v>
      </c>
      <c r="U1098" s="1">
        <v>44857</v>
      </c>
      <c r="V1098">
        <v>4</v>
      </c>
      <c r="W1098" t="str">
        <f>IF(Table1[[#This Row],[Engagement Score]]&lt;3,"Low",IF(Table1[[#This Row],[Engagement Score]]&lt;4,"Medium","High"))</f>
        <v>High</v>
      </c>
      <c r="X1098">
        <v>5</v>
      </c>
      <c r="Y1098" t="str">
        <f>IF(Table1[[#This Row],[Satisfaction Score]]&lt;3,"Unsatisfied",IF(Table1[[#This Row],[Satisfaction Score]]&lt;4,"Neutral","Satisfied"))</f>
        <v>Satisfied</v>
      </c>
      <c r="Z1098">
        <v>5</v>
      </c>
      <c r="AA1098" s="1">
        <v>45014</v>
      </c>
      <c r="AB1098" t="s">
        <v>92</v>
      </c>
      <c r="AC1098" t="s">
        <v>51</v>
      </c>
      <c r="AD1098" t="s">
        <v>63</v>
      </c>
      <c r="AE1098">
        <v>4</v>
      </c>
      <c r="AF1098" s="5">
        <v>815.24</v>
      </c>
      <c r="AG1098">
        <v>33</v>
      </c>
      <c r="AH1098" t="str">
        <f t="shared" si="17"/>
        <v>Adult</v>
      </c>
    </row>
    <row r="1099" spans="1:34" x14ac:dyDescent="0.25">
      <c r="A1099">
        <v>1611</v>
      </c>
      <c r="B1099" s="1">
        <v>43433</v>
      </c>
      <c r="C1099">
        <v>7</v>
      </c>
      <c r="D1099" t="s">
        <v>28</v>
      </c>
      <c r="E1099" t="s">
        <v>87</v>
      </c>
      <c r="F1099" t="s">
        <v>30</v>
      </c>
      <c r="G1099" t="s">
        <v>55</v>
      </c>
      <c r="H1099" t="s">
        <v>32</v>
      </c>
      <c r="I1099" t="s">
        <v>46</v>
      </c>
      <c r="J1099" t="s">
        <v>34</v>
      </c>
      <c r="K1099" t="s">
        <v>188</v>
      </c>
      <c r="L1099" t="s">
        <v>96</v>
      </c>
      <c r="M1099" s="1">
        <v>22671</v>
      </c>
      <c r="N1099" t="s">
        <v>36</v>
      </c>
      <c r="O1099" t="s">
        <v>37</v>
      </c>
      <c r="P1099" t="s">
        <v>49</v>
      </c>
      <c r="Q1099" t="s">
        <v>39</v>
      </c>
      <c r="R1099" t="s">
        <v>98</v>
      </c>
      <c r="S1099" t="str">
        <f>IF(Table1[[#This Row],[Current Employee Rating]]&gt;=4,"High Performer",IF(Table1[[#This Row],[Current Employee Rating]]&gt;=3,"Average Performer","Low Performer"))</f>
        <v>Average Performer</v>
      </c>
      <c r="T1099">
        <v>3</v>
      </c>
      <c r="U1099" s="1">
        <v>45067</v>
      </c>
      <c r="V1099">
        <v>1</v>
      </c>
      <c r="W1099" t="str">
        <f>IF(Table1[[#This Row],[Engagement Score]]&lt;3,"Low",IF(Table1[[#This Row],[Engagement Score]]&lt;4,"Medium","High"))</f>
        <v>Low</v>
      </c>
      <c r="X1099">
        <v>2</v>
      </c>
      <c r="Y1099" t="str">
        <f>IF(Table1[[#This Row],[Satisfaction Score]]&lt;3,"Unsatisfied",IF(Table1[[#This Row],[Satisfaction Score]]&lt;4,"Neutral","Satisfied"))</f>
        <v>Unsatisfied</v>
      </c>
      <c r="Z1099">
        <v>2</v>
      </c>
      <c r="AA1099" s="1">
        <v>44835</v>
      </c>
      <c r="AB1099" t="s">
        <v>41</v>
      </c>
      <c r="AC1099" t="s">
        <v>51</v>
      </c>
      <c r="AD1099" t="s">
        <v>43</v>
      </c>
      <c r="AE1099">
        <v>5</v>
      </c>
      <c r="AF1099" s="5">
        <v>534.82000000000005</v>
      </c>
      <c r="AG1099">
        <v>56</v>
      </c>
      <c r="AH1099" t="str">
        <f t="shared" si="17"/>
        <v>Middle Aged</v>
      </c>
    </row>
    <row r="1100" spans="1:34" x14ac:dyDescent="0.25">
      <c r="A1100">
        <v>1612</v>
      </c>
      <c r="B1100" s="1">
        <v>44745</v>
      </c>
      <c r="C1100">
        <v>3</v>
      </c>
      <c r="D1100" t="s">
        <v>28</v>
      </c>
      <c r="E1100" t="s">
        <v>64</v>
      </c>
      <c r="F1100" t="s">
        <v>30</v>
      </c>
      <c r="G1100" t="s">
        <v>46</v>
      </c>
      <c r="H1100" t="s">
        <v>56</v>
      </c>
      <c r="I1100" t="s">
        <v>33</v>
      </c>
      <c r="J1100" t="s">
        <v>34</v>
      </c>
      <c r="K1100" t="s">
        <v>188</v>
      </c>
      <c r="L1100" t="s">
        <v>58</v>
      </c>
      <c r="M1100" s="1">
        <v>34117</v>
      </c>
      <c r="N1100" t="s">
        <v>36</v>
      </c>
      <c r="O1100" t="s">
        <v>48</v>
      </c>
      <c r="P1100" t="s">
        <v>38</v>
      </c>
      <c r="Q1100" t="s">
        <v>61</v>
      </c>
      <c r="R1100" t="s">
        <v>98</v>
      </c>
      <c r="S1100" t="str">
        <f>IF(Table1[[#This Row],[Current Employee Rating]]&gt;=4,"High Performer",IF(Table1[[#This Row],[Current Employee Rating]]&gt;=3,"Average Performer","Low Performer"))</f>
        <v>Average Performer</v>
      </c>
      <c r="T1100">
        <v>3</v>
      </c>
      <c r="U1100" s="1">
        <v>44908</v>
      </c>
      <c r="V1100">
        <v>5</v>
      </c>
      <c r="W1100" t="str">
        <f>IF(Table1[[#This Row],[Engagement Score]]&lt;3,"Low",IF(Table1[[#This Row],[Engagement Score]]&lt;4,"Medium","High"))</f>
        <v>High</v>
      </c>
      <c r="X1100">
        <v>5</v>
      </c>
      <c r="Y1100" t="str">
        <f>IF(Table1[[#This Row],[Satisfaction Score]]&lt;3,"Unsatisfied",IF(Table1[[#This Row],[Satisfaction Score]]&lt;4,"Neutral","Satisfied"))</f>
        <v>Satisfied</v>
      </c>
      <c r="Z1100">
        <v>3</v>
      </c>
      <c r="AA1100" s="1">
        <v>44951</v>
      </c>
      <c r="AB1100" t="s">
        <v>68</v>
      </c>
      <c r="AC1100" t="s">
        <v>51</v>
      </c>
      <c r="AD1100" t="s">
        <v>52</v>
      </c>
      <c r="AE1100">
        <v>4</v>
      </c>
      <c r="AF1100" s="5">
        <v>522.79</v>
      </c>
      <c r="AG1100">
        <v>29</v>
      </c>
      <c r="AH1100" t="str">
        <f t="shared" si="17"/>
        <v>Adult</v>
      </c>
    </row>
    <row r="1101" spans="1:34" x14ac:dyDescent="0.25">
      <c r="A1101">
        <v>1613</v>
      </c>
      <c r="B1101" s="1">
        <v>43734</v>
      </c>
      <c r="C1101">
        <v>6</v>
      </c>
      <c r="D1101" t="s">
        <v>28</v>
      </c>
      <c r="E1101" t="s">
        <v>94</v>
      </c>
      <c r="F1101" t="s">
        <v>30</v>
      </c>
      <c r="G1101" t="s">
        <v>31</v>
      </c>
      <c r="H1101" t="s">
        <v>32</v>
      </c>
      <c r="I1101" t="s">
        <v>55</v>
      </c>
      <c r="J1101" t="s">
        <v>34</v>
      </c>
      <c r="K1101" t="s">
        <v>188</v>
      </c>
      <c r="L1101" t="s">
        <v>70</v>
      </c>
      <c r="M1101" s="1">
        <v>34883</v>
      </c>
      <c r="N1101" t="s">
        <v>36</v>
      </c>
      <c r="O1101" t="s">
        <v>37</v>
      </c>
      <c r="P1101" t="s">
        <v>60</v>
      </c>
      <c r="Q1101" t="s">
        <v>61</v>
      </c>
      <c r="R1101" t="s">
        <v>78</v>
      </c>
      <c r="S1101" t="str">
        <f>IF(Table1[[#This Row],[Current Employee Rating]]&gt;=4,"High Performer",IF(Table1[[#This Row],[Current Employee Rating]]&gt;=3,"Average Performer","Low Performer"))</f>
        <v>Average Performer</v>
      </c>
      <c r="T1101">
        <v>3</v>
      </c>
      <c r="U1101" s="1">
        <v>44811</v>
      </c>
      <c r="V1101">
        <v>4</v>
      </c>
      <c r="W1101" t="str">
        <f>IF(Table1[[#This Row],[Engagement Score]]&lt;3,"Low",IF(Table1[[#This Row],[Engagement Score]]&lt;4,"Medium","High"))</f>
        <v>High</v>
      </c>
      <c r="X1101">
        <v>2</v>
      </c>
      <c r="Y1101" t="str">
        <f>IF(Table1[[#This Row],[Satisfaction Score]]&lt;3,"Unsatisfied",IF(Table1[[#This Row],[Satisfaction Score]]&lt;4,"Neutral","Satisfied"))</f>
        <v>Unsatisfied</v>
      </c>
      <c r="Z1101">
        <v>1</v>
      </c>
      <c r="AA1101" s="1">
        <v>44954</v>
      </c>
      <c r="AB1101" t="s">
        <v>41</v>
      </c>
      <c r="AC1101" t="s">
        <v>42</v>
      </c>
      <c r="AD1101" t="s">
        <v>63</v>
      </c>
      <c r="AE1101">
        <v>1</v>
      </c>
      <c r="AF1101" s="5">
        <v>868.8</v>
      </c>
      <c r="AG1101">
        <v>24</v>
      </c>
      <c r="AH1101" t="str">
        <f t="shared" si="17"/>
        <v>Young Adult</v>
      </c>
    </row>
    <row r="1102" spans="1:34" x14ac:dyDescent="0.25">
      <c r="A1102">
        <v>1614</v>
      </c>
      <c r="B1102" s="1">
        <v>44918</v>
      </c>
      <c r="C1102">
        <v>3</v>
      </c>
      <c r="D1102" t="s">
        <v>28</v>
      </c>
      <c r="E1102" t="s">
        <v>74</v>
      </c>
      <c r="F1102" t="s">
        <v>30</v>
      </c>
      <c r="G1102" t="s">
        <v>46</v>
      </c>
      <c r="H1102" t="s">
        <v>56</v>
      </c>
      <c r="I1102" t="s">
        <v>46</v>
      </c>
      <c r="J1102" t="s">
        <v>34</v>
      </c>
      <c r="K1102" t="s">
        <v>188</v>
      </c>
      <c r="L1102" t="s">
        <v>70</v>
      </c>
      <c r="M1102" s="1">
        <v>18706</v>
      </c>
      <c r="N1102" t="s">
        <v>36</v>
      </c>
      <c r="O1102" t="s">
        <v>48</v>
      </c>
      <c r="P1102" t="s">
        <v>84</v>
      </c>
      <c r="Q1102" t="s">
        <v>77</v>
      </c>
      <c r="R1102" t="s">
        <v>98</v>
      </c>
      <c r="S1102" t="str">
        <f>IF(Table1[[#This Row],[Current Employee Rating]]&gt;=4,"High Performer",IF(Table1[[#This Row],[Current Employee Rating]]&gt;=3,"Average Performer","Low Performer"))</f>
        <v>Average Performer</v>
      </c>
      <c r="T1102">
        <v>3</v>
      </c>
      <c r="U1102" s="1">
        <v>45026</v>
      </c>
      <c r="V1102">
        <v>1</v>
      </c>
      <c r="W1102" t="str">
        <f>IF(Table1[[#This Row],[Engagement Score]]&lt;3,"Low",IF(Table1[[#This Row],[Engagement Score]]&lt;4,"Medium","High"))</f>
        <v>Low</v>
      </c>
      <c r="X1102">
        <v>4</v>
      </c>
      <c r="Y1102" t="str">
        <f>IF(Table1[[#This Row],[Satisfaction Score]]&lt;3,"Unsatisfied",IF(Table1[[#This Row],[Satisfaction Score]]&lt;4,"Neutral","Satisfied"))</f>
        <v>Satisfied</v>
      </c>
      <c r="Z1102">
        <v>2</v>
      </c>
      <c r="AA1102" s="1">
        <v>45129</v>
      </c>
      <c r="AB1102" t="s">
        <v>92</v>
      </c>
      <c r="AC1102" t="s">
        <v>51</v>
      </c>
      <c r="AD1102" t="s">
        <v>73</v>
      </c>
      <c r="AE1102">
        <v>1</v>
      </c>
      <c r="AF1102" s="5">
        <v>808.85</v>
      </c>
      <c r="AG1102">
        <v>71</v>
      </c>
      <c r="AH1102" t="str">
        <f t="shared" si="17"/>
        <v>Old</v>
      </c>
    </row>
    <row r="1103" spans="1:34" x14ac:dyDescent="0.25">
      <c r="A1103">
        <v>1615</v>
      </c>
      <c r="B1103" s="1">
        <v>44945</v>
      </c>
      <c r="C1103">
        <v>3</v>
      </c>
      <c r="D1103" t="s">
        <v>28</v>
      </c>
      <c r="E1103" t="s">
        <v>81</v>
      </c>
      <c r="F1103" t="s">
        <v>30</v>
      </c>
      <c r="G1103" t="s">
        <v>46</v>
      </c>
      <c r="H1103" t="s">
        <v>32</v>
      </c>
      <c r="I1103" t="s">
        <v>46</v>
      </c>
      <c r="J1103" t="s">
        <v>34</v>
      </c>
      <c r="K1103" t="s">
        <v>188</v>
      </c>
      <c r="L1103" t="s">
        <v>65</v>
      </c>
      <c r="M1103" s="1">
        <v>21931</v>
      </c>
      <c r="N1103" t="s">
        <v>36</v>
      </c>
      <c r="O1103" t="s">
        <v>48</v>
      </c>
      <c r="P1103" t="s">
        <v>38</v>
      </c>
      <c r="Q1103" t="s">
        <v>67</v>
      </c>
      <c r="R1103" t="s">
        <v>78</v>
      </c>
      <c r="S1103" t="str">
        <f>IF(Table1[[#This Row],[Current Employee Rating]]&gt;=4,"High Performer",IF(Table1[[#This Row],[Current Employee Rating]]&gt;=3,"Average Performer","Low Performer"))</f>
        <v>Average Performer</v>
      </c>
      <c r="T1103">
        <v>3</v>
      </c>
      <c r="U1103" s="1">
        <v>45134</v>
      </c>
      <c r="V1103">
        <v>1</v>
      </c>
      <c r="W1103" t="str">
        <f>IF(Table1[[#This Row],[Engagement Score]]&lt;3,"Low",IF(Table1[[#This Row],[Engagement Score]]&lt;4,"Medium","High"))</f>
        <v>Low</v>
      </c>
      <c r="X1103">
        <v>1</v>
      </c>
      <c r="Y1103" t="str">
        <f>IF(Table1[[#This Row],[Satisfaction Score]]&lt;3,"Unsatisfied",IF(Table1[[#This Row],[Satisfaction Score]]&lt;4,"Neutral","Satisfied"))</f>
        <v>Unsatisfied</v>
      </c>
      <c r="Z1103">
        <v>3</v>
      </c>
      <c r="AA1103" s="1">
        <v>44804</v>
      </c>
      <c r="AB1103" t="s">
        <v>68</v>
      </c>
      <c r="AC1103" t="s">
        <v>42</v>
      </c>
      <c r="AD1103" t="s">
        <v>73</v>
      </c>
      <c r="AE1103">
        <v>1</v>
      </c>
      <c r="AF1103" s="5">
        <v>874.1</v>
      </c>
      <c r="AG1103">
        <v>63</v>
      </c>
      <c r="AH1103" t="str">
        <f t="shared" si="17"/>
        <v>Old</v>
      </c>
    </row>
    <row r="1104" spans="1:34" x14ac:dyDescent="0.25">
      <c r="A1104">
        <v>1616</v>
      </c>
      <c r="B1104" s="1">
        <v>43374</v>
      </c>
      <c r="C1104">
        <v>7</v>
      </c>
      <c r="D1104" t="s">
        <v>28</v>
      </c>
      <c r="E1104" t="s">
        <v>54</v>
      </c>
      <c r="F1104" t="s">
        <v>30</v>
      </c>
      <c r="G1104" t="s">
        <v>55</v>
      </c>
      <c r="H1104" t="s">
        <v>45</v>
      </c>
      <c r="I1104" t="s">
        <v>46</v>
      </c>
      <c r="J1104" t="s">
        <v>34</v>
      </c>
      <c r="K1104" t="s">
        <v>188</v>
      </c>
      <c r="L1104" t="s">
        <v>70</v>
      </c>
      <c r="M1104" s="1">
        <v>33392</v>
      </c>
      <c r="N1104" t="s">
        <v>36</v>
      </c>
      <c r="O1104" t="s">
        <v>37</v>
      </c>
      <c r="P1104" t="s">
        <v>72</v>
      </c>
      <c r="Q1104" t="s">
        <v>77</v>
      </c>
      <c r="R1104" t="s">
        <v>98</v>
      </c>
      <c r="S1104" t="str">
        <f>IF(Table1[[#This Row],[Current Employee Rating]]&gt;=4,"High Performer",IF(Table1[[#This Row],[Current Employee Rating]]&gt;=3,"Average Performer","Low Performer"))</f>
        <v>Average Performer</v>
      </c>
      <c r="T1104">
        <v>3</v>
      </c>
      <c r="U1104" s="1">
        <v>44955</v>
      </c>
      <c r="V1104">
        <v>3</v>
      </c>
      <c r="W1104" t="str">
        <f>IF(Table1[[#This Row],[Engagement Score]]&lt;3,"Low",IF(Table1[[#This Row],[Engagement Score]]&lt;4,"Medium","High"))</f>
        <v>Medium</v>
      </c>
      <c r="X1104">
        <v>4</v>
      </c>
      <c r="Y1104" t="str">
        <f>IF(Table1[[#This Row],[Satisfaction Score]]&lt;3,"Unsatisfied",IF(Table1[[#This Row],[Satisfaction Score]]&lt;4,"Neutral","Satisfied"))</f>
        <v>Satisfied</v>
      </c>
      <c r="Z1104">
        <v>1</v>
      </c>
      <c r="AA1104" s="1">
        <v>45125</v>
      </c>
      <c r="AB1104" t="s">
        <v>41</v>
      </c>
      <c r="AC1104" t="s">
        <v>51</v>
      </c>
      <c r="AD1104" t="s">
        <v>63</v>
      </c>
      <c r="AE1104">
        <v>2</v>
      </c>
      <c r="AF1104" s="5">
        <v>206.73</v>
      </c>
      <c r="AG1104">
        <v>27</v>
      </c>
      <c r="AH1104" t="str">
        <f t="shared" si="17"/>
        <v>Adult</v>
      </c>
    </row>
    <row r="1105" spans="1:34" x14ac:dyDescent="0.25">
      <c r="A1105">
        <v>1617</v>
      </c>
      <c r="B1105" s="1">
        <v>44610</v>
      </c>
      <c r="C1105">
        <v>4</v>
      </c>
      <c r="D1105" t="s">
        <v>28</v>
      </c>
      <c r="E1105" t="s">
        <v>69</v>
      </c>
      <c r="F1105" t="s">
        <v>30</v>
      </c>
      <c r="G1105" t="s">
        <v>55</v>
      </c>
      <c r="H1105" t="s">
        <v>56</v>
      </c>
      <c r="I1105" t="s">
        <v>55</v>
      </c>
      <c r="J1105" t="s">
        <v>34</v>
      </c>
      <c r="K1105" t="s">
        <v>188</v>
      </c>
      <c r="L1105" t="s">
        <v>47</v>
      </c>
      <c r="M1105" s="1">
        <v>33599</v>
      </c>
      <c r="N1105" t="s">
        <v>36</v>
      </c>
      <c r="O1105" t="s">
        <v>37</v>
      </c>
      <c r="P1105" t="s">
        <v>72</v>
      </c>
      <c r="Q1105" t="s">
        <v>77</v>
      </c>
      <c r="R1105" t="s">
        <v>98</v>
      </c>
      <c r="S1105" t="str">
        <f>IF(Table1[[#This Row],[Current Employee Rating]]&gt;=4,"High Performer",IF(Table1[[#This Row],[Current Employee Rating]]&gt;=3,"Average Performer","Low Performer"))</f>
        <v>Average Performer</v>
      </c>
      <c r="T1105">
        <v>3</v>
      </c>
      <c r="U1105" s="1">
        <v>44965</v>
      </c>
      <c r="V1105">
        <v>5</v>
      </c>
      <c r="W1105" t="str">
        <f>IF(Table1[[#This Row],[Engagement Score]]&lt;3,"Low",IF(Table1[[#This Row],[Engagement Score]]&lt;4,"Medium","High"))</f>
        <v>High</v>
      </c>
      <c r="X1105">
        <v>1</v>
      </c>
      <c r="Y1105" t="str">
        <f>IF(Table1[[#This Row],[Satisfaction Score]]&lt;3,"Unsatisfied",IF(Table1[[#This Row],[Satisfaction Score]]&lt;4,"Neutral","Satisfied"))</f>
        <v>Unsatisfied</v>
      </c>
      <c r="Z1105">
        <v>2</v>
      </c>
      <c r="AA1105" s="1">
        <v>44963</v>
      </c>
      <c r="AB1105" t="s">
        <v>41</v>
      </c>
      <c r="AC1105" t="s">
        <v>42</v>
      </c>
      <c r="AD1105" t="s">
        <v>63</v>
      </c>
      <c r="AE1105">
        <v>3</v>
      </c>
      <c r="AF1105" s="5">
        <v>586.5</v>
      </c>
      <c r="AG1105">
        <v>31</v>
      </c>
      <c r="AH1105" t="str">
        <f t="shared" si="17"/>
        <v>Adult</v>
      </c>
    </row>
    <row r="1106" spans="1:34" x14ac:dyDescent="0.25">
      <c r="A1106">
        <v>1618</v>
      </c>
      <c r="B1106" s="1">
        <v>44539</v>
      </c>
      <c r="C1106">
        <v>4</v>
      </c>
      <c r="D1106" t="s">
        <v>28</v>
      </c>
      <c r="E1106" t="s">
        <v>29</v>
      </c>
      <c r="F1106" t="s">
        <v>30</v>
      </c>
      <c r="G1106" t="s">
        <v>55</v>
      </c>
      <c r="H1106" t="s">
        <v>56</v>
      </c>
      <c r="I1106" t="s">
        <v>33</v>
      </c>
      <c r="J1106" t="s">
        <v>34</v>
      </c>
      <c r="K1106" t="s">
        <v>188</v>
      </c>
      <c r="L1106" t="s">
        <v>70</v>
      </c>
      <c r="M1106" s="1">
        <v>28292</v>
      </c>
      <c r="N1106" t="s">
        <v>36</v>
      </c>
      <c r="O1106" t="s">
        <v>48</v>
      </c>
      <c r="P1106" t="s">
        <v>38</v>
      </c>
      <c r="Q1106" t="s">
        <v>39</v>
      </c>
      <c r="R1106" t="s">
        <v>98</v>
      </c>
      <c r="S1106" t="str">
        <f>IF(Table1[[#This Row],[Current Employee Rating]]&gt;=4,"High Performer",IF(Table1[[#This Row],[Current Employee Rating]]&gt;=3,"Average Performer","Low Performer"))</f>
        <v>Average Performer</v>
      </c>
      <c r="T1106">
        <v>3</v>
      </c>
      <c r="U1106" s="1">
        <v>44881</v>
      </c>
      <c r="V1106">
        <v>2</v>
      </c>
      <c r="W1106" t="str">
        <f>IF(Table1[[#This Row],[Engagement Score]]&lt;3,"Low",IF(Table1[[#This Row],[Engagement Score]]&lt;4,"Medium","High"))</f>
        <v>Low</v>
      </c>
      <c r="X1106">
        <v>5</v>
      </c>
      <c r="Y1106" t="str">
        <f>IF(Table1[[#This Row],[Satisfaction Score]]&lt;3,"Unsatisfied",IF(Table1[[#This Row],[Satisfaction Score]]&lt;4,"Neutral","Satisfied"))</f>
        <v>Satisfied</v>
      </c>
      <c r="Z1106">
        <v>4</v>
      </c>
      <c r="AA1106" s="1">
        <v>45040</v>
      </c>
      <c r="AB1106" t="s">
        <v>41</v>
      </c>
      <c r="AC1106" t="s">
        <v>42</v>
      </c>
      <c r="AD1106" t="s">
        <v>73</v>
      </c>
      <c r="AE1106">
        <v>2</v>
      </c>
      <c r="AF1106" s="5">
        <v>779.69</v>
      </c>
      <c r="AG1106">
        <v>44</v>
      </c>
      <c r="AH1106" t="str">
        <f t="shared" si="17"/>
        <v>Middle Aged</v>
      </c>
    </row>
    <row r="1107" spans="1:34" x14ac:dyDescent="0.25">
      <c r="A1107">
        <v>1620</v>
      </c>
      <c r="B1107" s="1">
        <v>43978</v>
      </c>
      <c r="C1107">
        <v>5</v>
      </c>
      <c r="D1107" t="s">
        <v>28</v>
      </c>
      <c r="E1107" t="s">
        <v>44</v>
      </c>
      <c r="F1107" t="s">
        <v>30</v>
      </c>
      <c r="G1107" t="s">
        <v>31</v>
      </c>
      <c r="H1107" t="s">
        <v>45</v>
      </c>
      <c r="I1107" t="s">
        <v>55</v>
      </c>
      <c r="J1107" t="s">
        <v>34</v>
      </c>
      <c r="K1107" t="s">
        <v>188</v>
      </c>
      <c r="L1107" t="s">
        <v>82</v>
      </c>
      <c r="M1107" s="1">
        <v>24535</v>
      </c>
      <c r="N1107" t="s">
        <v>36</v>
      </c>
      <c r="O1107" t="s">
        <v>48</v>
      </c>
      <c r="P1107" t="s">
        <v>84</v>
      </c>
      <c r="Q1107" t="s">
        <v>61</v>
      </c>
      <c r="R1107" t="s">
        <v>98</v>
      </c>
      <c r="S1107" t="str">
        <f>IF(Table1[[#This Row],[Current Employee Rating]]&gt;=4,"High Performer",IF(Table1[[#This Row],[Current Employee Rating]]&gt;=3,"Average Performer","Low Performer"))</f>
        <v>Average Performer</v>
      </c>
      <c r="T1107">
        <v>3</v>
      </c>
      <c r="U1107" s="1">
        <v>44864</v>
      </c>
      <c r="V1107">
        <v>5</v>
      </c>
      <c r="W1107" t="str">
        <f>IF(Table1[[#This Row],[Engagement Score]]&lt;3,"Low",IF(Table1[[#This Row],[Engagement Score]]&lt;4,"Medium","High"))</f>
        <v>High</v>
      </c>
      <c r="X1107">
        <v>3</v>
      </c>
      <c r="Y1107" t="str">
        <f>IF(Table1[[#This Row],[Satisfaction Score]]&lt;3,"Unsatisfied",IF(Table1[[#This Row],[Satisfaction Score]]&lt;4,"Neutral","Satisfied"))</f>
        <v>Neutral</v>
      </c>
      <c r="Z1107">
        <v>2</v>
      </c>
      <c r="AA1107" s="1">
        <v>44944</v>
      </c>
      <c r="AB1107" t="s">
        <v>62</v>
      </c>
      <c r="AC1107" t="s">
        <v>51</v>
      </c>
      <c r="AD1107" t="s">
        <v>63</v>
      </c>
      <c r="AE1107">
        <v>5</v>
      </c>
      <c r="AF1107" s="5">
        <v>986.14</v>
      </c>
      <c r="AG1107">
        <v>53</v>
      </c>
      <c r="AH1107" t="str">
        <f t="shared" si="17"/>
        <v>Middle Aged</v>
      </c>
    </row>
    <row r="1108" spans="1:34" x14ac:dyDescent="0.25">
      <c r="A1108">
        <v>1621</v>
      </c>
      <c r="B1108" s="1">
        <v>44460</v>
      </c>
      <c r="C1108">
        <v>4</v>
      </c>
      <c r="D1108" t="s">
        <v>139</v>
      </c>
      <c r="E1108" t="s">
        <v>87</v>
      </c>
      <c r="F1108" t="s">
        <v>30</v>
      </c>
      <c r="G1108" t="s">
        <v>55</v>
      </c>
      <c r="H1108" t="s">
        <v>56</v>
      </c>
      <c r="I1108" t="s">
        <v>33</v>
      </c>
      <c r="J1108" t="s">
        <v>95</v>
      </c>
      <c r="K1108" t="s">
        <v>95</v>
      </c>
      <c r="L1108" t="s">
        <v>70</v>
      </c>
      <c r="M1108" s="1">
        <v>27737</v>
      </c>
      <c r="N1108" t="s">
        <v>36</v>
      </c>
      <c r="O1108" t="s">
        <v>48</v>
      </c>
      <c r="P1108" t="s">
        <v>60</v>
      </c>
      <c r="Q1108" t="s">
        <v>77</v>
      </c>
      <c r="R1108" t="s">
        <v>98</v>
      </c>
      <c r="S1108" t="str">
        <f>IF(Table1[[#This Row],[Current Employee Rating]]&gt;=4,"High Performer",IF(Table1[[#This Row],[Current Employee Rating]]&gt;=3,"Average Performer","Low Performer"))</f>
        <v>Average Performer</v>
      </c>
      <c r="T1108">
        <v>3</v>
      </c>
      <c r="U1108" s="1">
        <v>45067</v>
      </c>
      <c r="V1108">
        <v>4</v>
      </c>
      <c r="W1108" t="str">
        <f>IF(Table1[[#This Row],[Engagement Score]]&lt;3,"Low",IF(Table1[[#This Row],[Engagement Score]]&lt;4,"Medium","High"))</f>
        <v>High</v>
      </c>
      <c r="X1108">
        <v>1</v>
      </c>
      <c r="Y1108" t="str">
        <f>IF(Table1[[#This Row],[Satisfaction Score]]&lt;3,"Unsatisfied",IF(Table1[[#This Row],[Satisfaction Score]]&lt;4,"Neutral","Satisfied"))</f>
        <v>Unsatisfied</v>
      </c>
      <c r="Z1108">
        <v>3</v>
      </c>
      <c r="AA1108" s="1">
        <v>44837</v>
      </c>
      <c r="AB1108" t="s">
        <v>68</v>
      </c>
      <c r="AC1108" t="s">
        <v>42</v>
      </c>
      <c r="AD1108" t="s">
        <v>63</v>
      </c>
      <c r="AE1108">
        <v>2</v>
      </c>
      <c r="AF1108" s="5">
        <v>264.74</v>
      </c>
      <c r="AG1108">
        <v>46</v>
      </c>
      <c r="AH1108" t="str">
        <f t="shared" si="17"/>
        <v>Middle Aged</v>
      </c>
    </row>
    <row r="1109" spans="1:34" x14ac:dyDescent="0.25">
      <c r="A1109">
        <v>1622</v>
      </c>
      <c r="B1109" s="1">
        <v>44438</v>
      </c>
      <c r="C1109">
        <v>4</v>
      </c>
      <c r="D1109" t="s">
        <v>139</v>
      </c>
      <c r="E1109" t="s">
        <v>64</v>
      </c>
      <c r="F1109" t="s">
        <v>30</v>
      </c>
      <c r="G1109" t="s">
        <v>31</v>
      </c>
      <c r="H1109" t="s">
        <v>45</v>
      </c>
      <c r="I1109" t="s">
        <v>46</v>
      </c>
      <c r="J1109" t="s">
        <v>95</v>
      </c>
      <c r="K1109" t="s">
        <v>95</v>
      </c>
      <c r="L1109" t="s">
        <v>47</v>
      </c>
      <c r="M1109" s="1">
        <v>15362</v>
      </c>
      <c r="N1109" t="s">
        <v>36</v>
      </c>
      <c r="O1109" t="s">
        <v>48</v>
      </c>
      <c r="P1109" t="s">
        <v>84</v>
      </c>
      <c r="Q1109" t="s">
        <v>61</v>
      </c>
      <c r="R1109" t="s">
        <v>98</v>
      </c>
      <c r="S1109" t="str">
        <f>IF(Table1[[#This Row],[Current Employee Rating]]&gt;=4,"High Performer",IF(Table1[[#This Row],[Current Employee Rating]]&gt;=3,"Average Performer","Low Performer"))</f>
        <v>Average Performer</v>
      </c>
      <c r="T1109">
        <v>3</v>
      </c>
      <c r="U1109" s="1">
        <v>45045</v>
      </c>
      <c r="V1109">
        <v>1</v>
      </c>
      <c r="W1109" t="str">
        <f>IF(Table1[[#This Row],[Engagement Score]]&lt;3,"Low",IF(Table1[[#This Row],[Engagement Score]]&lt;4,"Medium","High"))</f>
        <v>Low</v>
      </c>
      <c r="X1109">
        <v>5</v>
      </c>
      <c r="Y1109" t="str">
        <f>IF(Table1[[#This Row],[Satisfaction Score]]&lt;3,"Unsatisfied",IF(Table1[[#This Row],[Satisfaction Score]]&lt;4,"Neutral","Satisfied"))</f>
        <v>Satisfied</v>
      </c>
      <c r="Z1109">
        <v>5</v>
      </c>
      <c r="AA1109" s="1">
        <v>44912</v>
      </c>
      <c r="AB1109" t="s">
        <v>92</v>
      </c>
      <c r="AC1109" t="s">
        <v>42</v>
      </c>
      <c r="AD1109" t="s">
        <v>73</v>
      </c>
      <c r="AE1109">
        <v>4</v>
      </c>
      <c r="AF1109" s="5">
        <v>344.06</v>
      </c>
      <c r="AG1109">
        <v>79</v>
      </c>
      <c r="AH1109" t="str">
        <f t="shared" si="17"/>
        <v>Old</v>
      </c>
    </row>
    <row r="1110" spans="1:34" x14ac:dyDescent="0.25">
      <c r="A1110">
        <v>1623</v>
      </c>
      <c r="B1110" s="1">
        <v>45096</v>
      </c>
      <c r="C1110">
        <v>2</v>
      </c>
      <c r="D1110" t="s">
        <v>139</v>
      </c>
      <c r="E1110" t="s">
        <v>94</v>
      </c>
      <c r="F1110" t="s">
        <v>30</v>
      </c>
      <c r="G1110" t="s">
        <v>55</v>
      </c>
      <c r="H1110" t="s">
        <v>32</v>
      </c>
      <c r="I1110" t="s">
        <v>33</v>
      </c>
      <c r="J1110" t="s">
        <v>95</v>
      </c>
      <c r="K1110" t="s">
        <v>95</v>
      </c>
      <c r="L1110" t="s">
        <v>35</v>
      </c>
      <c r="M1110" s="1">
        <v>37059</v>
      </c>
      <c r="N1110" t="s">
        <v>36</v>
      </c>
      <c r="O1110" t="s">
        <v>48</v>
      </c>
      <c r="P1110" t="s">
        <v>60</v>
      </c>
      <c r="Q1110" t="s">
        <v>77</v>
      </c>
      <c r="R1110" t="s">
        <v>98</v>
      </c>
      <c r="S1110" t="str">
        <f>IF(Table1[[#This Row],[Current Employee Rating]]&gt;=4,"High Performer",IF(Table1[[#This Row],[Current Employee Rating]]&gt;=3,"Average Performer","Low Performer"))</f>
        <v>Average Performer</v>
      </c>
      <c r="T1110">
        <v>3</v>
      </c>
      <c r="U1110" s="1">
        <v>44913</v>
      </c>
      <c r="V1110">
        <v>1</v>
      </c>
      <c r="W1110" t="str">
        <f>IF(Table1[[#This Row],[Engagement Score]]&lt;3,"Low",IF(Table1[[#This Row],[Engagement Score]]&lt;4,"Medium","High"))</f>
        <v>Low</v>
      </c>
      <c r="X1110">
        <v>2</v>
      </c>
      <c r="Y1110" t="str">
        <f>IF(Table1[[#This Row],[Satisfaction Score]]&lt;3,"Unsatisfied",IF(Table1[[#This Row],[Satisfaction Score]]&lt;4,"Neutral","Satisfied"))</f>
        <v>Unsatisfied</v>
      </c>
      <c r="Z1110">
        <v>2</v>
      </c>
      <c r="AA1110" s="1">
        <v>44891</v>
      </c>
      <c r="AB1110" t="s">
        <v>62</v>
      </c>
      <c r="AC1110" t="s">
        <v>42</v>
      </c>
      <c r="AD1110" t="s">
        <v>73</v>
      </c>
      <c r="AE1110">
        <v>3</v>
      </c>
      <c r="AF1110" s="5">
        <v>232.5</v>
      </c>
      <c r="AG1110">
        <v>22</v>
      </c>
      <c r="AH1110" t="str">
        <f t="shared" si="17"/>
        <v>Young Adult</v>
      </c>
    </row>
    <row r="1111" spans="1:34" x14ac:dyDescent="0.25">
      <c r="A1111">
        <v>1624</v>
      </c>
      <c r="B1111" s="1">
        <v>45058</v>
      </c>
      <c r="C1111">
        <v>2</v>
      </c>
      <c r="D1111" t="s">
        <v>131</v>
      </c>
      <c r="E1111" t="s">
        <v>74</v>
      </c>
      <c r="F1111" t="s">
        <v>30</v>
      </c>
      <c r="G1111" t="s">
        <v>55</v>
      </c>
      <c r="H1111" t="s">
        <v>45</v>
      </c>
      <c r="I1111" t="s">
        <v>33</v>
      </c>
      <c r="J1111" t="s">
        <v>95</v>
      </c>
      <c r="K1111" t="s">
        <v>95</v>
      </c>
      <c r="L1111" t="s">
        <v>70</v>
      </c>
      <c r="M1111" s="1">
        <v>35360</v>
      </c>
      <c r="N1111" t="s">
        <v>36</v>
      </c>
      <c r="O1111" t="s">
        <v>48</v>
      </c>
      <c r="P1111" t="s">
        <v>38</v>
      </c>
      <c r="Q1111" t="s">
        <v>39</v>
      </c>
      <c r="R1111" t="s">
        <v>98</v>
      </c>
      <c r="S1111" t="str">
        <f>IF(Table1[[#This Row],[Current Employee Rating]]&gt;=4,"High Performer",IF(Table1[[#This Row],[Current Employee Rating]]&gt;=3,"Average Performer","Low Performer"))</f>
        <v>Average Performer</v>
      </c>
      <c r="T1111">
        <v>3</v>
      </c>
      <c r="U1111" s="1">
        <v>45131</v>
      </c>
      <c r="V1111">
        <v>5</v>
      </c>
      <c r="W1111" t="str">
        <f>IF(Table1[[#This Row],[Engagement Score]]&lt;3,"Low",IF(Table1[[#This Row],[Engagement Score]]&lt;4,"Medium","High"))</f>
        <v>High</v>
      </c>
      <c r="X1111">
        <v>1</v>
      </c>
      <c r="Y1111" t="str">
        <f>IF(Table1[[#This Row],[Satisfaction Score]]&lt;3,"Unsatisfied",IF(Table1[[#This Row],[Satisfaction Score]]&lt;4,"Neutral","Satisfied"))</f>
        <v>Unsatisfied</v>
      </c>
      <c r="Z1111">
        <v>3</v>
      </c>
      <c r="AA1111" s="1">
        <v>45037</v>
      </c>
      <c r="AB1111" t="s">
        <v>50</v>
      </c>
      <c r="AC1111" t="s">
        <v>42</v>
      </c>
      <c r="AD1111" t="s">
        <v>43</v>
      </c>
      <c r="AE1111">
        <v>1</v>
      </c>
      <c r="AF1111" s="5">
        <v>953.68</v>
      </c>
      <c r="AG1111">
        <v>27</v>
      </c>
      <c r="AH1111" t="str">
        <f t="shared" si="17"/>
        <v>Adult</v>
      </c>
    </row>
    <row r="1112" spans="1:34" x14ac:dyDescent="0.25">
      <c r="A1112">
        <v>1625</v>
      </c>
      <c r="B1112" s="1">
        <v>44717</v>
      </c>
      <c r="C1112">
        <v>3</v>
      </c>
      <c r="D1112" t="s">
        <v>131</v>
      </c>
      <c r="E1112" t="s">
        <v>81</v>
      </c>
      <c r="F1112" t="s">
        <v>30</v>
      </c>
      <c r="G1112" t="s">
        <v>46</v>
      </c>
      <c r="H1112" t="s">
        <v>56</v>
      </c>
      <c r="I1112" t="s">
        <v>46</v>
      </c>
      <c r="J1112" t="s">
        <v>95</v>
      </c>
      <c r="K1112" t="s">
        <v>95</v>
      </c>
      <c r="L1112" t="s">
        <v>100</v>
      </c>
      <c r="M1112" s="1">
        <v>28384</v>
      </c>
      <c r="N1112" t="s">
        <v>36</v>
      </c>
      <c r="O1112" t="s">
        <v>48</v>
      </c>
      <c r="P1112" t="s">
        <v>60</v>
      </c>
      <c r="Q1112" t="s">
        <v>61</v>
      </c>
      <c r="R1112" t="s">
        <v>78</v>
      </c>
      <c r="S1112" t="str">
        <f>IF(Table1[[#This Row],[Current Employee Rating]]&gt;=4,"High Performer",IF(Table1[[#This Row],[Current Employee Rating]]&gt;=3,"Average Performer","Low Performer"))</f>
        <v>Average Performer</v>
      </c>
      <c r="T1112">
        <v>3</v>
      </c>
      <c r="U1112" s="1">
        <v>44789</v>
      </c>
      <c r="V1112">
        <v>5</v>
      </c>
      <c r="W1112" t="str">
        <f>IF(Table1[[#This Row],[Engagement Score]]&lt;3,"Low",IF(Table1[[#This Row],[Engagement Score]]&lt;4,"Medium","High"))</f>
        <v>High</v>
      </c>
      <c r="X1112">
        <v>2</v>
      </c>
      <c r="Y1112" t="str">
        <f>IF(Table1[[#This Row],[Satisfaction Score]]&lt;3,"Unsatisfied",IF(Table1[[#This Row],[Satisfaction Score]]&lt;4,"Neutral","Satisfied"))</f>
        <v>Unsatisfied</v>
      </c>
      <c r="Z1112">
        <v>2</v>
      </c>
      <c r="AA1112" s="1">
        <v>44880</v>
      </c>
      <c r="AB1112" t="s">
        <v>62</v>
      </c>
      <c r="AC1112" t="s">
        <v>51</v>
      </c>
      <c r="AD1112" t="s">
        <v>73</v>
      </c>
      <c r="AE1112">
        <v>5</v>
      </c>
      <c r="AF1112" s="5">
        <v>101.56</v>
      </c>
      <c r="AG1112">
        <v>45</v>
      </c>
      <c r="AH1112" t="str">
        <f t="shared" si="17"/>
        <v>Middle Aged</v>
      </c>
    </row>
    <row r="1113" spans="1:34" x14ac:dyDescent="0.25">
      <c r="A1113">
        <v>1626</v>
      </c>
      <c r="B1113" s="1">
        <v>44091</v>
      </c>
      <c r="C1113">
        <v>5</v>
      </c>
      <c r="D1113" t="s">
        <v>123</v>
      </c>
      <c r="E1113" t="s">
        <v>54</v>
      </c>
      <c r="F1113" t="s">
        <v>30</v>
      </c>
      <c r="G1113" t="s">
        <v>55</v>
      </c>
      <c r="H1113" t="s">
        <v>56</v>
      </c>
      <c r="I1113" t="s">
        <v>33</v>
      </c>
      <c r="J1113" t="s">
        <v>95</v>
      </c>
      <c r="K1113" t="s">
        <v>95</v>
      </c>
      <c r="L1113" t="s">
        <v>65</v>
      </c>
      <c r="M1113" s="1">
        <v>17299</v>
      </c>
      <c r="N1113" t="s">
        <v>36</v>
      </c>
      <c r="O1113" t="s">
        <v>37</v>
      </c>
      <c r="P1113" t="s">
        <v>60</v>
      </c>
      <c r="Q1113" t="s">
        <v>67</v>
      </c>
      <c r="R1113" t="s">
        <v>98</v>
      </c>
      <c r="S1113" t="str">
        <f>IF(Table1[[#This Row],[Current Employee Rating]]&gt;=4,"High Performer",IF(Table1[[#This Row],[Current Employee Rating]]&gt;=3,"Average Performer","Low Performer"))</f>
        <v>Average Performer</v>
      </c>
      <c r="T1113">
        <v>3</v>
      </c>
      <c r="U1113" s="1">
        <v>44937</v>
      </c>
      <c r="V1113">
        <v>3</v>
      </c>
      <c r="W1113" t="str">
        <f>IF(Table1[[#This Row],[Engagement Score]]&lt;3,"Low",IF(Table1[[#This Row],[Engagement Score]]&lt;4,"Medium","High"))</f>
        <v>Medium</v>
      </c>
      <c r="X1113">
        <v>4</v>
      </c>
      <c r="Y1113" t="str">
        <f>IF(Table1[[#This Row],[Satisfaction Score]]&lt;3,"Unsatisfied",IF(Table1[[#This Row],[Satisfaction Score]]&lt;4,"Neutral","Satisfied"))</f>
        <v>Satisfied</v>
      </c>
      <c r="Z1113">
        <v>5</v>
      </c>
      <c r="AA1113" s="1">
        <v>45051</v>
      </c>
      <c r="AB1113" t="s">
        <v>62</v>
      </c>
      <c r="AC1113" t="s">
        <v>42</v>
      </c>
      <c r="AD1113" t="s">
        <v>43</v>
      </c>
      <c r="AE1113">
        <v>3</v>
      </c>
      <c r="AF1113" s="5">
        <v>624.79999999999995</v>
      </c>
      <c r="AG1113">
        <v>73</v>
      </c>
      <c r="AH1113" t="str">
        <f t="shared" si="17"/>
        <v>Old</v>
      </c>
    </row>
    <row r="1114" spans="1:34" x14ac:dyDescent="0.25">
      <c r="A1114">
        <v>1627</v>
      </c>
      <c r="B1114" s="1">
        <v>45061</v>
      </c>
      <c r="C1114">
        <v>2</v>
      </c>
      <c r="D1114" t="s">
        <v>139</v>
      </c>
      <c r="E1114" t="s">
        <v>69</v>
      </c>
      <c r="F1114" t="s">
        <v>30</v>
      </c>
      <c r="G1114" t="s">
        <v>55</v>
      </c>
      <c r="H1114" t="s">
        <v>32</v>
      </c>
      <c r="I1114" t="s">
        <v>55</v>
      </c>
      <c r="J1114" t="s">
        <v>95</v>
      </c>
      <c r="K1114" t="s">
        <v>95</v>
      </c>
      <c r="L1114" t="s">
        <v>70</v>
      </c>
      <c r="M1114" s="1">
        <v>24121</v>
      </c>
      <c r="N1114" t="s">
        <v>36</v>
      </c>
      <c r="O1114" t="s">
        <v>37</v>
      </c>
      <c r="P1114" t="s">
        <v>60</v>
      </c>
      <c r="Q1114" t="s">
        <v>77</v>
      </c>
      <c r="R1114" t="s">
        <v>78</v>
      </c>
      <c r="S1114" t="str">
        <f>IF(Table1[[#This Row],[Current Employee Rating]]&gt;=4,"High Performer",IF(Table1[[#This Row],[Current Employee Rating]]&gt;=3,"Average Performer","Low Performer"))</f>
        <v>Average Performer</v>
      </c>
      <c r="T1114">
        <v>3</v>
      </c>
      <c r="U1114" s="1">
        <v>44779</v>
      </c>
      <c r="V1114">
        <v>4</v>
      </c>
      <c r="W1114" t="str">
        <f>IF(Table1[[#This Row],[Engagement Score]]&lt;3,"Low",IF(Table1[[#This Row],[Engagement Score]]&lt;4,"Medium","High"))</f>
        <v>High</v>
      </c>
      <c r="X1114">
        <v>4</v>
      </c>
      <c r="Y1114" t="str">
        <f>IF(Table1[[#This Row],[Satisfaction Score]]&lt;3,"Unsatisfied",IF(Table1[[#This Row],[Satisfaction Score]]&lt;4,"Neutral","Satisfied"))</f>
        <v>Satisfied</v>
      </c>
      <c r="Z1114">
        <v>1</v>
      </c>
      <c r="AA1114" s="1">
        <v>44900</v>
      </c>
      <c r="AB1114" t="s">
        <v>62</v>
      </c>
      <c r="AC1114" t="s">
        <v>42</v>
      </c>
      <c r="AD1114" t="s">
        <v>63</v>
      </c>
      <c r="AE1114">
        <v>5</v>
      </c>
      <c r="AF1114" s="5">
        <v>943.93</v>
      </c>
      <c r="AG1114">
        <v>57</v>
      </c>
      <c r="AH1114" t="str">
        <f t="shared" si="17"/>
        <v>Middle Aged</v>
      </c>
    </row>
    <row r="1115" spans="1:34" x14ac:dyDescent="0.25">
      <c r="A1115">
        <v>1628</v>
      </c>
      <c r="B1115" s="1">
        <v>43449</v>
      </c>
      <c r="C1115">
        <v>7</v>
      </c>
      <c r="D1115" t="s">
        <v>131</v>
      </c>
      <c r="E1115" t="s">
        <v>29</v>
      </c>
      <c r="F1115" t="s">
        <v>30</v>
      </c>
      <c r="G1115" t="s">
        <v>46</v>
      </c>
      <c r="H1115" t="s">
        <v>45</v>
      </c>
      <c r="I1115" t="s">
        <v>33</v>
      </c>
      <c r="J1115" t="s">
        <v>95</v>
      </c>
      <c r="K1115" t="s">
        <v>95</v>
      </c>
      <c r="L1115" t="s">
        <v>102</v>
      </c>
      <c r="M1115" s="1">
        <v>27131</v>
      </c>
      <c r="N1115" t="s">
        <v>36</v>
      </c>
      <c r="O1115" t="s">
        <v>37</v>
      </c>
      <c r="P1115" t="s">
        <v>84</v>
      </c>
      <c r="Q1115" t="s">
        <v>61</v>
      </c>
      <c r="R1115" t="s">
        <v>98</v>
      </c>
      <c r="S1115" t="str">
        <f>IF(Table1[[#This Row],[Current Employee Rating]]&gt;=4,"High Performer",IF(Table1[[#This Row],[Current Employee Rating]]&gt;=3,"Average Performer","Low Performer"))</f>
        <v>Average Performer</v>
      </c>
      <c r="T1115">
        <v>3</v>
      </c>
      <c r="U1115" s="1">
        <v>45028</v>
      </c>
      <c r="V1115">
        <v>4</v>
      </c>
      <c r="W1115" t="str">
        <f>IF(Table1[[#This Row],[Engagement Score]]&lt;3,"Low",IF(Table1[[#This Row],[Engagement Score]]&lt;4,"Medium","High"))</f>
        <v>High</v>
      </c>
      <c r="X1115">
        <v>4</v>
      </c>
      <c r="Y1115" t="str">
        <f>IF(Table1[[#This Row],[Satisfaction Score]]&lt;3,"Unsatisfied",IF(Table1[[#This Row],[Satisfaction Score]]&lt;4,"Neutral","Satisfied"))</f>
        <v>Satisfied</v>
      </c>
      <c r="Z1115">
        <v>2</v>
      </c>
      <c r="AA1115" s="1">
        <v>45066</v>
      </c>
      <c r="AB1115" t="s">
        <v>50</v>
      </c>
      <c r="AC1115" t="s">
        <v>42</v>
      </c>
      <c r="AD1115" t="s">
        <v>63</v>
      </c>
      <c r="AE1115">
        <v>1</v>
      </c>
      <c r="AF1115" s="5">
        <v>781.52</v>
      </c>
      <c r="AG1115">
        <v>44</v>
      </c>
      <c r="AH1115" t="str">
        <f t="shared" si="17"/>
        <v>Middle Aged</v>
      </c>
    </row>
    <row r="1116" spans="1:34" x14ac:dyDescent="0.25">
      <c r="A1116">
        <v>1629</v>
      </c>
      <c r="B1116" s="1">
        <v>43775</v>
      </c>
      <c r="C1116">
        <v>6</v>
      </c>
      <c r="D1116" t="s">
        <v>139</v>
      </c>
      <c r="E1116" t="s">
        <v>54</v>
      </c>
      <c r="F1116" t="s">
        <v>108</v>
      </c>
      <c r="G1116" t="s">
        <v>46</v>
      </c>
      <c r="H1116" t="s">
        <v>56</v>
      </c>
      <c r="I1116" t="s">
        <v>55</v>
      </c>
      <c r="J1116" t="s">
        <v>95</v>
      </c>
      <c r="K1116" t="s">
        <v>95</v>
      </c>
      <c r="L1116" t="s">
        <v>70</v>
      </c>
      <c r="M1116" s="1">
        <v>16806</v>
      </c>
      <c r="N1116" t="s">
        <v>36</v>
      </c>
      <c r="O1116" t="s">
        <v>37</v>
      </c>
      <c r="P1116" t="s">
        <v>49</v>
      </c>
      <c r="Q1116" t="s">
        <v>67</v>
      </c>
      <c r="R1116" t="s">
        <v>40</v>
      </c>
      <c r="S1116" t="str">
        <f>IF(Table1[[#This Row],[Current Employee Rating]]&gt;=4,"High Performer",IF(Table1[[#This Row],[Current Employee Rating]]&gt;=3,"Average Performer","Low Performer"))</f>
        <v>Average Performer</v>
      </c>
      <c r="T1116">
        <v>3</v>
      </c>
      <c r="U1116" s="1">
        <v>44827</v>
      </c>
      <c r="V1116">
        <v>1</v>
      </c>
      <c r="W1116" t="str">
        <f>IF(Table1[[#This Row],[Engagement Score]]&lt;3,"Low",IF(Table1[[#This Row],[Engagement Score]]&lt;4,"Medium","High"))</f>
        <v>Low</v>
      </c>
      <c r="X1116">
        <v>2</v>
      </c>
      <c r="Y1116" t="str">
        <f>IF(Table1[[#This Row],[Satisfaction Score]]&lt;3,"Unsatisfied",IF(Table1[[#This Row],[Satisfaction Score]]&lt;4,"Neutral","Satisfied"))</f>
        <v>Unsatisfied</v>
      </c>
      <c r="Z1116">
        <v>4</v>
      </c>
      <c r="AA1116" s="1">
        <v>45125</v>
      </c>
      <c r="AB1116" t="s">
        <v>41</v>
      </c>
      <c r="AC1116" t="s">
        <v>42</v>
      </c>
      <c r="AD1116" t="s">
        <v>43</v>
      </c>
      <c r="AE1116">
        <v>2</v>
      </c>
      <c r="AF1116" s="5">
        <v>615.28</v>
      </c>
      <c r="AG1116">
        <v>73</v>
      </c>
      <c r="AH1116" t="str">
        <f t="shared" si="17"/>
        <v>Old</v>
      </c>
    </row>
    <row r="1117" spans="1:34" x14ac:dyDescent="0.25">
      <c r="A1117">
        <v>1630</v>
      </c>
      <c r="B1117" s="1">
        <v>44311</v>
      </c>
      <c r="C1117">
        <v>5</v>
      </c>
      <c r="D1117" t="s">
        <v>139</v>
      </c>
      <c r="E1117" t="s">
        <v>69</v>
      </c>
      <c r="F1117" t="s">
        <v>108</v>
      </c>
      <c r="G1117" t="s">
        <v>31</v>
      </c>
      <c r="H1117" t="s">
        <v>32</v>
      </c>
      <c r="I1117" t="s">
        <v>33</v>
      </c>
      <c r="J1117" t="s">
        <v>95</v>
      </c>
      <c r="K1117" t="s">
        <v>95</v>
      </c>
      <c r="L1117" t="s">
        <v>65</v>
      </c>
      <c r="M1117" s="1">
        <v>16107</v>
      </c>
      <c r="N1117" t="s">
        <v>36</v>
      </c>
      <c r="O1117" t="s">
        <v>37</v>
      </c>
      <c r="P1117" t="s">
        <v>60</v>
      </c>
      <c r="Q1117" t="s">
        <v>61</v>
      </c>
      <c r="R1117" t="s">
        <v>40</v>
      </c>
      <c r="S1117" t="str">
        <f>IF(Table1[[#This Row],[Current Employee Rating]]&gt;=4,"High Performer",IF(Table1[[#This Row],[Current Employee Rating]]&gt;=3,"Average Performer","Low Performer"))</f>
        <v>Average Performer</v>
      </c>
      <c r="T1117">
        <v>3</v>
      </c>
      <c r="U1117" s="1">
        <v>44982</v>
      </c>
      <c r="V1117">
        <v>4</v>
      </c>
      <c r="W1117" t="str">
        <f>IF(Table1[[#This Row],[Engagement Score]]&lt;3,"Low",IF(Table1[[#This Row],[Engagement Score]]&lt;4,"Medium","High"))</f>
        <v>High</v>
      </c>
      <c r="X1117">
        <v>3</v>
      </c>
      <c r="Y1117" t="str">
        <f>IF(Table1[[#This Row],[Satisfaction Score]]&lt;3,"Unsatisfied",IF(Table1[[#This Row],[Satisfaction Score]]&lt;4,"Neutral","Satisfied"))</f>
        <v>Neutral</v>
      </c>
      <c r="Z1117">
        <v>2</v>
      </c>
      <c r="AA1117" s="1">
        <v>45011</v>
      </c>
      <c r="AB1117" t="s">
        <v>50</v>
      </c>
      <c r="AC1117" t="s">
        <v>51</v>
      </c>
      <c r="AD1117" t="s">
        <v>52</v>
      </c>
      <c r="AE1117">
        <v>4</v>
      </c>
      <c r="AF1117" s="5">
        <v>779.26</v>
      </c>
      <c r="AG1117">
        <v>77</v>
      </c>
      <c r="AH1117" t="str">
        <f t="shared" si="17"/>
        <v>Old</v>
      </c>
    </row>
    <row r="1118" spans="1:34" x14ac:dyDescent="0.25">
      <c r="A1118">
        <v>1631</v>
      </c>
      <c r="B1118" s="1">
        <v>45094</v>
      </c>
      <c r="C1118">
        <v>2</v>
      </c>
      <c r="D1118" t="s">
        <v>139</v>
      </c>
      <c r="E1118" t="s">
        <v>29</v>
      </c>
      <c r="F1118" t="s">
        <v>108</v>
      </c>
      <c r="G1118" t="s">
        <v>55</v>
      </c>
      <c r="H1118" t="s">
        <v>32</v>
      </c>
      <c r="I1118" t="s">
        <v>55</v>
      </c>
      <c r="J1118" t="s">
        <v>95</v>
      </c>
      <c r="K1118" t="s">
        <v>95</v>
      </c>
      <c r="L1118" t="s">
        <v>82</v>
      </c>
      <c r="M1118" s="1">
        <v>31709</v>
      </c>
      <c r="N1118" t="s">
        <v>36</v>
      </c>
      <c r="O1118" t="s">
        <v>37</v>
      </c>
      <c r="P1118" t="s">
        <v>38</v>
      </c>
      <c r="Q1118" t="s">
        <v>39</v>
      </c>
      <c r="R1118" t="s">
        <v>40</v>
      </c>
      <c r="S1118" t="str">
        <f>IF(Table1[[#This Row],[Current Employee Rating]]&gt;=4,"High Performer",IF(Table1[[#This Row],[Current Employee Rating]]&gt;=3,"Average Performer","Low Performer"))</f>
        <v>Average Performer</v>
      </c>
      <c r="T1118">
        <v>3</v>
      </c>
      <c r="U1118" s="1">
        <v>45101</v>
      </c>
      <c r="V1118">
        <v>2</v>
      </c>
      <c r="W1118" t="str">
        <f>IF(Table1[[#This Row],[Engagement Score]]&lt;3,"Low",IF(Table1[[#This Row],[Engagement Score]]&lt;4,"Medium","High"))</f>
        <v>Low</v>
      </c>
      <c r="X1118">
        <v>4</v>
      </c>
      <c r="Y1118" t="str">
        <f>IF(Table1[[#This Row],[Satisfaction Score]]&lt;3,"Unsatisfied",IF(Table1[[#This Row],[Satisfaction Score]]&lt;4,"Neutral","Satisfied"))</f>
        <v>Satisfied</v>
      </c>
      <c r="Z1118">
        <v>1</v>
      </c>
      <c r="AA1118" s="1">
        <v>44940</v>
      </c>
      <c r="AB1118" t="s">
        <v>50</v>
      </c>
      <c r="AC1118" t="s">
        <v>51</v>
      </c>
      <c r="AD1118" t="s">
        <v>52</v>
      </c>
      <c r="AE1118">
        <v>1</v>
      </c>
      <c r="AF1118" s="5">
        <v>464.49</v>
      </c>
      <c r="AG1118">
        <v>37</v>
      </c>
      <c r="AH1118" t="str">
        <f t="shared" si="17"/>
        <v>Adult</v>
      </c>
    </row>
    <row r="1119" spans="1:34" x14ac:dyDescent="0.25">
      <c r="A1119">
        <v>1632</v>
      </c>
      <c r="B1119" s="1">
        <v>44575</v>
      </c>
      <c r="C1119">
        <v>4</v>
      </c>
      <c r="D1119" t="s">
        <v>139</v>
      </c>
      <c r="E1119" t="s">
        <v>85</v>
      </c>
      <c r="F1119" t="s">
        <v>30</v>
      </c>
      <c r="G1119" t="s">
        <v>55</v>
      </c>
      <c r="H1119" t="s">
        <v>32</v>
      </c>
      <c r="I1119" t="s">
        <v>55</v>
      </c>
      <c r="J1119" t="s">
        <v>95</v>
      </c>
      <c r="K1119" t="s">
        <v>95</v>
      </c>
      <c r="L1119" t="s">
        <v>70</v>
      </c>
      <c r="M1119" s="1">
        <v>25786</v>
      </c>
      <c r="N1119" t="s">
        <v>36</v>
      </c>
      <c r="O1119" t="s">
        <v>37</v>
      </c>
      <c r="P1119" t="s">
        <v>72</v>
      </c>
      <c r="Q1119" t="s">
        <v>39</v>
      </c>
      <c r="R1119" t="s">
        <v>40</v>
      </c>
      <c r="S1119" t="str">
        <f>IF(Table1[[#This Row],[Current Employee Rating]]&gt;=4,"High Performer",IF(Table1[[#This Row],[Current Employee Rating]]&gt;=3,"Average Performer","Low Performer"))</f>
        <v>Average Performer</v>
      </c>
      <c r="T1119">
        <v>3</v>
      </c>
      <c r="U1119" s="1">
        <v>44997</v>
      </c>
      <c r="V1119">
        <v>5</v>
      </c>
      <c r="W1119" t="str">
        <f>IF(Table1[[#This Row],[Engagement Score]]&lt;3,"Low",IF(Table1[[#This Row],[Engagement Score]]&lt;4,"Medium","High"))</f>
        <v>High</v>
      </c>
      <c r="X1119">
        <v>4</v>
      </c>
      <c r="Y1119" t="str">
        <f>IF(Table1[[#This Row],[Satisfaction Score]]&lt;3,"Unsatisfied",IF(Table1[[#This Row],[Satisfaction Score]]&lt;4,"Neutral","Satisfied"))</f>
        <v>Satisfied</v>
      </c>
      <c r="Z1119">
        <v>4</v>
      </c>
      <c r="AA1119" s="1">
        <v>45011</v>
      </c>
      <c r="AB1119" t="s">
        <v>41</v>
      </c>
      <c r="AC1119" t="s">
        <v>51</v>
      </c>
      <c r="AD1119" t="s">
        <v>63</v>
      </c>
      <c r="AE1119">
        <v>4</v>
      </c>
      <c r="AF1119" s="5">
        <v>196.31</v>
      </c>
      <c r="AG1119">
        <v>52</v>
      </c>
      <c r="AH1119" t="str">
        <f t="shared" si="17"/>
        <v>Middle Aged</v>
      </c>
    </row>
    <row r="1120" spans="1:34" x14ac:dyDescent="0.25">
      <c r="A1120">
        <v>1633</v>
      </c>
      <c r="B1120" s="1">
        <v>43395</v>
      </c>
      <c r="C1120">
        <v>7</v>
      </c>
      <c r="D1120" t="s">
        <v>53</v>
      </c>
      <c r="E1120" t="s">
        <v>44</v>
      </c>
      <c r="F1120" t="s">
        <v>30</v>
      </c>
      <c r="G1120" t="s">
        <v>31</v>
      </c>
      <c r="H1120" t="s">
        <v>56</v>
      </c>
      <c r="I1120" t="s">
        <v>33</v>
      </c>
      <c r="J1120" t="s">
        <v>95</v>
      </c>
      <c r="K1120" t="s">
        <v>95</v>
      </c>
      <c r="L1120" t="s">
        <v>70</v>
      </c>
      <c r="M1120" s="1">
        <v>34459</v>
      </c>
      <c r="N1120" t="s">
        <v>36</v>
      </c>
      <c r="O1120" t="s">
        <v>37</v>
      </c>
      <c r="P1120" t="s">
        <v>72</v>
      </c>
      <c r="Q1120" t="s">
        <v>39</v>
      </c>
      <c r="R1120" t="s">
        <v>40</v>
      </c>
      <c r="S1120" t="str">
        <f>IF(Table1[[#This Row],[Current Employee Rating]]&gt;=4,"High Performer",IF(Table1[[#This Row],[Current Employee Rating]]&gt;=3,"Average Performer","Low Performer"))</f>
        <v>Average Performer</v>
      </c>
      <c r="T1120">
        <v>3</v>
      </c>
      <c r="U1120" s="1">
        <v>44904</v>
      </c>
      <c r="V1120">
        <v>4</v>
      </c>
      <c r="W1120" t="str">
        <f>IF(Table1[[#This Row],[Engagement Score]]&lt;3,"Low",IF(Table1[[#This Row],[Engagement Score]]&lt;4,"Medium","High"))</f>
        <v>High</v>
      </c>
      <c r="X1120">
        <v>3</v>
      </c>
      <c r="Y1120" t="str">
        <f>IF(Table1[[#This Row],[Satisfaction Score]]&lt;3,"Unsatisfied",IF(Table1[[#This Row],[Satisfaction Score]]&lt;4,"Neutral","Satisfied"))</f>
        <v>Neutral</v>
      </c>
      <c r="Z1120">
        <v>2</v>
      </c>
      <c r="AA1120" s="1">
        <v>44843</v>
      </c>
      <c r="AB1120" t="s">
        <v>62</v>
      </c>
      <c r="AC1120" t="s">
        <v>51</v>
      </c>
      <c r="AD1120" t="s">
        <v>73</v>
      </c>
      <c r="AE1120">
        <v>3</v>
      </c>
      <c r="AF1120" s="5">
        <v>300.12</v>
      </c>
      <c r="AG1120">
        <v>24</v>
      </c>
      <c r="AH1120" t="str">
        <f t="shared" si="17"/>
        <v>Young Adult</v>
      </c>
    </row>
    <row r="1121" spans="1:34" x14ac:dyDescent="0.25">
      <c r="A1121">
        <v>1634</v>
      </c>
      <c r="B1121" s="1">
        <v>44486</v>
      </c>
      <c r="C1121">
        <v>4</v>
      </c>
      <c r="D1121" t="s">
        <v>53</v>
      </c>
      <c r="E1121" t="s">
        <v>87</v>
      </c>
      <c r="F1121" t="s">
        <v>30</v>
      </c>
      <c r="G1121" t="s">
        <v>31</v>
      </c>
      <c r="H1121" t="s">
        <v>32</v>
      </c>
      <c r="I1121" t="s">
        <v>46</v>
      </c>
      <c r="J1121" t="s">
        <v>95</v>
      </c>
      <c r="K1121" t="s">
        <v>95</v>
      </c>
      <c r="L1121" t="s">
        <v>35</v>
      </c>
      <c r="M1121" s="1">
        <v>27232</v>
      </c>
      <c r="N1121" t="s">
        <v>36</v>
      </c>
      <c r="O1121" t="s">
        <v>48</v>
      </c>
      <c r="P1121" t="s">
        <v>72</v>
      </c>
      <c r="Q1121" t="s">
        <v>77</v>
      </c>
      <c r="R1121" t="s">
        <v>40</v>
      </c>
      <c r="S1121" t="str">
        <f>IF(Table1[[#This Row],[Current Employee Rating]]&gt;=4,"High Performer",IF(Table1[[#This Row],[Current Employee Rating]]&gt;=3,"Average Performer","Low Performer"))</f>
        <v>Average Performer</v>
      </c>
      <c r="T1121">
        <v>3</v>
      </c>
      <c r="U1121" s="1">
        <v>44939</v>
      </c>
      <c r="V1121">
        <v>2</v>
      </c>
      <c r="W1121" t="str">
        <f>IF(Table1[[#This Row],[Engagement Score]]&lt;3,"Low",IF(Table1[[#This Row],[Engagement Score]]&lt;4,"Medium","High"))</f>
        <v>Low</v>
      </c>
      <c r="X1121">
        <v>3</v>
      </c>
      <c r="Y1121" t="str">
        <f>IF(Table1[[#This Row],[Satisfaction Score]]&lt;3,"Unsatisfied",IF(Table1[[#This Row],[Satisfaction Score]]&lt;4,"Neutral","Satisfied"))</f>
        <v>Neutral</v>
      </c>
      <c r="Z1121">
        <v>1</v>
      </c>
      <c r="AA1121" s="1">
        <v>45011</v>
      </c>
      <c r="AB1121" t="s">
        <v>92</v>
      </c>
      <c r="AC1121" t="s">
        <v>51</v>
      </c>
      <c r="AD1121" t="s">
        <v>43</v>
      </c>
      <c r="AE1121">
        <v>3</v>
      </c>
      <c r="AF1121" s="5">
        <v>895.42</v>
      </c>
      <c r="AG1121">
        <v>47</v>
      </c>
      <c r="AH1121" t="str">
        <f t="shared" si="17"/>
        <v>Middle Aged</v>
      </c>
    </row>
    <row r="1122" spans="1:34" x14ac:dyDescent="0.25">
      <c r="A1122">
        <v>1635</v>
      </c>
      <c r="B1122" s="1">
        <v>44488</v>
      </c>
      <c r="C1122">
        <v>4</v>
      </c>
      <c r="D1122" t="s">
        <v>53</v>
      </c>
      <c r="E1122" t="s">
        <v>64</v>
      </c>
      <c r="F1122" t="s">
        <v>30</v>
      </c>
      <c r="G1122" t="s">
        <v>55</v>
      </c>
      <c r="H1122" t="s">
        <v>32</v>
      </c>
      <c r="I1122" t="s">
        <v>46</v>
      </c>
      <c r="J1122" t="s">
        <v>95</v>
      </c>
      <c r="K1122" t="s">
        <v>95</v>
      </c>
      <c r="L1122" t="s">
        <v>135</v>
      </c>
      <c r="M1122" s="1">
        <v>32412</v>
      </c>
      <c r="N1122" t="s">
        <v>36</v>
      </c>
      <c r="O1122" t="s">
        <v>48</v>
      </c>
      <c r="P1122" t="s">
        <v>49</v>
      </c>
      <c r="Q1122" t="s">
        <v>61</v>
      </c>
      <c r="R1122" t="s">
        <v>40</v>
      </c>
      <c r="S1122" t="str">
        <f>IF(Table1[[#This Row],[Current Employee Rating]]&gt;=4,"High Performer",IF(Table1[[#This Row],[Current Employee Rating]]&gt;=3,"Average Performer","Low Performer"))</f>
        <v>Average Performer</v>
      </c>
      <c r="T1122">
        <v>3</v>
      </c>
      <c r="U1122" s="1">
        <v>44914</v>
      </c>
      <c r="V1122">
        <v>4</v>
      </c>
      <c r="W1122" t="str">
        <f>IF(Table1[[#This Row],[Engagement Score]]&lt;3,"Low",IF(Table1[[#This Row],[Engagement Score]]&lt;4,"Medium","High"))</f>
        <v>High</v>
      </c>
      <c r="X1122">
        <v>4</v>
      </c>
      <c r="Y1122" t="str">
        <f>IF(Table1[[#This Row],[Satisfaction Score]]&lt;3,"Unsatisfied",IF(Table1[[#This Row],[Satisfaction Score]]&lt;4,"Neutral","Satisfied"))</f>
        <v>Satisfied</v>
      </c>
      <c r="Z1122">
        <v>2</v>
      </c>
      <c r="AA1122" s="1">
        <v>45061</v>
      </c>
      <c r="AB1122" t="s">
        <v>41</v>
      </c>
      <c r="AC1122" t="s">
        <v>51</v>
      </c>
      <c r="AD1122" t="s">
        <v>63</v>
      </c>
      <c r="AE1122">
        <v>3</v>
      </c>
      <c r="AF1122" s="5">
        <v>619.86</v>
      </c>
      <c r="AG1122">
        <v>33</v>
      </c>
      <c r="AH1122" t="str">
        <f t="shared" si="17"/>
        <v>Adult</v>
      </c>
    </row>
    <row r="1123" spans="1:34" x14ac:dyDescent="0.25">
      <c r="A1123">
        <v>1636</v>
      </c>
      <c r="B1123" s="1">
        <v>43389</v>
      </c>
      <c r="C1123">
        <v>7</v>
      </c>
      <c r="D1123" t="s">
        <v>140</v>
      </c>
      <c r="E1123" t="s">
        <v>85</v>
      </c>
      <c r="F1123" t="s">
        <v>30</v>
      </c>
      <c r="G1123" t="s">
        <v>31</v>
      </c>
      <c r="H1123" t="s">
        <v>56</v>
      </c>
      <c r="I1123" t="s">
        <v>46</v>
      </c>
      <c r="J1123" t="s">
        <v>132</v>
      </c>
      <c r="K1123" t="s">
        <v>132</v>
      </c>
      <c r="L1123" t="s">
        <v>47</v>
      </c>
      <c r="M1123" s="1">
        <v>36106</v>
      </c>
      <c r="N1123" t="s">
        <v>36</v>
      </c>
      <c r="O1123" t="s">
        <v>48</v>
      </c>
      <c r="P1123" t="s">
        <v>38</v>
      </c>
      <c r="Q1123" t="s">
        <v>61</v>
      </c>
      <c r="R1123" t="s">
        <v>40</v>
      </c>
      <c r="S1123" t="str">
        <f>IF(Table1[[#This Row],[Current Employee Rating]]&gt;=4,"High Performer",IF(Table1[[#This Row],[Current Employee Rating]]&gt;=3,"Average Performer","Low Performer"))</f>
        <v>Average Performer</v>
      </c>
      <c r="T1123">
        <v>3</v>
      </c>
      <c r="U1123" s="1">
        <v>44848</v>
      </c>
      <c r="V1123">
        <v>4</v>
      </c>
      <c r="W1123" t="str">
        <f>IF(Table1[[#This Row],[Engagement Score]]&lt;3,"Low",IF(Table1[[#This Row],[Engagement Score]]&lt;4,"Medium","High"))</f>
        <v>High</v>
      </c>
      <c r="X1123">
        <v>5</v>
      </c>
      <c r="Y1123" t="str">
        <f>IF(Table1[[#This Row],[Satisfaction Score]]&lt;3,"Unsatisfied",IF(Table1[[#This Row],[Satisfaction Score]]&lt;4,"Neutral","Satisfied"))</f>
        <v>Satisfied</v>
      </c>
      <c r="Z1123">
        <v>2</v>
      </c>
      <c r="AA1123" s="1">
        <v>44804</v>
      </c>
      <c r="AB1123" t="s">
        <v>68</v>
      </c>
      <c r="AC1123" t="s">
        <v>51</v>
      </c>
      <c r="AD1123" t="s">
        <v>63</v>
      </c>
      <c r="AE1123">
        <v>1</v>
      </c>
      <c r="AF1123" s="5">
        <v>943.84</v>
      </c>
      <c r="AG1123">
        <v>20</v>
      </c>
      <c r="AH1123" t="str">
        <f t="shared" si="17"/>
        <v>Young Adult</v>
      </c>
    </row>
    <row r="1124" spans="1:34" x14ac:dyDescent="0.25">
      <c r="A1124">
        <v>1637</v>
      </c>
      <c r="B1124" s="1">
        <v>43947</v>
      </c>
      <c r="C1124">
        <v>6</v>
      </c>
      <c r="D1124" t="s">
        <v>140</v>
      </c>
      <c r="E1124" t="s">
        <v>44</v>
      </c>
      <c r="F1124" t="s">
        <v>30</v>
      </c>
      <c r="G1124" t="s">
        <v>55</v>
      </c>
      <c r="H1124" t="s">
        <v>32</v>
      </c>
      <c r="I1124" t="s">
        <v>46</v>
      </c>
      <c r="J1124" t="s">
        <v>132</v>
      </c>
      <c r="K1124" t="s">
        <v>132</v>
      </c>
      <c r="L1124" t="s">
        <v>65</v>
      </c>
      <c r="M1124" s="1">
        <v>31430</v>
      </c>
      <c r="N1124" t="s">
        <v>36</v>
      </c>
      <c r="O1124" t="s">
        <v>48</v>
      </c>
      <c r="P1124" t="s">
        <v>72</v>
      </c>
      <c r="Q1124" t="s">
        <v>77</v>
      </c>
      <c r="R1124" t="s">
        <v>40</v>
      </c>
      <c r="S1124" t="str">
        <f>IF(Table1[[#This Row],[Current Employee Rating]]&gt;=4,"High Performer",IF(Table1[[#This Row],[Current Employee Rating]]&gt;=3,"Average Performer","Low Performer"))</f>
        <v>Average Performer</v>
      </c>
      <c r="T1124">
        <v>3</v>
      </c>
      <c r="U1124" s="1">
        <v>44854</v>
      </c>
      <c r="V1124">
        <v>4</v>
      </c>
      <c r="W1124" t="str">
        <f>IF(Table1[[#This Row],[Engagement Score]]&lt;3,"Low",IF(Table1[[#This Row],[Engagement Score]]&lt;4,"Medium","High"))</f>
        <v>High</v>
      </c>
      <c r="X1124">
        <v>1</v>
      </c>
      <c r="Y1124" t="str">
        <f>IF(Table1[[#This Row],[Satisfaction Score]]&lt;3,"Unsatisfied",IF(Table1[[#This Row],[Satisfaction Score]]&lt;4,"Neutral","Satisfied"))</f>
        <v>Unsatisfied</v>
      </c>
      <c r="Z1124">
        <v>2</v>
      </c>
      <c r="AA1124" s="1">
        <v>44838</v>
      </c>
      <c r="AB1124" t="s">
        <v>50</v>
      </c>
      <c r="AC1124" t="s">
        <v>51</v>
      </c>
      <c r="AD1124" t="s">
        <v>43</v>
      </c>
      <c r="AE1124">
        <v>5</v>
      </c>
      <c r="AF1124" s="5">
        <v>556.33000000000004</v>
      </c>
      <c r="AG1124">
        <v>34</v>
      </c>
      <c r="AH1124" t="str">
        <f t="shared" si="17"/>
        <v>Adult</v>
      </c>
    </row>
    <row r="1125" spans="1:34" x14ac:dyDescent="0.25">
      <c r="A1125">
        <v>1638</v>
      </c>
      <c r="B1125" s="1">
        <v>43852</v>
      </c>
      <c r="C1125">
        <v>6</v>
      </c>
      <c r="D1125" t="s">
        <v>140</v>
      </c>
      <c r="E1125" t="s">
        <v>87</v>
      </c>
      <c r="F1125" t="s">
        <v>30</v>
      </c>
      <c r="G1125" t="s">
        <v>55</v>
      </c>
      <c r="H1125" t="s">
        <v>56</v>
      </c>
      <c r="I1125" t="s">
        <v>55</v>
      </c>
      <c r="J1125" t="s">
        <v>57</v>
      </c>
      <c r="K1125" t="s">
        <v>57</v>
      </c>
      <c r="L1125" t="s">
        <v>35</v>
      </c>
      <c r="M1125" s="1">
        <v>34535</v>
      </c>
      <c r="N1125" t="s">
        <v>36</v>
      </c>
      <c r="O1125" t="s">
        <v>48</v>
      </c>
      <c r="P1125" t="s">
        <v>84</v>
      </c>
      <c r="Q1125" t="s">
        <v>77</v>
      </c>
      <c r="R1125" t="s">
        <v>40</v>
      </c>
      <c r="S1125" t="str">
        <f>IF(Table1[[#This Row],[Current Employee Rating]]&gt;=4,"High Performer",IF(Table1[[#This Row],[Current Employee Rating]]&gt;=3,"Average Performer","Low Performer"))</f>
        <v>Average Performer</v>
      </c>
      <c r="T1125">
        <v>3</v>
      </c>
      <c r="U1125" s="1">
        <v>45054</v>
      </c>
      <c r="V1125">
        <v>2</v>
      </c>
      <c r="W1125" t="str">
        <f>IF(Table1[[#This Row],[Engagement Score]]&lt;3,"Low",IF(Table1[[#This Row],[Engagement Score]]&lt;4,"Medium","High"))</f>
        <v>Low</v>
      </c>
      <c r="X1125">
        <v>4</v>
      </c>
      <c r="Y1125" t="str">
        <f>IF(Table1[[#This Row],[Satisfaction Score]]&lt;3,"Unsatisfied",IF(Table1[[#This Row],[Satisfaction Score]]&lt;4,"Neutral","Satisfied"))</f>
        <v>Satisfied</v>
      </c>
      <c r="Z1125">
        <v>5</v>
      </c>
      <c r="AA1125" s="1">
        <v>44922</v>
      </c>
      <c r="AB1125" t="s">
        <v>50</v>
      </c>
      <c r="AC1125" t="s">
        <v>51</v>
      </c>
      <c r="AD1125" t="s">
        <v>63</v>
      </c>
      <c r="AE1125">
        <v>4</v>
      </c>
      <c r="AF1125" s="5">
        <v>274.97000000000003</v>
      </c>
      <c r="AG1125">
        <v>26</v>
      </c>
      <c r="AH1125" t="str">
        <f t="shared" si="17"/>
        <v>Adult</v>
      </c>
    </row>
    <row r="1126" spans="1:34" x14ac:dyDescent="0.25">
      <c r="A1126">
        <v>1639</v>
      </c>
      <c r="B1126" s="1">
        <v>44650</v>
      </c>
      <c r="C1126">
        <v>4</v>
      </c>
      <c r="D1126" t="s">
        <v>125</v>
      </c>
      <c r="E1126" t="s">
        <v>44</v>
      </c>
      <c r="F1126" t="s">
        <v>108</v>
      </c>
      <c r="G1126" t="s">
        <v>55</v>
      </c>
      <c r="H1126" t="s">
        <v>45</v>
      </c>
      <c r="I1126" t="s">
        <v>55</v>
      </c>
      <c r="J1126" t="s">
        <v>95</v>
      </c>
      <c r="K1126" t="s">
        <v>95</v>
      </c>
      <c r="L1126" t="s">
        <v>70</v>
      </c>
      <c r="M1126" s="1">
        <v>21195</v>
      </c>
      <c r="N1126" t="s">
        <v>36</v>
      </c>
      <c r="O1126" t="s">
        <v>48</v>
      </c>
      <c r="P1126" t="s">
        <v>72</v>
      </c>
      <c r="Q1126" t="s">
        <v>67</v>
      </c>
      <c r="R1126" t="s">
        <v>40</v>
      </c>
      <c r="S1126" t="str">
        <f>IF(Table1[[#This Row],[Current Employee Rating]]&gt;=4,"High Performer",IF(Table1[[#This Row],[Current Employee Rating]]&gt;=3,"Average Performer","Low Performer"))</f>
        <v>Average Performer</v>
      </c>
      <c r="T1126">
        <v>3</v>
      </c>
      <c r="U1126" s="1">
        <v>44846</v>
      </c>
      <c r="V1126">
        <v>1</v>
      </c>
      <c r="W1126" t="str">
        <f>IF(Table1[[#This Row],[Engagement Score]]&lt;3,"Low",IF(Table1[[#This Row],[Engagement Score]]&lt;4,"Medium","High"))</f>
        <v>Low</v>
      </c>
      <c r="X1126">
        <v>2</v>
      </c>
      <c r="Y1126" t="str">
        <f>IF(Table1[[#This Row],[Satisfaction Score]]&lt;3,"Unsatisfied",IF(Table1[[#This Row],[Satisfaction Score]]&lt;4,"Neutral","Satisfied"))</f>
        <v>Unsatisfied</v>
      </c>
      <c r="Z1126">
        <v>1</v>
      </c>
      <c r="AA1126" s="1">
        <v>44947</v>
      </c>
      <c r="AB1126" t="s">
        <v>92</v>
      </c>
      <c r="AC1126" t="s">
        <v>42</v>
      </c>
      <c r="AD1126" t="s">
        <v>63</v>
      </c>
      <c r="AE1126">
        <v>5</v>
      </c>
      <c r="AF1126" s="5">
        <v>359.87</v>
      </c>
      <c r="AG1126">
        <v>64</v>
      </c>
      <c r="AH1126" t="str">
        <f t="shared" si="17"/>
        <v>Old</v>
      </c>
    </row>
    <row r="1127" spans="1:34" x14ac:dyDescent="0.25">
      <c r="A1127">
        <v>1640</v>
      </c>
      <c r="B1127" s="1">
        <v>44345</v>
      </c>
      <c r="C1127">
        <v>4</v>
      </c>
      <c r="D1127" t="s">
        <v>139</v>
      </c>
      <c r="E1127" t="s">
        <v>87</v>
      </c>
      <c r="F1127" t="s">
        <v>108</v>
      </c>
      <c r="G1127" t="s">
        <v>31</v>
      </c>
      <c r="H1127" t="s">
        <v>45</v>
      </c>
      <c r="I1127" t="s">
        <v>55</v>
      </c>
      <c r="J1127" t="s">
        <v>95</v>
      </c>
      <c r="K1127" t="s">
        <v>95</v>
      </c>
      <c r="L1127" t="s">
        <v>79</v>
      </c>
      <c r="M1127" s="1">
        <v>22523</v>
      </c>
      <c r="N1127" t="s">
        <v>36</v>
      </c>
      <c r="O1127" t="s">
        <v>37</v>
      </c>
      <c r="P1127" t="s">
        <v>49</v>
      </c>
      <c r="Q1127" t="s">
        <v>77</v>
      </c>
      <c r="R1127" t="s">
        <v>40</v>
      </c>
      <c r="S1127" t="str">
        <f>IF(Table1[[#This Row],[Current Employee Rating]]&gt;=4,"High Performer",IF(Table1[[#This Row],[Current Employee Rating]]&gt;=3,"Average Performer","Low Performer"))</f>
        <v>Average Performer</v>
      </c>
      <c r="T1127">
        <v>3</v>
      </c>
      <c r="U1127" s="1">
        <v>44914</v>
      </c>
      <c r="V1127">
        <v>2</v>
      </c>
      <c r="W1127" t="str">
        <f>IF(Table1[[#This Row],[Engagement Score]]&lt;3,"Low",IF(Table1[[#This Row],[Engagement Score]]&lt;4,"Medium","High"))</f>
        <v>Low</v>
      </c>
      <c r="X1127">
        <v>4</v>
      </c>
      <c r="Y1127" t="str">
        <f>IF(Table1[[#This Row],[Satisfaction Score]]&lt;3,"Unsatisfied",IF(Table1[[#This Row],[Satisfaction Score]]&lt;4,"Neutral","Satisfied"))</f>
        <v>Satisfied</v>
      </c>
      <c r="Z1127">
        <v>1</v>
      </c>
      <c r="AA1127" s="1">
        <v>44958</v>
      </c>
      <c r="AB1127" t="s">
        <v>92</v>
      </c>
      <c r="AC1127" t="s">
        <v>42</v>
      </c>
      <c r="AD1127" t="s">
        <v>63</v>
      </c>
      <c r="AE1127">
        <v>1</v>
      </c>
      <c r="AF1127" s="5">
        <v>881.51</v>
      </c>
      <c r="AG1127">
        <v>60</v>
      </c>
      <c r="AH1127" t="str">
        <f t="shared" si="17"/>
        <v>Old</v>
      </c>
    </row>
    <row r="1128" spans="1:34" x14ac:dyDescent="0.25">
      <c r="A1128">
        <v>1641</v>
      </c>
      <c r="B1128" s="1">
        <v>44994</v>
      </c>
      <c r="C1128">
        <v>3</v>
      </c>
      <c r="D1128" t="s">
        <v>139</v>
      </c>
      <c r="E1128" t="s">
        <v>81</v>
      </c>
      <c r="F1128" t="s">
        <v>108</v>
      </c>
      <c r="G1128" t="s">
        <v>46</v>
      </c>
      <c r="H1128" t="s">
        <v>32</v>
      </c>
      <c r="I1128" t="s">
        <v>33</v>
      </c>
      <c r="J1128" t="s">
        <v>95</v>
      </c>
      <c r="K1128" t="s">
        <v>95</v>
      </c>
      <c r="L1128" t="s">
        <v>70</v>
      </c>
      <c r="M1128" s="1">
        <v>32787</v>
      </c>
      <c r="N1128" t="s">
        <v>36</v>
      </c>
      <c r="O1128" t="s">
        <v>37</v>
      </c>
      <c r="P1128" t="s">
        <v>60</v>
      </c>
      <c r="Q1128" t="s">
        <v>67</v>
      </c>
      <c r="R1128" t="s">
        <v>40</v>
      </c>
      <c r="S1128" t="str">
        <f>IF(Table1[[#This Row],[Current Employee Rating]]&gt;=4,"High Performer",IF(Table1[[#This Row],[Current Employee Rating]]&gt;=3,"Average Performer","Low Performer"))</f>
        <v>Average Performer</v>
      </c>
      <c r="T1128">
        <v>3</v>
      </c>
      <c r="U1128" s="1">
        <v>45003</v>
      </c>
      <c r="V1128">
        <v>5</v>
      </c>
      <c r="W1128" t="str">
        <f>IF(Table1[[#This Row],[Engagement Score]]&lt;3,"Low",IF(Table1[[#This Row],[Engagement Score]]&lt;4,"Medium","High"))</f>
        <v>High</v>
      </c>
      <c r="X1128">
        <v>4</v>
      </c>
      <c r="Y1128" t="str">
        <f>IF(Table1[[#This Row],[Satisfaction Score]]&lt;3,"Unsatisfied",IF(Table1[[#This Row],[Satisfaction Score]]&lt;4,"Neutral","Satisfied"))</f>
        <v>Satisfied</v>
      </c>
      <c r="Z1128">
        <v>4</v>
      </c>
      <c r="AA1128" s="1">
        <v>44917</v>
      </c>
      <c r="AB1128" t="s">
        <v>62</v>
      </c>
      <c r="AC1128" t="s">
        <v>51</v>
      </c>
      <c r="AD1128" t="s">
        <v>73</v>
      </c>
      <c r="AE1128">
        <v>5</v>
      </c>
      <c r="AF1128" s="5">
        <v>879.86</v>
      </c>
      <c r="AG1128">
        <v>34</v>
      </c>
      <c r="AH1128" t="str">
        <f t="shared" si="17"/>
        <v>Adult</v>
      </c>
    </row>
    <row r="1129" spans="1:34" x14ac:dyDescent="0.25">
      <c r="A1129">
        <v>1642</v>
      </c>
      <c r="B1129" s="1">
        <v>43791</v>
      </c>
      <c r="C1129">
        <v>6</v>
      </c>
      <c r="D1129" t="s">
        <v>139</v>
      </c>
      <c r="E1129" t="s">
        <v>54</v>
      </c>
      <c r="F1129" t="s">
        <v>108</v>
      </c>
      <c r="G1129" t="s">
        <v>31</v>
      </c>
      <c r="H1129" t="s">
        <v>45</v>
      </c>
      <c r="I1129" t="s">
        <v>46</v>
      </c>
      <c r="J1129" t="s">
        <v>95</v>
      </c>
      <c r="K1129" t="s">
        <v>95</v>
      </c>
      <c r="L1129" t="s">
        <v>101</v>
      </c>
      <c r="M1129" s="1">
        <v>17068</v>
      </c>
      <c r="N1129" t="s">
        <v>36</v>
      </c>
      <c r="O1129" t="s">
        <v>37</v>
      </c>
      <c r="P1129" t="s">
        <v>72</v>
      </c>
      <c r="Q1129" t="s">
        <v>61</v>
      </c>
      <c r="R1129" t="s">
        <v>40</v>
      </c>
      <c r="S1129" t="str">
        <f>IF(Table1[[#This Row],[Current Employee Rating]]&gt;=4,"High Performer",IF(Table1[[#This Row],[Current Employee Rating]]&gt;=3,"Average Performer","Low Performer"))</f>
        <v>Average Performer</v>
      </c>
      <c r="T1129">
        <v>3</v>
      </c>
      <c r="U1129" s="1">
        <v>45030</v>
      </c>
      <c r="V1129">
        <v>3</v>
      </c>
      <c r="W1129" t="str">
        <f>IF(Table1[[#This Row],[Engagement Score]]&lt;3,"Low",IF(Table1[[#This Row],[Engagement Score]]&lt;4,"Medium","High"))</f>
        <v>Medium</v>
      </c>
      <c r="X1129">
        <v>2</v>
      </c>
      <c r="Y1129" t="str">
        <f>IF(Table1[[#This Row],[Satisfaction Score]]&lt;3,"Unsatisfied",IF(Table1[[#This Row],[Satisfaction Score]]&lt;4,"Neutral","Satisfied"))</f>
        <v>Unsatisfied</v>
      </c>
      <c r="Z1129">
        <v>2</v>
      </c>
      <c r="AA1129" s="1">
        <v>45125</v>
      </c>
      <c r="AB1129" t="s">
        <v>50</v>
      </c>
      <c r="AC1129" t="s">
        <v>51</v>
      </c>
      <c r="AD1129" t="s">
        <v>73</v>
      </c>
      <c r="AE1129">
        <v>3</v>
      </c>
      <c r="AF1129" s="5">
        <v>226.92</v>
      </c>
      <c r="AG1129">
        <v>73</v>
      </c>
      <c r="AH1129" t="str">
        <f t="shared" si="17"/>
        <v>Old</v>
      </c>
    </row>
    <row r="1130" spans="1:34" x14ac:dyDescent="0.25">
      <c r="A1130">
        <v>1643</v>
      </c>
      <c r="B1130" s="1">
        <v>43562</v>
      </c>
      <c r="C1130">
        <v>7</v>
      </c>
      <c r="D1130" t="s">
        <v>53</v>
      </c>
      <c r="E1130" t="s">
        <v>85</v>
      </c>
      <c r="F1130" t="s">
        <v>30</v>
      </c>
      <c r="G1130" t="s">
        <v>55</v>
      </c>
      <c r="H1130" t="s">
        <v>45</v>
      </c>
      <c r="I1130" t="s">
        <v>55</v>
      </c>
      <c r="J1130" t="s">
        <v>95</v>
      </c>
      <c r="K1130" t="s">
        <v>95</v>
      </c>
      <c r="L1130" t="s">
        <v>47</v>
      </c>
      <c r="M1130" s="1">
        <v>29725</v>
      </c>
      <c r="N1130" t="s">
        <v>36</v>
      </c>
      <c r="O1130" t="s">
        <v>48</v>
      </c>
      <c r="P1130" t="s">
        <v>60</v>
      </c>
      <c r="Q1130" t="s">
        <v>39</v>
      </c>
      <c r="R1130" t="s">
        <v>40</v>
      </c>
      <c r="S1130" t="str">
        <f>IF(Table1[[#This Row],[Current Employee Rating]]&gt;=4,"High Performer",IF(Table1[[#This Row],[Current Employee Rating]]&gt;=3,"Average Performer","Low Performer"))</f>
        <v>Average Performer</v>
      </c>
      <c r="T1130">
        <v>3</v>
      </c>
      <c r="U1130" s="1">
        <v>44796</v>
      </c>
      <c r="V1130">
        <v>5</v>
      </c>
      <c r="W1130" t="str">
        <f>IF(Table1[[#This Row],[Engagement Score]]&lt;3,"Low",IF(Table1[[#This Row],[Engagement Score]]&lt;4,"Medium","High"))</f>
        <v>High</v>
      </c>
      <c r="X1130">
        <v>3</v>
      </c>
      <c r="Y1130" t="str">
        <f>IF(Table1[[#This Row],[Satisfaction Score]]&lt;3,"Unsatisfied",IF(Table1[[#This Row],[Satisfaction Score]]&lt;4,"Neutral","Satisfied"))</f>
        <v>Neutral</v>
      </c>
      <c r="Z1130">
        <v>4</v>
      </c>
      <c r="AA1130" s="1">
        <v>45120</v>
      </c>
      <c r="AB1130" t="s">
        <v>68</v>
      </c>
      <c r="AC1130" t="s">
        <v>51</v>
      </c>
      <c r="AD1130" t="s">
        <v>63</v>
      </c>
      <c r="AE1130">
        <v>3</v>
      </c>
      <c r="AF1130" s="5">
        <v>674.14</v>
      </c>
      <c r="AG1130">
        <v>38</v>
      </c>
      <c r="AH1130" t="str">
        <f t="shared" si="17"/>
        <v>Adult</v>
      </c>
    </row>
    <row r="1131" spans="1:34" x14ac:dyDescent="0.25">
      <c r="A1131">
        <v>1644</v>
      </c>
      <c r="B1131" s="1">
        <v>45008</v>
      </c>
      <c r="C1131">
        <v>3</v>
      </c>
      <c r="D1131" t="s">
        <v>53</v>
      </c>
      <c r="E1131" t="s">
        <v>64</v>
      </c>
      <c r="F1131" t="s">
        <v>30</v>
      </c>
      <c r="G1131" t="s">
        <v>31</v>
      </c>
      <c r="H1131" t="s">
        <v>32</v>
      </c>
      <c r="I1131" t="s">
        <v>33</v>
      </c>
      <c r="J1131" t="s">
        <v>95</v>
      </c>
      <c r="K1131" t="s">
        <v>95</v>
      </c>
      <c r="L1131" t="s">
        <v>47</v>
      </c>
      <c r="M1131" s="1">
        <v>36804</v>
      </c>
      <c r="N1131" t="s">
        <v>36</v>
      </c>
      <c r="O1131" t="s">
        <v>48</v>
      </c>
      <c r="P1131" t="s">
        <v>60</v>
      </c>
      <c r="Q1131" t="s">
        <v>39</v>
      </c>
      <c r="R1131" t="s">
        <v>40</v>
      </c>
      <c r="S1131" t="str">
        <f>IF(Table1[[#This Row],[Current Employee Rating]]&gt;=4,"High Performer",IF(Table1[[#This Row],[Current Employee Rating]]&gt;=3,"Average Performer","Low Performer"))</f>
        <v>Average Performer</v>
      </c>
      <c r="T1131">
        <v>3</v>
      </c>
      <c r="U1131" s="1">
        <v>45017</v>
      </c>
      <c r="V1131">
        <v>3</v>
      </c>
      <c r="W1131" t="str">
        <f>IF(Table1[[#This Row],[Engagement Score]]&lt;3,"Low",IF(Table1[[#This Row],[Engagement Score]]&lt;4,"Medium","High"))</f>
        <v>Medium</v>
      </c>
      <c r="X1131">
        <v>1</v>
      </c>
      <c r="Y1131" t="str">
        <f>IF(Table1[[#This Row],[Satisfaction Score]]&lt;3,"Unsatisfied",IF(Table1[[#This Row],[Satisfaction Score]]&lt;4,"Neutral","Satisfied"))</f>
        <v>Unsatisfied</v>
      </c>
      <c r="Z1131">
        <v>1</v>
      </c>
      <c r="AA1131" s="1">
        <v>44908</v>
      </c>
      <c r="AB1131" t="s">
        <v>50</v>
      </c>
      <c r="AC1131" t="s">
        <v>51</v>
      </c>
      <c r="AD1131" t="s">
        <v>43</v>
      </c>
      <c r="AE1131">
        <v>4</v>
      </c>
      <c r="AF1131" s="5">
        <v>383.95</v>
      </c>
      <c r="AG1131">
        <v>23</v>
      </c>
      <c r="AH1131" t="str">
        <f t="shared" si="17"/>
        <v>Young Adult</v>
      </c>
    </row>
    <row r="1132" spans="1:34" x14ac:dyDescent="0.25">
      <c r="A1132">
        <v>1645</v>
      </c>
      <c r="B1132" s="1">
        <v>44245</v>
      </c>
      <c r="C1132">
        <v>5</v>
      </c>
      <c r="D1132" t="s">
        <v>53</v>
      </c>
      <c r="E1132" t="s">
        <v>74</v>
      </c>
      <c r="F1132" t="s">
        <v>30</v>
      </c>
      <c r="G1132" t="s">
        <v>46</v>
      </c>
      <c r="H1132" t="s">
        <v>45</v>
      </c>
      <c r="I1132" t="s">
        <v>33</v>
      </c>
      <c r="J1132" t="s">
        <v>95</v>
      </c>
      <c r="K1132" t="s">
        <v>95</v>
      </c>
      <c r="L1132" t="s">
        <v>97</v>
      </c>
      <c r="M1132" s="1">
        <v>27747</v>
      </c>
      <c r="N1132" t="s">
        <v>36</v>
      </c>
      <c r="O1132" t="s">
        <v>48</v>
      </c>
      <c r="P1132" t="s">
        <v>49</v>
      </c>
      <c r="Q1132" t="s">
        <v>39</v>
      </c>
      <c r="R1132" t="s">
        <v>40</v>
      </c>
      <c r="S1132" t="str">
        <f>IF(Table1[[#This Row],[Current Employee Rating]]&gt;=4,"High Performer",IF(Table1[[#This Row],[Current Employee Rating]]&gt;=3,"Average Performer","Low Performer"))</f>
        <v>Average Performer</v>
      </c>
      <c r="T1132">
        <v>3</v>
      </c>
      <c r="U1132" s="1">
        <v>44830</v>
      </c>
      <c r="V1132">
        <v>5</v>
      </c>
      <c r="W1132" t="str">
        <f>IF(Table1[[#This Row],[Engagement Score]]&lt;3,"Low",IF(Table1[[#This Row],[Engagement Score]]&lt;4,"Medium","High"))</f>
        <v>High</v>
      </c>
      <c r="X1132">
        <v>5</v>
      </c>
      <c r="Y1132" t="str">
        <f>IF(Table1[[#This Row],[Satisfaction Score]]&lt;3,"Unsatisfied",IF(Table1[[#This Row],[Satisfaction Score]]&lt;4,"Neutral","Satisfied"))</f>
        <v>Satisfied</v>
      </c>
      <c r="Z1132">
        <v>5</v>
      </c>
      <c r="AA1132" s="1">
        <v>44785</v>
      </c>
      <c r="AB1132" t="s">
        <v>68</v>
      </c>
      <c r="AC1132" t="s">
        <v>51</v>
      </c>
      <c r="AD1132" t="s">
        <v>63</v>
      </c>
      <c r="AE1132">
        <v>1</v>
      </c>
      <c r="AF1132" s="5">
        <v>122.81</v>
      </c>
      <c r="AG1132">
        <v>46</v>
      </c>
      <c r="AH1132" t="str">
        <f t="shared" si="17"/>
        <v>Middle Aged</v>
      </c>
    </row>
    <row r="1133" spans="1:34" x14ac:dyDescent="0.25">
      <c r="A1133">
        <v>1646</v>
      </c>
      <c r="B1133" s="1">
        <v>43560</v>
      </c>
      <c r="C1133">
        <v>7</v>
      </c>
      <c r="D1133" t="s">
        <v>140</v>
      </c>
      <c r="E1133" t="s">
        <v>85</v>
      </c>
      <c r="F1133" t="s">
        <v>30</v>
      </c>
      <c r="G1133" t="s">
        <v>31</v>
      </c>
      <c r="H1133" t="s">
        <v>32</v>
      </c>
      <c r="I1133" t="s">
        <v>55</v>
      </c>
      <c r="J1133" t="s">
        <v>132</v>
      </c>
      <c r="K1133" t="s">
        <v>132</v>
      </c>
      <c r="L1133" t="s">
        <v>58</v>
      </c>
      <c r="M1133" s="1">
        <v>31945</v>
      </c>
      <c r="N1133" t="s">
        <v>36</v>
      </c>
      <c r="O1133" t="s">
        <v>48</v>
      </c>
      <c r="P1133" t="s">
        <v>72</v>
      </c>
      <c r="Q1133" t="s">
        <v>77</v>
      </c>
      <c r="R1133" t="s">
        <v>40</v>
      </c>
      <c r="S1133" t="str">
        <f>IF(Table1[[#This Row],[Current Employee Rating]]&gt;=4,"High Performer",IF(Table1[[#This Row],[Current Employee Rating]]&gt;=3,"Average Performer","Low Performer"))</f>
        <v>Average Performer</v>
      </c>
      <c r="T1133">
        <v>3</v>
      </c>
      <c r="U1133" s="1">
        <v>44946</v>
      </c>
      <c r="V1133">
        <v>2</v>
      </c>
      <c r="W1133" t="str">
        <f>IF(Table1[[#This Row],[Engagement Score]]&lt;3,"Low",IF(Table1[[#This Row],[Engagement Score]]&lt;4,"Medium","High"))</f>
        <v>Low</v>
      </c>
      <c r="X1133">
        <v>2</v>
      </c>
      <c r="Y1133" t="str">
        <f>IF(Table1[[#This Row],[Satisfaction Score]]&lt;3,"Unsatisfied",IF(Table1[[#This Row],[Satisfaction Score]]&lt;4,"Neutral","Satisfied"))</f>
        <v>Unsatisfied</v>
      </c>
      <c r="Z1133">
        <v>1</v>
      </c>
      <c r="AA1133" s="1">
        <v>44780</v>
      </c>
      <c r="AB1133" t="s">
        <v>50</v>
      </c>
      <c r="AC1133" t="s">
        <v>42</v>
      </c>
      <c r="AD1133" t="s">
        <v>63</v>
      </c>
      <c r="AE1133">
        <v>5</v>
      </c>
      <c r="AF1133" s="5">
        <v>380.22</v>
      </c>
      <c r="AG1133">
        <v>32</v>
      </c>
      <c r="AH1133" t="str">
        <f t="shared" si="17"/>
        <v>Adult</v>
      </c>
    </row>
    <row r="1134" spans="1:34" x14ac:dyDescent="0.25">
      <c r="A1134">
        <v>1647</v>
      </c>
      <c r="B1134" s="1">
        <v>43761</v>
      </c>
      <c r="C1134">
        <v>6</v>
      </c>
      <c r="D1134" t="s">
        <v>140</v>
      </c>
      <c r="E1134" t="s">
        <v>44</v>
      </c>
      <c r="F1134" t="s">
        <v>30</v>
      </c>
      <c r="G1134" t="s">
        <v>31</v>
      </c>
      <c r="H1134" t="s">
        <v>56</v>
      </c>
      <c r="I1134" t="s">
        <v>46</v>
      </c>
      <c r="J1134" t="s">
        <v>95</v>
      </c>
      <c r="K1134" t="s">
        <v>95</v>
      </c>
      <c r="L1134" t="s">
        <v>102</v>
      </c>
      <c r="M1134" s="1">
        <v>31446</v>
      </c>
      <c r="N1134" t="s">
        <v>36</v>
      </c>
      <c r="O1134" t="s">
        <v>48</v>
      </c>
      <c r="P1134" t="s">
        <v>72</v>
      </c>
      <c r="Q1134" t="s">
        <v>39</v>
      </c>
      <c r="R1134" t="s">
        <v>40</v>
      </c>
      <c r="S1134" t="str">
        <f>IF(Table1[[#This Row],[Current Employee Rating]]&gt;=4,"High Performer",IF(Table1[[#This Row],[Current Employee Rating]]&gt;=3,"Average Performer","Low Performer"))</f>
        <v>Average Performer</v>
      </c>
      <c r="T1134">
        <v>3</v>
      </c>
      <c r="U1134" s="1">
        <v>44973</v>
      </c>
      <c r="V1134">
        <v>4</v>
      </c>
      <c r="W1134" t="str">
        <f>IF(Table1[[#This Row],[Engagement Score]]&lt;3,"Low",IF(Table1[[#This Row],[Engagement Score]]&lt;4,"Medium","High"))</f>
        <v>High</v>
      </c>
      <c r="X1134">
        <v>2</v>
      </c>
      <c r="Y1134" t="str">
        <f>IF(Table1[[#This Row],[Satisfaction Score]]&lt;3,"Unsatisfied",IF(Table1[[#This Row],[Satisfaction Score]]&lt;4,"Neutral","Satisfied"))</f>
        <v>Unsatisfied</v>
      </c>
      <c r="Z1134">
        <v>5</v>
      </c>
      <c r="AA1134" s="1">
        <v>44819</v>
      </c>
      <c r="AB1134" t="s">
        <v>92</v>
      </c>
      <c r="AC1134" t="s">
        <v>51</v>
      </c>
      <c r="AD1134" t="s">
        <v>73</v>
      </c>
      <c r="AE1134">
        <v>5</v>
      </c>
      <c r="AF1134" s="5">
        <v>719.1</v>
      </c>
      <c r="AG1134">
        <v>33</v>
      </c>
      <c r="AH1134" t="str">
        <f t="shared" si="17"/>
        <v>Adult</v>
      </c>
    </row>
    <row r="1135" spans="1:34" x14ac:dyDescent="0.25">
      <c r="A1135">
        <v>1648</v>
      </c>
      <c r="B1135" s="1">
        <v>44330</v>
      </c>
      <c r="C1135">
        <v>4</v>
      </c>
      <c r="D1135" t="s">
        <v>140</v>
      </c>
      <c r="E1135" t="s">
        <v>87</v>
      </c>
      <c r="F1135" t="s">
        <v>30</v>
      </c>
      <c r="G1135" t="s">
        <v>46</v>
      </c>
      <c r="H1135" t="s">
        <v>32</v>
      </c>
      <c r="I1135" t="s">
        <v>46</v>
      </c>
      <c r="J1135" t="s">
        <v>57</v>
      </c>
      <c r="K1135" t="s">
        <v>57</v>
      </c>
      <c r="L1135" t="s">
        <v>47</v>
      </c>
      <c r="M1135" s="1">
        <v>28356</v>
      </c>
      <c r="N1135" t="s">
        <v>36</v>
      </c>
      <c r="O1135" t="s">
        <v>48</v>
      </c>
      <c r="P1135" t="s">
        <v>38</v>
      </c>
      <c r="Q1135" t="s">
        <v>61</v>
      </c>
      <c r="R1135" t="s">
        <v>40</v>
      </c>
      <c r="S1135" t="str">
        <f>IF(Table1[[#This Row],[Current Employee Rating]]&gt;=4,"High Performer",IF(Table1[[#This Row],[Current Employee Rating]]&gt;=3,"Average Performer","Low Performer"))</f>
        <v>Average Performer</v>
      </c>
      <c r="T1135">
        <v>3</v>
      </c>
      <c r="U1135" s="1">
        <v>44911</v>
      </c>
      <c r="V1135">
        <v>4</v>
      </c>
      <c r="W1135" t="str">
        <f>IF(Table1[[#This Row],[Engagement Score]]&lt;3,"Low",IF(Table1[[#This Row],[Engagement Score]]&lt;4,"Medium","High"))</f>
        <v>High</v>
      </c>
      <c r="X1135">
        <v>4</v>
      </c>
      <c r="Y1135" t="str">
        <f>IF(Table1[[#This Row],[Satisfaction Score]]&lt;3,"Unsatisfied",IF(Table1[[#This Row],[Satisfaction Score]]&lt;4,"Neutral","Satisfied"))</f>
        <v>Satisfied</v>
      </c>
      <c r="Z1135">
        <v>5</v>
      </c>
      <c r="AA1135" s="1">
        <v>44937</v>
      </c>
      <c r="AB1135" t="s">
        <v>62</v>
      </c>
      <c r="AC1135" t="s">
        <v>51</v>
      </c>
      <c r="AD1135" t="s">
        <v>73</v>
      </c>
      <c r="AE1135">
        <v>1</v>
      </c>
      <c r="AF1135" s="5">
        <v>699.81</v>
      </c>
      <c r="AG1135">
        <v>44</v>
      </c>
      <c r="AH1135" t="str">
        <f t="shared" si="17"/>
        <v>Middle Aged</v>
      </c>
    </row>
    <row r="1136" spans="1:34" x14ac:dyDescent="0.25">
      <c r="A1136">
        <v>1649</v>
      </c>
      <c r="B1136" s="1">
        <v>43543</v>
      </c>
      <c r="C1136">
        <v>7</v>
      </c>
      <c r="D1136" t="s">
        <v>124</v>
      </c>
      <c r="E1136" t="s">
        <v>74</v>
      </c>
      <c r="F1136" t="s">
        <v>30</v>
      </c>
      <c r="G1136" t="s">
        <v>55</v>
      </c>
      <c r="H1136" t="s">
        <v>45</v>
      </c>
      <c r="I1136" t="s">
        <v>46</v>
      </c>
      <c r="J1136" t="s">
        <v>95</v>
      </c>
      <c r="K1136" t="s">
        <v>95</v>
      </c>
      <c r="L1136" t="s">
        <v>101</v>
      </c>
      <c r="M1136" s="1">
        <v>23446</v>
      </c>
      <c r="N1136" t="s">
        <v>83</v>
      </c>
      <c r="O1136" t="s">
        <v>48</v>
      </c>
      <c r="P1136" t="s">
        <v>38</v>
      </c>
      <c r="Q1136" t="s">
        <v>61</v>
      </c>
      <c r="R1136" t="s">
        <v>40</v>
      </c>
      <c r="S1136" t="str">
        <f>IF(Table1[[#This Row],[Current Employee Rating]]&gt;=4,"High Performer",IF(Table1[[#This Row],[Current Employee Rating]]&gt;=3,"Average Performer","Low Performer"))</f>
        <v>Average Performer</v>
      </c>
      <c r="T1136">
        <v>3</v>
      </c>
      <c r="U1136" s="1">
        <v>45135</v>
      </c>
      <c r="V1136">
        <v>3</v>
      </c>
      <c r="W1136" t="str">
        <f>IF(Table1[[#This Row],[Engagement Score]]&lt;3,"Low",IF(Table1[[#This Row],[Engagement Score]]&lt;4,"Medium","High"))</f>
        <v>Medium</v>
      </c>
      <c r="X1136">
        <v>1</v>
      </c>
      <c r="Y1136" t="str">
        <f>IF(Table1[[#This Row],[Satisfaction Score]]&lt;3,"Unsatisfied",IF(Table1[[#This Row],[Satisfaction Score]]&lt;4,"Neutral","Satisfied"))</f>
        <v>Unsatisfied</v>
      </c>
      <c r="Z1136">
        <v>2</v>
      </c>
      <c r="AA1136" s="1">
        <v>44889</v>
      </c>
      <c r="AB1136" t="s">
        <v>41</v>
      </c>
      <c r="AC1136" t="s">
        <v>42</v>
      </c>
      <c r="AD1136" t="s">
        <v>73</v>
      </c>
      <c r="AE1136">
        <v>5</v>
      </c>
      <c r="AF1136" s="5">
        <v>452.38</v>
      </c>
      <c r="AG1136">
        <v>55</v>
      </c>
      <c r="AH1136" t="str">
        <f t="shared" si="17"/>
        <v>Middle Aged</v>
      </c>
    </row>
    <row r="1137" spans="1:34" x14ac:dyDescent="0.25">
      <c r="A1137">
        <v>1650</v>
      </c>
      <c r="B1137" s="1">
        <v>43593</v>
      </c>
      <c r="C1137">
        <v>7</v>
      </c>
      <c r="D1137" t="s">
        <v>125</v>
      </c>
      <c r="E1137" t="s">
        <v>81</v>
      </c>
      <c r="F1137" t="s">
        <v>108</v>
      </c>
      <c r="G1137" t="s">
        <v>46</v>
      </c>
      <c r="H1137" t="s">
        <v>32</v>
      </c>
      <c r="I1137" t="s">
        <v>33</v>
      </c>
      <c r="J1137" t="s">
        <v>95</v>
      </c>
      <c r="K1137" t="s">
        <v>95</v>
      </c>
      <c r="L1137" t="s">
        <v>79</v>
      </c>
      <c r="M1137" s="1">
        <v>16860</v>
      </c>
      <c r="N1137" t="s">
        <v>36</v>
      </c>
      <c r="O1137" t="s">
        <v>48</v>
      </c>
      <c r="P1137" t="s">
        <v>84</v>
      </c>
      <c r="Q1137" t="s">
        <v>39</v>
      </c>
      <c r="R1137" t="s">
        <v>40</v>
      </c>
      <c r="S1137" t="str">
        <f>IF(Table1[[#This Row],[Current Employee Rating]]&gt;=4,"High Performer",IF(Table1[[#This Row],[Current Employee Rating]]&gt;=3,"Average Performer","Low Performer"))</f>
        <v>Average Performer</v>
      </c>
      <c r="T1137">
        <v>3</v>
      </c>
      <c r="U1137" s="1">
        <v>45014</v>
      </c>
      <c r="V1137">
        <v>5</v>
      </c>
      <c r="W1137" t="str">
        <f>IF(Table1[[#This Row],[Engagement Score]]&lt;3,"Low",IF(Table1[[#This Row],[Engagement Score]]&lt;4,"Medium","High"))</f>
        <v>High</v>
      </c>
      <c r="X1137">
        <v>1</v>
      </c>
      <c r="Y1137" t="str">
        <f>IF(Table1[[#This Row],[Satisfaction Score]]&lt;3,"Unsatisfied",IF(Table1[[#This Row],[Satisfaction Score]]&lt;4,"Neutral","Satisfied"))</f>
        <v>Unsatisfied</v>
      </c>
      <c r="Z1137">
        <v>3</v>
      </c>
      <c r="AA1137" s="1">
        <v>44842</v>
      </c>
      <c r="AB1137" t="s">
        <v>41</v>
      </c>
      <c r="AC1137" t="s">
        <v>42</v>
      </c>
      <c r="AD1137" t="s">
        <v>63</v>
      </c>
      <c r="AE1137">
        <v>3</v>
      </c>
      <c r="AF1137" s="5">
        <v>727.36</v>
      </c>
      <c r="AG1137">
        <v>73</v>
      </c>
      <c r="AH1137" t="str">
        <f t="shared" si="17"/>
        <v>Old</v>
      </c>
    </row>
    <row r="1138" spans="1:34" x14ac:dyDescent="0.25">
      <c r="A1138">
        <v>1651</v>
      </c>
      <c r="B1138" s="1">
        <v>43743</v>
      </c>
      <c r="C1138">
        <v>6</v>
      </c>
      <c r="D1138" t="s">
        <v>139</v>
      </c>
      <c r="E1138" t="s">
        <v>54</v>
      </c>
      <c r="F1138" t="s">
        <v>108</v>
      </c>
      <c r="G1138" t="s">
        <v>46</v>
      </c>
      <c r="H1138" t="s">
        <v>45</v>
      </c>
      <c r="I1138" t="s">
        <v>33</v>
      </c>
      <c r="J1138" t="s">
        <v>95</v>
      </c>
      <c r="K1138" t="s">
        <v>95</v>
      </c>
      <c r="L1138" t="s">
        <v>47</v>
      </c>
      <c r="M1138" s="1">
        <v>33992</v>
      </c>
      <c r="N1138" t="s">
        <v>36</v>
      </c>
      <c r="O1138" t="s">
        <v>37</v>
      </c>
      <c r="P1138" t="s">
        <v>72</v>
      </c>
      <c r="Q1138" t="s">
        <v>39</v>
      </c>
      <c r="R1138" t="s">
        <v>40</v>
      </c>
      <c r="S1138" t="str">
        <f>IF(Table1[[#This Row],[Current Employee Rating]]&gt;=4,"High Performer",IF(Table1[[#This Row],[Current Employee Rating]]&gt;=3,"Average Performer","Low Performer"))</f>
        <v>Average Performer</v>
      </c>
      <c r="T1138">
        <v>3</v>
      </c>
      <c r="U1138" s="1">
        <v>44866</v>
      </c>
      <c r="V1138">
        <v>4</v>
      </c>
      <c r="W1138" t="str">
        <f>IF(Table1[[#This Row],[Engagement Score]]&lt;3,"Low",IF(Table1[[#This Row],[Engagement Score]]&lt;4,"Medium","High"))</f>
        <v>High</v>
      </c>
      <c r="X1138">
        <v>4</v>
      </c>
      <c r="Y1138" t="str">
        <f>IF(Table1[[#This Row],[Satisfaction Score]]&lt;3,"Unsatisfied",IF(Table1[[#This Row],[Satisfaction Score]]&lt;4,"Neutral","Satisfied"))</f>
        <v>Satisfied</v>
      </c>
      <c r="Z1138">
        <v>4</v>
      </c>
      <c r="AA1138" s="1">
        <v>44915</v>
      </c>
      <c r="AB1138" t="s">
        <v>50</v>
      </c>
      <c r="AC1138" t="s">
        <v>42</v>
      </c>
      <c r="AD1138" t="s">
        <v>73</v>
      </c>
      <c r="AE1138">
        <v>5</v>
      </c>
      <c r="AF1138" s="5">
        <v>595.83000000000004</v>
      </c>
      <c r="AG1138">
        <v>26</v>
      </c>
      <c r="AH1138" t="str">
        <f t="shared" si="17"/>
        <v>Adult</v>
      </c>
    </row>
    <row r="1139" spans="1:34" x14ac:dyDescent="0.25">
      <c r="A1139">
        <v>1652</v>
      </c>
      <c r="B1139" s="1">
        <v>44529</v>
      </c>
      <c r="C1139">
        <v>4</v>
      </c>
      <c r="D1139" t="s">
        <v>139</v>
      </c>
      <c r="E1139" t="s">
        <v>69</v>
      </c>
      <c r="F1139" t="s">
        <v>108</v>
      </c>
      <c r="G1139" t="s">
        <v>55</v>
      </c>
      <c r="H1139" t="s">
        <v>32</v>
      </c>
      <c r="I1139" t="s">
        <v>55</v>
      </c>
      <c r="J1139" t="s">
        <v>95</v>
      </c>
      <c r="K1139" t="s">
        <v>95</v>
      </c>
      <c r="L1139" t="s">
        <v>70</v>
      </c>
      <c r="M1139" s="1">
        <v>31199</v>
      </c>
      <c r="N1139" t="s">
        <v>36</v>
      </c>
      <c r="O1139" t="s">
        <v>37</v>
      </c>
      <c r="P1139" t="s">
        <v>38</v>
      </c>
      <c r="Q1139" t="s">
        <v>61</v>
      </c>
      <c r="R1139" t="s">
        <v>40</v>
      </c>
      <c r="S1139" t="str">
        <f>IF(Table1[[#This Row],[Current Employee Rating]]&gt;=4,"High Performer",IF(Table1[[#This Row],[Current Employee Rating]]&gt;=3,"Average Performer","Low Performer"))</f>
        <v>Average Performer</v>
      </c>
      <c r="T1139">
        <v>3</v>
      </c>
      <c r="U1139" s="1">
        <v>45086</v>
      </c>
      <c r="V1139">
        <v>1</v>
      </c>
      <c r="W1139" t="str">
        <f>IF(Table1[[#This Row],[Engagement Score]]&lt;3,"Low",IF(Table1[[#This Row],[Engagement Score]]&lt;4,"Medium","High"))</f>
        <v>Low</v>
      </c>
      <c r="X1139">
        <v>4</v>
      </c>
      <c r="Y1139" t="str">
        <f>IF(Table1[[#This Row],[Satisfaction Score]]&lt;3,"Unsatisfied",IF(Table1[[#This Row],[Satisfaction Score]]&lt;4,"Neutral","Satisfied"))</f>
        <v>Satisfied</v>
      </c>
      <c r="Z1139">
        <v>4</v>
      </c>
      <c r="AA1139" s="1">
        <v>44904</v>
      </c>
      <c r="AB1139" t="s">
        <v>41</v>
      </c>
      <c r="AC1139" t="s">
        <v>42</v>
      </c>
      <c r="AD1139" t="s">
        <v>63</v>
      </c>
      <c r="AE1139">
        <v>4</v>
      </c>
      <c r="AF1139" s="5">
        <v>740.51</v>
      </c>
      <c r="AG1139">
        <v>36</v>
      </c>
      <c r="AH1139" t="str">
        <f t="shared" si="17"/>
        <v>Adult</v>
      </c>
    </row>
    <row r="1140" spans="1:34" x14ac:dyDescent="0.25">
      <c r="A1140">
        <v>1653</v>
      </c>
      <c r="B1140" s="1">
        <v>43410</v>
      </c>
      <c r="C1140">
        <v>7</v>
      </c>
      <c r="D1140" t="s">
        <v>53</v>
      </c>
      <c r="E1140" t="s">
        <v>44</v>
      </c>
      <c r="F1140" t="s">
        <v>30</v>
      </c>
      <c r="G1140" t="s">
        <v>46</v>
      </c>
      <c r="H1140" t="s">
        <v>56</v>
      </c>
      <c r="I1140" t="s">
        <v>33</v>
      </c>
      <c r="J1140" t="s">
        <v>95</v>
      </c>
      <c r="K1140" t="s">
        <v>95</v>
      </c>
      <c r="L1140" t="s">
        <v>70</v>
      </c>
      <c r="M1140" s="1">
        <v>20827</v>
      </c>
      <c r="N1140" t="s">
        <v>36</v>
      </c>
      <c r="O1140" t="s">
        <v>48</v>
      </c>
      <c r="P1140" t="s">
        <v>49</v>
      </c>
      <c r="Q1140" t="s">
        <v>67</v>
      </c>
      <c r="R1140" t="s">
        <v>40</v>
      </c>
      <c r="S1140" t="str">
        <f>IF(Table1[[#This Row],[Current Employee Rating]]&gt;=4,"High Performer",IF(Table1[[#This Row],[Current Employee Rating]]&gt;=3,"Average Performer","Low Performer"))</f>
        <v>Average Performer</v>
      </c>
      <c r="T1140">
        <v>3</v>
      </c>
      <c r="U1140" s="1">
        <v>44897</v>
      </c>
      <c r="V1140">
        <v>2</v>
      </c>
      <c r="W1140" t="str">
        <f>IF(Table1[[#This Row],[Engagement Score]]&lt;3,"Low",IF(Table1[[#This Row],[Engagement Score]]&lt;4,"Medium","High"))</f>
        <v>Low</v>
      </c>
      <c r="X1140">
        <v>4</v>
      </c>
      <c r="Y1140" t="str">
        <f>IF(Table1[[#This Row],[Satisfaction Score]]&lt;3,"Unsatisfied",IF(Table1[[#This Row],[Satisfaction Score]]&lt;4,"Neutral","Satisfied"))</f>
        <v>Satisfied</v>
      </c>
      <c r="Z1140">
        <v>5</v>
      </c>
      <c r="AA1140" s="1">
        <v>45131</v>
      </c>
      <c r="AB1140" t="s">
        <v>68</v>
      </c>
      <c r="AC1140" t="s">
        <v>51</v>
      </c>
      <c r="AD1140" t="s">
        <v>52</v>
      </c>
      <c r="AE1140">
        <v>1</v>
      </c>
      <c r="AF1140" s="5">
        <v>886.01</v>
      </c>
      <c r="AG1140">
        <v>61</v>
      </c>
      <c r="AH1140" t="str">
        <f t="shared" si="17"/>
        <v>Old</v>
      </c>
    </row>
    <row r="1141" spans="1:34" x14ac:dyDescent="0.25">
      <c r="A1141">
        <v>1654</v>
      </c>
      <c r="B1141" s="1">
        <v>44404</v>
      </c>
      <c r="C1141">
        <v>4</v>
      </c>
      <c r="D1141" t="s">
        <v>53</v>
      </c>
      <c r="E1141" t="s">
        <v>87</v>
      </c>
      <c r="F1141" t="s">
        <v>30</v>
      </c>
      <c r="G1141" t="s">
        <v>55</v>
      </c>
      <c r="H1141" t="s">
        <v>56</v>
      </c>
      <c r="I1141" t="s">
        <v>33</v>
      </c>
      <c r="J1141" t="s">
        <v>95</v>
      </c>
      <c r="K1141" t="s">
        <v>95</v>
      </c>
      <c r="L1141" t="s">
        <v>79</v>
      </c>
      <c r="M1141" s="1">
        <v>36513</v>
      </c>
      <c r="N1141" t="s">
        <v>36</v>
      </c>
      <c r="O1141" t="s">
        <v>48</v>
      </c>
      <c r="P1141" t="s">
        <v>72</v>
      </c>
      <c r="Q1141" t="s">
        <v>77</v>
      </c>
      <c r="R1141" t="s">
        <v>40</v>
      </c>
      <c r="S1141" t="str">
        <f>IF(Table1[[#This Row],[Current Employee Rating]]&gt;=4,"High Performer",IF(Table1[[#This Row],[Current Employee Rating]]&gt;=3,"Average Performer","Low Performer"))</f>
        <v>Average Performer</v>
      </c>
      <c r="T1141">
        <v>3</v>
      </c>
      <c r="U1141" s="1">
        <v>45088</v>
      </c>
      <c r="V1141">
        <v>2</v>
      </c>
      <c r="W1141" t="str">
        <f>IF(Table1[[#This Row],[Engagement Score]]&lt;3,"Low",IF(Table1[[#This Row],[Engagement Score]]&lt;4,"Medium","High"))</f>
        <v>Low</v>
      </c>
      <c r="X1141">
        <v>3</v>
      </c>
      <c r="Y1141" t="str">
        <f>IF(Table1[[#This Row],[Satisfaction Score]]&lt;3,"Unsatisfied",IF(Table1[[#This Row],[Satisfaction Score]]&lt;4,"Neutral","Satisfied"))</f>
        <v>Neutral</v>
      </c>
      <c r="Z1141">
        <v>3</v>
      </c>
      <c r="AA1141" s="1">
        <v>45047</v>
      </c>
      <c r="AB1141" t="s">
        <v>68</v>
      </c>
      <c r="AC1141" t="s">
        <v>51</v>
      </c>
      <c r="AD1141" t="s">
        <v>43</v>
      </c>
      <c r="AE1141">
        <v>2</v>
      </c>
      <c r="AF1141" s="5">
        <v>641.09</v>
      </c>
      <c r="AG1141">
        <v>22</v>
      </c>
      <c r="AH1141" t="str">
        <f t="shared" si="17"/>
        <v>Young Adult</v>
      </c>
    </row>
    <row r="1142" spans="1:34" x14ac:dyDescent="0.25">
      <c r="A1142">
        <v>1655</v>
      </c>
      <c r="B1142" s="1">
        <v>45125</v>
      </c>
      <c r="C1142">
        <v>2</v>
      </c>
      <c r="D1142" t="s">
        <v>53</v>
      </c>
      <c r="E1142" t="s">
        <v>64</v>
      </c>
      <c r="F1142" t="s">
        <v>30</v>
      </c>
      <c r="G1142" t="s">
        <v>46</v>
      </c>
      <c r="H1142" t="s">
        <v>45</v>
      </c>
      <c r="I1142" t="s">
        <v>33</v>
      </c>
      <c r="J1142" t="s">
        <v>95</v>
      </c>
      <c r="K1142" t="s">
        <v>95</v>
      </c>
      <c r="L1142" t="s">
        <v>101</v>
      </c>
      <c r="M1142" s="1">
        <v>15585</v>
      </c>
      <c r="N1142" t="s">
        <v>36</v>
      </c>
      <c r="O1142" t="s">
        <v>48</v>
      </c>
      <c r="P1142" t="s">
        <v>72</v>
      </c>
      <c r="Q1142" t="s">
        <v>67</v>
      </c>
      <c r="R1142" t="s">
        <v>40</v>
      </c>
      <c r="S1142" t="str">
        <f>IF(Table1[[#This Row],[Current Employee Rating]]&gt;=4,"High Performer",IF(Table1[[#This Row],[Current Employee Rating]]&gt;=3,"Average Performer","Low Performer"))</f>
        <v>Average Performer</v>
      </c>
      <c r="T1142">
        <v>3</v>
      </c>
      <c r="U1142" s="1">
        <v>44829</v>
      </c>
      <c r="V1142">
        <v>3</v>
      </c>
      <c r="W1142" t="str">
        <f>IF(Table1[[#This Row],[Engagement Score]]&lt;3,"Low",IF(Table1[[#This Row],[Engagement Score]]&lt;4,"Medium","High"))</f>
        <v>Medium</v>
      </c>
      <c r="X1142">
        <v>1</v>
      </c>
      <c r="Y1142" t="str">
        <f>IF(Table1[[#This Row],[Satisfaction Score]]&lt;3,"Unsatisfied",IF(Table1[[#This Row],[Satisfaction Score]]&lt;4,"Neutral","Satisfied"))</f>
        <v>Unsatisfied</v>
      </c>
      <c r="Z1142">
        <v>2</v>
      </c>
      <c r="AA1142" s="1">
        <v>45092</v>
      </c>
      <c r="AB1142" t="s">
        <v>92</v>
      </c>
      <c r="AC1142" t="s">
        <v>42</v>
      </c>
      <c r="AD1142" t="s">
        <v>63</v>
      </c>
      <c r="AE1142">
        <v>5</v>
      </c>
      <c r="AF1142" s="5">
        <v>780.94</v>
      </c>
      <c r="AG1142">
        <v>81</v>
      </c>
      <c r="AH1142" t="str">
        <f t="shared" si="17"/>
        <v>Old</v>
      </c>
    </row>
    <row r="1143" spans="1:34" x14ac:dyDescent="0.25">
      <c r="A1143">
        <v>1656</v>
      </c>
      <c r="B1143" s="1">
        <v>44808</v>
      </c>
      <c r="C1143">
        <v>3</v>
      </c>
      <c r="D1143" t="s">
        <v>131</v>
      </c>
      <c r="E1143" t="s">
        <v>29</v>
      </c>
      <c r="F1143" t="s">
        <v>30</v>
      </c>
      <c r="G1143" t="s">
        <v>46</v>
      </c>
      <c r="H1143" t="s">
        <v>32</v>
      </c>
      <c r="I1143" t="s">
        <v>33</v>
      </c>
      <c r="J1143" t="s">
        <v>132</v>
      </c>
      <c r="K1143" t="s">
        <v>132</v>
      </c>
      <c r="L1143" t="s">
        <v>70</v>
      </c>
      <c r="M1143" s="1">
        <v>31187</v>
      </c>
      <c r="N1143" t="s">
        <v>36</v>
      </c>
      <c r="O1143" t="s">
        <v>48</v>
      </c>
      <c r="P1143" t="s">
        <v>72</v>
      </c>
      <c r="Q1143" t="s">
        <v>61</v>
      </c>
      <c r="R1143" t="s">
        <v>40</v>
      </c>
      <c r="S1143" t="str">
        <f>IF(Table1[[#This Row],[Current Employee Rating]]&gt;=4,"High Performer",IF(Table1[[#This Row],[Current Employee Rating]]&gt;=3,"Average Performer","Low Performer"))</f>
        <v>Average Performer</v>
      </c>
      <c r="T1143">
        <v>3</v>
      </c>
      <c r="U1143" s="1">
        <v>44834</v>
      </c>
      <c r="V1143">
        <v>1</v>
      </c>
      <c r="W1143" t="str">
        <f>IF(Table1[[#This Row],[Engagement Score]]&lt;3,"Low",IF(Table1[[#This Row],[Engagement Score]]&lt;4,"Medium","High"))</f>
        <v>Low</v>
      </c>
      <c r="X1143">
        <v>4</v>
      </c>
      <c r="Y1143" t="str">
        <f>IF(Table1[[#This Row],[Satisfaction Score]]&lt;3,"Unsatisfied",IF(Table1[[#This Row],[Satisfaction Score]]&lt;4,"Neutral","Satisfied"))</f>
        <v>Satisfied</v>
      </c>
      <c r="Z1143">
        <v>5</v>
      </c>
      <c r="AA1143" s="1">
        <v>45004</v>
      </c>
      <c r="AB1143" t="s">
        <v>41</v>
      </c>
      <c r="AC1143" t="s">
        <v>42</v>
      </c>
      <c r="AD1143" t="s">
        <v>63</v>
      </c>
      <c r="AE1143">
        <v>3</v>
      </c>
      <c r="AF1143" s="5">
        <v>132.75</v>
      </c>
      <c r="AG1143">
        <v>37</v>
      </c>
      <c r="AH1143" t="str">
        <f t="shared" si="17"/>
        <v>Adult</v>
      </c>
    </row>
    <row r="1144" spans="1:34" x14ac:dyDescent="0.25">
      <c r="A1144">
        <v>1657</v>
      </c>
      <c r="B1144" s="1">
        <v>43609</v>
      </c>
      <c r="C1144">
        <v>6</v>
      </c>
      <c r="D1144" t="s">
        <v>140</v>
      </c>
      <c r="E1144" t="s">
        <v>85</v>
      </c>
      <c r="F1144" t="s">
        <v>30</v>
      </c>
      <c r="G1144" t="s">
        <v>31</v>
      </c>
      <c r="H1144" t="s">
        <v>56</v>
      </c>
      <c r="I1144" t="s">
        <v>46</v>
      </c>
      <c r="J1144" t="s">
        <v>95</v>
      </c>
      <c r="K1144" t="s">
        <v>95</v>
      </c>
      <c r="L1144" t="s">
        <v>79</v>
      </c>
      <c r="M1144" s="1">
        <v>25445</v>
      </c>
      <c r="N1144" t="s">
        <v>36</v>
      </c>
      <c r="O1144" t="s">
        <v>48</v>
      </c>
      <c r="P1144" t="s">
        <v>60</v>
      </c>
      <c r="Q1144" t="s">
        <v>67</v>
      </c>
      <c r="R1144" t="s">
        <v>40</v>
      </c>
      <c r="S1144" t="str">
        <f>IF(Table1[[#This Row],[Current Employee Rating]]&gt;=4,"High Performer",IF(Table1[[#This Row],[Current Employee Rating]]&gt;=3,"Average Performer","Low Performer"))</f>
        <v>Average Performer</v>
      </c>
      <c r="T1144">
        <v>3</v>
      </c>
      <c r="U1144" s="1">
        <v>45136</v>
      </c>
      <c r="V1144">
        <v>1</v>
      </c>
      <c r="W1144" t="str">
        <f>IF(Table1[[#This Row],[Engagement Score]]&lt;3,"Low",IF(Table1[[#This Row],[Engagement Score]]&lt;4,"Medium","High"))</f>
        <v>Low</v>
      </c>
      <c r="X1144">
        <v>5</v>
      </c>
      <c r="Y1144" t="str">
        <f>IF(Table1[[#This Row],[Satisfaction Score]]&lt;3,"Unsatisfied",IF(Table1[[#This Row],[Satisfaction Score]]&lt;4,"Neutral","Satisfied"))</f>
        <v>Satisfied</v>
      </c>
      <c r="Z1144">
        <v>1</v>
      </c>
      <c r="AA1144" s="1">
        <v>44835</v>
      </c>
      <c r="AB1144" t="s">
        <v>68</v>
      </c>
      <c r="AC1144" t="s">
        <v>42</v>
      </c>
      <c r="AD1144" t="s">
        <v>73</v>
      </c>
      <c r="AE1144">
        <v>1</v>
      </c>
      <c r="AF1144" s="5">
        <v>838.52</v>
      </c>
      <c r="AG1144">
        <v>50</v>
      </c>
      <c r="AH1144" t="str">
        <f t="shared" si="17"/>
        <v>Middle Aged</v>
      </c>
    </row>
    <row r="1145" spans="1:34" x14ac:dyDescent="0.25">
      <c r="A1145">
        <v>1658</v>
      </c>
      <c r="B1145" s="1">
        <v>43772</v>
      </c>
      <c r="C1145">
        <v>6</v>
      </c>
      <c r="D1145" t="s">
        <v>140</v>
      </c>
      <c r="E1145" t="s">
        <v>44</v>
      </c>
      <c r="F1145" t="s">
        <v>30</v>
      </c>
      <c r="G1145" t="s">
        <v>31</v>
      </c>
      <c r="H1145" t="s">
        <v>56</v>
      </c>
      <c r="I1145" t="s">
        <v>46</v>
      </c>
      <c r="J1145" t="s">
        <v>95</v>
      </c>
      <c r="K1145" t="s">
        <v>95</v>
      </c>
      <c r="L1145" t="s">
        <v>70</v>
      </c>
      <c r="M1145" s="1">
        <v>27757</v>
      </c>
      <c r="N1145" t="s">
        <v>36</v>
      </c>
      <c r="O1145" t="s">
        <v>48</v>
      </c>
      <c r="P1145" t="s">
        <v>60</v>
      </c>
      <c r="Q1145" t="s">
        <v>39</v>
      </c>
      <c r="R1145" t="s">
        <v>40</v>
      </c>
      <c r="S1145" t="str">
        <f>IF(Table1[[#This Row],[Current Employee Rating]]&gt;=4,"High Performer",IF(Table1[[#This Row],[Current Employee Rating]]&gt;=3,"Average Performer","Low Performer"))</f>
        <v>Average Performer</v>
      </c>
      <c r="T1145">
        <v>3</v>
      </c>
      <c r="U1145" s="1">
        <v>44780</v>
      </c>
      <c r="V1145">
        <v>2</v>
      </c>
      <c r="W1145" t="str">
        <f>IF(Table1[[#This Row],[Engagement Score]]&lt;3,"Low",IF(Table1[[#This Row],[Engagement Score]]&lt;4,"Medium","High"))</f>
        <v>Low</v>
      </c>
      <c r="X1145">
        <v>1</v>
      </c>
      <c r="Y1145" t="str">
        <f>IF(Table1[[#This Row],[Satisfaction Score]]&lt;3,"Unsatisfied",IF(Table1[[#This Row],[Satisfaction Score]]&lt;4,"Neutral","Satisfied"))</f>
        <v>Unsatisfied</v>
      </c>
      <c r="Z1145">
        <v>2</v>
      </c>
      <c r="AA1145" s="1">
        <v>45083</v>
      </c>
      <c r="AB1145" t="s">
        <v>62</v>
      </c>
      <c r="AC1145" t="s">
        <v>51</v>
      </c>
      <c r="AD1145" t="s">
        <v>43</v>
      </c>
      <c r="AE1145">
        <v>4</v>
      </c>
      <c r="AF1145" s="5">
        <v>474.23</v>
      </c>
      <c r="AG1145">
        <v>44</v>
      </c>
      <c r="AH1145" t="str">
        <f t="shared" si="17"/>
        <v>Middle Aged</v>
      </c>
    </row>
    <row r="1146" spans="1:34" x14ac:dyDescent="0.25">
      <c r="A1146">
        <v>1659</v>
      </c>
      <c r="B1146" s="1">
        <v>43795</v>
      </c>
      <c r="C1146">
        <v>6</v>
      </c>
      <c r="D1146" t="s">
        <v>140</v>
      </c>
      <c r="E1146" t="s">
        <v>87</v>
      </c>
      <c r="F1146" t="s">
        <v>30</v>
      </c>
      <c r="G1146" t="s">
        <v>55</v>
      </c>
      <c r="H1146" t="s">
        <v>32</v>
      </c>
      <c r="I1146" t="s">
        <v>46</v>
      </c>
      <c r="J1146" t="s">
        <v>57</v>
      </c>
      <c r="K1146" t="s">
        <v>57</v>
      </c>
      <c r="L1146" t="s">
        <v>70</v>
      </c>
      <c r="M1146" s="1">
        <v>28306</v>
      </c>
      <c r="N1146" t="s">
        <v>36</v>
      </c>
      <c r="O1146" t="s">
        <v>37</v>
      </c>
      <c r="P1146" t="s">
        <v>38</v>
      </c>
      <c r="Q1146" t="s">
        <v>61</v>
      </c>
      <c r="R1146" t="s">
        <v>40</v>
      </c>
      <c r="S1146" t="str">
        <f>IF(Table1[[#This Row],[Current Employee Rating]]&gt;=4,"High Performer",IF(Table1[[#This Row],[Current Employee Rating]]&gt;=3,"Average Performer","Low Performer"))</f>
        <v>Average Performer</v>
      </c>
      <c r="T1146">
        <v>3</v>
      </c>
      <c r="U1146" s="1">
        <v>45118</v>
      </c>
      <c r="V1146">
        <v>4</v>
      </c>
      <c r="W1146" t="str">
        <f>IF(Table1[[#This Row],[Engagement Score]]&lt;3,"Low",IF(Table1[[#This Row],[Engagement Score]]&lt;4,"Medium","High"))</f>
        <v>High</v>
      </c>
      <c r="X1146">
        <v>5</v>
      </c>
      <c r="Y1146" t="str">
        <f>IF(Table1[[#This Row],[Satisfaction Score]]&lt;3,"Unsatisfied",IF(Table1[[#This Row],[Satisfaction Score]]&lt;4,"Neutral","Satisfied"))</f>
        <v>Satisfied</v>
      </c>
      <c r="Z1146">
        <v>5</v>
      </c>
      <c r="AA1146" s="1">
        <v>45069</v>
      </c>
      <c r="AB1146" t="s">
        <v>41</v>
      </c>
      <c r="AC1146" t="s">
        <v>42</v>
      </c>
      <c r="AD1146" t="s">
        <v>52</v>
      </c>
      <c r="AE1146">
        <v>1</v>
      </c>
      <c r="AF1146" s="5">
        <v>579.05999999999995</v>
      </c>
      <c r="AG1146">
        <v>42</v>
      </c>
      <c r="AH1146" t="str">
        <f t="shared" si="17"/>
        <v>Middle Aged</v>
      </c>
    </row>
    <row r="1147" spans="1:34" x14ac:dyDescent="0.25">
      <c r="A1147">
        <v>1660</v>
      </c>
      <c r="B1147" s="1">
        <v>44782</v>
      </c>
      <c r="C1147">
        <v>3</v>
      </c>
      <c r="D1147" t="s">
        <v>124</v>
      </c>
      <c r="E1147" t="s">
        <v>74</v>
      </c>
      <c r="F1147" t="s">
        <v>108</v>
      </c>
      <c r="G1147" t="s">
        <v>31</v>
      </c>
      <c r="H1147" t="s">
        <v>56</v>
      </c>
      <c r="I1147" t="s">
        <v>55</v>
      </c>
      <c r="J1147" t="s">
        <v>95</v>
      </c>
      <c r="K1147" t="s">
        <v>95</v>
      </c>
      <c r="L1147" t="s">
        <v>65</v>
      </c>
      <c r="M1147" s="1">
        <v>26116</v>
      </c>
      <c r="N1147" t="s">
        <v>36</v>
      </c>
      <c r="O1147" t="s">
        <v>48</v>
      </c>
      <c r="P1147" t="s">
        <v>60</v>
      </c>
      <c r="Q1147" t="s">
        <v>39</v>
      </c>
      <c r="R1147" t="s">
        <v>40</v>
      </c>
      <c r="S1147" t="str">
        <f>IF(Table1[[#This Row],[Current Employee Rating]]&gt;=4,"High Performer",IF(Table1[[#This Row],[Current Employee Rating]]&gt;=3,"Average Performer","Low Performer"))</f>
        <v>Average Performer</v>
      </c>
      <c r="T1147">
        <v>3</v>
      </c>
      <c r="U1147" s="1">
        <v>45094</v>
      </c>
      <c r="V1147">
        <v>5</v>
      </c>
      <c r="W1147" t="str">
        <f>IF(Table1[[#This Row],[Engagement Score]]&lt;3,"Low",IF(Table1[[#This Row],[Engagement Score]]&lt;4,"Medium","High"))</f>
        <v>High</v>
      </c>
      <c r="X1147">
        <v>5</v>
      </c>
      <c r="Y1147" t="str">
        <f>IF(Table1[[#This Row],[Satisfaction Score]]&lt;3,"Unsatisfied",IF(Table1[[#This Row],[Satisfaction Score]]&lt;4,"Neutral","Satisfied"))</f>
        <v>Satisfied</v>
      </c>
      <c r="Z1147">
        <v>1</v>
      </c>
      <c r="AA1147" s="1">
        <v>45132</v>
      </c>
      <c r="AB1147" t="s">
        <v>92</v>
      </c>
      <c r="AC1147" t="s">
        <v>42</v>
      </c>
      <c r="AD1147" t="s">
        <v>43</v>
      </c>
      <c r="AE1147">
        <v>5</v>
      </c>
      <c r="AF1147" s="5">
        <v>698.82</v>
      </c>
      <c r="AG1147">
        <v>51</v>
      </c>
      <c r="AH1147" t="str">
        <f t="shared" si="17"/>
        <v>Middle Aged</v>
      </c>
    </row>
    <row r="1148" spans="1:34" x14ac:dyDescent="0.25">
      <c r="A1148">
        <v>1661</v>
      </c>
      <c r="B1148" s="1">
        <v>43543</v>
      </c>
      <c r="C1148">
        <v>7</v>
      </c>
      <c r="D1148" t="s">
        <v>125</v>
      </c>
      <c r="E1148" t="s">
        <v>81</v>
      </c>
      <c r="F1148" t="s">
        <v>30</v>
      </c>
      <c r="G1148" t="s">
        <v>31</v>
      </c>
      <c r="H1148" t="s">
        <v>32</v>
      </c>
      <c r="I1148" t="s">
        <v>55</v>
      </c>
      <c r="J1148" t="s">
        <v>95</v>
      </c>
      <c r="K1148" t="s">
        <v>95</v>
      </c>
      <c r="L1148" t="s">
        <v>35</v>
      </c>
      <c r="M1148" s="1">
        <v>30087</v>
      </c>
      <c r="N1148" t="s">
        <v>36</v>
      </c>
      <c r="O1148" t="s">
        <v>48</v>
      </c>
      <c r="P1148" t="s">
        <v>49</v>
      </c>
      <c r="Q1148" t="s">
        <v>77</v>
      </c>
      <c r="R1148" t="s">
        <v>40</v>
      </c>
      <c r="S1148" t="str">
        <f>IF(Table1[[#This Row],[Current Employee Rating]]&gt;=4,"High Performer",IF(Table1[[#This Row],[Current Employee Rating]]&gt;=3,"Average Performer","Low Performer"))</f>
        <v>Average Performer</v>
      </c>
      <c r="T1148">
        <v>3</v>
      </c>
      <c r="U1148" s="1">
        <v>44982</v>
      </c>
      <c r="V1148">
        <v>5</v>
      </c>
      <c r="W1148" t="str">
        <f>IF(Table1[[#This Row],[Engagement Score]]&lt;3,"Low",IF(Table1[[#This Row],[Engagement Score]]&lt;4,"Medium","High"))</f>
        <v>High</v>
      </c>
      <c r="X1148">
        <v>4</v>
      </c>
      <c r="Y1148" t="str">
        <f>IF(Table1[[#This Row],[Satisfaction Score]]&lt;3,"Unsatisfied",IF(Table1[[#This Row],[Satisfaction Score]]&lt;4,"Neutral","Satisfied"))</f>
        <v>Satisfied</v>
      </c>
      <c r="Z1148">
        <v>4</v>
      </c>
      <c r="AA1148" s="1">
        <v>45127</v>
      </c>
      <c r="AB1148" t="s">
        <v>68</v>
      </c>
      <c r="AC1148" t="s">
        <v>42</v>
      </c>
      <c r="AD1148" t="s">
        <v>43</v>
      </c>
      <c r="AE1148">
        <v>5</v>
      </c>
      <c r="AF1148" s="5">
        <v>633.36</v>
      </c>
      <c r="AG1148">
        <v>37</v>
      </c>
      <c r="AH1148" t="str">
        <f t="shared" si="17"/>
        <v>Adult</v>
      </c>
    </row>
    <row r="1149" spans="1:34" x14ac:dyDescent="0.25">
      <c r="A1149">
        <v>1662</v>
      </c>
      <c r="B1149" s="1">
        <v>43429</v>
      </c>
      <c r="C1149">
        <v>7</v>
      </c>
      <c r="D1149" t="s">
        <v>139</v>
      </c>
      <c r="E1149" t="s">
        <v>54</v>
      </c>
      <c r="F1149" t="s">
        <v>30</v>
      </c>
      <c r="G1149" t="s">
        <v>31</v>
      </c>
      <c r="H1149" t="s">
        <v>32</v>
      </c>
      <c r="I1149" t="s">
        <v>55</v>
      </c>
      <c r="J1149" t="s">
        <v>95</v>
      </c>
      <c r="K1149" t="s">
        <v>95</v>
      </c>
      <c r="L1149" t="s">
        <v>79</v>
      </c>
      <c r="M1149" s="1">
        <v>23319</v>
      </c>
      <c r="N1149" t="s">
        <v>36</v>
      </c>
      <c r="O1149" t="s">
        <v>37</v>
      </c>
      <c r="P1149" t="s">
        <v>49</v>
      </c>
      <c r="Q1149" t="s">
        <v>67</v>
      </c>
      <c r="R1149" t="s">
        <v>40</v>
      </c>
      <c r="S1149" t="str">
        <f>IF(Table1[[#This Row],[Current Employee Rating]]&gt;=4,"High Performer",IF(Table1[[#This Row],[Current Employee Rating]]&gt;=3,"Average Performer","Low Performer"))</f>
        <v>Average Performer</v>
      </c>
      <c r="T1149">
        <v>3</v>
      </c>
      <c r="U1149" s="1">
        <v>45063</v>
      </c>
      <c r="V1149">
        <v>2</v>
      </c>
      <c r="W1149" t="str">
        <f>IF(Table1[[#This Row],[Engagement Score]]&lt;3,"Low",IF(Table1[[#This Row],[Engagement Score]]&lt;4,"Medium","High"))</f>
        <v>Low</v>
      </c>
      <c r="X1149">
        <v>4</v>
      </c>
      <c r="Y1149" t="str">
        <f>IF(Table1[[#This Row],[Satisfaction Score]]&lt;3,"Unsatisfied",IF(Table1[[#This Row],[Satisfaction Score]]&lt;4,"Neutral","Satisfied"))</f>
        <v>Satisfied</v>
      </c>
      <c r="Z1149">
        <v>5</v>
      </c>
      <c r="AA1149" s="1">
        <v>44975</v>
      </c>
      <c r="AB1149" t="s">
        <v>68</v>
      </c>
      <c r="AC1149" t="s">
        <v>42</v>
      </c>
      <c r="AD1149" t="s">
        <v>43</v>
      </c>
      <c r="AE1149">
        <v>3</v>
      </c>
      <c r="AF1149" s="5">
        <v>241.19</v>
      </c>
      <c r="AG1149">
        <v>55</v>
      </c>
      <c r="AH1149" t="str">
        <f t="shared" si="17"/>
        <v>Middle Aged</v>
      </c>
    </row>
    <row r="1150" spans="1:34" x14ac:dyDescent="0.25">
      <c r="A1150">
        <v>1663</v>
      </c>
      <c r="B1150" s="1">
        <v>44661</v>
      </c>
      <c r="C1150">
        <v>4</v>
      </c>
      <c r="D1150" t="s">
        <v>139</v>
      </c>
      <c r="E1150" t="s">
        <v>69</v>
      </c>
      <c r="F1150" t="s">
        <v>108</v>
      </c>
      <c r="G1150" t="s">
        <v>55</v>
      </c>
      <c r="H1150" t="s">
        <v>32</v>
      </c>
      <c r="I1150" t="s">
        <v>55</v>
      </c>
      <c r="J1150" t="s">
        <v>95</v>
      </c>
      <c r="K1150" t="s">
        <v>95</v>
      </c>
      <c r="L1150" t="s">
        <v>47</v>
      </c>
      <c r="M1150" s="1">
        <v>22311</v>
      </c>
      <c r="N1150" t="s">
        <v>36</v>
      </c>
      <c r="O1150" t="s">
        <v>37</v>
      </c>
      <c r="P1150" t="s">
        <v>84</v>
      </c>
      <c r="Q1150" t="s">
        <v>39</v>
      </c>
      <c r="R1150" t="s">
        <v>40</v>
      </c>
      <c r="S1150" t="str">
        <f>IF(Table1[[#This Row],[Current Employee Rating]]&gt;=4,"High Performer",IF(Table1[[#This Row],[Current Employee Rating]]&gt;=3,"Average Performer","Low Performer"))</f>
        <v>Average Performer</v>
      </c>
      <c r="T1150">
        <v>3</v>
      </c>
      <c r="U1150" s="1">
        <v>44995</v>
      </c>
      <c r="V1150">
        <v>4</v>
      </c>
      <c r="W1150" t="str">
        <f>IF(Table1[[#This Row],[Engagement Score]]&lt;3,"Low",IF(Table1[[#This Row],[Engagement Score]]&lt;4,"Medium","High"))</f>
        <v>High</v>
      </c>
      <c r="X1150">
        <v>2</v>
      </c>
      <c r="Y1150" t="str">
        <f>IF(Table1[[#This Row],[Satisfaction Score]]&lt;3,"Unsatisfied",IF(Table1[[#This Row],[Satisfaction Score]]&lt;4,"Neutral","Satisfied"))</f>
        <v>Unsatisfied</v>
      </c>
      <c r="Z1150">
        <v>4</v>
      </c>
      <c r="AA1150" s="1">
        <v>45120</v>
      </c>
      <c r="AB1150" t="s">
        <v>92</v>
      </c>
      <c r="AC1150" t="s">
        <v>51</v>
      </c>
      <c r="AD1150" t="s">
        <v>73</v>
      </c>
      <c r="AE1150">
        <v>5</v>
      </c>
      <c r="AF1150" s="5">
        <v>271.37</v>
      </c>
      <c r="AG1150">
        <v>61</v>
      </c>
      <c r="AH1150" t="str">
        <f t="shared" si="17"/>
        <v>Old</v>
      </c>
    </row>
    <row r="1151" spans="1:34" x14ac:dyDescent="0.25">
      <c r="A1151">
        <v>1664</v>
      </c>
      <c r="B1151" s="1">
        <v>44288</v>
      </c>
      <c r="C1151">
        <v>5</v>
      </c>
      <c r="D1151" t="s">
        <v>53</v>
      </c>
      <c r="E1151" t="s">
        <v>44</v>
      </c>
      <c r="F1151" t="s">
        <v>30</v>
      </c>
      <c r="G1151" t="s">
        <v>55</v>
      </c>
      <c r="H1151" t="s">
        <v>32</v>
      </c>
      <c r="I1151" t="s">
        <v>55</v>
      </c>
      <c r="J1151" t="s">
        <v>95</v>
      </c>
      <c r="K1151" t="s">
        <v>95</v>
      </c>
      <c r="L1151" t="s">
        <v>89</v>
      </c>
      <c r="M1151" s="1">
        <v>33491</v>
      </c>
      <c r="N1151" t="s">
        <v>36</v>
      </c>
      <c r="O1151" t="s">
        <v>48</v>
      </c>
      <c r="P1151" t="s">
        <v>38</v>
      </c>
      <c r="Q1151" t="s">
        <v>61</v>
      </c>
      <c r="R1151" t="s">
        <v>40</v>
      </c>
      <c r="S1151" t="str">
        <f>IF(Table1[[#This Row],[Current Employee Rating]]&gt;=4,"High Performer",IF(Table1[[#This Row],[Current Employee Rating]]&gt;=3,"Average Performer","Low Performer"))</f>
        <v>Average Performer</v>
      </c>
      <c r="T1151">
        <v>3</v>
      </c>
      <c r="U1151" s="1">
        <v>44969</v>
      </c>
      <c r="V1151">
        <v>2</v>
      </c>
      <c r="W1151" t="str">
        <f>IF(Table1[[#This Row],[Engagement Score]]&lt;3,"Low",IF(Table1[[#This Row],[Engagement Score]]&lt;4,"Medium","High"))</f>
        <v>Low</v>
      </c>
      <c r="X1151">
        <v>1</v>
      </c>
      <c r="Y1151" t="str">
        <f>IF(Table1[[#This Row],[Satisfaction Score]]&lt;3,"Unsatisfied",IF(Table1[[#This Row],[Satisfaction Score]]&lt;4,"Neutral","Satisfied"))</f>
        <v>Unsatisfied</v>
      </c>
      <c r="Z1151">
        <v>1</v>
      </c>
      <c r="AA1151" s="1">
        <v>45115</v>
      </c>
      <c r="AB1151" t="s">
        <v>62</v>
      </c>
      <c r="AC1151" t="s">
        <v>42</v>
      </c>
      <c r="AD1151" t="s">
        <v>52</v>
      </c>
      <c r="AE1151">
        <v>1</v>
      </c>
      <c r="AF1151" s="5">
        <v>137.87</v>
      </c>
      <c r="AG1151">
        <v>30</v>
      </c>
      <c r="AH1151" t="str">
        <f t="shared" si="17"/>
        <v>Adult</v>
      </c>
    </row>
    <row r="1152" spans="1:34" x14ac:dyDescent="0.25">
      <c r="A1152">
        <v>1665</v>
      </c>
      <c r="B1152" s="1">
        <v>43821</v>
      </c>
      <c r="C1152">
        <v>6</v>
      </c>
      <c r="D1152" t="s">
        <v>53</v>
      </c>
      <c r="E1152" t="s">
        <v>87</v>
      </c>
      <c r="F1152" t="s">
        <v>30</v>
      </c>
      <c r="G1152" t="s">
        <v>31</v>
      </c>
      <c r="H1152" t="s">
        <v>45</v>
      </c>
      <c r="I1152" t="s">
        <v>46</v>
      </c>
      <c r="J1152" t="s">
        <v>95</v>
      </c>
      <c r="K1152" t="s">
        <v>95</v>
      </c>
      <c r="L1152" t="s">
        <v>96</v>
      </c>
      <c r="M1152" s="1">
        <v>23202</v>
      </c>
      <c r="N1152" t="s">
        <v>36</v>
      </c>
      <c r="O1152" t="s">
        <v>48</v>
      </c>
      <c r="P1152" t="s">
        <v>72</v>
      </c>
      <c r="Q1152" t="s">
        <v>39</v>
      </c>
      <c r="R1152" t="s">
        <v>40</v>
      </c>
      <c r="S1152" t="str">
        <f>IF(Table1[[#This Row],[Current Employee Rating]]&gt;=4,"High Performer",IF(Table1[[#This Row],[Current Employee Rating]]&gt;=3,"Average Performer","Low Performer"))</f>
        <v>Average Performer</v>
      </c>
      <c r="T1152">
        <v>3</v>
      </c>
      <c r="U1152" s="1">
        <v>44796</v>
      </c>
      <c r="V1152">
        <v>4</v>
      </c>
      <c r="W1152" t="str">
        <f>IF(Table1[[#This Row],[Engagement Score]]&lt;3,"Low",IF(Table1[[#This Row],[Engagement Score]]&lt;4,"Medium","High"))</f>
        <v>High</v>
      </c>
      <c r="X1152">
        <v>2</v>
      </c>
      <c r="Y1152" t="str">
        <f>IF(Table1[[#This Row],[Satisfaction Score]]&lt;3,"Unsatisfied",IF(Table1[[#This Row],[Satisfaction Score]]&lt;4,"Neutral","Satisfied"))</f>
        <v>Unsatisfied</v>
      </c>
      <c r="Z1152">
        <v>3</v>
      </c>
      <c r="AA1152" s="1">
        <v>44880</v>
      </c>
      <c r="AB1152" t="s">
        <v>62</v>
      </c>
      <c r="AC1152" t="s">
        <v>42</v>
      </c>
      <c r="AD1152" t="s">
        <v>73</v>
      </c>
      <c r="AE1152">
        <v>3</v>
      </c>
      <c r="AF1152" s="5">
        <v>999.83</v>
      </c>
      <c r="AG1152">
        <v>56</v>
      </c>
      <c r="AH1152" t="str">
        <f t="shared" si="17"/>
        <v>Middle Aged</v>
      </c>
    </row>
    <row r="1153" spans="1:34" x14ac:dyDescent="0.25">
      <c r="A1153">
        <v>1666</v>
      </c>
      <c r="B1153" s="1">
        <v>44422</v>
      </c>
      <c r="C1153">
        <v>4</v>
      </c>
      <c r="D1153" t="s">
        <v>53</v>
      </c>
      <c r="E1153" t="s">
        <v>64</v>
      </c>
      <c r="F1153" t="s">
        <v>30</v>
      </c>
      <c r="G1153" t="s">
        <v>55</v>
      </c>
      <c r="H1153" t="s">
        <v>45</v>
      </c>
      <c r="I1153" t="s">
        <v>46</v>
      </c>
      <c r="J1153" t="s">
        <v>95</v>
      </c>
      <c r="K1153" t="s">
        <v>95</v>
      </c>
      <c r="L1153" t="s">
        <v>65</v>
      </c>
      <c r="M1153" s="1">
        <v>28693</v>
      </c>
      <c r="N1153" t="s">
        <v>80</v>
      </c>
      <c r="O1153" t="s">
        <v>48</v>
      </c>
      <c r="P1153" t="s">
        <v>72</v>
      </c>
      <c r="Q1153" t="s">
        <v>77</v>
      </c>
      <c r="R1153" t="s">
        <v>40</v>
      </c>
      <c r="S1153" t="str">
        <f>IF(Table1[[#This Row],[Current Employee Rating]]&gt;=4,"High Performer",IF(Table1[[#This Row],[Current Employee Rating]]&gt;=3,"Average Performer","Low Performer"))</f>
        <v>Average Performer</v>
      </c>
      <c r="T1153">
        <v>3</v>
      </c>
      <c r="U1153" s="1">
        <v>44785</v>
      </c>
      <c r="V1153">
        <v>3</v>
      </c>
      <c r="W1153" t="str">
        <f>IF(Table1[[#This Row],[Engagement Score]]&lt;3,"Low",IF(Table1[[#This Row],[Engagement Score]]&lt;4,"Medium","High"))</f>
        <v>Medium</v>
      </c>
      <c r="X1153">
        <v>3</v>
      </c>
      <c r="Y1153" t="str">
        <f>IF(Table1[[#This Row],[Satisfaction Score]]&lt;3,"Unsatisfied",IF(Table1[[#This Row],[Satisfaction Score]]&lt;4,"Neutral","Satisfied"))</f>
        <v>Neutral</v>
      </c>
      <c r="Z1153">
        <v>4</v>
      </c>
      <c r="AA1153" s="1">
        <v>44978</v>
      </c>
      <c r="AB1153" t="s">
        <v>68</v>
      </c>
      <c r="AC1153" t="s">
        <v>42</v>
      </c>
      <c r="AD1153" t="s">
        <v>43</v>
      </c>
      <c r="AE1153">
        <v>5</v>
      </c>
      <c r="AF1153" s="5">
        <v>597.62</v>
      </c>
      <c r="AG1153">
        <v>43</v>
      </c>
      <c r="AH1153" t="str">
        <f t="shared" si="17"/>
        <v>Middle Aged</v>
      </c>
    </row>
    <row r="1154" spans="1:34" x14ac:dyDescent="0.25">
      <c r="A1154">
        <v>1667</v>
      </c>
      <c r="B1154" s="1">
        <v>43340</v>
      </c>
      <c r="C1154">
        <v>7</v>
      </c>
      <c r="D1154" t="s">
        <v>131</v>
      </c>
      <c r="E1154" t="s">
        <v>69</v>
      </c>
      <c r="F1154" t="s">
        <v>30</v>
      </c>
      <c r="G1154" t="s">
        <v>55</v>
      </c>
      <c r="H1154" t="s">
        <v>45</v>
      </c>
      <c r="I1154" t="s">
        <v>55</v>
      </c>
      <c r="J1154" t="s">
        <v>132</v>
      </c>
      <c r="K1154" t="s">
        <v>132</v>
      </c>
      <c r="L1154" t="s">
        <v>89</v>
      </c>
      <c r="M1154" s="1">
        <v>26377</v>
      </c>
      <c r="N1154" t="s">
        <v>36</v>
      </c>
      <c r="O1154" t="s">
        <v>48</v>
      </c>
      <c r="P1154" t="s">
        <v>72</v>
      </c>
      <c r="Q1154" t="s">
        <v>39</v>
      </c>
      <c r="R1154" t="s">
        <v>40</v>
      </c>
      <c r="S1154" t="str">
        <f>IF(Table1[[#This Row],[Current Employee Rating]]&gt;=4,"High Performer",IF(Table1[[#This Row],[Current Employee Rating]]&gt;=3,"Average Performer","Low Performer"))</f>
        <v>Average Performer</v>
      </c>
      <c r="T1154">
        <v>3</v>
      </c>
      <c r="U1154" s="1">
        <v>44858</v>
      </c>
      <c r="V1154">
        <v>1</v>
      </c>
      <c r="W1154" t="str">
        <f>IF(Table1[[#This Row],[Engagement Score]]&lt;3,"Low",IF(Table1[[#This Row],[Engagement Score]]&lt;4,"Medium","High"))</f>
        <v>Low</v>
      </c>
      <c r="X1154">
        <v>3</v>
      </c>
      <c r="Y1154" t="str">
        <f>IF(Table1[[#This Row],[Satisfaction Score]]&lt;3,"Unsatisfied",IF(Table1[[#This Row],[Satisfaction Score]]&lt;4,"Neutral","Satisfied"))</f>
        <v>Neutral</v>
      </c>
      <c r="Z1154">
        <v>5</v>
      </c>
      <c r="AA1154" s="1">
        <v>44815</v>
      </c>
      <c r="AB1154" t="s">
        <v>41</v>
      </c>
      <c r="AC1154" t="s">
        <v>51</v>
      </c>
      <c r="AD1154" t="s">
        <v>63</v>
      </c>
      <c r="AE1154">
        <v>1</v>
      </c>
      <c r="AF1154" s="5">
        <v>697.89</v>
      </c>
      <c r="AG1154">
        <v>46</v>
      </c>
      <c r="AH1154" t="str">
        <f t="shared" si="17"/>
        <v>Middle Aged</v>
      </c>
    </row>
    <row r="1155" spans="1:34" x14ac:dyDescent="0.25">
      <c r="A1155">
        <v>1668</v>
      </c>
      <c r="B1155" s="1">
        <v>45117</v>
      </c>
      <c r="C1155">
        <v>2</v>
      </c>
      <c r="D1155" t="s">
        <v>131</v>
      </c>
      <c r="E1155" t="s">
        <v>29</v>
      </c>
      <c r="F1155" t="s">
        <v>30</v>
      </c>
      <c r="G1155" t="s">
        <v>46</v>
      </c>
      <c r="H1155" t="s">
        <v>32</v>
      </c>
      <c r="I1155" t="s">
        <v>46</v>
      </c>
      <c r="J1155" t="s">
        <v>132</v>
      </c>
      <c r="K1155" t="s">
        <v>132</v>
      </c>
      <c r="L1155" t="s">
        <v>47</v>
      </c>
      <c r="M1155" s="1">
        <v>17417</v>
      </c>
      <c r="N1155" t="s">
        <v>36</v>
      </c>
      <c r="O1155" t="s">
        <v>48</v>
      </c>
      <c r="P1155" t="s">
        <v>72</v>
      </c>
      <c r="Q1155" t="s">
        <v>61</v>
      </c>
      <c r="R1155" t="s">
        <v>40</v>
      </c>
      <c r="S1155" t="str">
        <f>IF(Table1[[#This Row],[Current Employee Rating]]&gt;=4,"High Performer",IF(Table1[[#This Row],[Current Employee Rating]]&gt;=3,"Average Performer","Low Performer"))</f>
        <v>Average Performer</v>
      </c>
      <c r="T1155">
        <v>3</v>
      </c>
      <c r="U1155" s="1">
        <v>44835</v>
      </c>
      <c r="V1155">
        <v>2</v>
      </c>
      <c r="W1155" t="str">
        <f>IF(Table1[[#This Row],[Engagement Score]]&lt;3,"Low",IF(Table1[[#This Row],[Engagement Score]]&lt;4,"Medium","High"))</f>
        <v>Low</v>
      </c>
      <c r="X1155">
        <v>1</v>
      </c>
      <c r="Y1155" t="str">
        <f>IF(Table1[[#This Row],[Satisfaction Score]]&lt;3,"Unsatisfied",IF(Table1[[#This Row],[Satisfaction Score]]&lt;4,"Neutral","Satisfied"))</f>
        <v>Unsatisfied</v>
      </c>
      <c r="Z1155">
        <v>3</v>
      </c>
      <c r="AA1155" s="1">
        <v>45100</v>
      </c>
      <c r="AB1155" t="s">
        <v>50</v>
      </c>
      <c r="AC1155" t="s">
        <v>51</v>
      </c>
      <c r="AD1155" t="s">
        <v>43</v>
      </c>
      <c r="AE1155">
        <v>5</v>
      </c>
      <c r="AF1155" s="5">
        <v>673.27</v>
      </c>
      <c r="AG1155">
        <v>76</v>
      </c>
      <c r="AH1155" t="str">
        <f t="shared" ref="AH1155:AH1218" si="18">IF(AG1155&lt;25,"Young Adult", IF(AG1155&lt;40, "Adult", IF(AG1155&lt;60, "Middle Aged", "Old")))</f>
        <v>Old</v>
      </c>
    </row>
    <row r="1156" spans="1:34" x14ac:dyDescent="0.25">
      <c r="A1156">
        <v>1669</v>
      </c>
      <c r="B1156" s="1">
        <v>44092</v>
      </c>
      <c r="C1156">
        <v>5</v>
      </c>
      <c r="D1156" t="s">
        <v>140</v>
      </c>
      <c r="E1156" t="s">
        <v>85</v>
      </c>
      <c r="F1156" t="s">
        <v>30</v>
      </c>
      <c r="G1156" t="s">
        <v>46</v>
      </c>
      <c r="H1156" t="s">
        <v>45</v>
      </c>
      <c r="I1156" t="s">
        <v>33</v>
      </c>
      <c r="J1156" t="s">
        <v>95</v>
      </c>
      <c r="K1156" t="s">
        <v>95</v>
      </c>
      <c r="L1156" t="s">
        <v>70</v>
      </c>
      <c r="M1156" s="1">
        <v>22538</v>
      </c>
      <c r="N1156" t="s">
        <v>36</v>
      </c>
      <c r="O1156" t="s">
        <v>48</v>
      </c>
      <c r="P1156" t="s">
        <v>84</v>
      </c>
      <c r="Q1156" t="s">
        <v>77</v>
      </c>
      <c r="R1156" t="s">
        <v>40</v>
      </c>
      <c r="S1156" t="str">
        <f>IF(Table1[[#This Row],[Current Employee Rating]]&gt;=4,"High Performer",IF(Table1[[#This Row],[Current Employee Rating]]&gt;=3,"Average Performer","Low Performer"))</f>
        <v>Average Performer</v>
      </c>
      <c r="T1156">
        <v>3</v>
      </c>
      <c r="U1156" s="1">
        <v>44817</v>
      </c>
      <c r="V1156">
        <v>3</v>
      </c>
      <c r="W1156" t="str">
        <f>IF(Table1[[#This Row],[Engagement Score]]&lt;3,"Low",IF(Table1[[#This Row],[Engagement Score]]&lt;4,"Medium","High"))</f>
        <v>Medium</v>
      </c>
      <c r="X1156">
        <v>1</v>
      </c>
      <c r="Y1156" t="str">
        <f>IF(Table1[[#This Row],[Satisfaction Score]]&lt;3,"Unsatisfied",IF(Table1[[#This Row],[Satisfaction Score]]&lt;4,"Neutral","Satisfied"))</f>
        <v>Unsatisfied</v>
      </c>
      <c r="Z1156">
        <v>2</v>
      </c>
      <c r="AA1156" s="1">
        <v>44936</v>
      </c>
      <c r="AB1156" t="s">
        <v>62</v>
      </c>
      <c r="AC1156" t="s">
        <v>51</v>
      </c>
      <c r="AD1156" t="s">
        <v>73</v>
      </c>
      <c r="AE1156">
        <v>5</v>
      </c>
      <c r="AF1156" s="5">
        <v>753.01</v>
      </c>
      <c r="AG1156">
        <v>59</v>
      </c>
      <c r="AH1156" t="str">
        <f t="shared" si="18"/>
        <v>Middle Aged</v>
      </c>
    </row>
    <row r="1157" spans="1:34" x14ac:dyDescent="0.25">
      <c r="A1157">
        <v>1670</v>
      </c>
      <c r="B1157" s="1">
        <v>43664</v>
      </c>
      <c r="C1157">
        <v>6</v>
      </c>
      <c r="D1157" t="s">
        <v>140</v>
      </c>
      <c r="E1157" t="s">
        <v>44</v>
      </c>
      <c r="F1157" t="s">
        <v>30</v>
      </c>
      <c r="G1157" t="s">
        <v>31</v>
      </c>
      <c r="H1157" t="s">
        <v>45</v>
      </c>
      <c r="I1157" t="s">
        <v>55</v>
      </c>
      <c r="J1157" t="s">
        <v>95</v>
      </c>
      <c r="K1157" t="s">
        <v>95</v>
      </c>
      <c r="L1157" t="s">
        <v>89</v>
      </c>
      <c r="M1157" s="1">
        <v>22226</v>
      </c>
      <c r="N1157" t="s">
        <v>36</v>
      </c>
      <c r="O1157" t="s">
        <v>37</v>
      </c>
      <c r="P1157" t="s">
        <v>60</v>
      </c>
      <c r="Q1157" t="s">
        <v>39</v>
      </c>
      <c r="R1157" t="s">
        <v>40</v>
      </c>
      <c r="S1157" t="str">
        <f>IF(Table1[[#This Row],[Current Employee Rating]]&gt;=4,"High Performer",IF(Table1[[#This Row],[Current Employee Rating]]&gt;=3,"Average Performer","Low Performer"))</f>
        <v>Average Performer</v>
      </c>
      <c r="T1157">
        <v>3</v>
      </c>
      <c r="U1157" s="1">
        <v>44784</v>
      </c>
      <c r="V1157">
        <v>2</v>
      </c>
      <c r="W1157" t="str">
        <f>IF(Table1[[#This Row],[Engagement Score]]&lt;3,"Low",IF(Table1[[#This Row],[Engagement Score]]&lt;4,"Medium","High"))</f>
        <v>Low</v>
      </c>
      <c r="X1157">
        <v>2</v>
      </c>
      <c r="Y1157" t="str">
        <f>IF(Table1[[#This Row],[Satisfaction Score]]&lt;3,"Unsatisfied",IF(Table1[[#This Row],[Satisfaction Score]]&lt;4,"Neutral","Satisfied"))</f>
        <v>Unsatisfied</v>
      </c>
      <c r="Z1157">
        <v>2</v>
      </c>
      <c r="AA1157" s="1">
        <v>44958</v>
      </c>
      <c r="AB1157" t="s">
        <v>41</v>
      </c>
      <c r="AC1157" t="s">
        <v>42</v>
      </c>
      <c r="AD1157" t="s">
        <v>43</v>
      </c>
      <c r="AE1157">
        <v>5</v>
      </c>
      <c r="AF1157" s="5">
        <v>939.02</v>
      </c>
      <c r="AG1157">
        <v>59</v>
      </c>
      <c r="AH1157" t="str">
        <f t="shared" si="18"/>
        <v>Middle Aged</v>
      </c>
    </row>
    <row r="1158" spans="1:34" x14ac:dyDescent="0.25">
      <c r="A1158">
        <v>1671</v>
      </c>
      <c r="B1158" s="1">
        <v>44521</v>
      </c>
      <c r="C1158">
        <v>4</v>
      </c>
      <c r="D1158" t="s">
        <v>140</v>
      </c>
      <c r="E1158" t="s">
        <v>87</v>
      </c>
      <c r="F1158" t="s">
        <v>30</v>
      </c>
      <c r="G1158" t="s">
        <v>31</v>
      </c>
      <c r="H1158" t="s">
        <v>45</v>
      </c>
      <c r="I1158" t="s">
        <v>55</v>
      </c>
      <c r="J1158" t="s">
        <v>57</v>
      </c>
      <c r="K1158" t="s">
        <v>57</v>
      </c>
      <c r="L1158" t="s">
        <v>96</v>
      </c>
      <c r="M1158" s="1">
        <v>23660</v>
      </c>
      <c r="N1158" t="s">
        <v>36</v>
      </c>
      <c r="O1158" t="s">
        <v>37</v>
      </c>
      <c r="P1158" t="s">
        <v>38</v>
      </c>
      <c r="Q1158" t="s">
        <v>67</v>
      </c>
      <c r="R1158" t="s">
        <v>40</v>
      </c>
      <c r="S1158" t="str">
        <f>IF(Table1[[#This Row],[Current Employee Rating]]&gt;=4,"High Performer",IF(Table1[[#This Row],[Current Employee Rating]]&gt;=3,"Average Performer","Low Performer"))</f>
        <v>Average Performer</v>
      </c>
      <c r="T1158">
        <v>3</v>
      </c>
      <c r="U1158" s="1">
        <v>45115</v>
      </c>
      <c r="V1158">
        <v>5</v>
      </c>
      <c r="W1158" t="str">
        <f>IF(Table1[[#This Row],[Engagement Score]]&lt;3,"Low",IF(Table1[[#This Row],[Engagement Score]]&lt;4,"Medium","High"))</f>
        <v>High</v>
      </c>
      <c r="X1158">
        <v>3</v>
      </c>
      <c r="Y1158" t="str">
        <f>IF(Table1[[#This Row],[Satisfaction Score]]&lt;3,"Unsatisfied",IF(Table1[[#This Row],[Satisfaction Score]]&lt;4,"Neutral","Satisfied"))</f>
        <v>Neutral</v>
      </c>
      <c r="Z1158">
        <v>5</v>
      </c>
      <c r="AA1158" s="1">
        <v>44880</v>
      </c>
      <c r="AB1158" t="s">
        <v>50</v>
      </c>
      <c r="AC1158" t="s">
        <v>51</v>
      </c>
      <c r="AD1158" t="s">
        <v>73</v>
      </c>
      <c r="AE1158">
        <v>2</v>
      </c>
      <c r="AF1158" s="5">
        <v>680.45</v>
      </c>
      <c r="AG1158">
        <v>57</v>
      </c>
      <c r="AH1158" t="str">
        <f t="shared" si="18"/>
        <v>Middle Aged</v>
      </c>
    </row>
    <row r="1159" spans="1:34" x14ac:dyDescent="0.25">
      <c r="A1159">
        <v>1672</v>
      </c>
      <c r="B1159" s="1">
        <v>44263</v>
      </c>
      <c r="C1159">
        <v>5</v>
      </c>
      <c r="D1159" t="s">
        <v>124</v>
      </c>
      <c r="E1159" t="s">
        <v>29</v>
      </c>
      <c r="F1159" t="s">
        <v>30</v>
      </c>
      <c r="G1159" t="s">
        <v>55</v>
      </c>
      <c r="H1159" t="s">
        <v>56</v>
      </c>
      <c r="I1159" t="s">
        <v>46</v>
      </c>
      <c r="J1159" t="s">
        <v>95</v>
      </c>
      <c r="K1159" t="s">
        <v>95</v>
      </c>
      <c r="L1159" t="s">
        <v>70</v>
      </c>
      <c r="M1159" s="1">
        <v>17313</v>
      </c>
      <c r="N1159" t="s">
        <v>36</v>
      </c>
      <c r="O1159" t="s">
        <v>48</v>
      </c>
      <c r="P1159" t="s">
        <v>84</v>
      </c>
      <c r="Q1159" t="s">
        <v>67</v>
      </c>
      <c r="R1159" t="s">
        <v>40</v>
      </c>
      <c r="S1159" t="str">
        <f>IF(Table1[[#This Row],[Current Employee Rating]]&gt;=4,"High Performer",IF(Table1[[#This Row],[Current Employee Rating]]&gt;=3,"Average Performer","Low Performer"))</f>
        <v>Average Performer</v>
      </c>
      <c r="T1159">
        <v>3</v>
      </c>
      <c r="U1159" s="1">
        <v>44842</v>
      </c>
      <c r="V1159">
        <v>1</v>
      </c>
      <c r="W1159" t="str">
        <f>IF(Table1[[#This Row],[Engagement Score]]&lt;3,"Low",IF(Table1[[#This Row],[Engagement Score]]&lt;4,"Medium","High"))</f>
        <v>Low</v>
      </c>
      <c r="X1159">
        <v>3</v>
      </c>
      <c r="Y1159" t="str">
        <f>IF(Table1[[#This Row],[Satisfaction Score]]&lt;3,"Unsatisfied",IF(Table1[[#This Row],[Satisfaction Score]]&lt;4,"Neutral","Satisfied"))</f>
        <v>Neutral</v>
      </c>
      <c r="Z1159">
        <v>4</v>
      </c>
      <c r="AA1159" s="1">
        <v>44818</v>
      </c>
      <c r="AB1159" t="s">
        <v>68</v>
      </c>
      <c r="AC1159" t="s">
        <v>51</v>
      </c>
      <c r="AD1159" t="s">
        <v>63</v>
      </c>
      <c r="AE1159">
        <v>3</v>
      </c>
      <c r="AF1159" s="5">
        <v>263.8</v>
      </c>
      <c r="AG1159">
        <v>74</v>
      </c>
      <c r="AH1159" t="str">
        <f t="shared" si="18"/>
        <v>Old</v>
      </c>
    </row>
    <row r="1160" spans="1:34" x14ac:dyDescent="0.25">
      <c r="A1160">
        <v>1673</v>
      </c>
      <c r="B1160" s="1">
        <v>43698</v>
      </c>
      <c r="C1160">
        <v>6</v>
      </c>
      <c r="D1160" t="s">
        <v>125</v>
      </c>
      <c r="E1160" t="s">
        <v>44</v>
      </c>
      <c r="F1160" t="s">
        <v>30</v>
      </c>
      <c r="G1160" t="s">
        <v>46</v>
      </c>
      <c r="H1160" t="s">
        <v>32</v>
      </c>
      <c r="I1160" t="s">
        <v>55</v>
      </c>
      <c r="J1160" t="s">
        <v>95</v>
      </c>
      <c r="K1160" t="s">
        <v>95</v>
      </c>
      <c r="L1160" t="s">
        <v>65</v>
      </c>
      <c r="M1160" s="1">
        <v>18574</v>
      </c>
      <c r="N1160" t="s">
        <v>36</v>
      </c>
      <c r="O1160" t="s">
        <v>37</v>
      </c>
      <c r="P1160" t="s">
        <v>60</v>
      </c>
      <c r="Q1160" t="s">
        <v>39</v>
      </c>
      <c r="R1160" t="s">
        <v>40</v>
      </c>
      <c r="S1160" t="str">
        <f>IF(Table1[[#This Row],[Current Employee Rating]]&gt;=4,"High Performer",IF(Table1[[#This Row],[Current Employee Rating]]&gt;=3,"Average Performer","Low Performer"))</f>
        <v>Average Performer</v>
      </c>
      <c r="T1160">
        <v>3</v>
      </c>
      <c r="U1160" s="1">
        <v>44792</v>
      </c>
      <c r="V1160">
        <v>3</v>
      </c>
      <c r="W1160" t="str">
        <f>IF(Table1[[#This Row],[Engagement Score]]&lt;3,"Low",IF(Table1[[#This Row],[Engagement Score]]&lt;4,"Medium","High"))</f>
        <v>Medium</v>
      </c>
      <c r="X1160">
        <v>5</v>
      </c>
      <c r="Y1160" t="str">
        <f>IF(Table1[[#This Row],[Satisfaction Score]]&lt;3,"Unsatisfied",IF(Table1[[#This Row],[Satisfaction Score]]&lt;4,"Neutral","Satisfied"))</f>
        <v>Satisfied</v>
      </c>
      <c r="Z1160">
        <v>5</v>
      </c>
      <c r="AA1160" s="1">
        <v>44930</v>
      </c>
      <c r="AB1160" t="s">
        <v>62</v>
      </c>
      <c r="AC1160" t="s">
        <v>51</v>
      </c>
      <c r="AD1160" t="s">
        <v>52</v>
      </c>
      <c r="AE1160">
        <v>2</v>
      </c>
      <c r="AF1160" s="5">
        <v>981.06</v>
      </c>
      <c r="AG1160">
        <v>69</v>
      </c>
      <c r="AH1160" t="str">
        <f t="shared" si="18"/>
        <v>Old</v>
      </c>
    </row>
    <row r="1161" spans="1:34" x14ac:dyDescent="0.25">
      <c r="A1161">
        <v>1674</v>
      </c>
      <c r="B1161" s="1">
        <v>44681</v>
      </c>
      <c r="C1161">
        <v>4</v>
      </c>
      <c r="D1161" t="s">
        <v>139</v>
      </c>
      <c r="E1161" t="s">
        <v>87</v>
      </c>
      <c r="F1161" t="s">
        <v>108</v>
      </c>
      <c r="G1161" t="s">
        <v>46</v>
      </c>
      <c r="H1161" t="s">
        <v>56</v>
      </c>
      <c r="I1161" t="s">
        <v>55</v>
      </c>
      <c r="J1161" t="s">
        <v>95</v>
      </c>
      <c r="K1161" t="s">
        <v>95</v>
      </c>
      <c r="L1161" t="s">
        <v>101</v>
      </c>
      <c r="M1161" s="1">
        <v>16970</v>
      </c>
      <c r="N1161" t="s">
        <v>36</v>
      </c>
      <c r="O1161" t="s">
        <v>37</v>
      </c>
      <c r="P1161" t="s">
        <v>60</v>
      </c>
      <c r="Q1161" t="s">
        <v>67</v>
      </c>
      <c r="R1161" t="s">
        <v>40</v>
      </c>
      <c r="S1161" t="str">
        <f>IF(Table1[[#This Row],[Current Employee Rating]]&gt;=4,"High Performer",IF(Table1[[#This Row],[Current Employee Rating]]&gt;=3,"Average Performer","Low Performer"))</f>
        <v>Average Performer</v>
      </c>
      <c r="T1161">
        <v>3</v>
      </c>
      <c r="U1161" s="1">
        <v>44838</v>
      </c>
      <c r="V1161">
        <v>1</v>
      </c>
      <c r="W1161" t="str">
        <f>IF(Table1[[#This Row],[Engagement Score]]&lt;3,"Low",IF(Table1[[#This Row],[Engagement Score]]&lt;4,"Medium","High"))</f>
        <v>Low</v>
      </c>
      <c r="X1161">
        <v>5</v>
      </c>
      <c r="Y1161" t="str">
        <f>IF(Table1[[#This Row],[Satisfaction Score]]&lt;3,"Unsatisfied",IF(Table1[[#This Row],[Satisfaction Score]]&lt;4,"Neutral","Satisfied"))</f>
        <v>Satisfied</v>
      </c>
      <c r="Z1161">
        <v>5</v>
      </c>
      <c r="AA1161" s="1">
        <v>44887</v>
      </c>
      <c r="AB1161" t="s">
        <v>50</v>
      </c>
      <c r="AC1161" t="s">
        <v>42</v>
      </c>
      <c r="AD1161" t="s">
        <v>73</v>
      </c>
      <c r="AE1161">
        <v>1</v>
      </c>
      <c r="AF1161" s="5">
        <v>293.55</v>
      </c>
      <c r="AG1161">
        <v>76</v>
      </c>
      <c r="AH1161" t="str">
        <f t="shared" si="18"/>
        <v>Old</v>
      </c>
    </row>
    <row r="1162" spans="1:34" x14ac:dyDescent="0.25">
      <c r="A1162">
        <v>1675</v>
      </c>
      <c r="B1162" s="1">
        <v>44960</v>
      </c>
      <c r="C1162">
        <v>3</v>
      </c>
      <c r="D1162" t="s">
        <v>53</v>
      </c>
      <c r="E1162" t="s">
        <v>85</v>
      </c>
      <c r="F1162" t="s">
        <v>30</v>
      </c>
      <c r="G1162" t="s">
        <v>55</v>
      </c>
      <c r="H1162" t="s">
        <v>45</v>
      </c>
      <c r="I1162" t="s">
        <v>46</v>
      </c>
      <c r="J1162" t="s">
        <v>95</v>
      </c>
      <c r="K1162" t="s">
        <v>95</v>
      </c>
      <c r="L1162" t="s">
        <v>70</v>
      </c>
      <c r="M1162" s="1">
        <v>21856</v>
      </c>
      <c r="N1162" t="s">
        <v>36</v>
      </c>
      <c r="O1162" t="s">
        <v>48</v>
      </c>
      <c r="P1162" t="s">
        <v>49</v>
      </c>
      <c r="Q1162" t="s">
        <v>39</v>
      </c>
      <c r="R1162" t="s">
        <v>40</v>
      </c>
      <c r="S1162" t="str">
        <f>IF(Table1[[#This Row],[Current Employee Rating]]&gt;=4,"High Performer",IF(Table1[[#This Row],[Current Employee Rating]]&gt;=3,"Average Performer","Low Performer"))</f>
        <v>Average Performer</v>
      </c>
      <c r="T1162">
        <v>3</v>
      </c>
      <c r="U1162" s="1">
        <v>44951</v>
      </c>
      <c r="V1162">
        <v>4</v>
      </c>
      <c r="W1162" t="str">
        <f>IF(Table1[[#This Row],[Engagement Score]]&lt;3,"Low",IF(Table1[[#This Row],[Engagement Score]]&lt;4,"Medium","High"))</f>
        <v>High</v>
      </c>
      <c r="X1162">
        <v>1</v>
      </c>
      <c r="Y1162" t="str">
        <f>IF(Table1[[#This Row],[Satisfaction Score]]&lt;3,"Unsatisfied",IF(Table1[[#This Row],[Satisfaction Score]]&lt;4,"Neutral","Satisfied"))</f>
        <v>Unsatisfied</v>
      </c>
      <c r="Z1162">
        <v>4</v>
      </c>
      <c r="AA1162" s="1">
        <v>44992</v>
      </c>
      <c r="AB1162" t="s">
        <v>68</v>
      </c>
      <c r="AC1162" t="s">
        <v>42</v>
      </c>
      <c r="AD1162" t="s">
        <v>43</v>
      </c>
      <c r="AE1162">
        <v>4</v>
      </c>
      <c r="AF1162" s="5">
        <v>904.68</v>
      </c>
      <c r="AG1162">
        <v>64</v>
      </c>
      <c r="AH1162" t="str">
        <f t="shared" si="18"/>
        <v>Old</v>
      </c>
    </row>
    <row r="1163" spans="1:34" x14ac:dyDescent="0.25">
      <c r="A1163">
        <v>1676</v>
      </c>
      <c r="B1163" s="1">
        <v>45054</v>
      </c>
      <c r="C1163">
        <v>3</v>
      </c>
      <c r="D1163" t="s">
        <v>53</v>
      </c>
      <c r="E1163" t="s">
        <v>64</v>
      </c>
      <c r="F1163" t="s">
        <v>30</v>
      </c>
      <c r="G1163" t="s">
        <v>46</v>
      </c>
      <c r="H1163" t="s">
        <v>56</v>
      </c>
      <c r="I1163" t="s">
        <v>55</v>
      </c>
      <c r="J1163" t="s">
        <v>95</v>
      </c>
      <c r="K1163" t="s">
        <v>95</v>
      </c>
      <c r="L1163" t="s">
        <v>102</v>
      </c>
      <c r="M1163" s="1">
        <v>23235</v>
      </c>
      <c r="N1163" t="s">
        <v>36</v>
      </c>
      <c r="O1163" t="s">
        <v>48</v>
      </c>
      <c r="P1163" t="s">
        <v>60</v>
      </c>
      <c r="Q1163" t="s">
        <v>39</v>
      </c>
      <c r="R1163" t="s">
        <v>40</v>
      </c>
      <c r="S1163" t="str">
        <f>IF(Table1[[#This Row],[Current Employee Rating]]&gt;=4,"High Performer",IF(Table1[[#This Row],[Current Employee Rating]]&gt;=3,"Average Performer","Low Performer"))</f>
        <v>Average Performer</v>
      </c>
      <c r="T1163">
        <v>3</v>
      </c>
      <c r="U1163" s="1">
        <v>45012</v>
      </c>
      <c r="V1163">
        <v>2</v>
      </c>
      <c r="W1163" t="str">
        <f>IF(Table1[[#This Row],[Engagement Score]]&lt;3,"Low",IF(Table1[[#This Row],[Engagement Score]]&lt;4,"Medium","High"))</f>
        <v>Low</v>
      </c>
      <c r="X1163">
        <v>5</v>
      </c>
      <c r="Y1163" t="str">
        <f>IF(Table1[[#This Row],[Satisfaction Score]]&lt;3,"Unsatisfied",IF(Table1[[#This Row],[Satisfaction Score]]&lt;4,"Neutral","Satisfied"))</f>
        <v>Satisfied</v>
      </c>
      <c r="Z1163">
        <v>1</v>
      </c>
      <c r="AA1163" s="1">
        <v>44902</v>
      </c>
      <c r="AB1163" t="s">
        <v>62</v>
      </c>
      <c r="AC1163" t="s">
        <v>42</v>
      </c>
      <c r="AD1163" t="s">
        <v>43</v>
      </c>
      <c r="AE1163">
        <v>5</v>
      </c>
      <c r="AF1163" s="5">
        <v>104.66</v>
      </c>
      <c r="AG1163">
        <v>60</v>
      </c>
      <c r="AH1163" t="str">
        <f t="shared" si="18"/>
        <v>Old</v>
      </c>
    </row>
    <row r="1164" spans="1:34" x14ac:dyDescent="0.25">
      <c r="A1164">
        <v>1677</v>
      </c>
      <c r="B1164" s="1">
        <v>44771</v>
      </c>
      <c r="C1164">
        <v>3</v>
      </c>
      <c r="D1164" t="s">
        <v>53</v>
      </c>
      <c r="E1164" t="s">
        <v>74</v>
      </c>
      <c r="F1164" t="s">
        <v>30</v>
      </c>
      <c r="G1164" t="s">
        <v>46</v>
      </c>
      <c r="H1164" t="s">
        <v>56</v>
      </c>
      <c r="I1164" t="s">
        <v>46</v>
      </c>
      <c r="J1164" t="s">
        <v>95</v>
      </c>
      <c r="K1164" t="s">
        <v>95</v>
      </c>
      <c r="L1164" t="s">
        <v>65</v>
      </c>
      <c r="M1164" s="1">
        <v>24068</v>
      </c>
      <c r="N1164" t="s">
        <v>80</v>
      </c>
      <c r="O1164" t="s">
        <v>37</v>
      </c>
      <c r="P1164" t="s">
        <v>60</v>
      </c>
      <c r="Q1164" t="s">
        <v>39</v>
      </c>
      <c r="R1164" t="s">
        <v>40</v>
      </c>
      <c r="S1164" t="str">
        <f>IF(Table1[[#This Row],[Current Employee Rating]]&gt;=4,"High Performer",IF(Table1[[#This Row],[Current Employee Rating]]&gt;=3,"Average Performer","Low Performer"))</f>
        <v>Average Performer</v>
      </c>
      <c r="T1164">
        <v>3</v>
      </c>
      <c r="U1164" s="1">
        <v>44995</v>
      </c>
      <c r="V1164">
        <v>5</v>
      </c>
      <c r="W1164" t="str">
        <f>IF(Table1[[#This Row],[Engagement Score]]&lt;3,"Low",IF(Table1[[#This Row],[Engagement Score]]&lt;4,"Medium","High"))</f>
        <v>High</v>
      </c>
      <c r="X1164">
        <v>4</v>
      </c>
      <c r="Y1164" t="str">
        <f>IF(Table1[[#This Row],[Satisfaction Score]]&lt;3,"Unsatisfied",IF(Table1[[#This Row],[Satisfaction Score]]&lt;4,"Neutral","Satisfied"))</f>
        <v>Satisfied</v>
      </c>
      <c r="Z1164">
        <v>5</v>
      </c>
      <c r="AA1164" s="1">
        <v>44897</v>
      </c>
      <c r="AB1164" t="s">
        <v>68</v>
      </c>
      <c r="AC1164" t="s">
        <v>51</v>
      </c>
      <c r="AD1164" t="s">
        <v>52</v>
      </c>
      <c r="AE1164">
        <v>2</v>
      </c>
      <c r="AF1164" s="5">
        <v>836.37</v>
      </c>
      <c r="AG1164">
        <v>57</v>
      </c>
      <c r="AH1164" t="str">
        <f t="shared" si="18"/>
        <v>Middle Aged</v>
      </c>
    </row>
    <row r="1165" spans="1:34" x14ac:dyDescent="0.25">
      <c r="A1165">
        <v>1678</v>
      </c>
      <c r="B1165" s="1">
        <v>44153</v>
      </c>
      <c r="C1165">
        <v>5</v>
      </c>
      <c r="D1165" t="s">
        <v>131</v>
      </c>
      <c r="E1165" t="s">
        <v>54</v>
      </c>
      <c r="F1165" t="s">
        <v>30</v>
      </c>
      <c r="G1165" t="s">
        <v>46</v>
      </c>
      <c r="H1165" t="s">
        <v>45</v>
      </c>
      <c r="I1165" t="s">
        <v>46</v>
      </c>
      <c r="J1165" t="s">
        <v>132</v>
      </c>
      <c r="K1165" t="s">
        <v>132</v>
      </c>
      <c r="L1165" t="s">
        <v>70</v>
      </c>
      <c r="M1165" s="1">
        <v>16889</v>
      </c>
      <c r="N1165" t="s">
        <v>36</v>
      </c>
      <c r="O1165" t="s">
        <v>37</v>
      </c>
      <c r="P1165" t="s">
        <v>72</v>
      </c>
      <c r="Q1165" t="s">
        <v>39</v>
      </c>
      <c r="R1165" t="s">
        <v>40</v>
      </c>
      <c r="S1165" t="str">
        <f>IF(Table1[[#This Row],[Current Employee Rating]]&gt;=4,"High Performer",IF(Table1[[#This Row],[Current Employee Rating]]&gt;=3,"Average Performer","Low Performer"))</f>
        <v>Average Performer</v>
      </c>
      <c r="T1165">
        <v>3</v>
      </c>
      <c r="U1165" s="1">
        <v>45098</v>
      </c>
      <c r="V1165">
        <v>2</v>
      </c>
      <c r="W1165" t="str">
        <f>IF(Table1[[#This Row],[Engagement Score]]&lt;3,"Low",IF(Table1[[#This Row],[Engagement Score]]&lt;4,"Medium","High"))</f>
        <v>Low</v>
      </c>
      <c r="X1165">
        <v>1</v>
      </c>
      <c r="Y1165" t="str">
        <f>IF(Table1[[#This Row],[Satisfaction Score]]&lt;3,"Unsatisfied",IF(Table1[[#This Row],[Satisfaction Score]]&lt;4,"Neutral","Satisfied"))</f>
        <v>Unsatisfied</v>
      </c>
      <c r="Z1165">
        <v>1</v>
      </c>
      <c r="AA1165" s="1">
        <v>45030</v>
      </c>
      <c r="AB1165" t="s">
        <v>41</v>
      </c>
      <c r="AC1165" t="s">
        <v>42</v>
      </c>
      <c r="AD1165" t="s">
        <v>63</v>
      </c>
      <c r="AE1165">
        <v>1</v>
      </c>
      <c r="AF1165" s="5">
        <v>749.64</v>
      </c>
      <c r="AG1165">
        <v>74</v>
      </c>
      <c r="AH1165" t="str">
        <f t="shared" si="18"/>
        <v>Old</v>
      </c>
    </row>
    <row r="1166" spans="1:34" x14ac:dyDescent="0.25">
      <c r="A1166">
        <v>1679</v>
      </c>
      <c r="B1166" s="1">
        <v>44332</v>
      </c>
      <c r="C1166">
        <v>4</v>
      </c>
      <c r="D1166" t="s">
        <v>131</v>
      </c>
      <c r="E1166" t="s">
        <v>69</v>
      </c>
      <c r="F1166" t="s">
        <v>30</v>
      </c>
      <c r="G1166" t="s">
        <v>46</v>
      </c>
      <c r="H1166" t="s">
        <v>32</v>
      </c>
      <c r="I1166" t="s">
        <v>46</v>
      </c>
      <c r="J1166" t="s">
        <v>132</v>
      </c>
      <c r="K1166" t="s">
        <v>132</v>
      </c>
      <c r="L1166" t="s">
        <v>79</v>
      </c>
      <c r="M1166" s="1">
        <v>16420</v>
      </c>
      <c r="N1166" t="s">
        <v>36</v>
      </c>
      <c r="O1166" t="s">
        <v>48</v>
      </c>
      <c r="P1166" t="s">
        <v>72</v>
      </c>
      <c r="Q1166" t="s">
        <v>39</v>
      </c>
      <c r="R1166" t="s">
        <v>40</v>
      </c>
      <c r="S1166" t="str">
        <f>IF(Table1[[#This Row],[Current Employee Rating]]&gt;=4,"High Performer",IF(Table1[[#This Row],[Current Employee Rating]]&gt;=3,"Average Performer","Low Performer"))</f>
        <v>Average Performer</v>
      </c>
      <c r="T1166">
        <v>3</v>
      </c>
      <c r="U1166" s="1">
        <v>45139</v>
      </c>
      <c r="V1166">
        <v>5</v>
      </c>
      <c r="W1166" t="str">
        <f>IF(Table1[[#This Row],[Engagement Score]]&lt;3,"Low",IF(Table1[[#This Row],[Engagement Score]]&lt;4,"Medium","High"))</f>
        <v>High</v>
      </c>
      <c r="X1166">
        <v>4</v>
      </c>
      <c r="Y1166" t="str">
        <f>IF(Table1[[#This Row],[Satisfaction Score]]&lt;3,"Unsatisfied",IF(Table1[[#This Row],[Satisfaction Score]]&lt;4,"Neutral","Satisfied"))</f>
        <v>Satisfied</v>
      </c>
      <c r="Z1166">
        <v>3</v>
      </c>
      <c r="AA1166" s="1">
        <v>45010</v>
      </c>
      <c r="AB1166" t="s">
        <v>41</v>
      </c>
      <c r="AC1166" t="s">
        <v>51</v>
      </c>
      <c r="AD1166" t="s">
        <v>43</v>
      </c>
      <c r="AE1166">
        <v>5</v>
      </c>
      <c r="AF1166" s="5">
        <v>213.06</v>
      </c>
      <c r="AG1166">
        <v>77</v>
      </c>
      <c r="AH1166" t="str">
        <f t="shared" si="18"/>
        <v>Old</v>
      </c>
    </row>
    <row r="1167" spans="1:34" x14ac:dyDescent="0.25">
      <c r="A1167">
        <v>1680</v>
      </c>
      <c r="B1167" s="1">
        <v>43763</v>
      </c>
      <c r="C1167">
        <v>6</v>
      </c>
      <c r="D1167" t="s">
        <v>131</v>
      </c>
      <c r="E1167" t="s">
        <v>29</v>
      </c>
      <c r="F1167" t="s">
        <v>30</v>
      </c>
      <c r="G1167" t="s">
        <v>55</v>
      </c>
      <c r="H1167" t="s">
        <v>32</v>
      </c>
      <c r="I1167" t="s">
        <v>33</v>
      </c>
      <c r="J1167" t="s">
        <v>95</v>
      </c>
      <c r="K1167" t="s">
        <v>95</v>
      </c>
      <c r="L1167" t="s">
        <v>65</v>
      </c>
      <c r="M1167" s="1">
        <v>28004</v>
      </c>
      <c r="N1167" t="s">
        <v>36</v>
      </c>
      <c r="O1167" t="s">
        <v>48</v>
      </c>
      <c r="P1167" t="s">
        <v>60</v>
      </c>
      <c r="Q1167" t="s">
        <v>77</v>
      </c>
      <c r="R1167" t="s">
        <v>40</v>
      </c>
      <c r="S1167" t="str">
        <f>IF(Table1[[#This Row],[Current Employee Rating]]&gt;=4,"High Performer",IF(Table1[[#This Row],[Current Employee Rating]]&gt;=3,"Average Performer","Low Performer"))</f>
        <v>Average Performer</v>
      </c>
      <c r="T1167">
        <v>3</v>
      </c>
      <c r="U1167" s="1">
        <v>44986</v>
      </c>
      <c r="V1167">
        <v>5</v>
      </c>
      <c r="W1167" t="str">
        <f>IF(Table1[[#This Row],[Engagement Score]]&lt;3,"Low",IF(Table1[[#This Row],[Engagement Score]]&lt;4,"Medium","High"))</f>
        <v>High</v>
      </c>
      <c r="X1167">
        <v>4</v>
      </c>
      <c r="Y1167" t="str">
        <f>IF(Table1[[#This Row],[Satisfaction Score]]&lt;3,"Unsatisfied",IF(Table1[[#This Row],[Satisfaction Score]]&lt;4,"Neutral","Satisfied"))</f>
        <v>Satisfied</v>
      </c>
      <c r="Z1167">
        <v>5</v>
      </c>
      <c r="AA1167" s="1">
        <v>44838</v>
      </c>
      <c r="AB1167" t="s">
        <v>50</v>
      </c>
      <c r="AC1167" t="s">
        <v>42</v>
      </c>
      <c r="AD1167" t="s">
        <v>63</v>
      </c>
      <c r="AE1167">
        <v>3</v>
      </c>
      <c r="AF1167" s="5">
        <v>882.76</v>
      </c>
      <c r="AG1167">
        <v>43</v>
      </c>
      <c r="AH1167" t="str">
        <f t="shared" si="18"/>
        <v>Middle Aged</v>
      </c>
    </row>
    <row r="1168" spans="1:34" x14ac:dyDescent="0.25">
      <c r="A1168">
        <v>1681</v>
      </c>
      <c r="B1168" s="1">
        <v>44990</v>
      </c>
      <c r="C1168">
        <v>3</v>
      </c>
      <c r="D1168" t="s">
        <v>140</v>
      </c>
      <c r="E1168" t="s">
        <v>85</v>
      </c>
      <c r="F1168" t="s">
        <v>30</v>
      </c>
      <c r="G1168" t="s">
        <v>31</v>
      </c>
      <c r="H1168" t="s">
        <v>56</v>
      </c>
      <c r="I1168" t="s">
        <v>33</v>
      </c>
      <c r="J1168" t="s">
        <v>95</v>
      </c>
      <c r="K1168" t="s">
        <v>95</v>
      </c>
      <c r="L1168" t="s">
        <v>79</v>
      </c>
      <c r="M1168" s="1">
        <v>27312</v>
      </c>
      <c r="N1168" t="s">
        <v>36</v>
      </c>
      <c r="O1168" t="s">
        <v>37</v>
      </c>
      <c r="P1168" t="s">
        <v>38</v>
      </c>
      <c r="Q1168" t="s">
        <v>77</v>
      </c>
      <c r="R1168" t="s">
        <v>40</v>
      </c>
      <c r="S1168" t="str">
        <f>IF(Table1[[#This Row],[Current Employee Rating]]&gt;=4,"High Performer",IF(Table1[[#This Row],[Current Employee Rating]]&gt;=3,"Average Performer","Low Performer"))</f>
        <v>Average Performer</v>
      </c>
      <c r="T1168">
        <v>3</v>
      </c>
      <c r="U1168" s="1">
        <v>45076</v>
      </c>
      <c r="V1168">
        <v>2</v>
      </c>
      <c r="W1168" t="str">
        <f>IF(Table1[[#This Row],[Engagement Score]]&lt;3,"Low",IF(Table1[[#This Row],[Engagement Score]]&lt;4,"Medium","High"))</f>
        <v>Low</v>
      </c>
      <c r="X1168">
        <v>3</v>
      </c>
      <c r="Y1168" t="str">
        <f>IF(Table1[[#This Row],[Satisfaction Score]]&lt;3,"Unsatisfied",IF(Table1[[#This Row],[Satisfaction Score]]&lt;4,"Neutral","Satisfied"))</f>
        <v>Neutral</v>
      </c>
      <c r="Z1168">
        <v>4</v>
      </c>
      <c r="AA1168" s="1">
        <v>44915</v>
      </c>
      <c r="AB1168" t="s">
        <v>50</v>
      </c>
      <c r="AC1168" t="s">
        <v>51</v>
      </c>
      <c r="AD1168" t="s">
        <v>43</v>
      </c>
      <c r="AE1168">
        <v>1</v>
      </c>
      <c r="AF1168" s="5">
        <v>113.42</v>
      </c>
      <c r="AG1168">
        <v>49</v>
      </c>
      <c r="AH1168" t="str">
        <f t="shared" si="18"/>
        <v>Middle Aged</v>
      </c>
    </row>
    <row r="1169" spans="1:34" x14ac:dyDescent="0.25">
      <c r="A1169">
        <v>1682</v>
      </c>
      <c r="B1169" s="1">
        <v>44348</v>
      </c>
      <c r="C1169">
        <v>4</v>
      </c>
      <c r="D1169" t="s">
        <v>140</v>
      </c>
      <c r="E1169" t="s">
        <v>44</v>
      </c>
      <c r="F1169" t="s">
        <v>30</v>
      </c>
      <c r="G1169" t="s">
        <v>46</v>
      </c>
      <c r="H1169" t="s">
        <v>56</v>
      </c>
      <c r="I1169" t="s">
        <v>46</v>
      </c>
      <c r="J1169" t="s">
        <v>95</v>
      </c>
      <c r="K1169" t="s">
        <v>95</v>
      </c>
      <c r="L1169" t="s">
        <v>47</v>
      </c>
      <c r="M1169" s="1">
        <v>25931</v>
      </c>
      <c r="N1169" t="s">
        <v>36</v>
      </c>
      <c r="O1169" t="s">
        <v>37</v>
      </c>
      <c r="P1169" t="s">
        <v>72</v>
      </c>
      <c r="Q1169" t="s">
        <v>67</v>
      </c>
      <c r="R1169" t="s">
        <v>40</v>
      </c>
      <c r="S1169" t="str">
        <f>IF(Table1[[#This Row],[Current Employee Rating]]&gt;=4,"High Performer",IF(Table1[[#This Row],[Current Employee Rating]]&gt;=3,"Average Performer","Low Performer"))</f>
        <v>Average Performer</v>
      </c>
      <c r="T1169">
        <v>3</v>
      </c>
      <c r="U1169" s="1">
        <v>45031</v>
      </c>
      <c r="V1169">
        <v>5</v>
      </c>
      <c r="W1169" t="str">
        <f>IF(Table1[[#This Row],[Engagement Score]]&lt;3,"Low",IF(Table1[[#This Row],[Engagement Score]]&lt;4,"Medium","High"))</f>
        <v>High</v>
      </c>
      <c r="X1169">
        <v>3</v>
      </c>
      <c r="Y1169" t="str">
        <f>IF(Table1[[#This Row],[Satisfaction Score]]&lt;3,"Unsatisfied",IF(Table1[[#This Row],[Satisfaction Score]]&lt;4,"Neutral","Satisfied"))</f>
        <v>Neutral</v>
      </c>
      <c r="Z1169">
        <v>4</v>
      </c>
      <c r="AA1169" s="1">
        <v>44823</v>
      </c>
      <c r="AB1169" t="s">
        <v>62</v>
      </c>
      <c r="AC1169" t="s">
        <v>51</v>
      </c>
      <c r="AD1169" t="s">
        <v>43</v>
      </c>
      <c r="AE1169">
        <v>3</v>
      </c>
      <c r="AF1169" s="5">
        <v>284.61</v>
      </c>
      <c r="AG1169">
        <v>51</v>
      </c>
      <c r="AH1169" t="str">
        <f t="shared" si="18"/>
        <v>Middle Aged</v>
      </c>
    </row>
    <row r="1170" spans="1:34" x14ac:dyDescent="0.25">
      <c r="A1170">
        <v>1683</v>
      </c>
      <c r="B1170" s="1">
        <v>44583</v>
      </c>
      <c r="C1170">
        <v>4</v>
      </c>
      <c r="D1170" t="s">
        <v>140</v>
      </c>
      <c r="E1170" t="s">
        <v>87</v>
      </c>
      <c r="F1170" t="s">
        <v>108</v>
      </c>
      <c r="G1170" t="s">
        <v>55</v>
      </c>
      <c r="H1170" t="s">
        <v>56</v>
      </c>
      <c r="I1170" t="s">
        <v>46</v>
      </c>
      <c r="J1170" t="s">
        <v>57</v>
      </c>
      <c r="K1170" t="s">
        <v>57</v>
      </c>
      <c r="L1170" t="s">
        <v>47</v>
      </c>
      <c r="M1170" s="1">
        <v>32187</v>
      </c>
      <c r="N1170" t="s">
        <v>36</v>
      </c>
      <c r="O1170" t="s">
        <v>37</v>
      </c>
      <c r="P1170" t="s">
        <v>60</v>
      </c>
      <c r="Q1170" t="s">
        <v>67</v>
      </c>
      <c r="R1170" t="s">
        <v>40</v>
      </c>
      <c r="S1170" t="str">
        <f>IF(Table1[[#This Row],[Current Employee Rating]]&gt;=4,"High Performer",IF(Table1[[#This Row],[Current Employee Rating]]&gt;=3,"Average Performer","Low Performer"))</f>
        <v>Average Performer</v>
      </c>
      <c r="T1170">
        <v>3</v>
      </c>
      <c r="U1170" s="1">
        <v>44924</v>
      </c>
      <c r="V1170">
        <v>2</v>
      </c>
      <c r="W1170" t="str">
        <f>IF(Table1[[#This Row],[Engagement Score]]&lt;3,"Low",IF(Table1[[#This Row],[Engagement Score]]&lt;4,"Medium","High"))</f>
        <v>Low</v>
      </c>
      <c r="X1170">
        <v>4</v>
      </c>
      <c r="Y1170" t="str">
        <f>IF(Table1[[#This Row],[Satisfaction Score]]&lt;3,"Unsatisfied",IF(Table1[[#This Row],[Satisfaction Score]]&lt;4,"Neutral","Satisfied"))</f>
        <v>Satisfied</v>
      </c>
      <c r="Z1170">
        <v>4</v>
      </c>
      <c r="AA1170" s="1">
        <v>45105</v>
      </c>
      <c r="AB1170" t="s">
        <v>62</v>
      </c>
      <c r="AC1170" t="s">
        <v>42</v>
      </c>
      <c r="AD1170" t="s">
        <v>43</v>
      </c>
      <c r="AE1170">
        <v>1</v>
      </c>
      <c r="AF1170" s="5">
        <v>599.74</v>
      </c>
      <c r="AG1170">
        <v>34</v>
      </c>
      <c r="AH1170" t="str">
        <f t="shared" si="18"/>
        <v>Adult</v>
      </c>
    </row>
    <row r="1171" spans="1:34" x14ac:dyDescent="0.25">
      <c r="A1171">
        <v>1684</v>
      </c>
      <c r="B1171" s="1">
        <v>45116</v>
      </c>
      <c r="C1171">
        <v>2</v>
      </c>
      <c r="D1171" t="s">
        <v>124</v>
      </c>
      <c r="E1171" t="s">
        <v>74</v>
      </c>
      <c r="F1171" t="s">
        <v>108</v>
      </c>
      <c r="G1171" t="s">
        <v>31</v>
      </c>
      <c r="H1171" t="s">
        <v>45</v>
      </c>
      <c r="I1171" t="s">
        <v>46</v>
      </c>
      <c r="J1171" t="s">
        <v>95</v>
      </c>
      <c r="K1171" t="s">
        <v>95</v>
      </c>
      <c r="L1171" t="s">
        <v>79</v>
      </c>
      <c r="M1171" s="1">
        <v>23077</v>
      </c>
      <c r="N1171" t="s">
        <v>36</v>
      </c>
      <c r="O1171" t="s">
        <v>48</v>
      </c>
      <c r="P1171" t="s">
        <v>49</v>
      </c>
      <c r="Q1171" t="s">
        <v>39</v>
      </c>
      <c r="R1171" t="s">
        <v>40</v>
      </c>
      <c r="S1171" t="str">
        <f>IF(Table1[[#This Row],[Current Employee Rating]]&gt;=4,"High Performer",IF(Table1[[#This Row],[Current Employee Rating]]&gt;=3,"Average Performer","Low Performer"))</f>
        <v>Average Performer</v>
      </c>
      <c r="T1171">
        <v>3</v>
      </c>
      <c r="U1171" s="1">
        <v>44925</v>
      </c>
      <c r="V1171">
        <v>2</v>
      </c>
      <c r="W1171" t="str">
        <f>IF(Table1[[#This Row],[Engagement Score]]&lt;3,"Low",IF(Table1[[#This Row],[Engagement Score]]&lt;4,"Medium","High"))</f>
        <v>Low</v>
      </c>
      <c r="X1171">
        <v>4</v>
      </c>
      <c r="Y1171" t="str">
        <f>IF(Table1[[#This Row],[Satisfaction Score]]&lt;3,"Unsatisfied",IF(Table1[[#This Row],[Satisfaction Score]]&lt;4,"Neutral","Satisfied"))</f>
        <v>Satisfied</v>
      </c>
      <c r="Z1171">
        <v>3</v>
      </c>
      <c r="AA1171" s="1">
        <v>45082</v>
      </c>
      <c r="AB1171" t="s">
        <v>41</v>
      </c>
      <c r="AC1171" t="s">
        <v>42</v>
      </c>
      <c r="AD1171" t="s">
        <v>43</v>
      </c>
      <c r="AE1171">
        <v>5</v>
      </c>
      <c r="AF1171" s="5">
        <v>700.99</v>
      </c>
      <c r="AG1171">
        <v>60</v>
      </c>
      <c r="AH1171" t="str">
        <f t="shared" si="18"/>
        <v>Old</v>
      </c>
    </row>
    <row r="1172" spans="1:34" x14ac:dyDescent="0.25">
      <c r="A1172">
        <v>1685</v>
      </c>
      <c r="B1172" s="1">
        <v>43415</v>
      </c>
      <c r="C1172">
        <v>7</v>
      </c>
      <c r="D1172" t="s">
        <v>125</v>
      </c>
      <c r="E1172" t="s">
        <v>81</v>
      </c>
      <c r="F1172" t="s">
        <v>108</v>
      </c>
      <c r="G1172" t="s">
        <v>55</v>
      </c>
      <c r="H1172" t="s">
        <v>45</v>
      </c>
      <c r="I1172" t="s">
        <v>55</v>
      </c>
      <c r="J1172" t="s">
        <v>95</v>
      </c>
      <c r="K1172" t="s">
        <v>95</v>
      </c>
      <c r="L1172" t="s">
        <v>47</v>
      </c>
      <c r="M1172" s="1">
        <v>25015</v>
      </c>
      <c r="N1172" t="s">
        <v>36</v>
      </c>
      <c r="O1172" t="s">
        <v>37</v>
      </c>
      <c r="P1172" t="s">
        <v>72</v>
      </c>
      <c r="Q1172" t="s">
        <v>77</v>
      </c>
      <c r="R1172" t="s">
        <v>40</v>
      </c>
      <c r="S1172" t="str">
        <f>IF(Table1[[#This Row],[Current Employee Rating]]&gt;=4,"High Performer",IF(Table1[[#This Row],[Current Employee Rating]]&gt;=3,"Average Performer","Low Performer"))</f>
        <v>Average Performer</v>
      </c>
      <c r="T1172">
        <v>3</v>
      </c>
      <c r="U1172" s="1">
        <v>44944</v>
      </c>
      <c r="V1172">
        <v>1</v>
      </c>
      <c r="W1172" t="str">
        <f>IF(Table1[[#This Row],[Engagement Score]]&lt;3,"Low",IF(Table1[[#This Row],[Engagement Score]]&lt;4,"Medium","High"))</f>
        <v>Low</v>
      </c>
      <c r="X1172">
        <v>4</v>
      </c>
      <c r="Y1172" t="str">
        <f>IF(Table1[[#This Row],[Satisfaction Score]]&lt;3,"Unsatisfied",IF(Table1[[#This Row],[Satisfaction Score]]&lt;4,"Neutral","Satisfied"))</f>
        <v>Satisfied</v>
      </c>
      <c r="Z1172">
        <v>2</v>
      </c>
      <c r="AA1172" s="1">
        <v>44927</v>
      </c>
      <c r="AB1172" t="s">
        <v>50</v>
      </c>
      <c r="AC1172" t="s">
        <v>42</v>
      </c>
      <c r="AD1172" t="s">
        <v>73</v>
      </c>
      <c r="AE1172">
        <v>1</v>
      </c>
      <c r="AF1172" s="5">
        <v>650.07000000000005</v>
      </c>
      <c r="AG1172">
        <v>50</v>
      </c>
      <c r="AH1172" t="str">
        <f t="shared" si="18"/>
        <v>Middle Aged</v>
      </c>
    </row>
    <row r="1173" spans="1:34" x14ac:dyDescent="0.25">
      <c r="A1173">
        <v>1686</v>
      </c>
      <c r="B1173" s="1">
        <v>44201</v>
      </c>
      <c r="C1173">
        <v>5</v>
      </c>
      <c r="D1173" t="s">
        <v>139</v>
      </c>
      <c r="E1173" t="s">
        <v>85</v>
      </c>
      <c r="F1173" t="s">
        <v>30</v>
      </c>
      <c r="G1173" t="s">
        <v>31</v>
      </c>
      <c r="H1173" t="s">
        <v>32</v>
      </c>
      <c r="I1173" t="s">
        <v>55</v>
      </c>
      <c r="J1173" t="s">
        <v>95</v>
      </c>
      <c r="K1173" t="s">
        <v>95</v>
      </c>
      <c r="L1173" t="s">
        <v>35</v>
      </c>
      <c r="M1173" s="1">
        <v>19789</v>
      </c>
      <c r="N1173" t="s">
        <v>36</v>
      </c>
      <c r="O1173" t="s">
        <v>48</v>
      </c>
      <c r="P1173" t="s">
        <v>72</v>
      </c>
      <c r="Q1173" t="s">
        <v>39</v>
      </c>
      <c r="R1173" t="s">
        <v>40</v>
      </c>
      <c r="S1173" t="str">
        <f>IF(Table1[[#This Row],[Current Employee Rating]]&gt;=4,"High Performer",IF(Table1[[#This Row],[Current Employee Rating]]&gt;=3,"Average Performer","Low Performer"))</f>
        <v>Average Performer</v>
      </c>
      <c r="T1173">
        <v>3</v>
      </c>
      <c r="U1173" s="1">
        <v>44963</v>
      </c>
      <c r="V1173">
        <v>2</v>
      </c>
      <c r="W1173" t="str">
        <f>IF(Table1[[#This Row],[Engagement Score]]&lt;3,"Low",IF(Table1[[#This Row],[Engagement Score]]&lt;4,"Medium","High"))</f>
        <v>Low</v>
      </c>
      <c r="X1173">
        <v>4</v>
      </c>
      <c r="Y1173" t="str">
        <f>IF(Table1[[#This Row],[Satisfaction Score]]&lt;3,"Unsatisfied",IF(Table1[[#This Row],[Satisfaction Score]]&lt;4,"Neutral","Satisfied"))</f>
        <v>Satisfied</v>
      </c>
      <c r="Z1173">
        <v>2</v>
      </c>
      <c r="AA1173" s="1">
        <v>44876</v>
      </c>
      <c r="AB1173" t="s">
        <v>92</v>
      </c>
      <c r="AC1173" t="s">
        <v>51</v>
      </c>
      <c r="AD1173" t="s">
        <v>63</v>
      </c>
      <c r="AE1173">
        <v>2</v>
      </c>
      <c r="AF1173" s="5">
        <v>851.38</v>
      </c>
      <c r="AG1173">
        <v>67</v>
      </c>
      <c r="AH1173" t="str">
        <f t="shared" si="18"/>
        <v>Old</v>
      </c>
    </row>
    <row r="1174" spans="1:34" x14ac:dyDescent="0.25">
      <c r="A1174">
        <v>1687</v>
      </c>
      <c r="B1174" s="1">
        <v>44890</v>
      </c>
      <c r="C1174">
        <v>3</v>
      </c>
      <c r="D1174" t="s">
        <v>53</v>
      </c>
      <c r="E1174" t="s">
        <v>44</v>
      </c>
      <c r="F1174" t="s">
        <v>30</v>
      </c>
      <c r="G1174" t="s">
        <v>46</v>
      </c>
      <c r="H1174" t="s">
        <v>32</v>
      </c>
      <c r="I1174" t="s">
        <v>55</v>
      </c>
      <c r="J1174" t="s">
        <v>95</v>
      </c>
      <c r="K1174" t="s">
        <v>95</v>
      </c>
      <c r="L1174" t="s">
        <v>79</v>
      </c>
      <c r="M1174" s="1">
        <v>24587</v>
      </c>
      <c r="N1174" t="s">
        <v>36</v>
      </c>
      <c r="O1174" t="s">
        <v>48</v>
      </c>
      <c r="P1174" t="s">
        <v>38</v>
      </c>
      <c r="Q1174" t="s">
        <v>39</v>
      </c>
      <c r="R1174" t="s">
        <v>40</v>
      </c>
      <c r="S1174" t="str">
        <f>IF(Table1[[#This Row],[Current Employee Rating]]&gt;=4,"High Performer",IF(Table1[[#This Row],[Current Employee Rating]]&gt;=3,"Average Performer","Low Performer"))</f>
        <v>Average Performer</v>
      </c>
      <c r="T1174">
        <v>3</v>
      </c>
      <c r="U1174" s="1">
        <v>45141</v>
      </c>
      <c r="V1174">
        <v>3</v>
      </c>
      <c r="W1174" t="str">
        <f>IF(Table1[[#This Row],[Engagement Score]]&lt;3,"Low",IF(Table1[[#This Row],[Engagement Score]]&lt;4,"Medium","High"))</f>
        <v>Medium</v>
      </c>
      <c r="X1174">
        <v>4</v>
      </c>
      <c r="Y1174" t="str">
        <f>IF(Table1[[#This Row],[Satisfaction Score]]&lt;3,"Unsatisfied",IF(Table1[[#This Row],[Satisfaction Score]]&lt;4,"Neutral","Satisfied"))</f>
        <v>Satisfied</v>
      </c>
      <c r="Z1174">
        <v>5</v>
      </c>
      <c r="AA1174" s="1">
        <v>44981</v>
      </c>
      <c r="AB1174" t="s">
        <v>50</v>
      </c>
      <c r="AC1174" t="s">
        <v>42</v>
      </c>
      <c r="AD1174" t="s">
        <v>43</v>
      </c>
      <c r="AE1174">
        <v>4</v>
      </c>
      <c r="AF1174" s="5">
        <v>455.1</v>
      </c>
      <c r="AG1174">
        <v>55</v>
      </c>
      <c r="AH1174" t="str">
        <f t="shared" si="18"/>
        <v>Middle Aged</v>
      </c>
    </row>
    <row r="1175" spans="1:34" x14ac:dyDescent="0.25">
      <c r="A1175">
        <v>1688</v>
      </c>
      <c r="B1175" s="1">
        <v>43920</v>
      </c>
      <c r="C1175">
        <v>6</v>
      </c>
      <c r="D1175" t="s">
        <v>53</v>
      </c>
      <c r="E1175" t="s">
        <v>87</v>
      </c>
      <c r="F1175" t="s">
        <v>30</v>
      </c>
      <c r="G1175" t="s">
        <v>55</v>
      </c>
      <c r="H1175" t="s">
        <v>45</v>
      </c>
      <c r="I1175" t="s">
        <v>55</v>
      </c>
      <c r="J1175" t="s">
        <v>95</v>
      </c>
      <c r="K1175" t="s">
        <v>95</v>
      </c>
      <c r="L1175" t="s">
        <v>100</v>
      </c>
      <c r="M1175" s="1">
        <v>20659</v>
      </c>
      <c r="N1175" t="s">
        <v>80</v>
      </c>
      <c r="O1175" t="s">
        <v>48</v>
      </c>
      <c r="P1175" t="s">
        <v>60</v>
      </c>
      <c r="Q1175" t="s">
        <v>77</v>
      </c>
      <c r="R1175" t="s">
        <v>40</v>
      </c>
      <c r="S1175" t="str">
        <f>IF(Table1[[#This Row],[Current Employee Rating]]&gt;=4,"High Performer",IF(Table1[[#This Row],[Current Employee Rating]]&gt;=3,"Average Performer","Low Performer"))</f>
        <v>Average Performer</v>
      </c>
      <c r="T1175">
        <v>3</v>
      </c>
      <c r="U1175" s="1">
        <v>44877</v>
      </c>
      <c r="V1175">
        <v>1</v>
      </c>
      <c r="W1175" t="str">
        <f>IF(Table1[[#This Row],[Engagement Score]]&lt;3,"Low",IF(Table1[[#This Row],[Engagement Score]]&lt;4,"Medium","High"))</f>
        <v>Low</v>
      </c>
      <c r="X1175">
        <v>4</v>
      </c>
      <c r="Y1175" t="str">
        <f>IF(Table1[[#This Row],[Satisfaction Score]]&lt;3,"Unsatisfied",IF(Table1[[#This Row],[Satisfaction Score]]&lt;4,"Neutral","Satisfied"))</f>
        <v>Satisfied</v>
      </c>
      <c r="Z1175">
        <v>5</v>
      </c>
      <c r="AA1175" s="1">
        <v>44916</v>
      </c>
      <c r="AB1175" t="s">
        <v>62</v>
      </c>
      <c r="AC1175" t="s">
        <v>42</v>
      </c>
      <c r="AD1175" t="s">
        <v>63</v>
      </c>
      <c r="AE1175">
        <v>3</v>
      </c>
      <c r="AF1175" s="5">
        <v>880.67</v>
      </c>
      <c r="AG1175">
        <v>64</v>
      </c>
      <c r="AH1175" t="str">
        <f t="shared" si="18"/>
        <v>Old</v>
      </c>
    </row>
    <row r="1176" spans="1:34" x14ac:dyDescent="0.25">
      <c r="A1176">
        <v>1689</v>
      </c>
      <c r="B1176" s="1">
        <v>44198</v>
      </c>
      <c r="C1176">
        <v>5</v>
      </c>
      <c r="D1176" t="s">
        <v>131</v>
      </c>
      <c r="E1176" t="s">
        <v>87</v>
      </c>
      <c r="F1176" t="s">
        <v>30</v>
      </c>
      <c r="G1176" t="s">
        <v>46</v>
      </c>
      <c r="H1176" t="s">
        <v>32</v>
      </c>
      <c r="I1176" t="s">
        <v>33</v>
      </c>
      <c r="J1176" t="s">
        <v>132</v>
      </c>
      <c r="K1176" t="s">
        <v>132</v>
      </c>
      <c r="L1176" t="s">
        <v>70</v>
      </c>
      <c r="M1176" s="1">
        <v>31385</v>
      </c>
      <c r="N1176" t="s">
        <v>36</v>
      </c>
      <c r="O1176" t="s">
        <v>48</v>
      </c>
      <c r="P1176" t="s">
        <v>60</v>
      </c>
      <c r="Q1176" t="s">
        <v>67</v>
      </c>
      <c r="R1176" t="s">
        <v>40</v>
      </c>
      <c r="S1176" t="str">
        <f>IF(Table1[[#This Row],[Current Employee Rating]]&gt;=4,"High Performer",IF(Table1[[#This Row],[Current Employee Rating]]&gt;=3,"Average Performer","Low Performer"))</f>
        <v>Average Performer</v>
      </c>
      <c r="T1176">
        <v>3</v>
      </c>
      <c r="U1176" s="1">
        <v>45042</v>
      </c>
      <c r="V1176">
        <v>5</v>
      </c>
      <c r="W1176" t="str">
        <f>IF(Table1[[#This Row],[Engagement Score]]&lt;3,"Low",IF(Table1[[#This Row],[Engagement Score]]&lt;4,"Medium","High"))</f>
        <v>High</v>
      </c>
      <c r="X1176">
        <v>3</v>
      </c>
      <c r="Y1176" t="str">
        <f>IF(Table1[[#This Row],[Satisfaction Score]]&lt;3,"Unsatisfied",IF(Table1[[#This Row],[Satisfaction Score]]&lt;4,"Neutral","Satisfied"))</f>
        <v>Neutral</v>
      </c>
      <c r="Z1176">
        <v>5</v>
      </c>
      <c r="AA1176" s="1">
        <v>44819</v>
      </c>
      <c r="AB1176" t="s">
        <v>50</v>
      </c>
      <c r="AC1176" t="s">
        <v>51</v>
      </c>
      <c r="AD1176" t="s">
        <v>73</v>
      </c>
      <c r="AE1176">
        <v>2</v>
      </c>
      <c r="AF1176" s="5">
        <v>712.64</v>
      </c>
      <c r="AG1176">
        <v>36</v>
      </c>
      <c r="AH1176" t="str">
        <f t="shared" si="18"/>
        <v>Adult</v>
      </c>
    </row>
    <row r="1177" spans="1:34" x14ac:dyDescent="0.25">
      <c r="A1177">
        <v>1690</v>
      </c>
      <c r="B1177" s="1">
        <v>43522</v>
      </c>
      <c r="C1177">
        <v>7</v>
      </c>
      <c r="D1177" t="s">
        <v>131</v>
      </c>
      <c r="E1177" t="s">
        <v>81</v>
      </c>
      <c r="F1177" t="s">
        <v>30</v>
      </c>
      <c r="G1177" t="s">
        <v>31</v>
      </c>
      <c r="H1177" t="s">
        <v>45</v>
      </c>
      <c r="I1177" t="s">
        <v>33</v>
      </c>
      <c r="J1177" t="s">
        <v>132</v>
      </c>
      <c r="K1177" t="s">
        <v>132</v>
      </c>
      <c r="L1177" t="s">
        <v>105</v>
      </c>
      <c r="M1177" s="1">
        <v>15361</v>
      </c>
      <c r="N1177" t="s">
        <v>36</v>
      </c>
      <c r="O1177" t="s">
        <v>48</v>
      </c>
      <c r="P1177" t="s">
        <v>72</v>
      </c>
      <c r="Q1177" t="s">
        <v>39</v>
      </c>
      <c r="R1177" t="s">
        <v>40</v>
      </c>
      <c r="S1177" t="str">
        <f>IF(Table1[[#This Row],[Current Employee Rating]]&gt;=4,"High Performer",IF(Table1[[#This Row],[Current Employee Rating]]&gt;=3,"Average Performer","Low Performer"))</f>
        <v>Average Performer</v>
      </c>
      <c r="T1177">
        <v>3</v>
      </c>
      <c r="U1177" s="1">
        <v>44877</v>
      </c>
      <c r="V1177">
        <v>3</v>
      </c>
      <c r="W1177" t="str">
        <f>IF(Table1[[#This Row],[Engagement Score]]&lt;3,"Low",IF(Table1[[#This Row],[Engagement Score]]&lt;4,"Medium","High"))</f>
        <v>Medium</v>
      </c>
      <c r="X1177">
        <v>1</v>
      </c>
      <c r="Y1177" t="str">
        <f>IF(Table1[[#This Row],[Satisfaction Score]]&lt;3,"Unsatisfied",IF(Table1[[#This Row],[Satisfaction Score]]&lt;4,"Neutral","Satisfied"))</f>
        <v>Unsatisfied</v>
      </c>
      <c r="Z1177">
        <v>5</v>
      </c>
      <c r="AA1177" s="1">
        <v>44947</v>
      </c>
      <c r="AB1177" t="s">
        <v>92</v>
      </c>
      <c r="AC1177" t="s">
        <v>42</v>
      </c>
      <c r="AD1177" t="s">
        <v>43</v>
      </c>
      <c r="AE1177">
        <v>3</v>
      </c>
      <c r="AF1177" s="5">
        <v>504.34</v>
      </c>
      <c r="AG1177">
        <v>77</v>
      </c>
      <c r="AH1177" t="str">
        <f t="shared" si="18"/>
        <v>Old</v>
      </c>
    </row>
    <row r="1178" spans="1:34" x14ac:dyDescent="0.25">
      <c r="A1178">
        <v>1691</v>
      </c>
      <c r="B1178" s="1">
        <v>43744</v>
      </c>
      <c r="C1178">
        <v>6</v>
      </c>
      <c r="D1178" t="s">
        <v>131</v>
      </c>
      <c r="E1178" t="s">
        <v>54</v>
      </c>
      <c r="F1178" t="s">
        <v>30</v>
      </c>
      <c r="G1178" t="s">
        <v>31</v>
      </c>
      <c r="H1178" t="s">
        <v>45</v>
      </c>
      <c r="I1178" t="s">
        <v>46</v>
      </c>
      <c r="J1178" t="s">
        <v>95</v>
      </c>
      <c r="K1178" t="s">
        <v>95</v>
      </c>
      <c r="L1178" t="s">
        <v>96</v>
      </c>
      <c r="M1178" s="1">
        <v>16823</v>
      </c>
      <c r="N1178" t="s">
        <v>36</v>
      </c>
      <c r="O1178" t="s">
        <v>48</v>
      </c>
      <c r="P1178" t="s">
        <v>72</v>
      </c>
      <c r="Q1178" t="s">
        <v>39</v>
      </c>
      <c r="R1178" t="s">
        <v>40</v>
      </c>
      <c r="S1178" t="str">
        <f>IF(Table1[[#This Row],[Current Employee Rating]]&gt;=4,"High Performer",IF(Table1[[#This Row],[Current Employee Rating]]&gt;=3,"Average Performer","Low Performer"))</f>
        <v>Average Performer</v>
      </c>
      <c r="T1178">
        <v>3</v>
      </c>
      <c r="U1178" s="1">
        <v>44895</v>
      </c>
      <c r="V1178">
        <v>3</v>
      </c>
      <c r="W1178" t="str">
        <f>IF(Table1[[#This Row],[Engagement Score]]&lt;3,"Low",IF(Table1[[#This Row],[Engagement Score]]&lt;4,"Medium","High"))</f>
        <v>Medium</v>
      </c>
      <c r="X1178">
        <v>1</v>
      </c>
      <c r="Y1178" t="str">
        <f>IF(Table1[[#This Row],[Satisfaction Score]]&lt;3,"Unsatisfied",IF(Table1[[#This Row],[Satisfaction Score]]&lt;4,"Neutral","Satisfied"))</f>
        <v>Unsatisfied</v>
      </c>
      <c r="Z1178">
        <v>2</v>
      </c>
      <c r="AA1178" s="1">
        <v>44825</v>
      </c>
      <c r="AB1178" t="s">
        <v>50</v>
      </c>
      <c r="AC1178" t="s">
        <v>51</v>
      </c>
      <c r="AD1178" t="s">
        <v>43</v>
      </c>
      <c r="AE1178">
        <v>3</v>
      </c>
      <c r="AF1178" s="5">
        <v>120.37</v>
      </c>
      <c r="AG1178">
        <v>73</v>
      </c>
      <c r="AH1178" t="str">
        <f t="shared" si="18"/>
        <v>Old</v>
      </c>
    </row>
    <row r="1179" spans="1:34" x14ac:dyDescent="0.25">
      <c r="A1179">
        <v>1692</v>
      </c>
      <c r="B1179" s="1">
        <v>43940</v>
      </c>
      <c r="C1179">
        <v>6</v>
      </c>
      <c r="D1179" t="s">
        <v>140</v>
      </c>
      <c r="E1179" t="s">
        <v>94</v>
      </c>
      <c r="F1179" t="s">
        <v>30</v>
      </c>
      <c r="G1179" t="s">
        <v>46</v>
      </c>
      <c r="H1179" t="s">
        <v>32</v>
      </c>
      <c r="I1179" t="s">
        <v>46</v>
      </c>
      <c r="J1179" t="s">
        <v>95</v>
      </c>
      <c r="K1179" t="s">
        <v>95</v>
      </c>
      <c r="L1179" t="s">
        <v>79</v>
      </c>
      <c r="M1179" s="1">
        <v>15972</v>
      </c>
      <c r="N1179" t="s">
        <v>36</v>
      </c>
      <c r="O1179" t="s">
        <v>37</v>
      </c>
      <c r="P1179" t="s">
        <v>60</v>
      </c>
      <c r="Q1179" t="s">
        <v>39</v>
      </c>
      <c r="R1179" t="s">
        <v>40</v>
      </c>
      <c r="S1179" t="str">
        <f>IF(Table1[[#This Row],[Current Employee Rating]]&gt;=4,"High Performer",IF(Table1[[#This Row],[Current Employee Rating]]&gt;=3,"Average Performer","Low Performer"))</f>
        <v>Average Performer</v>
      </c>
      <c r="T1179">
        <v>3</v>
      </c>
      <c r="U1179" s="1">
        <v>45102</v>
      </c>
      <c r="V1179">
        <v>2</v>
      </c>
      <c r="W1179" t="str">
        <f>IF(Table1[[#This Row],[Engagement Score]]&lt;3,"Low",IF(Table1[[#This Row],[Engagement Score]]&lt;4,"Medium","High"))</f>
        <v>Low</v>
      </c>
      <c r="X1179">
        <v>2</v>
      </c>
      <c r="Y1179" t="str">
        <f>IF(Table1[[#This Row],[Satisfaction Score]]&lt;3,"Unsatisfied",IF(Table1[[#This Row],[Satisfaction Score]]&lt;4,"Neutral","Satisfied"))</f>
        <v>Unsatisfied</v>
      </c>
      <c r="Z1179">
        <v>1</v>
      </c>
      <c r="AA1179" s="1">
        <v>44993</v>
      </c>
      <c r="AB1179" t="s">
        <v>62</v>
      </c>
      <c r="AC1179" t="s">
        <v>51</v>
      </c>
      <c r="AD1179" t="s">
        <v>43</v>
      </c>
      <c r="AE1179">
        <v>1</v>
      </c>
      <c r="AF1179" s="5">
        <v>705.24</v>
      </c>
      <c r="AG1179">
        <v>77</v>
      </c>
      <c r="AH1179" t="str">
        <f t="shared" si="18"/>
        <v>Old</v>
      </c>
    </row>
    <row r="1180" spans="1:34" x14ac:dyDescent="0.25">
      <c r="A1180">
        <v>1693</v>
      </c>
      <c r="B1180" s="1">
        <v>44919</v>
      </c>
      <c r="C1180">
        <v>3</v>
      </c>
      <c r="D1180" t="s">
        <v>140</v>
      </c>
      <c r="E1180" t="s">
        <v>85</v>
      </c>
      <c r="F1180" t="s">
        <v>30</v>
      </c>
      <c r="G1180" t="s">
        <v>31</v>
      </c>
      <c r="H1180" t="s">
        <v>32</v>
      </c>
      <c r="I1180" t="s">
        <v>46</v>
      </c>
      <c r="J1180" t="s">
        <v>95</v>
      </c>
      <c r="K1180" t="s">
        <v>95</v>
      </c>
      <c r="L1180" t="s">
        <v>70</v>
      </c>
      <c r="M1180" s="1">
        <v>31272</v>
      </c>
      <c r="N1180" t="s">
        <v>36</v>
      </c>
      <c r="O1180" t="s">
        <v>37</v>
      </c>
      <c r="P1180" t="s">
        <v>60</v>
      </c>
      <c r="Q1180" t="s">
        <v>61</v>
      </c>
      <c r="R1180" t="s">
        <v>40</v>
      </c>
      <c r="S1180" t="str">
        <f>IF(Table1[[#This Row],[Current Employee Rating]]&gt;=4,"High Performer",IF(Table1[[#This Row],[Current Employee Rating]]&gt;=3,"Average Performer","Low Performer"))</f>
        <v>Average Performer</v>
      </c>
      <c r="T1180">
        <v>3</v>
      </c>
      <c r="U1180" s="1">
        <v>44913</v>
      </c>
      <c r="V1180">
        <v>3</v>
      </c>
      <c r="W1180" t="str">
        <f>IF(Table1[[#This Row],[Engagement Score]]&lt;3,"Low",IF(Table1[[#This Row],[Engagement Score]]&lt;4,"Medium","High"))</f>
        <v>Medium</v>
      </c>
      <c r="X1180">
        <v>5</v>
      </c>
      <c r="Y1180" t="str">
        <f>IF(Table1[[#This Row],[Satisfaction Score]]&lt;3,"Unsatisfied",IF(Table1[[#This Row],[Satisfaction Score]]&lt;4,"Neutral","Satisfied"))</f>
        <v>Satisfied</v>
      </c>
      <c r="Z1180">
        <v>1</v>
      </c>
      <c r="AA1180" s="1">
        <v>44995</v>
      </c>
      <c r="AB1180" t="s">
        <v>62</v>
      </c>
      <c r="AC1180" t="s">
        <v>51</v>
      </c>
      <c r="AD1180" t="s">
        <v>73</v>
      </c>
      <c r="AE1180">
        <v>5</v>
      </c>
      <c r="AF1180" s="5">
        <v>928.81</v>
      </c>
      <c r="AG1180">
        <v>37</v>
      </c>
      <c r="AH1180" t="str">
        <f t="shared" si="18"/>
        <v>Adult</v>
      </c>
    </row>
    <row r="1181" spans="1:34" x14ac:dyDescent="0.25">
      <c r="A1181">
        <v>1694</v>
      </c>
      <c r="B1181" s="1">
        <v>44295</v>
      </c>
      <c r="C1181">
        <v>5</v>
      </c>
      <c r="D1181" t="s">
        <v>124</v>
      </c>
      <c r="E1181" t="s">
        <v>64</v>
      </c>
      <c r="F1181" t="s">
        <v>108</v>
      </c>
      <c r="G1181" t="s">
        <v>46</v>
      </c>
      <c r="H1181" t="s">
        <v>45</v>
      </c>
      <c r="I1181" t="s">
        <v>33</v>
      </c>
      <c r="J1181" t="s">
        <v>95</v>
      </c>
      <c r="K1181" t="s">
        <v>95</v>
      </c>
      <c r="L1181" t="s">
        <v>47</v>
      </c>
      <c r="M1181" s="1">
        <v>22558</v>
      </c>
      <c r="N1181" t="s">
        <v>36</v>
      </c>
      <c r="O1181" t="s">
        <v>48</v>
      </c>
      <c r="P1181" t="s">
        <v>84</v>
      </c>
      <c r="Q1181" t="s">
        <v>67</v>
      </c>
      <c r="R1181" t="s">
        <v>40</v>
      </c>
      <c r="S1181" t="str">
        <f>IF(Table1[[#This Row],[Current Employee Rating]]&gt;=4,"High Performer",IF(Table1[[#This Row],[Current Employee Rating]]&gt;=3,"Average Performer","Low Performer"))</f>
        <v>Average Performer</v>
      </c>
      <c r="T1181">
        <v>3</v>
      </c>
      <c r="U1181" s="1">
        <v>44804</v>
      </c>
      <c r="V1181">
        <v>3</v>
      </c>
      <c r="W1181" t="str">
        <f>IF(Table1[[#This Row],[Engagement Score]]&lt;3,"Low",IF(Table1[[#This Row],[Engagement Score]]&lt;4,"Medium","High"))</f>
        <v>Medium</v>
      </c>
      <c r="X1181">
        <v>5</v>
      </c>
      <c r="Y1181" t="str">
        <f>IF(Table1[[#This Row],[Satisfaction Score]]&lt;3,"Unsatisfied",IF(Table1[[#This Row],[Satisfaction Score]]&lt;4,"Neutral","Satisfied"))</f>
        <v>Satisfied</v>
      </c>
      <c r="Z1181">
        <v>3</v>
      </c>
      <c r="AA1181" s="1">
        <v>44803</v>
      </c>
      <c r="AB1181" t="s">
        <v>92</v>
      </c>
      <c r="AC1181" t="s">
        <v>42</v>
      </c>
      <c r="AD1181" t="s">
        <v>63</v>
      </c>
      <c r="AE1181">
        <v>5</v>
      </c>
      <c r="AF1181" s="5">
        <v>638.07000000000005</v>
      </c>
      <c r="AG1181">
        <v>60</v>
      </c>
      <c r="AH1181" t="str">
        <f t="shared" si="18"/>
        <v>Old</v>
      </c>
    </row>
    <row r="1182" spans="1:34" x14ac:dyDescent="0.25">
      <c r="A1182">
        <v>1695</v>
      </c>
      <c r="B1182" s="1">
        <v>43347</v>
      </c>
      <c r="C1182">
        <v>7</v>
      </c>
      <c r="D1182" t="s">
        <v>125</v>
      </c>
      <c r="E1182" t="s">
        <v>85</v>
      </c>
      <c r="F1182" t="s">
        <v>108</v>
      </c>
      <c r="G1182" t="s">
        <v>31</v>
      </c>
      <c r="H1182" t="s">
        <v>32</v>
      </c>
      <c r="I1182" t="s">
        <v>55</v>
      </c>
      <c r="J1182" t="s">
        <v>95</v>
      </c>
      <c r="K1182" t="s">
        <v>95</v>
      </c>
      <c r="L1182" t="s">
        <v>134</v>
      </c>
      <c r="M1182" s="1">
        <v>29903</v>
      </c>
      <c r="N1182" t="s">
        <v>36</v>
      </c>
      <c r="O1182" t="s">
        <v>37</v>
      </c>
      <c r="P1182" t="s">
        <v>60</v>
      </c>
      <c r="Q1182" t="s">
        <v>39</v>
      </c>
      <c r="R1182" t="s">
        <v>40</v>
      </c>
      <c r="S1182" t="str">
        <f>IF(Table1[[#This Row],[Current Employee Rating]]&gt;=4,"High Performer",IF(Table1[[#This Row],[Current Employee Rating]]&gt;=3,"Average Performer","Low Performer"))</f>
        <v>Average Performer</v>
      </c>
      <c r="T1182">
        <v>3</v>
      </c>
      <c r="U1182" s="1">
        <v>45071</v>
      </c>
      <c r="V1182">
        <v>3</v>
      </c>
      <c r="W1182" t="str">
        <f>IF(Table1[[#This Row],[Engagement Score]]&lt;3,"Low",IF(Table1[[#This Row],[Engagement Score]]&lt;4,"Medium","High"))</f>
        <v>Medium</v>
      </c>
      <c r="X1182">
        <v>3</v>
      </c>
      <c r="Y1182" t="str">
        <f>IF(Table1[[#This Row],[Satisfaction Score]]&lt;3,"Unsatisfied",IF(Table1[[#This Row],[Satisfaction Score]]&lt;4,"Neutral","Satisfied"))</f>
        <v>Neutral</v>
      </c>
      <c r="Z1182">
        <v>3</v>
      </c>
      <c r="AA1182" s="1">
        <v>44929</v>
      </c>
      <c r="AB1182" t="s">
        <v>41</v>
      </c>
      <c r="AC1182" t="s">
        <v>42</v>
      </c>
      <c r="AD1182" t="s">
        <v>73</v>
      </c>
      <c r="AE1182">
        <v>2</v>
      </c>
      <c r="AF1182" s="5">
        <v>913.34</v>
      </c>
      <c r="AG1182">
        <v>37</v>
      </c>
      <c r="AH1182" t="str">
        <f t="shared" si="18"/>
        <v>Adult</v>
      </c>
    </row>
    <row r="1183" spans="1:34" x14ac:dyDescent="0.25">
      <c r="A1183">
        <v>1696</v>
      </c>
      <c r="B1183" s="1">
        <v>44507</v>
      </c>
      <c r="C1183">
        <v>4</v>
      </c>
      <c r="D1183" t="s">
        <v>139</v>
      </c>
      <c r="E1183" t="s">
        <v>81</v>
      </c>
      <c r="F1183" t="s">
        <v>30</v>
      </c>
      <c r="G1183" t="s">
        <v>55</v>
      </c>
      <c r="H1183" t="s">
        <v>32</v>
      </c>
      <c r="I1183" t="s">
        <v>33</v>
      </c>
      <c r="J1183" t="s">
        <v>95</v>
      </c>
      <c r="K1183" t="s">
        <v>95</v>
      </c>
      <c r="L1183" t="s">
        <v>75</v>
      </c>
      <c r="M1183" s="1">
        <v>22905</v>
      </c>
      <c r="N1183" t="s">
        <v>36</v>
      </c>
      <c r="O1183" t="s">
        <v>48</v>
      </c>
      <c r="P1183" t="s">
        <v>49</v>
      </c>
      <c r="Q1183" t="s">
        <v>67</v>
      </c>
      <c r="R1183" t="s">
        <v>40</v>
      </c>
      <c r="S1183" t="str">
        <f>IF(Table1[[#This Row],[Current Employee Rating]]&gt;=4,"High Performer",IF(Table1[[#This Row],[Current Employee Rating]]&gt;=3,"Average Performer","Low Performer"))</f>
        <v>Average Performer</v>
      </c>
      <c r="T1183">
        <v>3</v>
      </c>
      <c r="U1183" s="1">
        <v>45073</v>
      </c>
      <c r="V1183">
        <v>4</v>
      </c>
      <c r="W1183" t="str">
        <f>IF(Table1[[#This Row],[Engagement Score]]&lt;3,"Low",IF(Table1[[#This Row],[Engagement Score]]&lt;4,"Medium","High"))</f>
        <v>High</v>
      </c>
      <c r="X1183">
        <v>4</v>
      </c>
      <c r="Y1183" t="str">
        <f>IF(Table1[[#This Row],[Satisfaction Score]]&lt;3,"Unsatisfied",IF(Table1[[#This Row],[Satisfaction Score]]&lt;4,"Neutral","Satisfied"))</f>
        <v>Satisfied</v>
      </c>
      <c r="Z1183">
        <v>1</v>
      </c>
      <c r="AA1183" s="1">
        <v>45075</v>
      </c>
      <c r="AB1183" t="s">
        <v>62</v>
      </c>
      <c r="AC1183" t="s">
        <v>42</v>
      </c>
      <c r="AD1183" t="s">
        <v>63</v>
      </c>
      <c r="AE1183">
        <v>1</v>
      </c>
      <c r="AF1183" s="5">
        <v>754.78</v>
      </c>
      <c r="AG1183">
        <v>59</v>
      </c>
      <c r="AH1183" t="str">
        <f t="shared" si="18"/>
        <v>Middle Aged</v>
      </c>
    </row>
    <row r="1184" spans="1:34" x14ac:dyDescent="0.25">
      <c r="A1184">
        <v>1697</v>
      </c>
      <c r="B1184" s="1">
        <v>45070</v>
      </c>
      <c r="C1184">
        <v>2</v>
      </c>
      <c r="D1184" t="s">
        <v>139</v>
      </c>
      <c r="E1184" t="s">
        <v>87</v>
      </c>
      <c r="F1184" t="s">
        <v>30</v>
      </c>
      <c r="G1184" t="s">
        <v>55</v>
      </c>
      <c r="H1184" t="s">
        <v>56</v>
      </c>
      <c r="I1184" t="s">
        <v>46</v>
      </c>
      <c r="J1184" t="s">
        <v>95</v>
      </c>
      <c r="K1184" t="s">
        <v>95</v>
      </c>
      <c r="L1184" t="s">
        <v>65</v>
      </c>
      <c r="M1184" s="1">
        <v>31943</v>
      </c>
      <c r="N1184" t="s">
        <v>36</v>
      </c>
      <c r="O1184" t="s">
        <v>48</v>
      </c>
      <c r="P1184" t="s">
        <v>84</v>
      </c>
      <c r="Q1184" t="s">
        <v>39</v>
      </c>
      <c r="R1184" t="s">
        <v>40</v>
      </c>
      <c r="S1184" t="str">
        <f>IF(Table1[[#This Row],[Current Employee Rating]]&gt;=4,"High Performer",IF(Table1[[#This Row],[Current Employee Rating]]&gt;=3,"Average Performer","Low Performer"))</f>
        <v>Average Performer</v>
      </c>
      <c r="T1184">
        <v>3</v>
      </c>
      <c r="U1184" s="1">
        <v>44849</v>
      </c>
      <c r="V1184">
        <v>1</v>
      </c>
      <c r="W1184" t="str">
        <f>IF(Table1[[#This Row],[Engagement Score]]&lt;3,"Low",IF(Table1[[#This Row],[Engagement Score]]&lt;4,"Medium","High"))</f>
        <v>Low</v>
      </c>
      <c r="X1184">
        <v>5</v>
      </c>
      <c r="Y1184" t="str">
        <f>IF(Table1[[#This Row],[Satisfaction Score]]&lt;3,"Unsatisfied",IF(Table1[[#This Row],[Satisfaction Score]]&lt;4,"Neutral","Satisfied"))</f>
        <v>Satisfied</v>
      </c>
      <c r="Z1184">
        <v>2</v>
      </c>
      <c r="AA1184" s="1">
        <v>44848</v>
      </c>
      <c r="AB1184" t="s">
        <v>41</v>
      </c>
      <c r="AC1184" t="s">
        <v>51</v>
      </c>
      <c r="AD1184" t="s">
        <v>73</v>
      </c>
      <c r="AE1184">
        <v>4</v>
      </c>
      <c r="AF1184" s="5">
        <v>503.3</v>
      </c>
      <c r="AG1184">
        <v>36</v>
      </c>
      <c r="AH1184" t="str">
        <f t="shared" si="18"/>
        <v>Adult</v>
      </c>
    </row>
    <row r="1185" spans="1:34" x14ac:dyDescent="0.25">
      <c r="A1185">
        <v>1698</v>
      </c>
      <c r="B1185" s="1">
        <v>44242</v>
      </c>
      <c r="C1185">
        <v>5</v>
      </c>
      <c r="D1185" t="s">
        <v>53</v>
      </c>
      <c r="E1185" t="s">
        <v>44</v>
      </c>
      <c r="F1185" t="s">
        <v>30</v>
      </c>
      <c r="G1185" t="s">
        <v>55</v>
      </c>
      <c r="H1185" t="s">
        <v>45</v>
      </c>
      <c r="I1185" t="s">
        <v>46</v>
      </c>
      <c r="J1185" t="s">
        <v>95</v>
      </c>
      <c r="K1185" t="s">
        <v>95</v>
      </c>
      <c r="L1185" t="s">
        <v>109</v>
      </c>
      <c r="M1185" s="1">
        <v>34652</v>
      </c>
      <c r="N1185" t="s">
        <v>36</v>
      </c>
      <c r="O1185" t="s">
        <v>48</v>
      </c>
      <c r="P1185" t="s">
        <v>38</v>
      </c>
      <c r="Q1185" t="s">
        <v>67</v>
      </c>
      <c r="R1185" t="s">
        <v>40</v>
      </c>
      <c r="S1185" t="str">
        <f>IF(Table1[[#This Row],[Current Employee Rating]]&gt;=4,"High Performer",IF(Table1[[#This Row],[Current Employee Rating]]&gt;=3,"Average Performer","Low Performer"))</f>
        <v>Average Performer</v>
      </c>
      <c r="T1185">
        <v>3</v>
      </c>
      <c r="U1185" s="1">
        <v>45006</v>
      </c>
      <c r="V1185">
        <v>3</v>
      </c>
      <c r="W1185" t="str">
        <f>IF(Table1[[#This Row],[Engagement Score]]&lt;3,"Low",IF(Table1[[#This Row],[Engagement Score]]&lt;4,"Medium","High"))</f>
        <v>Medium</v>
      </c>
      <c r="X1185">
        <v>5</v>
      </c>
      <c r="Y1185" t="str">
        <f>IF(Table1[[#This Row],[Satisfaction Score]]&lt;3,"Unsatisfied",IF(Table1[[#This Row],[Satisfaction Score]]&lt;4,"Neutral","Satisfied"))</f>
        <v>Satisfied</v>
      </c>
      <c r="Z1185">
        <v>4</v>
      </c>
      <c r="AA1185" s="1">
        <v>44888</v>
      </c>
      <c r="AB1185" t="s">
        <v>68</v>
      </c>
      <c r="AC1185" t="s">
        <v>51</v>
      </c>
      <c r="AD1185" t="s">
        <v>73</v>
      </c>
      <c r="AE1185">
        <v>5</v>
      </c>
      <c r="AF1185" s="5">
        <v>218.31</v>
      </c>
      <c r="AG1185">
        <v>27</v>
      </c>
      <c r="AH1185" t="str">
        <f t="shared" si="18"/>
        <v>Adult</v>
      </c>
    </row>
    <row r="1186" spans="1:34" x14ac:dyDescent="0.25">
      <c r="A1186">
        <v>1699</v>
      </c>
      <c r="B1186" s="1">
        <v>44503</v>
      </c>
      <c r="C1186">
        <v>4</v>
      </c>
      <c r="D1186" t="s">
        <v>131</v>
      </c>
      <c r="E1186" t="s">
        <v>54</v>
      </c>
      <c r="F1186" t="s">
        <v>30</v>
      </c>
      <c r="G1186" t="s">
        <v>31</v>
      </c>
      <c r="H1186" t="s">
        <v>32</v>
      </c>
      <c r="I1186" t="s">
        <v>46</v>
      </c>
      <c r="J1186" t="s">
        <v>132</v>
      </c>
      <c r="K1186" t="s">
        <v>132</v>
      </c>
      <c r="L1186" t="s">
        <v>82</v>
      </c>
      <c r="M1186" s="1">
        <v>34137</v>
      </c>
      <c r="N1186" t="s">
        <v>36</v>
      </c>
      <c r="O1186" t="s">
        <v>48</v>
      </c>
      <c r="P1186" t="s">
        <v>49</v>
      </c>
      <c r="Q1186" t="s">
        <v>67</v>
      </c>
      <c r="R1186" t="s">
        <v>40</v>
      </c>
      <c r="S1186" t="str">
        <f>IF(Table1[[#This Row],[Current Employee Rating]]&gt;=4,"High Performer",IF(Table1[[#This Row],[Current Employee Rating]]&gt;=3,"Average Performer","Low Performer"))</f>
        <v>Average Performer</v>
      </c>
      <c r="T1186">
        <v>3</v>
      </c>
      <c r="U1186" s="1">
        <v>45041</v>
      </c>
      <c r="V1186">
        <v>2</v>
      </c>
      <c r="W1186" t="str">
        <f>IF(Table1[[#This Row],[Engagement Score]]&lt;3,"Low",IF(Table1[[#This Row],[Engagement Score]]&lt;4,"Medium","High"))</f>
        <v>Low</v>
      </c>
      <c r="X1186">
        <v>4</v>
      </c>
      <c r="Y1186" t="str">
        <f>IF(Table1[[#This Row],[Satisfaction Score]]&lt;3,"Unsatisfied",IF(Table1[[#This Row],[Satisfaction Score]]&lt;4,"Neutral","Satisfied"))</f>
        <v>Satisfied</v>
      </c>
      <c r="Z1186">
        <v>3</v>
      </c>
      <c r="AA1186" s="1">
        <v>45131</v>
      </c>
      <c r="AB1186" t="s">
        <v>50</v>
      </c>
      <c r="AC1186" t="s">
        <v>51</v>
      </c>
      <c r="AD1186" t="s">
        <v>52</v>
      </c>
      <c r="AE1186">
        <v>3</v>
      </c>
      <c r="AF1186" s="5">
        <v>730.86</v>
      </c>
      <c r="AG1186">
        <v>28</v>
      </c>
      <c r="AH1186" t="str">
        <f t="shared" si="18"/>
        <v>Adult</v>
      </c>
    </row>
    <row r="1187" spans="1:34" x14ac:dyDescent="0.25">
      <c r="A1187">
        <v>1700</v>
      </c>
      <c r="B1187" s="1">
        <v>43363</v>
      </c>
      <c r="C1187">
        <v>7</v>
      </c>
      <c r="D1187" t="s">
        <v>131</v>
      </c>
      <c r="E1187" t="s">
        <v>69</v>
      </c>
      <c r="F1187" t="s">
        <v>30</v>
      </c>
      <c r="G1187" t="s">
        <v>31</v>
      </c>
      <c r="H1187" t="s">
        <v>32</v>
      </c>
      <c r="I1187" t="s">
        <v>33</v>
      </c>
      <c r="J1187" t="s">
        <v>95</v>
      </c>
      <c r="K1187" t="s">
        <v>95</v>
      </c>
      <c r="L1187" t="s">
        <v>79</v>
      </c>
      <c r="M1187" s="1">
        <v>21283</v>
      </c>
      <c r="N1187" t="s">
        <v>36</v>
      </c>
      <c r="O1187" t="s">
        <v>48</v>
      </c>
      <c r="P1187" t="s">
        <v>84</v>
      </c>
      <c r="Q1187" t="s">
        <v>39</v>
      </c>
      <c r="R1187" t="s">
        <v>40</v>
      </c>
      <c r="S1187" t="str">
        <f>IF(Table1[[#This Row],[Current Employee Rating]]&gt;=4,"High Performer",IF(Table1[[#This Row],[Current Employee Rating]]&gt;=3,"Average Performer","Low Performer"))</f>
        <v>Average Performer</v>
      </c>
      <c r="T1187">
        <v>3</v>
      </c>
      <c r="U1187" s="1">
        <v>45050</v>
      </c>
      <c r="V1187">
        <v>5</v>
      </c>
      <c r="W1187" t="str">
        <f>IF(Table1[[#This Row],[Engagement Score]]&lt;3,"Low",IF(Table1[[#This Row],[Engagement Score]]&lt;4,"Medium","High"))</f>
        <v>High</v>
      </c>
      <c r="X1187">
        <v>2</v>
      </c>
      <c r="Y1187" t="str">
        <f>IF(Table1[[#This Row],[Satisfaction Score]]&lt;3,"Unsatisfied",IF(Table1[[#This Row],[Satisfaction Score]]&lt;4,"Neutral","Satisfied"))</f>
        <v>Unsatisfied</v>
      </c>
      <c r="Z1187">
        <v>4</v>
      </c>
      <c r="AA1187" s="1">
        <v>44823</v>
      </c>
      <c r="AB1187" t="s">
        <v>50</v>
      </c>
      <c r="AC1187" t="s">
        <v>51</v>
      </c>
      <c r="AD1187" t="s">
        <v>63</v>
      </c>
      <c r="AE1187">
        <v>4</v>
      </c>
      <c r="AF1187" s="5">
        <v>203.34</v>
      </c>
      <c r="AG1187">
        <v>60</v>
      </c>
      <c r="AH1187" t="str">
        <f t="shared" si="18"/>
        <v>Old</v>
      </c>
    </row>
    <row r="1188" spans="1:34" x14ac:dyDescent="0.25">
      <c r="A1188">
        <v>1701</v>
      </c>
      <c r="B1188" s="1">
        <v>43669</v>
      </c>
      <c r="C1188">
        <v>6</v>
      </c>
      <c r="D1188" t="s">
        <v>131</v>
      </c>
      <c r="E1188" t="s">
        <v>29</v>
      </c>
      <c r="F1188" t="s">
        <v>30</v>
      </c>
      <c r="G1188" t="s">
        <v>31</v>
      </c>
      <c r="H1188" t="s">
        <v>45</v>
      </c>
      <c r="I1188" t="s">
        <v>55</v>
      </c>
      <c r="J1188" t="s">
        <v>95</v>
      </c>
      <c r="K1188" t="s">
        <v>95</v>
      </c>
      <c r="L1188" t="s">
        <v>96</v>
      </c>
      <c r="M1188" s="1">
        <v>20034</v>
      </c>
      <c r="N1188" t="s">
        <v>36</v>
      </c>
      <c r="O1188" t="s">
        <v>48</v>
      </c>
      <c r="P1188" t="s">
        <v>60</v>
      </c>
      <c r="Q1188" t="s">
        <v>61</v>
      </c>
      <c r="R1188" t="s">
        <v>40</v>
      </c>
      <c r="S1188" t="str">
        <f>IF(Table1[[#This Row],[Current Employee Rating]]&gt;=4,"High Performer",IF(Table1[[#This Row],[Current Employee Rating]]&gt;=3,"Average Performer","Low Performer"))</f>
        <v>Average Performer</v>
      </c>
      <c r="T1188">
        <v>3</v>
      </c>
      <c r="U1188" s="1">
        <v>45045</v>
      </c>
      <c r="V1188">
        <v>5</v>
      </c>
      <c r="W1188" t="str">
        <f>IF(Table1[[#This Row],[Engagement Score]]&lt;3,"Low",IF(Table1[[#This Row],[Engagement Score]]&lt;4,"Medium","High"))</f>
        <v>High</v>
      </c>
      <c r="X1188">
        <v>3</v>
      </c>
      <c r="Y1188" t="str">
        <f>IF(Table1[[#This Row],[Satisfaction Score]]&lt;3,"Unsatisfied",IF(Table1[[#This Row],[Satisfaction Score]]&lt;4,"Neutral","Satisfied"))</f>
        <v>Neutral</v>
      </c>
      <c r="Z1188">
        <v>2</v>
      </c>
      <c r="AA1188" s="1">
        <v>45095</v>
      </c>
      <c r="AB1188" t="s">
        <v>68</v>
      </c>
      <c r="AC1188" t="s">
        <v>42</v>
      </c>
      <c r="AD1188" t="s">
        <v>73</v>
      </c>
      <c r="AE1188">
        <v>1</v>
      </c>
      <c r="AF1188" s="5">
        <v>460.53</v>
      </c>
      <c r="AG1188">
        <v>65</v>
      </c>
      <c r="AH1188" t="str">
        <f t="shared" si="18"/>
        <v>Old</v>
      </c>
    </row>
    <row r="1189" spans="1:34" x14ac:dyDescent="0.25">
      <c r="A1189">
        <v>1702</v>
      </c>
      <c r="B1189" s="1">
        <v>44693</v>
      </c>
      <c r="C1189">
        <v>3</v>
      </c>
      <c r="D1189" t="s">
        <v>140</v>
      </c>
      <c r="E1189" t="s">
        <v>85</v>
      </c>
      <c r="F1189" t="s">
        <v>30</v>
      </c>
      <c r="G1189" t="s">
        <v>31</v>
      </c>
      <c r="H1189" t="s">
        <v>45</v>
      </c>
      <c r="I1189" t="s">
        <v>46</v>
      </c>
      <c r="J1189" t="s">
        <v>95</v>
      </c>
      <c r="K1189" t="s">
        <v>95</v>
      </c>
      <c r="L1189" t="s">
        <v>96</v>
      </c>
      <c r="M1189" s="1">
        <v>32759</v>
      </c>
      <c r="N1189" t="s">
        <v>36</v>
      </c>
      <c r="O1189" t="s">
        <v>37</v>
      </c>
      <c r="P1189" t="s">
        <v>60</v>
      </c>
      <c r="Q1189" t="s">
        <v>61</v>
      </c>
      <c r="R1189" t="s">
        <v>40</v>
      </c>
      <c r="S1189" t="str">
        <f>IF(Table1[[#This Row],[Current Employee Rating]]&gt;=4,"High Performer",IF(Table1[[#This Row],[Current Employee Rating]]&gt;=3,"Average Performer","Low Performer"))</f>
        <v>Average Performer</v>
      </c>
      <c r="T1189">
        <v>3</v>
      </c>
      <c r="U1189" s="1">
        <v>44946</v>
      </c>
      <c r="V1189">
        <v>4</v>
      </c>
      <c r="W1189" t="str">
        <f>IF(Table1[[#This Row],[Engagement Score]]&lt;3,"Low",IF(Table1[[#This Row],[Engagement Score]]&lt;4,"Medium","High"))</f>
        <v>High</v>
      </c>
      <c r="X1189">
        <v>1</v>
      </c>
      <c r="Y1189" t="str">
        <f>IF(Table1[[#This Row],[Satisfaction Score]]&lt;3,"Unsatisfied",IF(Table1[[#This Row],[Satisfaction Score]]&lt;4,"Neutral","Satisfied"))</f>
        <v>Unsatisfied</v>
      </c>
      <c r="Z1189">
        <v>2</v>
      </c>
      <c r="AA1189" s="1">
        <v>45004</v>
      </c>
      <c r="AB1189" t="s">
        <v>92</v>
      </c>
      <c r="AC1189" t="s">
        <v>42</v>
      </c>
      <c r="AD1189" t="s">
        <v>63</v>
      </c>
      <c r="AE1189">
        <v>5</v>
      </c>
      <c r="AF1189" s="5">
        <v>733.92</v>
      </c>
      <c r="AG1189">
        <v>33</v>
      </c>
      <c r="AH1189" t="str">
        <f t="shared" si="18"/>
        <v>Adult</v>
      </c>
    </row>
    <row r="1190" spans="1:34" x14ac:dyDescent="0.25">
      <c r="A1190">
        <v>1703</v>
      </c>
      <c r="B1190" s="1">
        <v>43376</v>
      </c>
      <c r="C1190">
        <v>7</v>
      </c>
      <c r="D1190" t="s">
        <v>140</v>
      </c>
      <c r="E1190" t="s">
        <v>44</v>
      </c>
      <c r="F1190" t="s">
        <v>30</v>
      </c>
      <c r="G1190" t="s">
        <v>55</v>
      </c>
      <c r="H1190" t="s">
        <v>56</v>
      </c>
      <c r="I1190" t="s">
        <v>46</v>
      </c>
      <c r="J1190" t="s">
        <v>57</v>
      </c>
      <c r="K1190" t="s">
        <v>57</v>
      </c>
      <c r="L1190" t="s">
        <v>47</v>
      </c>
      <c r="M1190" s="1">
        <v>28544</v>
      </c>
      <c r="N1190" t="s">
        <v>36</v>
      </c>
      <c r="O1190" t="s">
        <v>37</v>
      </c>
      <c r="P1190" t="s">
        <v>60</v>
      </c>
      <c r="Q1190" t="s">
        <v>61</v>
      </c>
      <c r="R1190" t="s">
        <v>40</v>
      </c>
      <c r="S1190" t="str">
        <f>IF(Table1[[#This Row],[Current Employee Rating]]&gt;=4,"High Performer",IF(Table1[[#This Row],[Current Employee Rating]]&gt;=3,"Average Performer","Low Performer"))</f>
        <v>Average Performer</v>
      </c>
      <c r="T1190">
        <v>3</v>
      </c>
      <c r="U1190" s="1">
        <v>44973</v>
      </c>
      <c r="V1190">
        <v>1</v>
      </c>
      <c r="W1190" t="str">
        <f>IF(Table1[[#This Row],[Engagement Score]]&lt;3,"Low",IF(Table1[[#This Row],[Engagement Score]]&lt;4,"Medium","High"))</f>
        <v>Low</v>
      </c>
      <c r="X1190">
        <v>1</v>
      </c>
      <c r="Y1190" t="str">
        <f>IF(Table1[[#This Row],[Satisfaction Score]]&lt;3,"Unsatisfied",IF(Table1[[#This Row],[Satisfaction Score]]&lt;4,"Neutral","Satisfied"))</f>
        <v>Unsatisfied</v>
      </c>
      <c r="Z1190">
        <v>4</v>
      </c>
      <c r="AA1190" s="1">
        <v>44840</v>
      </c>
      <c r="AB1190" t="s">
        <v>50</v>
      </c>
      <c r="AC1190" t="s">
        <v>42</v>
      </c>
      <c r="AD1190" t="s">
        <v>63</v>
      </c>
      <c r="AE1190">
        <v>2</v>
      </c>
      <c r="AF1190" s="5">
        <v>987.43</v>
      </c>
      <c r="AG1190">
        <v>40</v>
      </c>
      <c r="AH1190" t="str">
        <f t="shared" si="18"/>
        <v>Middle Aged</v>
      </c>
    </row>
    <row r="1191" spans="1:34" x14ac:dyDescent="0.25">
      <c r="A1191">
        <v>1704</v>
      </c>
      <c r="B1191" s="1">
        <v>44161</v>
      </c>
      <c r="C1191">
        <v>5</v>
      </c>
      <c r="D1191" t="s">
        <v>124</v>
      </c>
      <c r="E1191" t="s">
        <v>29</v>
      </c>
      <c r="F1191" t="s">
        <v>30</v>
      </c>
      <c r="G1191" t="s">
        <v>46</v>
      </c>
      <c r="H1191" t="s">
        <v>32</v>
      </c>
      <c r="I1191" t="s">
        <v>46</v>
      </c>
      <c r="J1191" t="s">
        <v>95</v>
      </c>
      <c r="K1191" t="s">
        <v>95</v>
      </c>
      <c r="L1191" t="s">
        <v>96</v>
      </c>
      <c r="M1191" s="1">
        <v>34506</v>
      </c>
      <c r="N1191" t="s">
        <v>36</v>
      </c>
      <c r="O1191" t="s">
        <v>37</v>
      </c>
      <c r="P1191" t="s">
        <v>49</v>
      </c>
      <c r="Q1191" t="s">
        <v>39</v>
      </c>
      <c r="R1191" t="s">
        <v>40</v>
      </c>
      <c r="S1191" t="str">
        <f>IF(Table1[[#This Row],[Current Employee Rating]]&gt;=4,"High Performer",IF(Table1[[#This Row],[Current Employee Rating]]&gt;=3,"Average Performer","Low Performer"))</f>
        <v>Average Performer</v>
      </c>
      <c r="T1191">
        <v>3</v>
      </c>
      <c r="U1191" s="1">
        <v>45022</v>
      </c>
      <c r="V1191">
        <v>4</v>
      </c>
      <c r="W1191" t="str">
        <f>IF(Table1[[#This Row],[Engagement Score]]&lt;3,"Low",IF(Table1[[#This Row],[Engagement Score]]&lt;4,"Medium","High"))</f>
        <v>High</v>
      </c>
      <c r="X1191">
        <v>4</v>
      </c>
      <c r="Y1191" t="str">
        <f>IF(Table1[[#This Row],[Satisfaction Score]]&lt;3,"Unsatisfied",IF(Table1[[#This Row],[Satisfaction Score]]&lt;4,"Neutral","Satisfied"))</f>
        <v>Satisfied</v>
      </c>
      <c r="Z1191">
        <v>3</v>
      </c>
      <c r="AA1191" s="1">
        <v>45059</v>
      </c>
      <c r="AB1191" t="s">
        <v>50</v>
      </c>
      <c r="AC1191" t="s">
        <v>51</v>
      </c>
      <c r="AD1191" t="s">
        <v>63</v>
      </c>
      <c r="AE1191">
        <v>1</v>
      </c>
      <c r="AF1191" s="5">
        <v>691.32</v>
      </c>
      <c r="AG1191">
        <v>26</v>
      </c>
      <c r="AH1191" t="str">
        <f t="shared" si="18"/>
        <v>Adult</v>
      </c>
    </row>
    <row r="1192" spans="1:34" x14ac:dyDescent="0.25">
      <c r="A1192">
        <v>1705</v>
      </c>
      <c r="B1192" s="1">
        <v>43377</v>
      </c>
      <c r="C1192">
        <v>7</v>
      </c>
      <c r="D1192" t="s">
        <v>125</v>
      </c>
      <c r="E1192" t="s">
        <v>44</v>
      </c>
      <c r="F1192" t="s">
        <v>30</v>
      </c>
      <c r="G1192" t="s">
        <v>46</v>
      </c>
      <c r="H1192" t="s">
        <v>56</v>
      </c>
      <c r="I1192" t="s">
        <v>55</v>
      </c>
      <c r="J1192" t="s">
        <v>95</v>
      </c>
      <c r="K1192" t="s">
        <v>95</v>
      </c>
      <c r="L1192" t="s">
        <v>96</v>
      </c>
      <c r="M1192" s="1">
        <v>21321</v>
      </c>
      <c r="N1192" t="s">
        <v>36</v>
      </c>
      <c r="O1192" t="s">
        <v>37</v>
      </c>
      <c r="P1192" t="s">
        <v>49</v>
      </c>
      <c r="Q1192" t="s">
        <v>61</v>
      </c>
      <c r="R1192" t="s">
        <v>40</v>
      </c>
      <c r="S1192" t="str">
        <f>IF(Table1[[#This Row],[Current Employee Rating]]&gt;=4,"High Performer",IF(Table1[[#This Row],[Current Employee Rating]]&gt;=3,"Average Performer","Low Performer"))</f>
        <v>Average Performer</v>
      </c>
      <c r="T1192">
        <v>3</v>
      </c>
      <c r="U1192" s="1">
        <v>45018</v>
      </c>
      <c r="V1192">
        <v>4</v>
      </c>
      <c r="W1192" t="str">
        <f>IF(Table1[[#This Row],[Engagement Score]]&lt;3,"Low",IF(Table1[[#This Row],[Engagement Score]]&lt;4,"Medium","High"))</f>
        <v>High</v>
      </c>
      <c r="X1192">
        <v>4</v>
      </c>
      <c r="Y1192" t="str">
        <f>IF(Table1[[#This Row],[Satisfaction Score]]&lt;3,"Unsatisfied",IF(Table1[[#This Row],[Satisfaction Score]]&lt;4,"Neutral","Satisfied"))</f>
        <v>Satisfied</v>
      </c>
      <c r="Z1192">
        <v>1</v>
      </c>
      <c r="AA1192" s="1">
        <v>44856</v>
      </c>
      <c r="AB1192" t="s">
        <v>92</v>
      </c>
      <c r="AC1192" t="s">
        <v>51</v>
      </c>
      <c r="AD1192" t="s">
        <v>73</v>
      </c>
      <c r="AE1192">
        <v>1</v>
      </c>
      <c r="AF1192" s="5">
        <v>663.08</v>
      </c>
      <c r="AG1192">
        <v>60</v>
      </c>
      <c r="AH1192" t="str">
        <f t="shared" si="18"/>
        <v>Old</v>
      </c>
    </row>
    <row r="1193" spans="1:34" x14ac:dyDescent="0.25">
      <c r="A1193">
        <v>1706</v>
      </c>
      <c r="B1193" s="1">
        <v>44167</v>
      </c>
      <c r="C1193">
        <v>5</v>
      </c>
      <c r="D1193" t="s">
        <v>139</v>
      </c>
      <c r="E1193" t="s">
        <v>81</v>
      </c>
      <c r="F1193" t="s">
        <v>30</v>
      </c>
      <c r="G1193" t="s">
        <v>31</v>
      </c>
      <c r="H1193" t="s">
        <v>45</v>
      </c>
      <c r="I1193" t="s">
        <v>55</v>
      </c>
      <c r="J1193" t="s">
        <v>95</v>
      </c>
      <c r="K1193" t="s">
        <v>95</v>
      </c>
      <c r="L1193" t="s">
        <v>47</v>
      </c>
      <c r="M1193" s="1">
        <v>32966</v>
      </c>
      <c r="N1193" t="s">
        <v>36</v>
      </c>
      <c r="O1193" t="s">
        <v>37</v>
      </c>
      <c r="P1193" t="s">
        <v>49</v>
      </c>
      <c r="Q1193" t="s">
        <v>67</v>
      </c>
      <c r="R1193" t="s">
        <v>40</v>
      </c>
      <c r="S1193" t="str">
        <f>IF(Table1[[#This Row],[Current Employee Rating]]&gt;=4,"High Performer",IF(Table1[[#This Row],[Current Employee Rating]]&gt;=3,"Average Performer","Low Performer"))</f>
        <v>Average Performer</v>
      </c>
      <c r="T1193">
        <v>3</v>
      </c>
      <c r="U1193" s="1">
        <v>45096</v>
      </c>
      <c r="V1193">
        <v>3</v>
      </c>
      <c r="W1193" t="str">
        <f>IF(Table1[[#This Row],[Engagement Score]]&lt;3,"Low",IF(Table1[[#This Row],[Engagement Score]]&lt;4,"Medium","High"))</f>
        <v>Medium</v>
      </c>
      <c r="X1193">
        <v>2</v>
      </c>
      <c r="Y1193" t="str">
        <f>IF(Table1[[#This Row],[Satisfaction Score]]&lt;3,"Unsatisfied",IF(Table1[[#This Row],[Satisfaction Score]]&lt;4,"Neutral","Satisfied"))</f>
        <v>Unsatisfied</v>
      </c>
      <c r="Z1193">
        <v>5</v>
      </c>
      <c r="AA1193" s="1">
        <v>44825</v>
      </c>
      <c r="AB1193" t="s">
        <v>50</v>
      </c>
      <c r="AC1193" t="s">
        <v>51</v>
      </c>
      <c r="AD1193" t="s">
        <v>52</v>
      </c>
      <c r="AE1193">
        <v>1</v>
      </c>
      <c r="AF1193" s="5">
        <v>970.01</v>
      </c>
      <c r="AG1193">
        <v>30</v>
      </c>
      <c r="AH1193" t="str">
        <f t="shared" si="18"/>
        <v>Adult</v>
      </c>
    </row>
    <row r="1194" spans="1:34" x14ac:dyDescent="0.25">
      <c r="A1194">
        <v>1707</v>
      </c>
      <c r="B1194" s="1">
        <v>44463</v>
      </c>
      <c r="C1194">
        <v>4</v>
      </c>
      <c r="D1194" t="s">
        <v>139</v>
      </c>
      <c r="E1194" t="s">
        <v>54</v>
      </c>
      <c r="F1194" t="s">
        <v>30</v>
      </c>
      <c r="G1194" t="s">
        <v>46</v>
      </c>
      <c r="H1194" t="s">
        <v>32</v>
      </c>
      <c r="I1194" t="s">
        <v>55</v>
      </c>
      <c r="J1194" t="s">
        <v>95</v>
      </c>
      <c r="K1194" t="s">
        <v>95</v>
      </c>
      <c r="L1194" t="s">
        <v>101</v>
      </c>
      <c r="M1194" s="1">
        <v>34413</v>
      </c>
      <c r="N1194" t="s">
        <v>36</v>
      </c>
      <c r="O1194" t="s">
        <v>48</v>
      </c>
      <c r="P1194" t="s">
        <v>84</v>
      </c>
      <c r="Q1194" t="s">
        <v>67</v>
      </c>
      <c r="R1194" t="s">
        <v>40</v>
      </c>
      <c r="S1194" t="str">
        <f>IF(Table1[[#This Row],[Current Employee Rating]]&gt;=4,"High Performer",IF(Table1[[#This Row],[Current Employee Rating]]&gt;=3,"Average Performer","Low Performer"))</f>
        <v>Average Performer</v>
      </c>
      <c r="T1194">
        <v>3</v>
      </c>
      <c r="U1194" s="1">
        <v>44855</v>
      </c>
      <c r="V1194">
        <v>5</v>
      </c>
      <c r="W1194" t="str">
        <f>IF(Table1[[#This Row],[Engagement Score]]&lt;3,"Low",IF(Table1[[#This Row],[Engagement Score]]&lt;4,"Medium","High"))</f>
        <v>High</v>
      </c>
      <c r="X1194">
        <v>4</v>
      </c>
      <c r="Y1194" t="str">
        <f>IF(Table1[[#This Row],[Satisfaction Score]]&lt;3,"Unsatisfied",IF(Table1[[#This Row],[Satisfaction Score]]&lt;4,"Neutral","Satisfied"))</f>
        <v>Satisfied</v>
      </c>
      <c r="Z1194">
        <v>3</v>
      </c>
      <c r="AA1194" s="1">
        <v>45072</v>
      </c>
      <c r="AB1194" t="s">
        <v>50</v>
      </c>
      <c r="AC1194" t="s">
        <v>42</v>
      </c>
      <c r="AD1194" t="s">
        <v>73</v>
      </c>
      <c r="AE1194">
        <v>3</v>
      </c>
      <c r="AF1194" s="5">
        <v>496.31</v>
      </c>
      <c r="AG1194">
        <v>27</v>
      </c>
      <c r="AH1194" t="str">
        <f t="shared" si="18"/>
        <v>Adult</v>
      </c>
    </row>
    <row r="1195" spans="1:34" x14ac:dyDescent="0.25">
      <c r="A1195">
        <v>1708</v>
      </c>
      <c r="B1195" s="1">
        <v>44084</v>
      </c>
      <c r="C1195">
        <v>5</v>
      </c>
      <c r="D1195" t="s">
        <v>139</v>
      </c>
      <c r="E1195" t="s">
        <v>94</v>
      </c>
      <c r="F1195" t="s">
        <v>30</v>
      </c>
      <c r="G1195" t="s">
        <v>55</v>
      </c>
      <c r="H1195" t="s">
        <v>45</v>
      </c>
      <c r="I1195" t="s">
        <v>33</v>
      </c>
      <c r="J1195" t="s">
        <v>95</v>
      </c>
      <c r="K1195" t="s">
        <v>95</v>
      </c>
      <c r="L1195" t="s">
        <v>89</v>
      </c>
      <c r="M1195" s="1">
        <v>33005</v>
      </c>
      <c r="N1195" t="s">
        <v>36</v>
      </c>
      <c r="O1195" t="s">
        <v>48</v>
      </c>
      <c r="P1195" t="s">
        <v>84</v>
      </c>
      <c r="Q1195" t="s">
        <v>39</v>
      </c>
      <c r="R1195" t="s">
        <v>40</v>
      </c>
      <c r="S1195" t="str">
        <f>IF(Table1[[#This Row],[Current Employee Rating]]&gt;=4,"High Performer",IF(Table1[[#This Row],[Current Employee Rating]]&gt;=3,"Average Performer","Low Performer"))</f>
        <v>Average Performer</v>
      </c>
      <c r="T1195">
        <v>3</v>
      </c>
      <c r="U1195" s="1">
        <v>44955</v>
      </c>
      <c r="V1195">
        <v>4</v>
      </c>
      <c r="W1195" t="str">
        <f>IF(Table1[[#This Row],[Engagement Score]]&lt;3,"Low",IF(Table1[[#This Row],[Engagement Score]]&lt;4,"Medium","High"))</f>
        <v>High</v>
      </c>
      <c r="X1195">
        <v>5</v>
      </c>
      <c r="Y1195" t="str">
        <f>IF(Table1[[#This Row],[Satisfaction Score]]&lt;3,"Unsatisfied",IF(Table1[[#This Row],[Satisfaction Score]]&lt;4,"Neutral","Satisfied"))</f>
        <v>Satisfied</v>
      </c>
      <c r="Z1195">
        <v>4</v>
      </c>
      <c r="AA1195" s="1">
        <v>45097</v>
      </c>
      <c r="AB1195" t="s">
        <v>50</v>
      </c>
      <c r="AC1195" t="s">
        <v>42</v>
      </c>
      <c r="AD1195" t="s">
        <v>52</v>
      </c>
      <c r="AE1195">
        <v>5</v>
      </c>
      <c r="AF1195" s="5">
        <v>640.01</v>
      </c>
      <c r="AG1195">
        <v>30</v>
      </c>
      <c r="AH1195" t="str">
        <f t="shared" si="18"/>
        <v>Adult</v>
      </c>
    </row>
    <row r="1196" spans="1:34" x14ac:dyDescent="0.25">
      <c r="A1196">
        <v>1709</v>
      </c>
      <c r="B1196" s="1">
        <v>44706</v>
      </c>
      <c r="C1196">
        <v>3</v>
      </c>
      <c r="D1196" t="s">
        <v>53</v>
      </c>
      <c r="E1196" t="s">
        <v>85</v>
      </c>
      <c r="F1196" t="s">
        <v>30</v>
      </c>
      <c r="G1196" t="s">
        <v>55</v>
      </c>
      <c r="H1196" t="s">
        <v>32</v>
      </c>
      <c r="I1196" t="s">
        <v>33</v>
      </c>
      <c r="J1196" t="s">
        <v>95</v>
      </c>
      <c r="K1196" t="s">
        <v>95</v>
      </c>
      <c r="L1196" t="s">
        <v>58</v>
      </c>
      <c r="M1196" s="1">
        <v>22727</v>
      </c>
      <c r="N1196" t="s">
        <v>80</v>
      </c>
      <c r="O1196" t="s">
        <v>48</v>
      </c>
      <c r="P1196" t="s">
        <v>72</v>
      </c>
      <c r="Q1196" t="s">
        <v>67</v>
      </c>
      <c r="R1196" t="s">
        <v>40</v>
      </c>
      <c r="S1196" t="str">
        <f>IF(Table1[[#This Row],[Current Employee Rating]]&gt;=4,"High Performer",IF(Table1[[#This Row],[Current Employee Rating]]&gt;=3,"Average Performer","Low Performer"))</f>
        <v>Average Performer</v>
      </c>
      <c r="T1196">
        <v>3</v>
      </c>
      <c r="U1196" s="1">
        <v>45056</v>
      </c>
      <c r="V1196">
        <v>5</v>
      </c>
      <c r="W1196" t="str">
        <f>IF(Table1[[#This Row],[Engagement Score]]&lt;3,"Low",IF(Table1[[#This Row],[Engagement Score]]&lt;4,"Medium","High"))</f>
        <v>High</v>
      </c>
      <c r="X1196">
        <v>4</v>
      </c>
      <c r="Y1196" t="str">
        <f>IF(Table1[[#This Row],[Satisfaction Score]]&lt;3,"Unsatisfied",IF(Table1[[#This Row],[Satisfaction Score]]&lt;4,"Neutral","Satisfied"))</f>
        <v>Satisfied</v>
      </c>
      <c r="Z1196">
        <v>2</v>
      </c>
      <c r="AA1196" s="1">
        <v>45080</v>
      </c>
      <c r="AB1196" t="s">
        <v>68</v>
      </c>
      <c r="AC1196" t="s">
        <v>51</v>
      </c>
      <c r="AD1196" t="s">
        <v>43</v>
      </c>
      <c r="AE1196">
        <v>4</v>
      </c>
      <c r="AF1196" s="5">
        <v>858.8</v>
      </c>
      <c r="AG1196">
        <v>60</v>
      </c>
      <c r="AH1196" t="str">
        <f t="shared" si="18"/>
        <v>Old</v>
      </c>
    </row>
    <row r="1197" spans="1:34" x14ac:dyDescent="0.25">
      <c r="A1197">
        <v>1710</v>
      </c>
      <c r="B1197" s="1">
        <v>43511</v>
      </c>
      <c r="C1197">
        <v>7</v>
      </c>
      <c r="D1197" t="s">
        <v>131</v>
      </c>
      <c r="E1197" t="s">
        <v>54</v>
      </c>
      <c r="F1197" t="s">
        <v>30</v>
      </c>
      <c r="G1197" t="s">
        <v>46</v>
      </c>
      <c r="H1197" t="s">
        <v>45</v>
      </c>
      <c r="I1197" t="s">
        <v>46</v>
      </c>
      <c r="J1197" t="s">
        <v>132</v>
      </c>
      <c r="K1197" t="s">
        <v>132</v>
      </c>
      <c r="L1197" t="s">
        <v>70</v>
      </c>
      <c r="M1197" s="1">
        <v>26077</v>
      </c>
      <c r="N1197" t="s">
        <v>36</v>
      </c>
      <c r="O1197" t="s">
        <v>48</v>
      </c>
      <c r="P1197" t="s">
        <v>72</v>
      </c>
      <c r="Q1197" t="s">
        <v>77</v>
      </c>
      <c r="R1197" t="s">
        <v>40</v>
      </c>
      <c r="S1197" t="str">
        <f>IF(Table1[[#This Row],[Current Employee Rating]]&gt;=4,"High Performer",IF(Table1[[#This Row],[Current Employee Rating]]&gt;=3,"Average Performer","Low Performer"))</f>
        <v>Average Performer</v>
      </c>
      <c r="T1197">
        <v>3</v>
      </c>
      <c r="U1197" s="1">
        <v>45110</v>
      </c>
      <c r="V1197">
        <v>1</v>
      </c>
      <c r="W1197" t="str">
        <f>IF(Table1[[#This Row],[Engagement Score]]&lt;3,"Low",IF(Table1[[#This Row],[Engagement Score]]&lt;4,"Medium","High"))</f>
        <v>Low</v>
      </c>
      <c r="X1197">
        <v>2</v>
      </c>
      <c r="Y1197" t="str">
        <f>IF(Table1[[#This Row],[Satisfaction Score]]&lt;3,"Unsatisfied",IF(Table1[[#This Row],[Satisfaction Score]]&lt;4,"Neutral","Satisfied"))</f>
        <v>Unsatisfied</v>
      </c>
      <c r="Z1197">
        <v>3</v>
      </c>
      <c r="AA1197" s="1">
        <v>44906</v>
      </c>
      <c r="AB1197" t="s">
        <v>92</v>
      </c>
      <c r="AC1197" t="s">
        <v>51</v>
      </c>
      <c r="AD1197" t="s">
        <v>73</v>
      </c>
      <c r="AE1197">
        <v>2</v>
      </c>
      <c r="AF1197" s="5">
        <v>300.52</v>
      </c>
      <c r="AG1197">
        <v>48</v>
      </c>
      <c r="AH1197" t="str">
        <f t="shared" si="18"/>
        <v>Middle Aged</v>
      </c>
    </row>
    <row r="1198" spans="1:34" x14ac:dyDescent="0.25">
      <c r="A1198">
        <v>1711</v>
      </c>
      <c r="B1198" s="1">
        <v>43371</v>
      </c>
      <c r="C1198">
        <v>7</v>
      </c>
      <c r="D1198" t="s">
        <v>131</v>
      </c>
      <c r="E1198" t="s">
        <v>69</v>
      </c>
      <c r="F1198" t="s">
        <v>30</v>
      </c>
      <c r="G1198" t="s">
        <v>55</v>
      </c>
      <c r="H1198" t="s">
        <v>45</v>
      </c>
      <c r="I1198" t="s">
        <v>33</v>
      </c>
      <c r="J1198" t="s">
        <v>95</v>
      </c>
      <c r="K1198" t="s">
        <v>95</v>
      </c>
      <c r="L1198" t="s">
        <v>65</v>
      </c>
      <c r="M1198" s="1">
        <v>31158</v>
      </c>
      <c r="N1198" t="s">
        <v>36</v>
      </c>
      <c r="O1198" t="s">
        <v>48</v>
      </c>
      <c r="P1198" t="s">
        <v>60</v>
      </c>
      <c r="Q1198" t="s">
        <v>39</v>
      </c>
      <c r="R1198" t="s">
        <v>40</v>
      </c>
      <c r="S1198" t="str">
        <f>IF(Table1[[#This Row],[Current Employee Rating]]&gt;=4,"High Performer",IF(Table1[[#This Row],[Current Employee Rating]]&gt;=3,"Average Performer","Low Performer"))</f>
        <v>Average Performer</v>
      </c>
      <c r="T1198">
        <v>3</v>
      </c>
      <c r="U1198" s="1">
        <v>45051</v>
      </c>
      <c r="V1198">
        <v>5</v>
      </c>
      <c r="W1198" t="str">
        <f>IF(Table1[[#This Row],[Engagement Score]]&lt;3,"Low",IF(Table1[[#This Row],[Engagement Score]]&lt;4,"Medium","High"))</f>
        <v>High</v>
      </c>
      <c r="X1198">
        <v>1</v>
      </c>
      <c r="Y1198" t="str">
        <f>IF(Table1[[#This Row],[Satisfaction Score]]&lt;3,"Unsatisfied",IF(Table1[[#This Row],[Satisfaction Score]]&lt;4,"Neutral","Satisfied"))</f>
        <v>Unsatisfied</v>
      </c>
      <c r="Z1198">
        <v>4</v>
      </c>
      <c r="AA1198" s="1">
        <v>44834</v>
      </c>
      <c r="AB1198" t="s">
        <v>68</v>
      </c>
      <c r="AC1198" t="s">
        <v>51</v>
      </c>
      <c r="AD1198" t="s">
        <v>43</v>
      </c>
      <c r="AE1198">
        <v>3</v>
      </c>
      <c r="AF1198" s="5">
        <v>102.19</v>
      </c>
      <c r="AG1198">
        <v>33</v>
      </c>
      <c r="AH1198" t="str">
        <f t="shared" si="18"/>
        <v>Adult</v>
      </c>
    </row>
    <row r="1199" spans="1:34" x14ac:dyDescent="0.25">
      <c r="A1199">
        <v>1712</v>
      </c>
      <c r="B1199" s="1">
        <v>43446</v>
      </c>
      <c r="C1199">
        <v>7</v>
      </c>
      <c r="D1199" t="s">
        <v>131</v>
      </c>
      <c r="E1199" t="s">
        <v>29</v>
      </c>
      <c r="F1199" t="s">
        <v>30</v>
      </c>
      <c r="G1199" t="s">
        <v>55</v>
      </c>
      <c r="H1199" t="s">
        <v>45</v>
      </c>
      <c r="I1199" t="s">
        <v>33</v>
      </c>
      <c r="J1199" t="s">
        <v>95</v>
      </c>
      <c r="K1199" t="s">
        <v>95</v>
      </c>
      <c r="L1199" t="s">
        <v>79</v>
      </c>
      <c r="M1199" s="1">
        <v>26358</v>
      </c>
      <c r="N1199" t="s">
        <v>36</v>
      </c>
      <c r="O1199" t="s">
        <v>37</v>
      </c>
      <c r="P1199" t="s">
        <v>72</v>
      </c>
      <c r="Q1199" t="s">
        <v>61</v>
      </c>
      <c r="R1199" t="s">
        <v>40</v>
      </c>
      <c r="S1199" t="str">
        <f>IF(Table1[[#This Row],[Current Employee Rating]]&gt;=4,"High Performer",IF(Table1[[#This Row],[Current Employee Rating]]&gt;=3,"Average Performer","Low Performer"))</f>
        <v>Average Performer</v>
      </c>
      <c r="T1199">
        <v>3</v>
      </c>
      <c r="U1199" s="1">
        <v>45058</v>
      </c>
      <c r="V1199">
        <v>3</v>
      </c>
      <c r="W1199" t="str">
        <f>IF(Table1[[#This Row],[Engagement Score]]&lt;3,"Low",IF(Table1[[#This Row],[Engagement Score]]&lt;4,"Medium","High"))</f>
        <v>Medium</v>
      </c>
      <c r="X1199">
        <v>2</v>
      </c>
      <c r="Y1199" t="str">
        <f>IF(Table1[[#This Row],[Satisfaction Score]]&lt;3,"Unsatisfied",IF(Table1[[#This Row],[Satisfaction Score]]&lt;4,"Neutral","Satisfied"))</f>
        <v>Unsatisfied</v>
      </c>
      <c r="Z1199">
        <v>3</v>
      </c>
      <c r="AA1199" s="1">
        <v>45083</v>
      </c>
      <c r="AB1199" t="s">
        <v>92</v>
      </c>
      <c r="AC1199" t="s">
        <v>42</v>
      </c>
      <c r="AD1199" t="s">
        <v>63</v>
      </c>
      <c r="AE1199">
        <v>2</v>
      </c>
      <c r="AF1199" s="5">
        <v>581.16</v>
      </c>
      <c r="AG1199">
        <v>46</v>
      </c>
      <c r="AH1199" t="str">
        <f t="shared" si="18"/>
        <v>Middle Aged</v>
      </c>
    </row>
    <row r="1200" spans="1:34" x14ac:dyDescent="0.25">
      <c r="A1200">
        <v>1713</v>
      </c>
      <c r="B1200" s="1">
        <v>44531</v>
      </c>
      <c r="C1200">
        <v>4</v>
      </c>
      <c r="D1200" t="s">
        <v>140</v>
      </c>
      <c r="E1200" t="s">
        <v>85</v>
      </c>
      <c r="F1200" t="s">
        <v>30</v>
      </c>
      <c r="G1200" t="s">
        <v>31</v>
      </c>
      <c r="H1200" t="s">
        <v>56</v>
      </c>
      <c r="I1200" t="s">
        <v>55</v>
      </c>
      <c r="J1200" t="s">
        <v>95</v>
      </c>
      <c r="K1200" t="s">
        <v>95</v>
      </c>
      <c r="L1200" t="s">
        <v>65</v>
      </c>
      <c r="M1200" s="1">
        <v>33114</v>
      </c>
      <c r="N1200" t="s">
        <v>36</v>
      </c>
      <c r="O1200" t="s">
        <v>37</v>
      </c>
      <c r="P1200" t="s">
        <v>84</v>
      </c>
      <c r="Q1200" t="s">
        <v>67</v>
      </c>
      <c r="R1200" t="s">
        <v>40</v>
      </c>
      <c r="S1200" t="str">
        <f>IF(Table1[[#This Row],[Current Employee Rating]]&gt;=4,"High Performer",IF(Table1[[#This Row],[Current Employee Rating]]&gt;=3,"Average Performer","Low Performer"))</f>
        <v>Average Performer</v>
      </c>
      <c r="T1200">
        <v>3</v>
      </c>
      <c r="U1200" s="1">
        <v>44845</v>
      </c>
      <c r="V1200">
        <v>4</v>
      </c>
      <c r="W1200" t="str">
        <f>IF(Table1[[#This Row],[Engagement Score]]&lt;3,"Low",IF(Table1[[#This Row],[Engagement Score]]&lt;4,"Medium","High"))</f>
        <v>High</v>
      </c>
      <c r="X1200">
        <v>4</v>
      </c>
      <c r="Y1200" t="str">
        <f>IF(Table1[[#This Row],[Satisfaction Score]]&lt;3,"Unsatisfied",IF(Table1[[#This Row],[Satisfaction Score]]&lt;4,"Neutral","Satisfied"))</f>
        <v>Satisfied</v>
      </c>
      <c r="Z1200">
        <v>5</v>
      </c>
      <c r="AA1200" s="1">
        <v>44996</v>
      </c>
      <c r="AB1200" t="s">
        <v>41</v>
      </c>
      <c r="AC1200" t="s">
        <v>42</v>
      </c>
      <c r="AD1200" t="s">
        <v>52</v>
      </c>
      <c r="AE1200">
        <v>3</v>
      </c>
      <c r="AF1200" s="5">
        <v>752.91</v>
      </c>
      <c r="AG1200">
        <v>31</v>
      </c>
      <c r="AH1200" t="str">
        <f t="shared" si="18"/>
        <v>Adult</v>
      </c>
    </row>
    <row r="1201" spans="1:34" x14ac:dyDescent="0.25">
      <c r="A1201">
        <v>1714</v>
      </c>
      <c r="B1201" s="1">
        <v>44573</v>
      </c>
      <c r="C1201">
        <v>4</v>
      </c>
      <c r="D1201" t="s">
        <v>140</v>
      </c>
      <c r="E1201" t="s">
        <v>44</v>
      </c>
      <c r="F1201" t="s">
        <v>30</v>
      </c>
      <c r="G1201" t="s">
        <v>55</v>
      </c>
      <c r="H1201" t="s">
        <v>56</v>
      </c>
      <c r="I1201" t="s">
        <v>33</v>
      </c>
      <c r="J1201" t="s">
        <v>57</v>
      </c>
      <c r="K1201" t="s">
        <v>57</v>
      </c>
      <c r="L1201" t="s">
        <v>70</v>
      </c>
      <c r="M1201" s="1">
        <v>36636</v>
      </c>
      <c r="N1201" t="s">
        <v>36</v>
      </c>
      <c r="O1201" t="s">
        <v>37</v>
      </c>
      <c r="P1201" t="s">
        <v>38</v>
      </c>
      <c r="Q1201" t="s">
        <v>67</v>
      </c>
      <c r="R1201" t="s">
        <v>40</v>
      </c>
      <c r="S1201" t="str">
        <f>IF(Table1[[#This Row],[Current Employee Rating]]&gt;=4,"High Performer",IF(Table1[[#This Row],[Current Employee Rating]]&gt;=3,"Average Performer","Low Performer"))</f>
        <v>Average Performer</v>
      </c>
      <c r="T1201">
        <v>3</v>
      </c>
      <c r="U1201" s="1">
        <v>44984</v>
      </c>
      <c r="V1201">
        <v>1</v>
      </c>
      <c r="W1201" t="str">
        <f>IF(Table1[[#This Row],[Engagement Score]]&lt;3,"Low",IF(Table1[[#This Row],[Engagement Score]]&lt;4,"Medium","High"))</f>
        <v>Low</v>
      </c>
      <c r="X1201">
        <v>2</v>
      </c>
      <c r="Y1201" t="str">
        <f>IF(Table1[[#This Row],[Satisfaction Score]]&lt;3,"Unsatisfied",IF(Table1[[#This Row],[Satisfaction Score]]&lt;4,"Neutral","Satisfied"))</f>
        <v>Unsatisfied</v>
      </c>
      <c r="Z1201">
        <v>3</v>
      </c>
      <c r="AA1201" s="1">
        <v>45131</v>
      </c>
      <c r="AB1201" t="s">
        <v>62</v>
      </c>
      <c r="AC1201" t="s">
        <v>51</v>
      </c>
      <c r="AD1201" t="s">
        <v>73</v>
      </c>
      <c r="AE1201">
        <v>3</v>
      </c>
      <c r="AF1201" s="5">
        <v>374.58</v>
      </c>
      <c r="AG1201">
        <v>22</v>
      </c>
      <c r="AH1201" t="str">
        <f t="shared" si="18"/>
        <v>Young Adult</v>
      </c>
    </row>
    <row r="1202" spans="1:34" x14ac:dyDescent="0.25">
      <c r="A1202">
        <v>1715</v>
      </c>
      <c r="B1202" s="1">
        <v>44131</v>
      </c>
      <c r="C1202">
        <v>5</v>
      </c>
      <c r="D1202" t="s">
        <v>124</v>
      </c>
      <c r="E1202" t="s">
        <v>74</v>
      </c>
      <c r="F1202" t="s">
        <v>30</v>
      </c>
      <c r="G1202" t="s">
        <v>55</v>
      </c>
      <c r="H1202" t="s">
        <v>56</v>
      </c>
      <c r="I1202" t="s">
        <v>46</v>
      </c>
      <c r="J1202" t="s">
        <v>95</v>
      </c>
      <c r="K1202" t="s">
        <v>95</v>
      </c>
      <c r="L1202" t="s">
        <v>47</v>
      </c>
      <c r="M1202" s="1">
        <v>24117</v>
      </c>
      <c r="N1202" t="s">
        <v>36</v>
      </c>
      <c r="O1202" t="s">
        <v>37</v>
      </c>
      <c r="P1202" t="s">
        <v>38</v>
      </c>
      <c r="Q1202" t="s">
        <v>77</v>
      </c>
      <c r="R1202" t="s">
        <v>40</v>
      </c>
      <c r="S1202" t="str">
        <f>IF(Table1[[#This Row],[Current Employee Rating]]&gt;=4,"High Performer",IF(Table1[[#This Row],[Current Employee Rating]]&gt;=3,"Average Performer","Low Performer"))</f>
        <v>Average Performer</v>
      </c>
      <c r="T1202">
        <v>3</v>
      </c>
      <c r="U1202" s="1">
        <v>45032</v>
      </c>
      <c r="V1202">
        <v>2</v>
      </c>
      <c r="W1202" t="str">
        <f>IF(Table1[[#This Row],[Engagement Score]]&lt;3,"Low",IF(Table1[[#This Row],[Engagement Score]]&lt;4,"Medium","High"))</f>
        <v>Low</v>
      </c>
      <c r="X1202">
        <v>2</v>
      </c>
      <c r="Y1202" t="str">
        <f>IF(Table1[[#This Row],[Satisfaction Score]]&lt;3,"Unsatisfied",IF(Table1[[#This Row],[Satisfaction Score]]&lt;4,"Neutral","Satisfied"))</f>
        <v>Unsatisfied</v>
      </c>
      <c r="Z1202">
        <v>5</v>
      </c>
      <c r="AA1202" s="1">
        <v>44974</v>
      </c>
      <c r="AB1202" t="s">
        <v>41</v>
      </c>
      <c r="AC1202" t="s">
        <v>42</v>
      </c>
      <c r="AD1202" t="s">
        <v>52</v>
      </c>
      <c r="AE1202">
        <v>3</v>
      </c>
      <c r="AF1202" s="5">
        <v>788.64</v>
      </c>
      <c r="AG1202">
        <v>54</v>
      </c>
      <c r="AH1202" t="str">
        <f t="shared" si="18"/>
        <v>Middle Aged</v>
      </c>
    </row>
    <row r="1203" spans="1:34" x14ac:dyDescent="0.25">
      <c r="A1203">
        <v>1716</v>
      </c>
      <c r="B1203" s="1">
        <v>44137</v>
      </c>
      <c r="C1203">
        <v>5</v>
      </c>
      <c r="D1203" t="s">
        <v>125</v>
      </c>
      <c r="E1203" t="s">
        <v>81</v>
      </c>
      <c r="F1203" t="s">
        <v>30</v>
      </c>
      <c r="G1203" t="s">
        <v>31</v>
      </c>
      <c r="H1203" t="s">
        <v>32</v>
      </c>
      <c r="I1203" t="s">
        <v>46</v>
      </c>
      <c r="J1203" t="s">
        <v>95</v>
      </c>
      <c r="K1203" t="s">
        <v>95</v>
      </c>
      <c r="L1203" t="s">
        <v>65</v>
      </c>
      <c r="M1203" s="1">
        <v>22359</v>
      </c>
      <c r="N1203" t="s">
        <v>36</v>
      </c>
      <c r="O1203" t="s">
        <v>37</v>
      </c>
      <c r="P1203" t="s">
        <v>84</v>
      </c>
      <c r="Q1203" t="s">
        <v>39</v>
      </c>
      <c r="R1203" t="s">
        <v>40</v>
      </c>
      <c r="S1203" t="str">
        <f>IF(Table1[[#This Row],[Current Employee Rating]]&gt;=4,"High Performer",IF(Table1[[#This Row],[Current Employee Rating]]&gt;=3,"Average Performer","Low Performer"))</f>
        <v>Average Performer</v>
      </c>
      <c r="T1203">
        <v>3</v>
      </c>
      <c r="U1203" s="1">
        <v>44941</v>
      </c>
      <c r="V1203">
        <v>2</v>
      </c>
      <c r="W1203" t="str">
        <f>IF(Table1[[#This Row],[Engagement Score]]&lt;3,"Low",IF(Table1[[#This Row],[Engagement Score]]&lt;4,"Medium","High"))</f>
        <v>Low</v>
      </c>
      <c r="X1203">
        <v>1</v>
      </c>
      <c r="Y1203" t="str">
        <f>IF(Table1[[#This Row],[Satisfaction Score]]&lt;3,"Unsatisfied",IF(Table1[[#This Row],[Satisfaction Score]]&lt;4,"Neutral","Satisfied"))</f>
        <v>Unsatisfied</v>
      </c>
      <c r="Z1203">
        <v>1</v>
      </c>
      <c r="AA1203" s="1">
        <v>44970</v>
      </c>
      <c r="AB1203" t="s">
        <v>92</v>
      </c>
      <c r="AC1203" t="s">
        <v>51</v>
      </c>
      <c r="AD1203" t="s">
        <v>52</v>
      </c>
      <c r="AE1203">
        <v>2</v>
      </c>
      <c r="AF1203" s="5">
        <v>234.05</v>
      </c>
      <c r="AG1203">
        <v>59</v>
      </c>
      <c r="AH1203" t="str">
        <f t="shared" si="18"/>
        <v>Middle Aged</v>
      </c>
    </row>
    <row r="1204" spans="1:34" x14ac:dyDescent="0.25">
      <c r="A1204">
        <v>1717</v>
      </c>
      <c r="B1204" s="1">
        <v>44310</v>
      </c>
      <c r="C1204">
        <v>5</v>
      </c>
      <c r="D1204" t="s">
        <v>139</v>
      </c>
      <c r="E1204" t="s">
        <v>69</v>
      </c>
      <c r="F1204" t="s">
        <v>30</v>
      </c>
      <c r="G1204" t="s">
        <v>46</v>
      </c>
      <c r="H1204" t="s">
        <v>56</v>
      </c>
      <c r="I1204" t="s">
        <v>46</v>
      </c>
      <c r="J1204" t="s">
        <v>95</v>
      </c>
      <c r="K1204" t="s">
        <v>95</v>
      </c>
      <c r="L1204" t="s">
        <v>65</v>
      </c>
      <c r="M1204" s="1">
        <v>21880</v>
      </c>
      <c r="N1204" t="s">
        <v>36</v>
      </c>
      <c r="O1204" t="s">
        <v>48</v>
      </c>
      <c r="P1204" t="s">
        <v>84</v>
      </c>
      <c r="Q1204" t="s">
        <v>39</v>
      </c>
      <c r="R1204" t="s">
        <v>40</v>
      </c>
      <c r="S1204" t="str">
        <f>IF(Table1[[#This Row],[Current Employee Rating]]&gt;=4,"High Performer",IF(Table1[[#This Row],[Current Employee Rating]]&gt;=3,"Average Performer","Low Performer"))</f>
        <v>Average Performer</v>
      </c>
      <c r="T1204">
        <v>3</v>
      </c>
      <c r="U1204" s="1">
        <v>44991</v>
      </c>
      <c r="V1204">
        <v>4</v>
      </c>
      <c r="W1204" t="str">
        <f>IF(Table1[[#This Row],[Engagement Score]]&lt;3,"Low",IF(Table1[[#This Row],[Engagement Score]]&lt;4,"Medium","High"))</f>
        <v>High</v>
      </c>
      <c r="X1204">
        <v>2</v>
      </c>
      <c r="Y1204" t="str">
        <f>IF(Table1[[#This Row],[Satisfaction Score]]&lt;3,"Unsatisfied",IF(Table1[[#This Row],[Satisfaction Score]]&lt;4,"Neutral","Satisfied"))</f>
        <v>Unsatisfied</v>
      </c>
      <c r="Z1204">
        <v>5</v>
      </c>
      <c r="AA1204" s="1">
        <v>44870</v>
      </c>
      <c r="AB1204" t="s">
        <v>50</v>
      </c>
      <c r="AC1204" t="s">
        <v>51</v>
      </c>
      <c r="AD1204" t="s">
        <v>52</v>
      </c>
      <c r="AE1204">
        <v>1</v>
      </c>
      <c r="AF1204" s="5">
        <v>381.33</v>
      </c>
      <c r="AG1204">
        <v>62</v>
      </c>
      <c r="AH1204" t="str">
        <f t="shared" si="18"/>
        <v>Old</v>
      </c>
    </row>
    <row r="1205" spans="1:34" x14ac:dyDescent="0.25">
      <c r="A1205">
        <v>1718</v>
      </c>
      <c r="B1205" s="1">
        <v>44011</v>
      </c>
      <c r="C1205">
        <v>5</v>
      </c>
      <c r="D1205" t="s">
        <v>139</v>
      </c>
      <c r="E1205" t="s">
        <v>29</v>
      </c>
      <c r="F1205" t="s">
        <v>30</v>
      </c>
      <c r="G1205" t="s">
        <v>55</v>
      </c>
      <c r="H1205" t="s">
        <v>56</v>
      </c>
      <c r="I1205" t="s">
        <v>33</v>
      </c>
      <c r="J1205" t="s">
        <v>95</v>
      </c>
      <c r="K1205" t="s">
        <v>95</v>
      </c>
      <c r="L1205" t="s">
        <v>70</v>
      </c>
      <c r="M1205" s="1">
        <v>36895</v>
      </c>
      <c r="N1205" t="s">
        <v>36</v>
      </c>
      <c r="O1205" t="s">
        <v>48</v>
      </c>
      <c r="P1205" t="s">
        <v>60</v>
      </c>
      <c r="Q1205" t="s">
        <v>77</v>
      </c>
      <c r="R1205" t="s">
        <v>40</v>
      </c>
      <c r="S1205" t="str">
        <f>IF(Table1[[#This Row],[Current Employee Rating]]&gt;=4,"High Performer",IF(Table1[[#This Row],[Current Employee Rating]]&gt;=3,"Average Performer","Low Performer"))</f>
        <v>Average Performer</v>
      </c>
      <c r="T1205">
        <v>3</v>
      </c>
      <c r="U1205" s="1">
        <v>45126</v>
      </c>
      <c r="V1205">
        <v>5</v>
      </c>
      <c r="W1205" t="str">
        <f>IF(Table1[[#This Row],[Engagement Score]]&lt;3,"Low",IF(Table1[[#This Row],[Engagement Score]]&lt;4,"Medium","High"))</f>
        <v>High</v>
      </c>
      <c r="X1205">
        <v>4</v>
      </c>
      <c r="Y1205" t="str">
        <f>IF(Table1[[#This Row],[Satisfaction Score]]&lt;3,"Unsatisfied",IF(Table1[[#This Row],[Satisfaction Score]]&lt;4,"Neutral","Satisfied"))</f>
        <v>Satisfied</v>
      </c>
      <c r="Z1205">
        <v>5</v>
      </c>
      <c r="AA1205" s="1">
        <v>44919</v>
      </c>
      <c r="AB1205" t="s">
        <v>41</v>
      </c>
      <c r="AC1205" t="s">
        <v>42</v>
      </c>
      <c r="AD1205" t="s">
        <v>73</v>
      </c>
      <c r="AE1205">
        <v>3</v>
      </c>
      <c r="AF1205" s="5">
        <v>527.62</v>
      </c>
      <c r="AG1205">
        <v>19</v>
      </c>
      <c r="AH1205" t="str">
        <f t="shared" si="18"/>
        <v>Young Adult</v>
      </c>
    </row>
    <row r="1206" spans="1:34" x14ac:dyDescent="0.25">
      <c r="A1206">
        <v>1719</v>
      </c>
      <c r="B1206" s="1">
        <v>44392</v>
      </c>
      <c r="C1206">
        <v>4</v>
      </c>
      <c r="D1206" t="s">
        <v>139</v>
      </c>
      <c r="E1206" t="s">
        <v>85</v>
      </c>
      <c r="F1206" t="s">
        <v>30</v>
      </c>
      <c r="G1206" t="s">
        <v>31</v>
      </c>
      <c r="H1206" t="s">
        <v>56</v>
      </c>
      <c r="I1206" t="s">
        <v>33</v>
      </c>
      <c r="J1206" t="s">
        <v>95</v>
      </c>
      <c r="K1206" t="s">
        <v>95</v>
      </c>
      <c r="L1206" t="s">
        <v>70</v>
      </c>
      <c r="M1206" s="1">
        <v>34099</v>
      </c>
      <c r="N1206" t="s">
        <v>36</v>
      </c>
      <c r="O1206" t="s">
        <v>48</v>
      </c>
      <c r="P1206" t="s">
        <v>49</v>
      </c>
      <c r="Q1206" t="s">
        <v>39</v>
      </c>
      <c r="R1206" t="s">
        <v>40</v>
      </c>
      <c r="S1206" t="str">
        <f>IF(Table1[[#This Row],[Current Employee Rating]]&gt;=4,"High Performer",IF(Table1[[#This Row],[Current Employee Rating]]&gt;=3,"Average Performer","Low Performer"))</f>
        <v>Average Performer</v>
      </c>
      <c r="T1206">
        <v>3</v>
      </c>
      <c r="U1206" s="1">
        <v>45014</v>
      </c>
      <c r="V1206">
        <v>2</v>
      </c>
      <c r="W1206" t="str">
        <f>IF(Table1[[#This Row],[Engagement Score]]&lt;3,"Low",IF(Table1[[#This Row],[Engagement Score]]&lt;4,"Medium","High"))</f>
        <v>Low</v>
      </c>
      <c r="X1206">
        <v>3</v>
      </c>
      <c r="Y1206" t="str">
        <f>IF(Table1[[#This Row],[Satisfaction Score]]&lt;3,"Unsatisfied",IF(Table1[[#This Row],[Satisfaction Score]]&lt;4,"Neutral","Satisfied"))</f>
        <v>Neutral</v>
      </c>
      <c r="Z1206">
        <v>1</v>
      </c>
      <c r="AA1206" s="1">
        <v>44816</v>
      </c>
      <c r="AB1206" t="s">
        <v>41</v>
      </c>
      <c r="AC1206" t="s">
        <v>51</v>
      </c>
      <c r="AD1206" t="s">
        <v>73</v>
      </c>
      <c r="AE1206">
        <v>3</v>
      </c>
      <c r="AF1206" s="5">
        <v>442.1</v>
      </c>
      <c r="AG1206">
        <v>28</v>
      </c>
      <c r="AH1206" t="str">
        <f t="shared" si="18"/>
        <v>Adult</v>
      </c>
    </row>
    <row r="1207" spans="1:34" x14ac:dyDescent="0.25">
      <c r="A1207">
        <v>1720</v>
      </c>
      <c r="B1207" s="1">
        <v>45097</v>
      </c>
      <c r="C1207">
        <v>2</v>
      </c>
      <c r="D1207" t="s">
        <v>131</v>
      </c>
      <c r="E1207" t="s">
        <v>87</v>
      </c>
      <c r="F1207" t="s">
        <v>30</v>
      </c>
      <c r="G1207" t="s">
        <v>46</v>
      </c>
      <c r="H1207" t="s">
        <v>32</v>
      </c>
      <c r="I1207" t="s">
        <v>46</v>
      </c>
      <c r="J1207" t="s">
        <v>95</v>
      </c>
      <c r="K1207" t="s">
        <v>95</v>
      </c>
      <c r="L1207" t="s">
        <v>70</v>
      </c>
      <c r="M1207" s="1">
        <v>23809</v>
      </c>
      <c r="N1207" t="s">
        <v>36</v>
      </c>
      <c r="O1207" t="s">
        <v>48</v>
      </c>
      <c r="P1207" t="s">
        <v>60</v>
      </c>
      <c r="Q1207" t="s">
        <v>61</v>
      </c>
      <c r="R1207" t="s">
        <v>40</v>
      </c>
      <c r="S1207" t="str">
        <f>IF(Table1[[#This Row],[Current Employee Rating]]&gt;=4,"High Performer",IF(Table1[[#This Row],[Current Employee Rating]]&gt;=3,"Average Performer","Low Performer"))</f>
        <v>Average Performer</v>
      </c>
      <c r="T1207">
        <v>3</v>
      </c>
      <c r="U1207" s="1">
        <v>45117</v>
      </c>
      <c r="V1207">
        <v>4</v>
      </c>
      <c r="W1207" t="str">
        <f>IF(Table1[[#This Row],[Engagement Score]]&lt;3,"Low",IF(Table1[[#This Row],[Engagement Score]]&lt;4,"Medium","High"))</f>
        <v>High</v>
      </c>
      <c r="X1207">
        <v>3</v>
      </c>
      <c r="Y1207" t="str">
        <f>IF(Table1[[#This Row],[Satisfaction Score]]&lt;3,"Unsatisfied",IF(Table1[[#This Row],[Satisfaction Score]]&lt;4,"Neutral","Satisfied"))</f>
        <v>Neutral</v>
      </c>
      <c r="Z1207">
        <v>2</v>
      </c>
      <c r="AA1207" s="1">
        <v>44945</v>
      </c>
      <c r="AB1207" t="s">
        <v>62</v>
      </c>
      <c r="AC1207" t="s">
        <v>42</v>
      </c>
      <c r="AD1207" t="s">
        <v>73</v>
      </c>
      <c r="AE1207">
        <v>2</v>
      </c>
      <c r="AF1207" s="5">
        <v>396.81</v>
      </c>
      <c r="AG1207">
        <v>58</v>
      </c>
      <c r="AH1207" t="str">
        <f t="shared" si="18"/>
        <v>Middle Aged</v>
      </c>
    </row>
    <row r="1208" spans="1:34" x14ac:dyDescent="0.25">
      <c r="A1208">
        <v>1721</v>
      </c>
      <c r="B1208" s="1">
        <v>43730</v>
      </c>
      <c r="C1208">
        <v>6</v>
      </c>
      <c r="D1208" t="s">
        <v>131</v>
      </c>
      <c r="E1208" t="s">
        <v>81</v>
      </c>
      <c r="F1208" t="s">
        <v>30</v>
      </c>
      <c r="G1208" t="s">
        <v>55</v>
      </c>
      <c r="H1208" t="s">
        <v>56</v>
      </c>
      <c r="I1208" t="s">
        <v>55</v>
      </c>
      <c r="J1208" t="s">
        <v>95</v>
      </c>
      <c r="K1208" t="s">
        <v>95</v>
      </c>
      <c r="L1208" t="s">
        <v>35</v>
      </c>
      <c r="M1208" s="1">
        <v>36124</v>
      </c>
      <c r="N1208" t="s">
        <v>36</v>
      </c>
      <c r="O1208" t="s">
        <v>48</v>
      </c>
      <c r="P1208" t="s">
        <v>38</v>
      </c>
      <c r="Q1208" t="s">
        <v>77</v>
      </c>
      <c r="R1208" t="s">
        <v>40</v>
      </c>
      <c r="S1208" t="str">
        <f>IF(Table1[[#This Row],[Current Employee Rating]]&gt;=4,"High Performer",IF(Table1[[#This Row],[Current Employee Rating]]&gt;=3,"Average Performer","Low Performer"))</f>
        <v>Average Performer</v>
      </c>
      <c r="T1208">
        <v>3</v>
      </c>
      <c r="U1208" s="1">
        <v>45107</v>
      </c>
      <c r="V1208">
        <v>5</v>
      </c>
      <c r="W1208" t="str">
        <f>IF(Table1[[#This Row],[Engagement Score]]&lt;3,"Low",IF(Table1[[#This Row],[Engagement Score]]&lt;4,"Medium","High"))</f>
        <v>High</v>
      </c>
      <c r="X1208">
        <v>4</v>
      </c>
      <c r="Y1208" t="str">
        <f>IF(Table1[[#This Row],[Satisfaction Score]]&lt;3,"Unsatisfied",IF(Table1[[#This Row],[Satisfaction Score]]&lt;4,"Neutral","Satisfied"))</f>
        <v>Satisfied</v>
      </c>
      <c r="Z1208">
        <v>4</v>
      </c>
      <c r="AA1208" s="1">
        <v>44973</v>
      </c>
      <c r="AB1208" t="s">
        <v>62</v>
      </c>
      <c r="AC1208" t="s">
        <v>51</v>
      </c>
      <c r="AD1208" t="s">
        <v>43</v>
      </c>
      <c r="AE1208">
        <v>2</v>
      </c>
      <c r="AF1208" s="5">
        <v>730.31</v>
      </c>
      <c r="AG1208">
        <v>21</v>
      </c>
      <c r="AH1208" t="str">
        <f t="shared" si="18"/>
        <v>Young Adult</v>
      </c>
    </row>
    <row r="1209" spans="1:34" x14ac:dyDescent="0.25">
      <c r="A1209">
        <v>1722</v>
      </c>
      <c r="B1209" s="1">
        <v>44614</v>
      </c>
      <c r="C1209">
        <v>4</v>
      </c>
      <c r="D1209" t="s">
        <v>131</v>
      </c>
      <c r="E1209" t="s">
        <v>54</v>
      </c>
      <c r="F1209" t="s">
        <v>30</v>
      </c>
      <c r="G1209" t="s">
        <v>55</v>
      </c>
      <c r="H1209" t="s">
        <v>56</v>
      </c>
      <c r="I1209" t="s">
        <v>55</v>
      </c>
      <c r="J1209" t="s">
        <v>95</v>
      </c>
      <c r="K1209" t="s">
        <v>95</v>
      </c>
      <c r="L1209" t="s">
        <v>103</v>
      </c>
      <c r="M1209" s="1">
        <v>24867</v>
      </c>
      <c r="N1209" t="s">
        <v>36</v>
      </c>
      <c r="O1209" t="s">
        <v>37</v>
      </c>
      <c r="P1209" t="s">
        <v>49</v>
      </c>
      <c r="Q1209" t="s">
        <v>77</v>
      </c>
      <c r="R1209" t="s">
        <v>40</v>
      </c>
      <c r="S1209" t="str">
        <f>IF(Table1[[#This Row],[Current Employee Rating]]&gt;=4,"High Performer",IF(Table1[[#This Row],[Current Employee Rating]]&gt;=3,"Average Performer","Low Performer"))</f>
        <v>Average Performer</v>
      </c>
      <c r="T1209">
        <v>3</v>
      </c>
      <c r="U1209" s="1">
        <v>45001</v>
      </c>
      <c r="V1209">
        <v>2</v>
      </c>
      <c r="W1209" t="str">
        <f>IF(Table1[[#This Row],[Engagement Score]]&lt;3,"Low",IF(Table1[[#This Row],[Engagement Score]]&lt;4,"Medium","High"))</f>
        <v>Low</v>
      </c>
      <c r="X1209">
        <v>2</v>
      </c>
      <c r="Y1209" t="str">
        <f>IF(Table1[[#This Row],[Satisfaction Score]]&lt;3,"Unsatisfied",IF(Table1[[#This Row],[Satisfaction Score]]&lt;4,"Neutral","Satisfied"))</f>
        <v>Unsatisfied</v>
      </c>
      <c r="Z1209">
        <v>4</v>
      </c>
      <c r="AA1209" s="1">
        <v>45060</v>
      </c>
      <c r="AB1209" t="s">
        <v>68</v>
      </c>
      <c r="AC1209" t="s">
        <v>51</v>
      </c>
      <c r="AD1209" t="s">
        <v>52</v>
      </c>
      <c r="AE1209">
        <v>2</v>
      </c>
      <c r="AF1209" s="5">
        <v>128.06</v>
      </c>
      <c r="AG1209">
        <v>54</v>
      </c>
      <c r="AH1209" t="str">
        <f t="shared" si="18"/>
        <v>Middle Aged</v>
      </c>
    </row>
    <row r="1210" spans="1:34" x14ac:dyDescent="0.25">
      <c r="A1210">
        <v>1723</v>
      </c>
      <c r="B1210" s="1">
        <v>44013</v>
      </c>
      <c r="C1210">
        <v>5</v>
      </c>
      <c r="D1210" t="s">
        <v>140</v>
      </c>
      <c r="E1210" t="s">
        <v>94</v>
      </c>
      <c r="F1210" t="s">
        <v>30</v>
      </c>
      <c r="G1210" t="s">
        <v>55</v>
      </c>
      <c r="H1210" t="s">
        <v>56</v>
      </c>
      <c r="I1210" t="s">
        <v>55</v>
      </c>
      <c r="J1210" t="s">
        <v>57</v>
      </c>
      <c r="K1210" t="s">
        <v>57</v>
      </c>
      <c r="L1210" t="s">
        <v>75</v>
      </c>
      <c r="M1210" s="1">
        <v>25300</v>
      </c>
      <c r="N1210" t="s">
        <v>36</v>
      </c>
      <c r="O1210" t="s">
        <v>37</v>
      </c>
      <c r="P1210" t="s">
        <v>72</v>
      </c>
      <c r="Q1210" t="s">
        <v>39</v>
      </c>
      <c r="R1210" t="s">
        <v>40</v>
      </c>
      <c r="S1210" t="str">
        <f>IF(Table1[[#This Row],[Current Employee Rating]]&gt;=4,"High Performer",IF(Table1[[#This Row],[Current Employee Rating]]&gt;=3,"Average Performer","Low Performer"))</f>
        <v>Average Performer</v>
      </c>
      <c r="T1210">
        <v>3</v>
      </c>
      <c r="U1210" s="1">
        <v>44820</v>
      </c>
      <c r="V1210">
        <v>5</v>
      </c>
      <c r="W1210" t="str">
        <f>IF(Table1[[#This Row],[Engagement Score]]&lt;3,"Low",IF(Table1[[#This Row],[Engagement Score]]&lt;4,"Medium","High"))</f>
        <v>High</v>
      </c>
      <c r="X1210">
        <v>1</v>
      </c>
      <c r="Y1210" t="str">
        <f>IF(Table1[[#This Row],[Satisfaction Score]]&lt;3,"Unsatisfied",IF(Table1[[#This Row],[Satisfaction Score]]&lt;4,"Neutral","Satisfied"))</f>
        <v>Unsatisfied</v>
      </c>
      <c r="Z1210">
        <v>5</v>
      </c>
      <c r="AA1210" s="1">
        <v>44829</v>
      </c>
      <c r="AB1210" t="s">
        <v>68</v>
      </c>
      <c r="AC1210" t="s">
        <v>51</v>
      </c>
      <c r="AD1210" t="s">
        <v>73</v>
      </c>
      <c r="AE1210">
        <v>5</v>
      </c>
      <c r="AF1210" s="5">
        <v>942.63</v>
      </c>
      <c r="AG1210">
        <v>51</v>
      </c>
      <c r="AH1210" t="str">
        <f t="shared" si="18"/>
        <v>Middle Aged</v>
      </c>
    </row>
    <row r="1211" spans="1:34" x14ac:dyDescent="0.25">
      <c r="A1211">
        <v>1724</v>
      </c>
      <c r="B1211" s="1">
        <v>44329</v>
      </c>
      <c r="C1211">
        <v>4</v>
      </c>
      <c r="D1211" t="s">
        <v>124</v>
      </c>
      <c r="E1211" t="s">
        <v>64</v>
      </c>
      <c r="F1211" t="s">
        <v>30</v>
      </c>
      <c r="G1211" t="s">
        <v>46</v>
      </c>
      <c r="H1211" t="s">
        <v>32</v>
      </c>
      <c r="I1211" t="s">
        <v>46</v>
      </c>
      <c r="J1211" t="s">
        <v>95</v>
      </c>
      <c r="K1211" t="s">
        <v>95</v>
      </c>
      <c r="L1211" t="s">
        <v>105</v>
      </c>
      <c r="M1211" s="1">
        <v>21113</v>
      </c>
      <c r="N1211" t="s">
        <v>36</v>
      </c>
      <c r="O1211" t="s">
        <v>37</v>
      </c>
      <c r="P1211" t="s">
        <v>60</v>
      </c>
      <c r="Q1211" t="s">
        <v>77</v>
      </c>
      <c r="R1211" t="s">
        <v>40</v>
      </c>
      <c r="S1211" t="str">
        <f>IF(Table1[[#This Row],[Current Employee Rating]]&gt;=4,"High Performer",IF(Table1[[#This Row],[Current Employee Rating]]&gt;=3,"Average Performer","Low Performer"))</f>
        <v>Average Performer</v>
      </c>
      <c r="T1211">
        <v>3</v>
      </c>
      <c r="U1211" s="1">
        <v>44826</v>
      </c>
      <c r="V1211">
        <v>4</v>
      </c>
      <c r="W1211" t="str">
        <f>IF(Table1[[#This Row],[Engagement Score]]&lt;3,"Low",IF(Table1[[#This Row],[Engagement Score]]&lt;4,"Medium","High"))</f>
        <v>High</v>
      </c>
      <c r="X1211">
        <v>2</v>
      </c>
      <c r="Y1211" t="str">
        <f>IF(Table1[[#This Row],[Satisfaction Score]]&lt;3,"Unsatisfied",IF(Table1[[#This Row],[Satisfaction Score]]&lt;4,"Neutral","Satisfied"))</f>
        <v>Unsatisfied</v>
      </c>
      <c r="Z1211">
        <v>2</v>
      </c>
      <c r="AA1211" s="1">
        <v>45027</v>
      </c>
      <c r="AB1211" t="s">
        <v>50</v>
      </c>
      <c r="AC1211" t="s">
        <v>42</v>
      </c>
      <c r="AD1211" t="s">
        <v>43</v>
      </c>
      <c r="AE1211">
        <v>5</v>
      </c>
      <c r="AF1211" s="5">
        <v>733.63</v>
      </c>
      <c r="AG1211">
        <v>64</v>
      </c>
      <c r="AH1211" t="str">
        <f t="shared" si="18"/>
        <v>Old</v>
      </c>
    </row>
    <row r="1212" spans="1:34" x14ac:dyDescent="0.25">
      <c r="A1212">
        <v>1725</v>
      </c>
      <c r="B1212" s="1">
        <v>44346</v>
      </c>
      <c r="C1212">
        <v>4</v>
      </c>
      <c r="D1212" t="s">
        <v>139</v>
      </c>
      <c r="E1212" t="s">
        <v>54</v>
      </c>
      <c r="F1212" t="s">
        <v>30</v>
      </c>
      <c r="G1212" t="s">
        <v>31</v>
      </c>
      <c r="H1212" t="s">
        <v>45</v>
      </c>
      <c r="I1212" t="s">
        <v>46</v>
      </c>
      <c r="J1212" t="s">
        <v>95</v>
      </c>
      <c r="K1212" t="s">
        <v>95</v>
      </c>
      <c r="L1212" t="s">
        <v>70</v>
      </c>
      <c r="M1212" s="1">
        <v>17439</v>
      </c>
      <c r="N1212" t="s">
        <v>36</v>
      </c>
      <c r="O1212" t="s">
        <v>48</v>
      </c>
      <c r="P1212" t="s">
        <v>72</v>
      </c>
      <c r="Q1212" t="s">
        <v>77</v>
      </c>
      <c r="R1212" t="s">
        <v>40</v>
      </c>
      <c r="S1212" t="str">
        <f>IF(Table1[[#This Row],[Current Employee Rating]]&gt;=4,"High Performer",IF(Table1[[#This Row],[Current Employee Rating]]&gt;=3,"Average Performer","Low Performer"))</f>
        <v>Average Performer</v>
      </c>
      <c r="T1212">
        <v>3</v>
      </c>
      <c r="U1212" s="1">
        <v>45025</v>
      </c>
      <c r="V1212">
        <v>2</v>
      </c>
      <c r="W1212" t="str">
        <f>IF(Table1[[#This Row],[Engagement Score]]&lt;3,"Low",IF(Table1[[#This Row],[Engagement Score]]&lt;4,"Medium","High"))</f>
        <v>Low</v>
      </c>
      <c r="X1212">
        <v>4</v>
      </c>
      <c r="Y1212" t="str">
        <f>IF(Table1[[#This Row],[Satisfaction Score]]&lt;3,"Unsatisfied",IF(Table1[[#This Row],[Satisfaction Score]]&lt;4,"Neutral","Satisfied"))</f>
        <v>Satisfied</v>
      </c>
      <c r="Z1212">
        <v>5</v>
      </c>
      <c r="AA1212" s="1">
        <v>44942</v>
      </c>
      <c r="AB1212" t="s">
        <v>50</v>
      </c>
      <c r="AC1212" t="s">
        <v>51</v>
      </c>
      <c r="AD1212" t="s">
        <v>63</v>
      </c>
      <c r="AE1212">
        <v>1</v>
      </c>
      <c r="AF1212" s="5">
        <v>743.28</v>
      </c>
      <c r="AG1212">
        <v>74</v>
      </c>
      <c r="AH1212" t="str">
        <f t="shared" si="18"/>
        <v>Old</v>
      </c>
    </row>
    <row r="1213" spans="1:34" x14ac:dyDescent="0.25">
      <c r="A1213">
        <v>1726</v>
      </c>
      <c r="B1213" s="1">
        <v>43650</v>
      </c>
      <c r="C1213">
        <v>6</v>
      </c>
      <c r="D1213" t="s">
        <v>139</v>
      </c>
      <c r="E1213" t="s">
        <v>81</v>
      </c>
      <c r="F1213" t="s">
        <v>30</v>
      </c>
      <c r="G1213" t="s">
        <v>31</v>
      </c>
      <c r="H1213" t="s">
        <v>56</v>
      </c>
      <c r="I1213" t="s">
        <v>55</v>
      </c>
      <c r="J1213" t="s">
        <v>95</v>
      </c>
      <c r="K1213" t="s">
        <v>95</v>
      </c>
      <c r="L1213" t="s">
        <v>101</v>
      </c>
      <c r="M1213" s="1">
        <v>29607</v>
      </c>
      <c r="N1213" t="s">
        <v>36</v>
      </c>
      <c r="O1213" t="s">
        <v>48</v>
      </c>
      <c r="P1213" t="s">
        <v>84</v>
      </c>
      <c r="Q1213" t="s">
        <v>61</v>
      </c>
      <c r="R1213" t="s">
        <v>40</v>
      </c>
      <c r="S1213" t="str">
        <f>IF(Table1[[#This Row],[Current Employee Rating]]&gt;=4,"High Performer",IF(Table1[[#This Row],[Current Employee Rating]]&gt;=3,"Average Performer","Low Performer"))</f>
        <v>Average Performer</v>
      </c>
      <c r="T1213">
        <v>3</v>
      </c>
      <c r="U1213" s="1">
        <v>45091</v>
      </c>
      <c r="V1213">
        <v>3</v>
      </c>
      <c r="W1213" t="str">
        <f>IF(Table1[[#This Row],[Engagement Score]]&lt;3,"Low",IF(Table1[[#This Row],[Engagement Score]]&lt;4,"Medium","High"))</f>
        <v>Medium</v>
      </c>
      <c r="X1213">
        <v>5</v>
      </c>
      <c r="Y1213" t="str">
        <f>IF(Table1[[#This Row],[Satisfaction Score]]&lt;3,"Unsatisfied",IF(Table1[[#This Row],[Satisfaction Score]]&lt;4,"Neutral","Satisfied"))</f>
        <v>Satisfied</v>
      </c>
      <c r="Z1213">
        <v>3</v>
      </c>
      <c r="AA1213" s="1">
        <v>44853</v>
      </c>
      <c r="AB1213" t="s">
        <v>68</v>
      </c>
      <c r="AC1213" t="s">
        <v>42</v>
      </c>
      <c r="AD1213" t="s">
        <v>63</v>
      </c>
      <c r="AE1213">
        <v>4</v>
      </c>
      <c r="AF1213" s="5">
        <v>435.18</v>
      </c>
      <c r="AG1213">
        <v>38</v>
      </c>
      <c r="AH1213" t="str">
        <f t="shared" si="18"/>
        <v>Adult</v>
      </c>
    </row>
    <row r="1214" spans="1:34" x14ac:dyDescent="0.25">
      <c r="A1214">
        <v>1727</v>
      </c>
      <c r="B1214" s="1">
        <v>43616</v>
      </c>
      <c r="C1214">
        <v>6</v>
      </c>
      <c r="D1214" t="s">
        <v>139</v>
      </c>
      <c r="E1214" t="s">
        <v>87</v>
      </c>
      <c r="F1214" t="s">
        <v>30</v>
      </c>
      <c r="G1214" t="s">
        <v>55</v>
      </c>
      <c r="H1214" t="s">
        <v>56</v>
      </c>
      <c r="I1214" t="s">
        <v>55</v>
      </c>
      <c r="J1214" t="s">
        <v>95</v>
      </c>
      <c r="K1214" t="s">
        <v>95</v>
      </c>
      <c r="L1214" t="s">
        <v>65</v>
      </c>
      <c r="M1214" s="1">
        <v>35111</v>
      </c>
      <c r="N1214" t="s">
        <v>36</v>
      </c>
      <c r="O1214" t="s">
        <v>48</v>
      </c>
      <c r="P1214" t="s">
        <v>49</v>
      </c>
      <c r="Q1214" t="s">
        <v>39</v>
      </c>
      <c r="R1214" t="s">
        <v>40</v>
      </c>
      <c r="S1214" t="str">
        <f>IF(Table1[[#This Row],[Current Employee Rating]]&gt;=4,"High Performer",IF(Table1[[#This Row],[Current Employee Rating]]&gt;=3,"Average Performer","Low Performer"))</f>
        <v>Average Performer</v>
      </c>
      <c r="T1214">
        <v>3</v>
      </c>
      <c r="U1214" s="1">
        <v>44917</v>
      </c>
      <c r="V1214">
        <v>4</v>
      </c>
      <c r="W1214" t="str">
        <f>IF(Table1[[#This Row],[Engagement Score]]&lt;3,"Low",IF(Table1[[#This Row],[Engagement Score]]&lt;4,"Medium","High"))</f>
        <v>High</v>
      </c>
      <c r="X1214">
        <v>2</v>
      </c>
      <c r="Y1214" t="str">
        <f>IF(Table1[[#This Row],[Satisfaction Score]]&lt;3,"Unsatisfied",IF(Table1[[#This Row],[Satisfaction Score]]&lt;4,"Neutral","Satisfied"))</f>
        <v>Unsatisfied</v>
      </c>
      <c r="Z1214">
        <v>4</v>
      </c>
      <c r="AA1214" s="1">
        <v>44973</v>
      </c>
      <c r="AB1214" t="s">
        <v>68</v>
      </c>
      <c r="AC1214" t="s">
        <v>42</v>
      </c>
      <c r="AD1214" t="s">
        <v>43</v>
      </c>
      <c r="AE1214">
        <v>5</v>
      </c>
      <c r="AF1214" s="5">
        <v>252.22</v>
      </c>
      <c r="AG1214">
        <v>23</v>
      </c>
      <c r="AH1214" t="str">
        <f t="shared" si="18"/>
        <v>Young Adult</v>
      </c>
    </row>
    <row r="1215" spans="1:34" x14ac:dyDescent="0.25">
      <c r="A1215">
        <v>1728</v>
      </c>
      <c r="B1215" s="1">
        <v>43903</v>
      </c>
      <c r="C1215">
        <v>6</v>
      </c>
      <c r="D1215" t="s">
        <v>28</v>
      </c>
      <c r="E1215" t="s">
        <v>74</v>
      </c>
      <c r="F1215" t="s">
        <v>30</v>
      </c>
      <c r="G1215" t="s">
        <v>55</v>
      </c>
      <c r="H1215" t="s">
        <v>32</v>
      </c>
      <c r="I1215" t="s">
        <v>33</v>
      </c>
      <c r="J1215" t="s">
        <v>34</v>
      </c>
      <c r="K1215" t="s">
        <v>188</v>
      </c>
      <c r="L1215" t="s">
        <v>65</v>
      </c>
      <c r="M1215" s="1">
        <v>26309</v>
      </c>
      <c r="N1215" t="s">
        <v>36</v>
      </c>
      <c r="O1215" t="s">
        <v>48</v>
      </c>
      <c r="P1215" t="s">
        <v>38</v>
      </c>
      <c r="Q1215" t="s">
        <v>77</v>
      </c>
      <c r="R1215" t="s">
        <v>40</v>
      </c>
      <c r="S1215" t="str">
        <f>IF(Table1[[#This Row],[Current Employee Rating]]&gt;=4,"High Performer",IF(Table1[[#This Row],[Current Employee Rating]]&gt;=3,"Average Performer","Low Performer"))</f>
        <v>Average Performer</v>
      </c>
      <c r="T1215">
        <v>3</v>
      </c>
      <c r="U1215" s="1">
        <v>45139</v>
      </c>
      <c r="V1215">
        <v>1</v>
      </c>
      <c r="W1215" t="str">
        <f>IF(Table1[[#This Row],[Engagement Score]]&lt;3,"Low",IF(Table1[[#This Row],[Engagement Score]]&lt;4,"Medium","High"))</f>
        <v>Low</v>
      </c>
      <c r="X1215">
        <v>4</v>
      </c>
      <c r="Y1215" t="str">
        <f>IF(Table1[[#This Row],[Satisfaction Score]]&lt;3,"Unsatisfied",IF(Table1[[#This Row],[Satisfaction Score]]&lt;4,"Neutral","Satisfied"))</f>
        <v>Satisfied</v>
      </c>
      <c r="Z1215">
        <v>2</v>
      </c>
      <c r="AA1215" s="1">
        <v>44926</v>
      </c>
      <c r="AB1215" t="s">
        <v>50</v>
      </c>
      <c r="AC1215" t="s">
        <v>51</v>
      </c>
      <c r="AD1215" t="s">
        <v>63</v>
      </c>
      <c r="AE1215">
        <v>2</v>
      </c>
      <c r="AF1215" s="5">
        <v>103.07</v>
      </c>
      <c r="AG1215">
        <v>48</v>
      </c>
      <c r="AH1215" t="str">
        <f t="shared" si="18"/>
        <v>Middle Aged</v>
      </c>
    </row>
    <row r="1216" spans="1:34" x14ac:dyDescent="0.25">
      <c r="A1216">
        <v>1729</v>
      </c>
      <c r="B1216" s="1">
        <v>43836</v>
      </c>
      <c r="C1216">
        <v>6</v>
      </c>
      <c r="D1216" t="s">
        <v>28</v>
      </c>
      <c r="E1216" t="s">
        <v>44</v>
      </c>
      <c r="F1216" t="s">
        <v>108</v>
      </c>
      <c r="G1216" t="s">
        <v>31</v>
      </c>
      <c r="H1216" t="s">
        <v>45</v>
      </c>
      <c r="I1216" t="s">
        <v>46</v>
      </c>
      <c r="J1216" t="s">
        <v>34</v>
      </c>
      <c r="K1216" t="s">
        <v>188</v>
      </c>
      <c r="L1216" t="s">
        <v>65</v>
      </c>
      <c r="M1216" s="1">
        <v>17166</v>
      </c>
      <c r="N1216" t="s">
        <v>36</v>
      </c>
      <c r="O1216" t="s">
        <v>37</v>
      </c>
      <c r="P1216" t="s">
        <v>60</v>
      </c>
      <c r="Q1216" t="s">
        <v>77</v>
      </c>
      <c r="R1216" t="s">
        <v>40</v>
      </c>
      <c r="S1216" t="str">
        <f>IF(Table1[[#This Row],[Current Employee Rating]]&gt;=4,"High Performer",IF(Table1[[#This Row],[Current Employee Rating]]&gt;=3,"Average Performer","Low Performer"))</f>
        <v>Average Performer</v>
      </c>
      <c r="T1216">
        <v>3</v>
      </c>
      <c r="U1216" s="1">
        <v>44972</v>
      </c>
      <c r="V1216">
        <v>1</v>
      </c>
      <c r="W1216" t="str">
        <f>IF(Table1[[#This Row],[Engagement Score]]&lt;3,"Low",IF(Table1[[#This Row],[Engagement Score]]&lt;4,"Medium","High"))</f>
        <v>Low</v>
      </c>
      <c r="X1216">
        <v>1</v>
      </c>
      <c r="Y1216" t="str">
        <f>IF(Table1[[#This Row],[Satisfaction Score]]&lt;3,"Unsatisfied",IF(Table1[[#This Row],[Satisfaction Score]]&lt;4,"Neutral","Satisfied"))</f>
        <v>Unsatisfied</v>
      </c>
      <c r="Z1216">
        <v>2</v>
      </c>
      <c r="AA1216" s="1">
        <v>45007</v>
      </c>
      <c r="AB1216" t="s">
        <v>68</v>
      </c>
      <c r="AC1216" t="s">
        <v>42</v>
      </c>
      <c r="AD1216" t="s">
        <v>52</v>
      </c>
      <c r="AE1216">
        <v>2</v>
      </c>
      <c r="AF1216" s="5">
        <v>386.87</v>
      </c>
      <c r="AG1216">
        <v>74</v>
      </c>
      <c r="AH1216" t="str">
        <f t="shared" si="18"/>
        <v>Old</v>
      </c>
    </row>
    <row r="1217" spans="1:34" x14ac:dyDescent="0.25">
      <c r="A1217">
        <v>1730</v>
      </c>
      <c r="B1217" s="1">
        <v>45046</v>
      </c>
      <c r="C1217">
        <v>3</v>
      </c>
      <c r="D1217" t="s">
        <v>28</v>
      </c>
      <c r="E1217" t="s">
        <v>44</v>
      </c>
      <c r="F1217" t="s">
        <v>30</v>
      </c>
      <c r="G1217" t="s">
        <v>55</v>
      </c>
      <c r="H1217" t="s">
        <v>56</v>
      </c>
      <c r="I1217" t="s">
        <v>46</v>
      </c>
      <c r="J1217" t="s">
        <v>34</v>
      </c>
      <c r="K1217" t="s">
        <v>188</v>
      </c>
      <c r="L1217" t="s">
        <v>75</v>
      </c>
      <c r="M1217" s="1">
        <v>27921</v>
      </c>
      <c r="N1217" t="s">
        <v>36</v>
      </c>
      <c r="O1217" t="s">
        <v>37</v>
      </c>
      <c r="P1217" t="s">
        <v>38</v>
      </c>
      <c r="Q1217" t="s">
        <v>77</v>
      </c>
      <c r="R1217" t="s">
        <v>40</v>
      </c>
      <c r="S1217" t="str">
        <f>IF(Table1[[#This Row],[Current Employee Rating]]&gt;=4,"High Performer",IF(Table1[[#This Row],[Current Employee Rating]]&gt;=3,"Average Performer","Low Performer"))</f>
        <v>Average Performer</v>
      </c>
      <c r="T1217">
        <v>3</v>
      </c>
      <c r="U1217" s="1">
        <v>45110</v>
      </c>
      <c r="V1217">
        <v>2</v>
      </c>
      <c r="W1217" t="str">
        <f>IF(Table1[[#This Row],[Engagement Score]]&lt;3,"Low",IF(Table1[[#This Row],[Engagement Score]]&lt;4,"Medium","High"))</f>
        <v>Low</v>
      </c>
      <c r="X1217">
        <v>4</v>
      </c>
      <c r="Y1217" t="str">
        <f>IF(Table1[[#This Row],[Satisfaction Score]]&lt;3,"Unsatisfied",IF(Table1[[#This Row],[Satisfaction Score]]&lt;4,"Neutral","Satisfied"))</f>
        <v>Satisfied</v>
      </c>
      <c r="Z1217">
        <v>4</v>
      </c>
      <c r="AA1217" s="1">
        <v>45005</v>
      </c>
      <c r="AB1217" t="s">
        <v>50</v>
      </c>
      <c r="AC1217" t="s">
        <v>51</v>
      </c>
      <c r="AD1217" t="s">
        <v>52</v>
      </c>
      <c r="AE1217">
        <v>3</v>
      </c>
      <c r="AF1217" s="5">
        <v>718.21</v>
      </c>
      <c r="AG1217">
        <v>47</v>
      </c>
      <c r="AH1217" t="str">
        <f t="shared" si="18"/>
        <v>Middle Aged</v>
      </c>
    </row>
    <row r="1218" spans="1:34" x14ac:dyDescent="0.25">
      <c r="A1218">
        <v>1731</v>
      </c>
      <c r="B1218" s="1">
        <v>44388</v>
      </c>
      <c r="C1218">
        <v>4</v>
      </c>
      <c r="D1218" t="s">
        <v>106</v>
      </c>
      <c r="E1218" t="s">
        <v>74</v>
      </c>
      <c r="F1218" t="s">
        <v>30</v>
      </c>
      <c r="G1218" t="s">
        <v>31</v>
      </c>
      <c r="H1218" t="s">
        <v>56</v>
      </c>
      <c r="I1218" t="s">
        <v>33</v>
      </c>
      <c r="J1218" t="s">
        <v>34</v>
      </c>
      <c r="K1218" t="s">
        <v>188</v>
      </c>
      <c r="L1218" t="s">
        <v>79</v>
      </c>
      <c r="M1218" s="1">
        <v>17248</v>
      </c>
      <c r="N1218" t="s">
        <v>36</v>
      </c>
      <c r="O1218" t="s">
        <v>48</v>
      </c>
      <c r="P1218" t="s">
        <v>72</v>
      </c>
      <c r="Q1218" t="s">
        <v>77</v>
      </c>
      <c r="R1218" t="s">
        <v>40</v>
      </c>
      <c r="S1218" t="str">
        <f>IF(Table1[[#This Row],[Current Employee Rating]]&gt;=4,"High Performer",IF(Table1[[#This Row],[Current Employee Rating]]&gt;=3,"Average Performer","Low Performer"))</f>
        <v>Average Performer</v>
      </c>
      <c r="T1218">
        <v>3</v>
      </c>
      <c r="U1218" s="1">
        <v>45100</v>
      </c>
      <c r="V1218">
        <v>1</v>
      </c>
      <c r="W1218" t="str">
        <f>IF(Table1[[#This Row],[Engagement Score]]&lt;3,"Low",IF(Table1[[#This Row],[Engagement Score]]&lt;4,"Medium","High"))</f>
        <v>Low</v>
      </c>
      <c r="X1218">
        <v>4</v>
      </c>
      <c r="Y1218" t="str">
        <f>IF(Table1[[#This Row],[Satisfaction Score]]&lt;3,"Unsatisfied",IF(Table1[[#This Row],[Satisfaction Score]]&lt;4,"Neutral","Satisfied"))</f>
        <v>Satisfied</v>
      </c>
      <c r="Z1218">
        <v>1</v>
      </c>
      <c r="AA1218" s="1">
        <v>44984</v>
      </c>
      <c r="AB1218" t="s">
        <v>50</v>
      </c>
      <c r="AC1218" t="s">
        <v>42</v>
      </c>
      <c r="AD1218" t="s">
        <v>43</v>
      </c>
      <c r="AE1218">
        <v>1</v>
      </c>
      <c r="AF1218" s="5">
        <v>578.80999999999995</v>
      </c>
      <c r="AG1218">
        <v>74</v>
      </c>
      <c r="AH1218" t="str">
        <f t="shared" si="18"/>
        <v>Old</v>
      </c>
    </row>
    <row r="1219" spans="1:34" x14ac:dyDescent="0.25">
      <c r="A1219">
        <v>1732</v>
      </c>
      <c r="B1219" s="1">
        <v>44379</v>
      </c>
      <c r="C1219">
        <v>4</v>
      </c>
      <c r="D1219" t="s">
        <v>106</v>
      </c>
      <c r="E1219" t="s">
        <v>74</v>
      </c>
      <c r="F1219" t="s">
        <v>108</v>
      </c>
      <c r="G1219" t="s">
        <v>31</v>
      </c>
      <c r="H1219" t="s">
        <v>56</v>
      </c>
      <c r="I1219" t="s">
        <v>33</v>
      </c>
      <c r="J1219" t="s">
        <v>34</v>
      </c>
      <c r="K1219" t="s">
        <v>188</v>
      </c>
      <c r="L1219" t="s">
        <v>97</v>
      </c>
      <c r="M1219" s="1">
        <v>22384</v>
      </c>
      <c r="N1219" t="s">
        <v>36</v>
      </c>
      <c r="O1219" t="s">
        <v>37</v>
      </c>
      <c r="P1219" t="s">
        <v>49</v>
      </c>
      <c r="Q1219" t="s">
        <v>39</v>
      </c>
      <c r="R1219" t="s">
        <v>40</v>
      </c>
      <c r="S1219" t="str">
        <f>IF(Table1[[#This Row],[Current Employee Rating]]&gt;=4,"High Performer",IF(Table1[[#This Row],[Current Employee Rating]]&gt;=3,"Average Performer","Low Performer"))</f>
        <v>Average Performer</v>
      </c>
      <c r="T1219">
        <v>3</v>
      </c>
      <c r="U1219" s="1">
        <v>44858</v>
      </c>
      <c r="V1219">
        <v>1</v>
      </c>
      <c r="W1219" t="str">
        <f>IF(Table1[[#This Row],[Engagement Score]]&lt;3,"Low",IF(Table1[[#This Row],[Engagement Score]]&lt;4,"Medium","High"))</f>
        <v>Low</v>
      </c>
      <c r="X1219">
        <v>5</v>
      </c>
      <c r="Y1219" t="str">
        <f>IF(Table1[[#This Row],[Satisfaction Score]]&lt;3,"Unsatisfied",IF(Table1[[#This Row],[Satisfaction Score]]&lt;4,"Neutral","Satisfied"))</f>
        <v>Satisfied</v>
      </c>
      <c r="Z1219">
        <v>4</v>
      </c>
      <c r="AA1219" s="1">
        <v>45113</v>
      </c>
      <c r="AB1219" t="s">
        <v>62</v>
      </c>
      <c r="AC1219" t="s">
        <v>42</v>
      </c>
      <c r="AD1219" t="s">
        <v>63</v>
      </c>
      <c r="AE1219">
        <v>1</v>
      </c>
      <c r="AF1219" s="5">
        <v>562.05999999999995</v>
      </c>
      <c r="AG1219">
        <v>60</v>
      </c>
      <c r="AH1219" t="str">
        <f t="shared" ref="AH1219:AH1282" si="19">IF(AG1219&lt;25,"Young Adult", IF(AG1219&lt;40, "Adult", IF(AG1219&lt;60, "Middle Aged", "Old")))</f>
        <v>Old</v>
      </c>
    </row>
    <row r="1220" spans="1:34" x14ac:dyDescent="0.25">
      <c r="A1220">
        <v>1733</v>
      </c>
      <c r="B1220" s="1">
        <v>43761</v>
      </c>
      <c r="C1220">
        <v>6</v>
      </c>
      <c r="D1220" t="s">
        <v>28</v>
      </c>
      <c r="E1220" t="s">
        <v>44</v>
      </c>
      <c r="F1220" t="s">
        <v>30</v>
      </c>
      <c r="G1220" t="s">
        <v>55</v>
      </c>
      <c r="H1220" t="s">
        <v>45</v>
      </c>
      <c r="I1220" t="s">
        <v>33</v>
      </c>
      <c r="J1220" t="s">
        <v>34</v>
      </c>
      <c r="K1220" t="s">
        <v>188</v>
      </c>
      <c r="L1220" t="s">
        <v>70</v>
      </c>
      <c r="M1220" s="1">
        <v>18309</v>
      </c>
      <c r="N1220" t="s">
        <v>36</v>
      </c>
      <c r="O1220" t="s">
        <v>37</v>
      </c>
      <c r="P1220" t="s">
        <v>72</v>
      </c>
      <c r="Q1220" t="s">
        <v>67</v>
      </c>
      <c r="R1220" t="s">
        <v>40</v>
      </c>
      <c r="S1220" t="str">
        <f>IF(Table1[[#This Row],[Current Employee Rating]]&gt;=4,"High Performer",IF(Table1[[#This Row],[Current Employee Rating]]&gt;=3,"Average Performer","Low Performer"))</f>
        <v>Average Performer</v>
      </c>
      <c r="T1220">
        <v>3</v>
      </c>
      <c r="U1220" s="1">
        <v>44860</v>
      </c>
      <c r="V1220">
        <v>4</v>
      </c>
      <c r="W1220" t="str">
        <f>IF(Table1[[#This Row],[Engagement Score]]&lt;3,"Low",IF(Table1[[#This Row],[Engagement Score]]&lt;4,"Medium","High"))</f>
        <v>High</v>
      </c>
      <c r="X1220">
        <v>5</v>
      </c>
      <c r="Y1220" t="str">
        <f>IF(Table1[[#This Row],[Satisfaction Score]]&lt;3,"Unsatisfied",IF(Table1[[#This Row],[Satisfaction Score]]&lt;4,"Neutral","Satisfied"))</f>
        <v>Satisfied</v>
      </c>
      <c r="Z1220">
        <v>3</v>
      </c>
      <c r="AA1220" s="1">
        <v>44934</v>
      </c>
      <c r="AB1220" t="s">
        <v>41</v>
      </c>
      <c r="AC1220" t="s">
        <v>51</v>
      </c>
      <c r="AD1220" t="s">
        <v>52</v>
      </c>
      <c r="AE1220">
        <v>5</v>
      </c>
      <c r="AF1220" s="5">
        <v>845.86</v>
      </c>
      <c r="AG1220">
        <v>69</v>
      </c>
      <c r="AH1220" t="str">
        <f t="shared" si="19"/>
        <v>Old</v>
      </c>
    </row>
    <row r="1221" spans="1:34" x14ac:dyDescent="0.25">
      <c r="A1221">
        <v>1734</v>
      </c>
      <c r="B1221" s="1">
        <v>43484</v>
      </c>
      <c r="C1221">
        <v>7</v>
      </c>
      <c r="D1221" t="s">
        <v>28</v>
      </c>
      <c r="E1221" t="s">
        <v>81</v>
      </c>
      <c r="F1221" t="s">
        <v>30</v>
      </c>
      <c r="G1221" t="s">
        <v>31</v>
      </c>
      <c r="H1221" t="s">
        <v>32</v>
      </c>
      <c r="I1221" t="s">
        <v>55</v>
      </c>
      <c r="J1221" t="s">
        <v>34</v>
      </c>
      <c r="K1221" t="s">
        <v>188</v>
      </c>
      <c r="L1221" t="s">
        <v>70</v>
      </c>
      <c r="M1221" s="1">
        <v>15514</v>
      </c>
      <c r="N1221" t="s">
        <v>36</v>
      </c>
      <c r="O1221" t="s">
        <v>48</v>
      </c>
      <c r="P1221" t="s">
        <v>38</v>
      </c>
      <c r="Q1221" t="s">
        <v>39</v>
      </c>
      <c r="R1221" t="s">
        <v>40</v>
      </c>
      <c r="S1221" t="str">
        <f>IF(Table1[[#This Row],[Current Employee Rating]]&gt;=4,"High Performer",IF(Table1[[#This Row],[Current Employee Rating]]&gt;=3,"Average Performer","Low Performer"))</f>
        <v>Average Performer</v>
      </c>
      <c r="T1221">
        <v>3</v>
      </c>
      <c r="U1221" s="1">
        <v>45020</v>
      </c>
      <c r="V1221">
        <v>4</v>
      </c>
      <c r="W1221" t="str">
        <f>IF(Table1[[#This Row],[Engagement Score]]&lt;3,"Low",IF(Table1[[#This Row],[Engagement Score]]&lt;4,"Medium","High"))</f>
        <v>High</v>
      </c>
      <c r="X1221">
        <v>1</v>
      </c>
      <c r="Y1221" t="str">
        <f>IF(Table1[[#This Row],[Satisfaction Score]]&lt;3,"Unsatisfied",IF(Table1[[#This Row],[Satisfaction Score]]&lt;4,"Neutral","Satisfied"))</f>
        <v>Unsatisfied</v>
      </c>
      <c r="Z1221">
        <v>4</v>
      </c>
      <c r="AA1221" s="1">
        <v>44942</v>
      </c>
      <c r="AB1221" t="s">
        <v>62</v>
      </c>
      <c r="AC1221" t="s">
        <v>51</v>
      </c>
      <c r="AD1221" t="s">
        <v>63</v>
      </c>
      <c r="AE1221">
        <v>2</v>
      </c>
      <c r="AF1221" s="5">
        <v>391.39</v>
      </c>
      <c r="AG1221">
        <v>77</v>
      </c>
      <c r="AH1221" t="str">
        <f t="shared" si="19"/>
        <v>Old</v>
      </c>
    </row>
    <row r="1222" spans="1:34" x14ac:dyDescent="0.25">
      <c r="A1222">
        <v>1735</v>
      </c>
      <c r="B1222" s="1">
        <v>44204</v>
      </c>
      <c r="C1222">
        <v>5</v>
      </c>
      <c r="D1222" t="s">
        <v>28</v>
      </c>
      <c r="E1222" t="s">
        <v>81</v>
      </c>
      <c r="F1222" t="s">
        <v>108</v>
      </c>
      <c r="G1222" t="s">
        <v>55</v>
      </c>
      <c r="H1222" t="s">
        <v>45</v>
      </c>
      <c r="I1222" t="s">
        <v>55</v>
      </c>
      <c r="J1222" t="s">
        <v>34</v>
      </c>
      <c r="K1222" t="s">
        <v>188</v>
      </c>
      <c r="L1222" t="s">
        <v>100</v>
      </c>
      <c r="M1222" s="1">
        <v>15439</v>
      </c>
      <c r="N1222" t="s">
        <v>36</v>
      </c>
      <c r="O1222" t="s">
        <v>37</v>
      </c>
      <c r="P1222" t="s">
        <v>38</v>
      </c>
      <c r="Q1222" t="s">
        <v>77</v>
      </c>
      <c r="R1222" t="s">
        <v>40</v>
      </c>
      <c r="S1222" t="str">
        <f>IF(Table1[[#This Row],[Current Employee Rating]]&gt;=4,"High Performer",IF(Table1[[#This Row],[Current Employee Rating]]&gt;=3,"Average Performer","Low Performer"))</f>
        <v>Average Performer</v>
      </c>
      <c r="T1222">
        <v>3</v>
      </c>
      <c r="U1222" s="1">
        <v>45056</v>
      </c>
      <c r="V1222">
        <v>4</v>
      </c>
      <c r="W1222" t="str">
        <f>IF(Table1[[#This Row],[Engagement Score]]&lt;3,"Low",IF(Table1[[#This Row],[Engagement Score]]&lt;4,"Medium","High"))</f>
        <v>High</v>
      </c>
      <c r="X1222">
        <v>4</v>
      </c>
      <c r="Y1222" t="str">
        <f>IF(Table1[[#This Row],[Satisfaction Score]]&lt;3,"Unsatisfied",IF(Table1[[#This Row],[Satisfaction Score]]&lt;4,"Neutral","Satisfied"))</f>
        <v>Satisfied</v>
      </c>
      <c r="Z1222">
        <v>5</v>
      </c>
      <c r="AA1222" s="1">
        <v>45129</v>
      </c>
      <c r="AB1222" t="s">
        <v>62</v>
      </c>
      <c r="AC1222" t="s">
        <v>42</v>
      </c>
      <c r="AD1222" t="s">
        <v>73</v>
      </c>
      <c r="AE1222">
        <v>1</v>
      </c>
      <c r="AF1222" s="5">
        <v>203.04</v>
      </c>
      <c r="AG1222">
        <v>79</v>
      </c>
      <c r="AH1222" t="str">
        <f t="shared" si="19"/>
        <v>Old</v>
      </c>
    </row>
    <row r="1223" spans="1:34" x14ac:dyDescent="0.25">
      <c r="A1223">
        <v>1736</v>
      </c>
      <c r="B1223" s="1">
        <v>43494</v>
      </c>
      <c r="C1223">
        <v>7</v>
      </c>
      <c r="D1223" t="s">
        <v>28</v>
      </c>
      <c r="E1223" t="s">
        <v>64</v>
      </c>
      <c r="F1223" t="s">
        <v>30</v>
      </c>
      <c r="G1223" t="s">
        <v>31</v>
      </c>
      <c r="H1223" t="s">
        <v>45</v>
      </c>
      <c r="I1223" t="s">
        <v>46</v>
      </c>
      <c r="J1223" t="s">
        <v>34</v>
      </c>
      <c r="K1223" t="s">
        <v>188</v>
      </c>
      <c r="L1223" t="s">
        <v>70</v>
      </c>
      <c r="M1223" s="1">
        <v>20326</v>
      </c>
      <c r="N1223" t="s">
        <v>36</v>
      </c>
      <c r="O1223" t="s">
        <v>48</v>
      </c>
      <c r="P1223" t="s">
        <v>60</v>
      </c>
      <c r="Q1223" t="s">
        <v>67</v>
      </c>
      <c r="R1223" t="s">
        <v>40</v>
      </c>
      <c r="S1223" t="str">
        <f>IF(Table1[[#This Row],[Current Employee Rating]]&gt;=4,"High Performer",IF(Table1[[#This Row],[Current Employee Rating]]&gt;=3,"Average Performer","Low Performer"))</f>
        <v>Average Performer</v>
      </c>
      <c r="T1223">
        <v>3</v>
      </c>
      <c r="U1223" s="1">
        <v>45037</v>
      </c>
      <c r="V1223">
        <v>3</v>
      </c>
      <c r="W1223" t="str">
        <f>IF(Table1[[#This Row],[Engagement Score]]&lt;3,"Low",IF(Table1[[#This Row],[Engagement Score]]&lt;4,"Medium","High"))</f>
        <v>Medium</v>
      </c>
      <c r="X1223">
        <v>1</v>
      </c>
      <c r="Y1223" t="str">
        <f>IF(Table1[[#This Row],[Satisfaction Score]]&lt;3,"Unsatisfied",IF(Table1[[#This Row],[Satisfaction Score]]&lt;4,"Neutral","Satisfied"))</f>
        <v>Unsatisfied</v>
      </c>
      <c r="Z1223">
        <v>3</v>
      </c>
      <c r="AA1223" s="1">
        <v>44994</v>
      </c>
      <c r="AB1223" t="s">
        <v>41</v>
      </c>
      <c r="AC1223" t="s">
        <v>42</v>
      </c>
      <c r="AD1223" t="s">
        <v>52</v>
      </c>
      <c r="AE1223">
        <v>4</v>
      </c>
      <c r="AF1223" s="5">
        <v>717.29</v>
      </c>
      <c r="AG1223">
        <v>64</v>
      </c>
      <c r="AH1223" t="str">
        <f t="shared" si="19"/>
        <v>Old</v>
      </c>
    </row>
    <row r="1224" spans="1:34" x14ac:dyDescent="0.25">
      <c r="A1224">
        <v>1737</v>
      </c>
      <c r="B1224" s="1">
        <v>43400</v>
      </c>
      <c r="C1224">
        <v>7</v>
      </c>
      <c r="D1224" t="s">
        <v>28</v>
      </c>
      <c r="E1224" t="s">
        <v>64</v>
      </c>
      <c r="F1224" t="s">
        <v>30</v>
      </c>
      <c r="G1224" t="s">
        <v>31</v>
      </c>
      <c r="H1224" t="s">
        <v>32</v>
      </c>
      <c r="I1224" t="s">
        <v>55</v>
      </c>
      <c r="J1224" t="s">
        <v>34</v>
      </c>
      <c r="K1224" t="s">
        <v>188</v>
      </c>
      <c r="L1224" t="s">
        <v>75</v>
      </c>
      <c r="M1224" s="1">
        <v>30373</v>
      </c>
      <c r="N1224" t="s">
        <v>36</v>
      </c>
      <c r="O1224" t="s">
        <v>37</v>
      </c>
      <c r="P1224" t="s">
        <v>49</v>
      </c>
      <c r="Q1224" t="s">
        <v>39</v>
      </c>
      <c r="R1224" t="s">
        <v>40</v>
      </c>
      <c r="S1224" t="str">
        <f>IF(Table1[[#This Row],[Current Employee Rating]]&gt;=4,"High Performer",IF(Table1[[#This Row],[Current Employee Rating]]&gt;=3,"Average Performer","Low Performer"))</f>
        <v>Average Performer</v>
      </c>
      <c r="T1224">
        <v>3</v>
      </c>
      <c r="U1224" s="1">
        <v>45015</v>
      </c>
      <c r="V1224">
        <v>4</v>
      </c>
      <c r="W1224" t="str">
        <f>IF(Table1[[#This Row],[Engagement Score]]&lt;3,"Low",IF(Table1[[#This Row],[Engagement Score]]&lt;4,"Medium","High"))</f>
        <v>High</v>
      </c>
      <c r="X1224">
        <v>5</v>
      </c>
      <c r="Y1224" t="str">
        <f>IF(Table1[[#This Row],[Satisfaction Score]]&lt;3,"Unsatisfied",IF(Table1[[#This Row],[Satisfaction Score]]&lt;4,"Neutral","Satisfied"))</f>
        <v>Satisfied</v>
      </c>
      <c r="Z1224">
        <v>2</v>
      </c>
      <c r="AA1224" s="1">
        <v>44851</v>
      </c>
      <c r="AB1224" t="s">
        <v>41</v>
      </c>
      <c r="AC1224" t="s">
        <v>51</v>
      </c>
      <c r="AD1224" t="s">
        <v>52</v>
      </c>
      <c r="AE1224">
        <v>5</v>
      </c>
      <c r="AF1224" s="5">
        <v>719</v>
      </c>
      <c r="AG1224">
        <v>35</v>
      </c>
      <c r="AH1224" t="str">
        <f t="shared" si="19"/>
        <v>Adult</v>
      </c>
    </row>
    <row r="1225" spans="1:34" x14ac:dyDescent="0.25">
      <c r="A1225">
        <v>1738</v>
      </c>
      <c r="B1225" s="1">
        <v>45076</v>
      </c>
      <c r="C1225">
        <v>2</v>
      </c>
      <c r="D1225" t="s">
        <v>106</v>
      </c>
      <c r="E1225" t="s">
        <v>29</v>
      </c>
      <c r="F1225" t="s">
        <v>108</v>
      </c>
      <c r="G1225" t="s">
        <v>31</v>
      </c>
      <c r="H1225" t="s">
        <v>45</v>
      </c>
      <c r="I1225" t="s">
        <v>46</v>
      </c>
      <c r="J1225" t="s">
        <v>34</v>
      </c>
      <c r="K1225" t="s">
        <v>188</v>
      </c>
      <c r="L1225" t="s">
        <v>75</v>
      </c>
      <c r="M1225" s="1">
        <v>30637</v>
      </c>
      <c r="N1225" t="s">
        <v>36</v>
      </c>
      <c r="O1225" t="s">
        <v>48</v>
      </c>
      <c r="P1225" t="s">
        <v>38</v>
      </c>
      <c r="Q1225" t="s">
        <v>61</v>
      </c>
      <c r="R1225" t="s">
        <v>40</v>
      </c>
      <c r="S1225" t="str">
        <f>IF(Table1[[#This Row],[Current Employee Rating]]&gt;=4,"High Performer",IF(Table1[[#This Row],[Current Employee Rating]]&gt;=3,"Average Performer","Low Performer"))</f>
        <v>Average Performer</v>
      </c>
      <c r="T1225">
        <v>3</v>
      </c>
      <c r="U1225" s="1">
        <v>44878</v>
      </c>
      <c r="V1225">
        <v>4</v>
      </c>
      <c r="W1225" t="str">
        <f>IF(Table1[[#This Row],[Engagement Score]]&lt;3,"Low",IF(Table1[[#This Row],[Engagement Score]]&lt;4,"Medium","High"))</f>
        <v>High</v>
      </c>
      <c r="X1225">
        <v>1</v>
      </c>
      <c r="Y1225" t="str">
        <f>IF(Table1[[#This Row],[Satisfaction Score]]&lt;3,"Unsatisfied",IF(Table1[[#This Row],[Satisfaction Score]]&lt;4,"Neutral","Satisfied"))</f>
        <v>Unsatisfied</v>
      </c>
      <c r="Z1225">
        <v>2</v>
      </c>
      <c r="AA1225" s="1">
        <v>44935</v>
      </c>
      <c r="AB1225" t="s">
        <v>50</v>
      </c>
      <c r="AC1225" t="s">
        <v>51</v>
      </c>
      <c r="AD1225" t="s">
        <v>52</v>
      </c>
      <c r="AE1225">
        <v>5</v>
      </c>
      <c r="AF1225" s="5">
        <v>802.66</v>
      </c>
      <c r="AG1225">
        <v>40</v>
      </c>
      <c r="AH1225" t="str">
        <f t="shared" si="19"/>
        <v>Middle Aged</v>
      </c>
    </row>
    <row r="1226" spans="1:34" x14ac:dyDescent="0.25">
      <c r="A1226">
        <v>1739</v>
      </c>
      <c r="B1226" s="1">
        <v>43661</v>
      </c>
      <c r="C1226">
        <v>6</v>
      </c>
      <c r="D1226" t="s">
        <v>106</v>
      </c>
      <c r="E1226" t="s">
        <v>29</v>
      </c>
      <c r="F1226" t="s">
        <v>30</v>
      </c>
      <c r="G1226" t="s">
        <v>31</v>
      </c>
      <c r="H1226" t="s">
        <v>56</v>
      </c>
      <c r="I1226" t="s">
        <v>55</v>
      </c>
      <c r="J1226" t="s">
        <v>34</v>
      </c>
      <c r="K1226" t="s">
        <v>188</v>
      </c>
      <c r="L1226" t="s">
        <v>47</v>
      </c>
      <c r="M1226" s="1">
        <v>29962</v>
      </c>
      <c r="N1226" t="s">
        <v>36</v>
      </c>
      <c r="O1226" t="s">
        <v>37</v>
      </c>
      <c r="P1226" t="s">
        <v>49</v>
      </c>
      <c r="Q1226" t="s">
        <v>67</v>
      </c>
      <c r="R1226" t="s">
        <v>40</v>
      </c>
      <c r="S1226" t="str">
        <f>IF(Table1[[#This Row],[Current Employee Rating]]&gt;=4,"High Performer",IF(Table1[[#This Row],[Current Employee Rating]]&gt;=3,"Average Performer","Low Performer"))</f>
        <v>Average Performer</v>
      </c>
      <c r="T1226">
        <v>3</v>
      </c>
      <c r="U1226" s="1">
        <v>44844</v>
      </c>
      <c r="V1226">
        <v>2</v>
      </c>
      <c r="W1226" t="str">
        <f>IF(Table1[[#This Row],[Engagement Score]]&lt;3,"Low",IF(Table1[[#This Row],[Engagement Score]]&lt;4,"Medium","High"))</f>
        <v>Low</v>
      </c>
      <c r="X1226">
        <v>5</v>
      </c>
      <c r="Y1226" t="str">
        <f>IF(Table1[[#This Row],[Satisfaction Score]]&lt;3,"Unsatisfied",IF(Table1[[#This Row],[Satisfaction Score]]&lt;4,"Neutral","Satisfied"))</f>
        <v>Satisfied</v>
      </c>
      <c r="Z1226">
        <v>1</v>
      </c>
      <c r="AA1226" s="1">
        <v>45111</v>
      </c>
      <c r="AB1226" t="s">
        <v>92</v>
      </c>
      <c r="AC1226" t="s">
        <v>42</v>
      </c>
      <c r="AD1226" t="s">
        <v>52</v>
      </c>
      <c r="AE1226">
        <v>1</v>
      </c>
      <c r="AF1226" s="5">
        <v>388.07</v>
      </c>
      <c r="AG1226">
        <v>37</v>
      </c>
      <c r="AH1226" t="str">
        <f t="shared" si="19"/>
        <v>Adult</v>
      </c>
    </row>
    <row r="1227" spans="1:34" x14ac:dyDescent="0.25">
      <c r="A1227">
        <v>1740</v>
      </c>
      <c r="B1227" s="1">
        <v>43907</v>
      </c>
      <c r="C1227">
        <v>6</v>
      </c>
      <c r="D1227" t="s">
        <v>28</v>
      </c>
      <c r="E1227" t="s">
        <v>81</v>
      </c>
      <c r="F1227" t="s">
        <v>30</v>
      </c>
      <c r="G1227" t="s">
        <v>31</v>
      </c>
      <c r="H1227" t="s">
        <v>56</v>
      </c>
      <c r="I1227" t="s">
        <v>46</v>
      </c>
      <c r="J1227" t="s">
        <v>34</v>
      </c>
      <c r="K1227" t="s">
        <v>188</v>
      </c>
      <c r="L1227" t="s">
        <v>65</v>
      </c>
      <c r="M1227" s="1">
        <v>23104</v>
      </c>
      <c r="N1227" t="s">
        <v>36</v>
      </c>
      <c r="O1227" t="s">
        <v>37</v>
      </c>
      <c r="P1227" t="s">
        <v>60</v>
      </c>
      <c r="Q1227" t="s">
        <v>67</v>
      </c>
      <c r="R1227" t="s">
        <v>40</v>
      </c>
      <c r="S1227" t="str">
        <f>IF(Table1[[#This Row],[Current Employee Rating]]&gt;=4,"High Performer",IF(Table1[[#This Row],[Current Employee Rating]]&gt;=3,"Average Performer","Low Performer"))</f>
        <v>Average Performer</v>
      </c>
      <c r="T1227">
        <v>3</v>
      </c>
      <c r="U1227" s="1">
        <v>44824</v>
      </c>
      <c r="V1227">
        <v>5</v>
      </c>
      <c r="W1227" t="str">
        <f>IF(Table1[[#This Row],[Engagement Score]]&lt;3,"Low",IF(Table1[[#This Row],[Engagement Score]]&lt;4,"Medium","High"))</f>
        <v>High</v>
      </c>
      <c r="X1227">
        <v>4</v>
      </c>
      <c r="Y1227" t="str">
        <f>IF(Table1[[#This Row],[Satisfaction Score]]&lt;3,"Unsatisfied",IF(Table1[[#This Row],[Satisfaction Score]]&lt;4,"Neutral","Satisfied"))</f>
        <v>Satisfied</v>
      </c>
      <c r="Z1227">
        <v>4</v>
      </c>
      <c r="AA1227" s="1">
        <v>44975</v>
      </c>
      <c r="AB1227" t="s">
        <v>62</v>
      </c>
      <c r="AC1227" t="s">
        <v>42</v>
      </c>
      <c r="AD1227" t="s">
        <v>63</v>
      </c>
      <c r="AE1227">
        <v>2</v>
      </c>
      <c r="AF1227" s="5">
        <v>350.26</v>
      </c>
      <c r="AG1227">
        <v>57</v>
      </c>
      <c r="AH1227" t="str">
        <f t="shared" si="19"/>
        <v>Middle Aged</v>
      </c>
    </row>
    <row r="1228" spans="1:34" x14ac:dyDescent="0.25">
      <c r="A1228">
        <v>1741</v>
      </c>
      <c r="B1228" s="1">
        <v>44820</v>
      </c>
      <c r="C1228">
        <v>3</v>
      </c>
      <c r="D1228" t="s">
        <v>28</v>
      </c>
      <c r="E1228" t="s">
        <v>87</v>
      </c>
      <c r="F1228" t="s">
        <v>30</v>
      </c>
      <c r="G1228" t="s">
        <v>31</v>
      </c>
      <c r="H1228" t="s">
        <v>45</v>
      </c>
      <c r="I1228" t="s">
        <v>33</v>
      </c>
      <c r="J1228" t="s">
        <v>34</v>
      </c>
      <c r="K1228" t="s">
        <v>188</v>
      </c>
      <c r="L1228" t="s">
        <v>75</v>
      </c>
      <c r="M1228" s="1">
        <v>29597</v>
      </c>
      <c r="N1228" t="s">
        <v>36</v>
      </c>
      <c r="O1228" t="s">
        <v>37</v>
      </c>
      <c r="P1228" t="s">
        <v>84</v>
      </c>
      <c r="Q1228" t="s">
        <v>61</v>
      </c>
      <c r="R1228" t="s">
        <v>40</v>
      </c>
      <c r="S1228" t="str">
        <f>IF(Table1[[#This Row],[Current Employee Rating]]&gt;=4,"High Performer",IF(Table1[[#This Row],[Current Employee Rating]]&gt;=3,"Average Performer","Low Performer"))</f>
        <v>Average Performer</v>
      </c>
      <c r="T1228">
        <v>3</v>
      </c>
      <c r="U1228" s="1">
        <v>44795</v>
      </c>
      <c r="V1228">
        <v>3</v>
      </c>
      <c r="W1228" t="str">
        <f>IF(Table1[[#This Row],[Engagement Score]]&lt;3,"Low",IF(Table1[[#This Row],[Engagement Score]]&lt;4,"Medium","High"))</f>
        <v>Medium</v>
      </c>
      <c r="X1228">
        <v>4</v>
      </c>
      <c r="Y1228" t="str">
        <f>IF(Table1[[#This Row],[Satisfaction Score]]&lt;3,"Unsatisfied",IF(Table1[[#This Row],[Satisfaction Score]]&lt;4,"Neutral","Satisfied"))</f>
        <v>Satisfied</v>
      </c>
      <c r="Z1228">
        <v>2</v>
      </c>
      <c r="AA1228" s="1">
        <v>44873</v>
      </c>
      <c r="AB1228" t="s">
        <v>41</v>
      </c>
      <c r="AC1228" t="s">
        <v>51</v>
      </c>
      <c r="AD1228" t="s">
        <v>63</v>
      </c>
      <c r="AE1228">
        <v>5</v>
      </c>
      <c r="AF1228" s="5">
        <v>625.76</v>
      </c>
      <c r="AG1228">
        <v>41</v>
      </c>
      <c r="AH1228" t="str">
        <f t="shared" si="19"/>
        <v>Middle Aged</v>
      </c>
    </row>
    <row r="1229" spans="1:34" x14ac:dyDescent="0.25">
      <c r="A1229">
        <v>1742</v>
      </c>
      <c r="B1229" s="1">
        <v>44200</v>
      </c>
      <c r="C1229">
        <v>5</v>
      </c>
      <c r="D1229" t="s">
        <v>28</v>
      </c>
      <c r="E1229" t="s">
        <v>64</v>
      </c>
      <c r="F1229" t="s">
        <v>30</v>
      </c>
      <c r="G1229" t="s">
        <v>46</v>
      </c>
      <c r="H1229" t="s">
        <v>56</v>
      </c>
      <c r="I1229" t="s">
        <v>46</v>
      </c>
      <c r="J1229" t="s">
        <v>34</v>
      </c>
      <c r="K1229" t="s">
        <v>188</v>
      </c>
      <c r="L1229" t="s">
        <v>101</v>
      </c>
      <c r="M1229" s="1">
        <v>25994</v>
      </c>
      <c r="N1229" t="s">
        <v>36</v>
      </c>
      <c r="O1229" t="s">
        <v>37</v>
      </c>
      <c r="P1229" t="s">
        <v>84</v>
      </c>
      <c r="Q1229" t="s">
        <v>77</v>
      </c>
      <c r="R1229" t="s">
        <v>40</v>
      </c>
      <c r="S1229" t="str">
        <f>IF(Table1[[#This Row],[Current Employee Rating]]&gt;=4,"High Performer",IF(Table1[[#This Row],[Current Employee Rating]]&gt;=3,"Average Performer","Low Performer"))</f>
        <v>Average Performer</v>
      </c>
      <c r="T1229">
        <v>3</v>
      </c>
      <c r="U1229" s="1">
        <v>45066</v>
      </c>
      <c r="V1229">
        <v>5</v>
      </c>
      <c r="W1229" t="str">
        <f>IF(Table1[[#This Row],[Engagement Score]]&lt;3,"Low",IF(Table1[[#This Row],[Engagement Score]]&lt;4,"Medium","High"))</f>
        <v>High</v>
      </c>
      <c r="X1229">
        <v>5</v>
      </c>
      <c r="Y1229" t="str">
        <f>IF(Table1[[#This Row],[Satisfaction Score]]&lt;3,"Unsatisfied",IF(Table1[[#This Row],[Satisfaction Score]]&lt;4,"Neutral","Satisfied"))</f>
        <v>Satisfied</v>
      </c>
      <c r="Z1229">
        <v>3</v>
      </c>
      <c r="AA1229" s="1">
        <v>45035</v>
      </c>
      <c r="AB1229" t="s">
        <v>92</v>
      </c>
      <c r="AC1229" t="s">
        <v>51</v>
      </c>
      <c r="AD1229" t="s">
        <v>52</v>
      </c>
      <c r="AE1229">
        <v>1</v>
      </c>
      <c r="AF1229" s="5">
        <v>206.72</v>
      </c>
      <c r="AG1229">
        <v>50</v>
      </c>
      <c r="AH1229" t="str">
        <f t="shared" si="19"/>
        <v>Middle Aged</v>
      </c>
    </row>
    <row r="1230" spans="1:34" x14ac:dyDescent="0.25">
      <c r="A1230">
        <v>1743</v>
      </c>
      <c r="B1230" s="1">
        <v>43434</v>
      </c>
      <c r="C1230">
        <v>7</v>
      </c>
      <c r="D1230" t="s">
        <v>28</v>
      </c>
      <c r="E1230" t="s">
        <v>85</v>
      </c>
      <c r="F1230" t="s">
        <v>30</v>
      </c>
      <c r="G1230" t="s">
        <v>55</v>
      </c>
      <c r="H1230" t="s">
        <v>32</v>
      </c>
      <c r="I1230" t="s">
        <v>33</v>
      </c>
      <c r="J1230" t="s">
        <v>34</v>
      </c>
      <c r="K1230" t="s">
        <v>188</v>
      </c>
      <c r="L1230" t="s">
        <v>89</v>
      </c>
      <c r="M1230" s="1">
        <v>37045</v>
      </c>
      <c r="N1230" t="s">
        <v>36</v>
      </c>
      <c r="O1230" t="s">
        <v>48</v>
      </c>
      <c r="P1230" t="s">
        <v>72</v>
      </c>
      <c r="Q1230" t="s">
        <v>61</v>
      </c>
      <c r="R1230" t="s">
        <v>40</v>
      </c>
      <c r="S1230" t="str">
        <f>IF(Table1[[#This Row],[Current Employee Rating]]&gt;=4,"High Performer",IF(Table1[[#This Row],[Current Employee Rating]]&gt;=3,"Average Performer","Low Performer"))</f>
        <v>Average Performer</v>
      </c>
      <c r="T1230">
        <v>3</v>
      </c>
      <c r="U1230" s="1">
        <v>45036</v>
      </c>
      <c r="V1230">
        <v>4</v>
      </c>
      <c r="W1230" t="str">
        <f>IF(Table1[[#This Row],[Engagement Score]]&lt;3,"Low",IF(Table1[[#This Row],[Engagement Score]]&lt;4,"Medium","High"))</f>
        <v>High</v>
      </c>
      <c r="X1230">
        <v>1</v>
      </c>
      <c r="Y1230" t="str">
        <f>IF(Table1[[#This Row],[Satisfaction Score]]&lt;3,"Unsatisfied",IF(Table1[[#This Row],[Satisfaction Score]]&lt;4,"Neutral","Satisfied"))</f>
        <v>Unsatisfied</v>
      </c>
      <c r="Z1230">
        <v>5</v>
      </c>
      <c r="AA1230" s="1">
        <v>45120</v>
      </c>
      <c r="AB1230" t="s">
        <v>62</v>
      </c>
      <c r="AC1230" t="s">
        <v>51</v>
      </c>
      <c r="AD1230" t="s">
        <v>73</v>
      </c>
      <c r="AE1230">
        <v>4</v>
      </c>
      <c r="AF1230" s="5">
        <v>954.37</v>
      </c>
      <c r="AG1230">
        <v>17</v>
      </c>
      <c r="AH1230" t="str">
        <f t="shared" si="19"/>
        <v>Young Adult</v>
      </c>
    </row>
    <row r="1231" spans="1:34" x14ac:dyDescent="0.25">
      <c r="A1231">
        <v>1744</v>
      </c>
      <c r="B1231" s="1">
        <v>44766</v>
      </c>
      <c r="C1231">
        <v>3</v>
      </c>
      <c r="D1231" t="s">
        <v>28</v>
      </c>
      <c r="E1231" t="s">
        <v>54</v>
      </c>
      <c r="F1231" t="s">
        <v>30</v>
      </c>
      <c r="G1231" t="s">
        <v>55</v>
      </c>
      <c r="H1231" t="s">
        <v>32</v>
      </c>
      <c r="I1231" t="s">
        <v>55</v>
      </c>
      <c r="J1231" t="s">
        <v>34</v>
      </c>
      <c r="K1231" t="s">
        <v>188</v>
      </c>
      <c r="L1231" t="s">
        <v>70</v>
      </c>
      <c r="M1231" s="1">
        <v>17292</v>
      </c>
      <c r="N1231" t="s">
        <v>36</v>
      </c>
      <c r="O1231" t="s">
        <v>37</v>
      </c>
      <c r="P1231" t="s">
        <v>49</v>
      </c>
      <c r="Q1231" t="s">
        <v>67</v>
      </c>
      <c r="R1231" t="s">
        <v>40</v>
      </c>
      <c r="S1231" t="str">
        <f>IF(Table1[[#This Row],[Current Employee Rating]]&gt;=4,"High Performer",IF(Table1[[#This Row],[Current Employee Rating]]&gt;=3,"Average Performer","Low Performer"))</f>
        <v>Average Performer</v>
      </c>
      <c r="T1231">
        <v>3</v>
      </c>
      <c r="U1231" s="1">
        <v>45048</v>
      </c>
      <c r="V1231">
        <v>2</v>
      </c>
      <c r="W1231" t="str">
        <f>IF(Table1[[#This Row],[Engagement Score]]&lt;3,"Low",IF(Table1[[#This Row],[Engagement Score]]&lt;4,"Medium","High"))</f>
        <v>Low</v>
      </c>
      <c r="X1231">
        <v>1</v>
      </c>
      <c r="Y1231" t="str">
        <f>IF(Table1[[#This Row],[Satisfaction Score]]&lt;3,"Unsatisfied",IF(Table1[[#This Row],[Satisfaction Score]]&lt;4,"Neutral","Satisfied"))</f>
        <v>Unsatisfied</v>
      </c>
      <c r="Z1231">
        <v>4</v>
      </c>
      <c r="AA1231" s="1">
        <v>44919</v>
      </c>
      <c r="AB1231" t="s">
        <v>92</v>
      </c>
      <c r="AC1231" t="s">
        <v>42</v>
      </c>
      <c r="AD1231" t="s">
        <v>43</v>
      </c>
      <c r="AE1231">
        <v>4</v>
      </c>
      <c r="AF1231" s="5">
        <v>728.77</v>
      </c>
      <c r="AG1231">
        <v>75</v>
      </c>
      <c r="AH1231" t="str">
        <f t="shared" si="19"/>
        <v>Old</v>
      </c>
    </row>
    <row r="1232" spans="1:34" x14ac:dyDescent="0.25">
      <c r="A1232">
        <v>1745</v>
      </c>
      <c r="B1232" s="1">
        <v>44597</v>
      </c>
      <c r="C1232">
        <v>4</v>
      </c>
      <c r="D1232" t="s">
        <v>106</v>
      </c>
      <c r="E1232" t="s">
        <v>44</v>
      </c>
      <c r="F1232" t="s">
        <v>30</v>
      </c>
      <c r="G1232" t="s">
        <v>31</v>
      </c>
      <c r="H1232" t="s">
        <v>32</v>
      </c>
      <c r="I1232" t="s">
        <v>46</v>
      </c>
      <c r="J1232" t="s">
        <v>34</v>
      </c>
      <c r="K1232" t="s">
        <v>188</v>
      </c>
      <c r="L1232" t="s">
        <v>47</v>
      </c>
      <c r="M1232" s="1">
        <v>32777</v>
      </c>
      <c r="N1232" t="s">
        <v>36</v>
      </c>
      <c r="O1232" t="s">
        <v>37</v>
      </c>
      <c r="P1232" t="s">
        <v>60</v>
      </c>
      <c r="Q1232" t="s">
        <v>39</v>
      </c>
      <c r="R1232" t="s">
        <v>40</v>
      </c>
      <c r="S1232" t="str">
        <f>IF(Table1[[#This Row],[Current Employee Rating]]&gt;=4,"High Performer",IF(Table1[[#This Row],[Current Employee Rating]]&gt;=3,"Average Performer","Low Performer"))</f>
        <v>Average Performer</v>
      </c>
      <c r="T1232">
        <v>3</v>
      </c>
      <c r="U1232" s="1">
        <v>44879</v>
      </c>
      <c r="V1232">
        <v>4</v>
      </c>
      <c r="W1232" t="str">
        <f>IF(Table1[[#This Row],[Engagement Score]]&lt;3,"Low",IF(Table1[[#This Row],[Engagement Score]]&lt;4,"Medium","High"))</f>
        <v>High</v>
      </c>
      <c r="X1232">
        <v>4</v>
      </c>
      <c r="Y1232" t="str">
        <f>IF(Table1[[#This Row],[Satisfaction Score]]&lt;3,"Unsatisfied",IF(Table1[[#This Row],[Satisfaction Score]]&lt;4,"Neutral","Satisfied"))</f>
        <v>Satisfied</v>
      </c>
      <c r="Z1232">
        <v>3</v>
      </c>
      <c r="AA1232" s="1">
        <v>44809</v>
      </c>
      <c r="AB1232" t="s">
        <v>41</v>
      </c>
      <c r="AC1232" t="s">
        <v>51</v>
      </c>
      <c r="AD1232" t="s">
        <v>63</v>
      </c>
      <c r="AE1232">
        <v>1</v>
      </c>
      <c r="AF1232" s="5">
        <v>996.01</v>
      </c>
      <c r="AG1232">
        <v>33</v>
      </c>
      <c r="AH1232" t="str">
        <f t="shared" si="19"/>
        <v>Adult</v>
      </c>
    </row>
    <row r="1233" spans="1:34" x14ac:dyDescent="0.25">
      <c r="A1233">
        <v>1746</v>
      </c>
      <c r="B1233" s="1">
        <v>43944</v>
      </c>
      <c r="C1233">
        <v>6</v>
      </c>
      <c r="D1233" t="s">
        <v>28</v>
      </c>
      <c r="E1233" t="s">
        <v>74</v>
      </c>
      <c r="F1233" t="s">
        <v>30</v>
      </c>
      <c r="G1233" t="s">
        <v>55</v>
      </c>
      <c r="H1233" t="s">
        <v>45</v>
      </c>
      <c r="I1233" t="s">
        <v>55</v>
      </c>
      <c r="J1233" t="s">
        <v>34</v>
      </c>
      <c r="K1233" t="s">
        <v>188</v>
      </c>
      <c r="L1233" t="s">
        <v>58</v>
      </c>
      <c r="M1233" s="1">
        <v>22742</v>
      </c>
      <c r="N1233" t="s">
        <v>36</v>
      </c>
      <c r="O1233" t="s">
        <v>48</v>
      </c>
      <c r="P1233" t="s">
        <v>49</v>
      </c>
      <c r="Q1233" t="s">
        <v>39</v>
      </c>
      <c r="R1233" t="s">
        <v>40</v>
      </c>
      <c r="S1233" t="str">
        <f>IF(Table1[[#This Row],[Current Employee Rating]]&gt;=4,"High Performer",IF(Table1[[#This Row],[Current Employee Rating]]&gt;=3,"Average Performer","Low Performer"))</f>
        <v>Average Performer</v>
      </c>
      <c r="T1233">
        <v>3</v>
      </c>
      <c r="U1233" s="1">
        <v>45097</v>
      </c>
      <c r="V1233">
        <v>4</v>
      </c>
      <c r="W1233" t="str">
        <f>IF(Table1[[#This Row],[Engagement Score]]&lt;3,"Low",IF(Table1[[#This Row],[Engagement Score]]&lt;4,"Medium","High"))</f>
        <v>High</v>
      </c>
      <c r="X1233">
        <v>3</v>
      </c>
      <c r="Y1233" t="str">
        <f>IF(Table1[[#This Row],[Satisfaction Score]]&lt;3,"Unsatisfied",IF(Table1[[#This Row],[Satisfaction Score]]&lt;4,"Neutral","Satisfied"))</f>
        <v>Neutral</v>
      </c>
      <c r="Z1233">
        <v>4</v>
      </c>
      <c r="AA1233" s="1">
        <v>44883</v>
      </c>
      <c r="AB1233" t="s">
        <v>92</v>
      </c>
      <c r="AC1233" t="s">
        <v>42</v>
      </c>
      <c r="AD1233" t="s">
        <v>52</v>
      </c>
      <c r="AE1233">
        <v>2</v>
      </c>
      <c r="AF1233" s="5">
        <v>787.19</v>
      </c>
      <c r="AG1233">
        <v>58</v>
      </c>
      <c r="AH1233" t="str">
        <f t="shared" si="19"/>
        <v>Middle Aged</v>
      </c>
    </row>
    <row r="1234" spans="1:34" x14ac:dyDescent="0.25">
      <c r="A1234">
        <v>1748</v>
      </c>
      <c r="B1234" s="1">
        <v>44574</v>
      </c>
      <c r="C1234">
        <v>4</v>
      </c>
      <c r="D1234" t="s">
        <v>28</v>
      </c>
      <c r="E1234" t="s">
        <v>94</v>
      </c>
      <c r="F1234" t="s">
        <v>30</v>
      </c>
      <c r="G1234" t="s">
        <v>46</v>
      </c>
      <c r="H1234" t="s">
        <v>45</v>
      </c>
      <c r="I1234" t="s">
        <v>33</v>
      </c>
      <c r="J1234" t="s">
        <v>34</v>
      </c>
      <c r="K1234" t="s">
        <v>188</v>
      </c>
      <c r="L1234" t="s">
        <v>111</v>
      </c>
      <c r="M1234" s="1">
        <v>26673</v>
      </c>
      <c r="N1234" t="s">
        <v>36</v>
      </c>
      <c r="O1234" t="s">
        <v>37</v>
      </c>
      <c r="P1234" t="s">
        <v>38</v>
      </c>
      <c r="Q1234" t="s">
        <v>39</v>
      </c>
      <c r="R1234" t="s">
        <v>40</v>
      </c>
      <c r="S1234" t="str">
        <f>IF(Table1[[#This Row],[Current Employee Rating]]&gt;=4,"High Performer",IF(Table1[[#This Row],[Current Employee Rating]]&gt;=3,"Average Performer","Low Performer"))</f>
        <v>Average Performer</v>
      </c>
      <c r="T1234">
        <v>3</v>
      </c>
      <c r="U1234" s="1">
        <v>44969</v>
      </c>
      <c r="V1234">
        <v>3</v>
      </c>
      <c r="W1234" t="str">
        <f>IF(Table1[[#This Row],[Engagement Score]]&lt;3,"Low",IF(Table1[[#This Row],[Engagement Score]]&lt;4,"Medium","High"))</f>
        <v>Medium</v>
      </c>
      <c r="X1234">
        <v>2</v>
      </c>
      <c r="Y1234" t="str">
        <f>IF(Table1[[#This Row],[Satisfaction Score]]&lt;3,"Unsatisfied",IF(Table1[[#This Row],[Satisfaction Score]]&lt;4,"Neutral","Satisfied"))</f>
        <v>Unsatisfied</v>
      </c>
      <c r="Z1234">
        <v>4</v>
      </c>
      <c r="AA1234" s="1">
        <v>45011</v>
      </c>
      <c r="AB1234" t="s">
        <v>41</v>
      </c>
      <c r="AC1234" t="s">
        <v>51</v>
      </c>
      <c r="AD1234" t="s">
        <v>43</v>
      </c>
      <c r="AE1234">
        <v>5</v>
      </c>
      <c r="AF1234" s="5">
        <v>433.03</v>
      </c>
      <c r="AG1234">
        <v>49</v>
      </c>
      <c r="AH1234" t="str">
        <f t="shared" si="19"/>
        <v>Middle Aged</v>
      </c>
    </row>
    <row r="1235" spans="1:34" x14ac:dyDescent="0.25">
      <c r="A1235">
        <v>1749</v>
      </c>
      <c r="B1235" s="1">
        <v>44161</v>
      </c>
      <c r="C1235">
        <v>5</v>
      </c>
      <c r="D1235" t="s">
        <v>28</v>
      </c>
      <c r="E1235" t="s">
        <v>94</v>
      </c>
      <c r="F1235" t="s">
        <v>30</v>
      </c>
      <c r="G1235" t="s">
        <v>31</v>
      </c>
      <c r="H1235" t="s">
        <v>56</v>
      </c>
      <c r="I1235" t="s">
        <v>33</v>
      </c>
      <c r="J1235" t="s">
        <v>34</v>
      </c>
      <c r="K1235" t="s">
        <v>188</v>
      </c>
      <c r="L1235" t="s">
        <v>70</v>
      </c>
      <c r="M1235" s="1">
        <v>23410</v>
      </c>
      <c r="N1235" t="s">
        <v>36</v>
      </c>
      <c r="O1235" t="s">
        <v>37</v>
      </c>
      <c r="P1235" t="s">
        <v>49</v>
      </c>
      <c r="Q1235" t="s">
        <v>77</v>
      </c>
      <c r="R1235" t="s">
        <v>40</v>
      </c>
      <c r="S1235" t="str">
        <f>IF(Table1[[#This Row],[Current Employee Rating]]&gt;=4,"High Performer",IF(Table1[[#This Row],[Current Employee Rating]]&gt;=3,"Average Performer","Low Performer"))</f>
        <v>Average Performer</v>
      </c>
      <c r="T1235">
        <v>3</v>
      </c>
      <c r="U1235" s="1">
        <v>44778</v>
      </c>
      <c r="V1235">
        <v>1</v>
      </c>
      <c r="W1235" t="str">
        <f>IF(Table1[[#This Row],[Engagement Score]]&lt;3,"Low",IF(Table1[[#This Row],[Engagement Score]]&lt;4,"Medium","High"))</f>
        <v>Low</v>
      </c>
      <c r="X1235">
        <v>4</v>
      </c>
      <c r="Y1235" t="str">
        <f>IF(Table1[[#This Row],[Satisfaction Score]]&lt;3,"Unsatisfied",IF(Table1[[#This Row],[Satisfaction Score]]&lt;4,"Neutral","Satisfied"))</f>
        <v>Satisfied</v>
      </c>
      <c r="Z1235">
        <v>5</v>
      </c>
      <c r="AA1235" s="1">
        <v>45128</v>
      </c>
      <c r="AB1235" t="s">
        <v>41</v>
      </c>
      <c r="AC1235" t="s">
        <v>42</v>
      </c>
      <c r="AD1235" t="s">
        <v>52</v>
      </c>
      <c r="AE1235">
        <v>3</v>
      </c>
      <c r="AF1235" s="5">
        <v>148.69</v>
      </c>
      <c r="AG1235">
        <v>56</v>
      </c>
      <c r="AH1235" t="str">
        <f t="shared" si="19"/>
        <v>Middle Aged</v>
      </c>
    </row>
    <row r="1236" spans="1:34" x14ac:dyDescent="0.25">
      <c r="A1236">
        <v>1750</v>
      </c>
      <c r="B1236" s="1">
        <v>43441</v>
      </c>
      <c r="C1236">
        <v>7</v>
      </c>
      <c r="D1236" t="s">
        <v>28</v>
      </c>
      <c r="E1236" t="s">
        <v>74</v>
      </c>
      <c r="F1236" t="s">
        <v>30</v>
      </c>
      <c r="G1236" t="s">
        <v>55</v>
      </c>
      <c r="H1236" t="s">
        <v>32</v>
      </c>
      <c r="I1236" t="s">
        <v>55</v>
      </c>
      <c r="J1236" t="s">
        <v>34</v>
      </c>
      <c r="K1236" t="s">
        <v>188</v>
      </c>
      <c r="L1236" t="s">
        <v>70</v>
      </c>
      <c r="M1236" s="1">
        <v>28226</v>
      </c>
      <c r="N1236" t="s">
        <v>36</v>
      </c>
      <c r="O1236" t="s">
        <v>37</v>
      </c>
      <c r="P1236" t="s">
        <v>60</v>
      </c>
      <c r="Q1236" t="s">
        <v>39</v>
      </c>
      <c r="R1236" t="s">
        <v>40</v>
      </c>
      <c r="S1236" t="str">
        <f>IF(Table1[[#This Row],[Current Employee Rating]]&gt;=4,"High Performer",IF(Table1[[#This Row],[Current Employee Rating]]&gt;=3,"Average Performer","Low Performer"))</f>
        <v>Average Performer</v>
      </c>
      <c r="T1236">
        <v>3</v>
      </c>
      <c r="U1236" s="1">
        <v>44878</v>
      </c>
      <c r="V1236">
        <v>1</v>
      </c>
      <c r="W1236" t="str">
        <f>IF(Table1[[#This Row],[Engagement Score]]&lt;3,"Low",IF(Table1[[#This Row],[Engagement Score]]&lt;4,"Medium","High"))</f>
        <v>Low</v>
      </c>
      <c r="X1236">
        <v>2</v>
      </c>
      <c r="Y1236" t="str">
        <f>IF(Table1[[#This Row],[Satisfaction Score]]&lt;3,"Unsatisfied",IF(Table1[[#This Row],[Satisfaction Score]]&lt;4,"Neutral","Satisfied"))</f>
        <v>Unsatisfied</v>
      </c>
      <c r="Z1236">
        <v>5</v>
      </c>
      <c r="AA1236" s="1">
        <v>44793</v>
      </c>
      <c r="AB1236" t="s">
        <v>62</v>
      </c>
      <c r="AC1236" t="s">
        <v>42</v>
      </c>
      <c r="AD1236" t="s">
        <v>52</v>
      </c>
      <c r="AE1236">
        <v>1</v>
      </c>
      <c r="AF1236" s="5">
        <v>523.44000000000005</v>
      </c>
      <c r="AG1236">
        <v>41</v>
      </c>
      <c r="AH1236" t="str">
        <f t="shared" si="19"/>
        <v>Middle Aged</v>
      </c>
    </row>
    <row r="1237" spans="1:34" x14ac:dyDescent="0.25">
      <c r="A1237">
        <v>1751</v>
      </c>
      <c r="B1237" s="1">
        <v>45035</v>
      </c>
      <c r="C1237">
        <v>3</v>
      </c>
      <c r="D1237" t="s">
        <v>28</v>
      </c>
      <c r="E1237" t="s">
        <v>81</v>
      </c>
      <c r="F1237" t="s">
        <v>30</v>
      </c>
      <c r="G1237" t="s">
        <v>31</v>
      </c>
      <c r="H1237" t="s">
        <v>32</v>
      </c>
      <c r="I1237" t="s">
        <v>33</v>
      </c>
      <c r="J1237" t="s">
        <v>34</v>
      </c>
      <c r="K1237" t="s">
        <v>188</v>
      </c>
      <c r="L1237" t="s">
        <v>65</v>
      </c>
      <c r="M1237" s="1">
        <v>37040</v>
      </c>
      <c r="N1237" t="s">
        <v>36</v>
      </c>
      <c r="O1237" t="s">
        <v>37</v>
      </c>
      <c r="P1237" t="s">
        <v>49</v>
      </c>
      <c r="Q1237" t="s">
        <v>39</v>
      </c>
      <c r="R1237" t="s">
        <v>40</v>
      </c>
      <c r="S1237" t="str">
        <f>IF(Table1[[#This Row],[Current Employee Rating]]&gt;=4,"High Performer",IF(Table1[[#This Row],[Current Employee Rating]]&gt;=3,"Average Performer","Low Performer"))</f>
        <v>Average Performer</v>
      </c>
      <c r="T1237">
        <v>3</v>
      </c>
      <c r="U1237" s="1">
        <v>44797</v>
      </c>
      <c r="V1237">
        <v>4</v>
      </c>
      <c r="W1237" t="str">
        <f>IF(Table1[[#This Row],[Engagement Score]]&lt;3,"Low",IF(Table1[[#This Row],[Engagement Score]]&lt;4,"Medium","High"))</f>
        <v>High</v>
      </c>
      <c r="X1237">
        <v>4</v>
      </c>
      <c r="Y1237" t="str">
        <f>IF(Table1[[#This Row],[Satisfaction Score]]&lt;3,"Unsatisfied",IF(Table1[[#This Row],[Satisfaction Score]]&lt;4,"Neutral","Satisfied"))</f>
        <v>Satisfied</v>
      </c>
      <c r="Z1237">
        <v>1</v>
      </c>
      <c r="AA1237" s="1">
        <v>44905</v>
      </c>
      <c r="AB1237" t="s">
        <v>62</v>
      </c>
      <c r="AC1237" t="s">
        <v>51</v>
      </c>
      <c r="AD1237" t="s">
        <v>52</v>
      </c>
      <c r="AE1237">
        <v>5</v>
      </c>
      <c r="AF1237" s="5">
        <v>719.54</v>
      </c>
      <c r="AG1237">
        <v>22</v>
      </c>
      <c r="AH1237" t="str">
        <f t="shared" si="19"/>
        <v>Young Adult</v>
      </c>
    </row>
    <row r="1238" spans="1:34" x14ac:dyDescent="0.25">
      <c r="A1238">
        <v>1752</v>
      </c>
      <c r="B1238" s="1">
        <v>44625</v>
      </c>
      <c r="C1238">
        <v>4</v>
      </c>
      <c r="D1238" t="s">
        <v>28</v>
      </c>
      <c r="E1238" t="s">
        <v>54</v>
      </c>
      <c r="F1238" t="s">
        <v>30</v>
      </c>
      <c r="G1238" t="s">
        <v>46</v>
      </c>
      <c r="H1238" t="s">
        <v>56</v>
      </c>
      <c r="I1238" t="s">
        <v>33</v>
      </c>
      <c r="J1238" t="s">
        <v>34</v>
      </c>
      <c r="K1238" t="s">
        <v>188</v>
      </c>
      <c r="L1238" t="s">
        <v>65</v>
      </c>
      <c r="M1238" s="1">
        <v>30259</v>
      </c>
      <c r="N1238" t="s">
        <v>36</v>
      </c>
      <c r="O1238" t="s">
        <v>48</v>
      </c>
      <c r="P1238" t="s">
        <v>38</v>
      </c>
      <c r="Q1238" t="s">
        <v>61</v>
      </c>
      <c r="R1238" t="s">
        <v>40</v>
      </c>
      <c r="S1238" t="str">
        <f>IF(Table1[[#This Row],[Current Employee Rating]]&gt;=4,"High Performer",IF(Table1[[#This Row],[Current Employee Rating]]&gt;=3,"Average Performer","Low Performer"))</f>
        <v>Average Performer</v>
      </c>
      <c r="T1238">
        <v>3</v>
      </c>
      <c r="U1238" s="1">
        <v>44906</v>
      </c>
      <c r="V1238">
        <v>2</v>
      </c>
      <c r="W1238" t="str">
        <f>IF(Table1[[#This Row],[Engagement Score]]&lt;3,"Low",IF(Table1[[#This Row],[Engagement Score]]&lt;4,"Medium","High"))</f>
        <v>Low</v>
      </c>
      <c r="X1238">
        <v>1</v>
      </c>
      <c r="Y1238" t="str">
        <f>IF(Table1[[#This Row],[Satisfaction Score]]&lt;3,"Unsatisfied",IF(Table1[[#This Row],[Satisfaction Score]]&lt;4,"Neutral","Satisfied"))</f>
        <v>Unsatisfied</v>
      </c>
      <c r="Z1238">
        <v>2</v>
      </c>
      <c r="AA1238" s="1">
        <v>44843</v>
      </c>
      <c r="AB1238" t="s">
        <v>41</v>
      </c>
      <c r="AC1238" t="s">
        <v>51</v>
      </c>
      <c r="AD1238" t="s">
        <v>52</v>
      </c>
      <c r="AE1238">
        <v>3</v>
      </c>
      <c r="AF1238" s="5">
        <v>560.54999999999995</v>
      </c>
      <c r="AG1238">
        <v>40</v>
      </c>
      <c r="AH1238" t="str">
        <f t="shared" si="19"/>
        <v>Middle Aged</v>
      </c>
    </row>
    <row r="1239" spans="1:34" x14ac:dyDescent="0.25">
      <c r="A1239">
        <v>1753</v>
      </c>
      <c r="B1239" s="1">
        <v>43636</v>
      </c>
      <c r="C1239">
        <v>6</v>
      </c>
      <c r="D1239" t="s">
        <v>28</v>
      </c>
      <c r="E1239" t="s">
        <v>69</v>
      </c>
      <c r="F1239" t="s">
        <v>30</v>
      </c>
      <c r="G1239" t="s">
        <v>31</v>
      </c>
      <c r="H1239" t="s">
        <v>32</v>
      </c>
      <c r="I1239" t="s">
        <v>55</v>
      </c>
      <c r="J1239" t="s">
        <v>34</v>
      </c>
      <c r="K1239" t="s">
        <v>188</v>
      </c>
      <c r="L1239" t="s">
        <v>70</v>
      </c>
      <c r="M1239" s="1">
        <v>15772</v>
      </c>
      <c r="N1239" t="s">
        <v>36</v>
      </c>
      <c r="O1239" t="s">
        <v>48</v>
      </c>
      <c r="P1239" t="s">
        <v>72</v>
      </c>
      <c r="Q1239" t="s">
        <v>77</v>
      </c>
      <c r="R1239" t="s">
        <v>40</v>
      </c>
      <c r="S1239" t="str">
        <f>IF(Table1[[#This Row],[Current Employee Rating]]&gt;=4,"High Performer",IF(Table1[[#This Row],[Current Employee Rating]]&gt;=3,"Average Performer","Low Performer"))</f>
        <v>Average Performer</v>
      </c>
      <c r="T1239">
        <v>3</v>
      </c>
      <c r="U1239" s="1">
        <v>45076</v>
      </c>
      <c r="V1239">
        <v>5</v>
      </c>
      <c r="W1239" t="str">
        <f>IF(Table1[[#This Row],[Engagement Score]]&lt;3,"Low",IF(Table1[[#This Row],[Engagement Score]]&lt;4,"Medium","High"))</f>
        <v>High</v>
      </c>
      <c r="X1239">
        <v>3</v>
      </c>
      <c r="Y1239" t="str">
        <f>IF(Table1[[#This Row],[Satisfaction Score]]&lt;3,"Unsatisfied",IF(Table1[[#This Row],[Satisfaction Score]]&lt;4,"Neutral","Satisfied"))</f>
        <v>Neutral</v>
      </c>
      <c r="Z1239">
        <v>3</v>
      </c>
      <c r="AA1239" s="1">
        <v>45003</v>
      </c>
      <c r="AB1239" t="s">
        <v>50</v>
      </c>
      <c r="AC1239" t="s">
        <v>42</v>
      </c>
      <c r="AD1239" t="s">
        <v>63</v>
      </c>
      <c r="AE1239">
        <v>1</v>
      </c>
      <c r="AF1239" s="5">
        <v>711.71</v>
      </c>
      <c r="AG1239">
        <v>76</v>
      </c>
      <c r="AH1239" t="str">
        <f t="shared" si="19"/>
        <v>Old</v>
      </c>
    </row>
    <row r="1240" spans="1:34" x14ac:dyDescent="0.25">
      <c r="A1240">
        <v>1754</v>
      </c>
      <c r="B1240" s="1">
        <v>44817</v>
      </c>
      <c r="C1240">
        <v>3</v>
      </c>
      <c r="D1240" t="s">
        <v>28</v>
      </c>
      <c r="E1240" t="s">
        <v>29</v>
      </c>
      <c r="F1240" t="s">
        <v>30</v>
      </c>
      <c r="G1240" t="s">
        <v>46</v>
      </c>
      <c r="H1240" t="s">
        <v>32</v>
      </c>
      <c r="I1240" t="s">
        <v>33</v>
      </c>
      <c r="J1240" t="s">
        <v>34</v>
      </c>
      <c r="K1240" t="s">
        <v>188</v>
      </c>
      <c r="L1240" t="s">
        <v>96</v>
      </c>
      <c r="M1240" s="1">
        <v>33560</v>
      </c>
      <c r="N1240" t="s">
        <v>36</v>
      </c>
      <c r="O1240" t="s">
        <v>48</v>
      </c>
      <c r="P1240" t="s">
        <v>84</v>
      </c>
      <c r="Q1240" t="s">
        <v>61</v>
      </c>
      <c r="R1240" t="s">
        <v>40</v>
      </c>
      <c r="S1240" t="str">
        <f>IF(Table1[[#This Row],[Current Employee Rating]]&gt;=4,"High Performer",IF(Table1[[#This Row],[Current Employee Rating]]&gt;=3,"Average Performer","Low Performer"))</f>
        <v>Average Performer</v>
      </c>
      <c r="T1240">
        <v>3</v>
      </c>
      <c r="U1240" s="1">
        <v>44924</v>
      </c>
      <c r="V1240">
        <v>5</v>
      </c>
      <c r="W1240" t="str">
        <f>IF(Table1[[#This Row],[Engagement Score]]&lt;3,"Low",IF(Table1[[#This Row],[Engagement Score]]&lt;4,"Medium","High"))</f>
        <v>High</v>
      </c>
      <c r="X1240">
        <v>5</v>
      </c>
      <c r="Y1240" t="str">
        <f>IF(Table1[[#This Row],[Satisfaction Score]]&lt;3,"Unsatisfied",IF(Table1[[#This Row],[Satisfaction Score]]&lt;4,"Neutral","Satisfied"))</f>
        <v>Satisfied</v>
      </c>
      <c r="Z1240">
        <v>1</v>
      </c>
      <c r="AA1240" s="1">
        <v>44956</v>
      </c>
      <c r="AB1240" t="s">
        <v>62</v>
      </c>
      <c r="AC1240" t="s">
        <v>51</v>
      </c>
      <c r="AD1240" t="s">
        <v>43</v>
      </c>
      <c r="AE1240">
        <v>1</v>
      </c>
      <c r="AF1240" s="5">
        <v>980.65</v>
      </c>
      <c r="AG1240">
        <v>31</v>
      </c>
      <c r="AH1240" t="str">
        <f t="shared" si="19"/>
        <v>Adult</v>
      </c>
    </row>
    <row r="1241" spans="1:34" x14ac:dyDescent="0.25">
      <c r="A1241">
        <v>1755</v>
      </c>
      <c r="B1241" s="1">
        <v>43467</v>
      </c>
      <c r="C1241">
        <v>7</v>
      </c>
      <c r="D1241" t="s">
        <v>28</v>
      </c>
      <c r="E1241" t="s">
        <v>85</v>
      </c>
      <c r="F1241" t="s">
        <v>30</v>
      </c>
      <c r="G1241" t="s">
        <v>46</v>
      </c>
      <c r="H1241" t="s">
        <v>56</v>
      </c>
      <c r="I1241" t="s">
        <v>55</v>
      </c>
      <c r="J1241" t="s">
        <v>34</v>
      </c>
      <c r="K1241" t="s">
        <v>188</v>
      </c>
      <c r="L1241" t="s">
        <v>65</v>
      </c>
      <c r="M1241" s="1">
        <v>34612</v>
      </c>
      <c r="N1241" t="s">
        <v>36</v>
      </c>
      <c r="O1241" t="s">
        <v>48</v>
      </c>
      <c r="P1241" t="s">
        <v>60</v>
      </c>
      <c r="Q1241" t="s">
        <v>39</v>
      </c>
      <c r="R1241" t="s">
        <v>40</v>
      </c>
      <c r="S1241" t="str">
        <f>IF(Table1[[#This Row],[Current Employee Rating]]&gt;=4,"High Performer",IF(Table1[[#This Row],[Current Employee Rating]]&gt;=3,"Average Performer","Low Performer"))</f>
        <v>Average Performer</v>
      </c>
      <c r="T1241">
        <v>3</v>
      </c>
      <c r="U1241" s="1">
        <v>44851</v>
      </c>
      <c r="V1241">
        <v>4</v>
      </c>
      <c r="W1241" t="str">
        <f>IF(Table1[[#This Row],[Engagement Score]]&lt;3,"Low",IF(Table1[[#This Row],[Engagement Score]]&lt;4,"Medium","High"))</f>
        <v>High</v>
      </c>
      <c r="X1241">
        <v>1</v>
      </c>
      <c r="Y1241" t="str">
        <f>IF(Table1[[#This Row],[Satisfaction Score]]&lt;3,"Unsatisfied",IF(Table1[[#This Row],[Satisfaction Score]]&lt;4,"Neutral","Satisfied"))</f>
        <v>Unsatisfied</v>
      </c>
      <c r="Z1241">
        <v>1</v>
      </c>
      <c r="AA1241" s="1">
        <v>44887</v>
      </c>
      <c r="AB1241" t="s">
        <v>92</v>
      </c>
      <c r="AC1241" t="s">
        <v>51</v>
      </c>
      <c r="AD1241" t="s">
        <v>52</v>
      </c>
      <c r="AE1241">
        <v>2</v>
      </c>
      <c r="AF1241" s="5">
        <v>367.76</v>
      </c>
      <c r="AG1241">
        <v>25</v>
      </c>
      <c r="AH1241" t="str">
        <f t="shared" si="19"/>
        <v>Adult</v>
      </c>
    </row>
    <row r="1242" spans="1:34" x14ac:dyDescent="0.25">
      <c r="A1242">
        <v>1756</v>
      </c>
      <c r="B1242" s="1">
        <v>44718</v>
      </c>
      <c r="C1242">
        <v>3</v>
      </c>
      <c r="D1242" t="s">
        <v>28</v>
      </c>
      <c r="E1242" t="s">
        <v>44</v>
      </c>
      <c r="F1242" t="s">
        <v>30</v>
      </c>
      <c r="G1242" t="s">
        <v>46</v>
      </c>
      <c r="H1242" t="s">
        <v>45</v>
      </c>
      <c r="I1242" t="s">
        <v>46</v>
      </c>
      <c r="J1242" t="s">
        <v>34</v>
      </c>
      <c r="K1242" t="s">
        <v>188</v>
      </c>
      <c r="L1242" t="s">
        <v>89</v>
      </c>
      <c r="M1242" s="1">
        <v>22365</v>
      </c>
      <c r="N1242" t="s">
        <v>36</v>
      </c>
      <c r="O1242" t="s">
        <v>48</v>
      </c>
      <c r="P1242" t="s">
        <v>72</v>
      </c>
      <c r="Q1242" t="s">
        <v>39</v>
      </c>
      <c r="R1242" t="s">
        <v>40</v>
      </c>
      <c r="S1242" t="str">
        <f>IF(Table1[[#This Row],[Current Employee Rating]]&gt;=4,"High Performer",IF(Table1[[#This Row],[Current Employee Rating]]&gt;=3,"Average Performer","Low Performer"))</f>
        <v>Average Performer</v>
      </c>
      <c r="T1242">
        <v>3</v>
      </c>
      <c r="U1242" s="1">
        <v>45104</v>
      </c>
      <c r="V1242">
        <v>2</v>
      </c>
      <c r="W1242" t="str">
        <f>IF(Table1[[#This Row],[Engagement Score]]&lt;3,"Low",IF(Table1[[#This Row],[Engagement Score]]&lt;4,"Medium","High"))</f>
        <v>Low</v>
      </c>
      <c r="X1242">
        <v>4</v>
      </c>
      <c r="Y1242" t="str">
        <f>IF(Table1[[#This Row],[Satisfaction Score]]&lt;3,"Unsatisfied",IF(Table1[[#This Row],[Satisfaction Score]]&lt;4,"Neutral","Satisfied"))</f>
        <v>Satisfied</v>
      </c>
      <c r="Z1242">
        <v>4</v>
      </c>
      <c r="AA1242" s="1">
        <v>45038</v>
      </c>
      <c r="AB1242" t="s">
        <v>92</v>
      </c>
      <c r="AC1242" t="s">
        <v>42</v>
      </c>
      <c r="AD1242" t="s">
        <v>43</v>
      </c>
      <c r="AE1242">
        <v>1</v>
      </c>
      <c r="AF1242" s="5">
        <v>849.36</v>
      </c>
      <c r="AG1242">
        <v>61</v>
      </c>
      <c r="AH1242" t="str">
        <f t="shared" si="19"/>
        <v>Old</v>
      </c>
    </row>
    <row r="1243" spans="1:34" x14ac:dyDescent="0.25">
      <c r="A1243">
        <v>1757</v>
      </c>
      <c r="B1243" s="1">
        <v>43839</v>
      </c>
      <c r="C1243">
        <v>6</v>
      </c>
      <c r="D1243" t="s">
        <v>28</v>
      </c>
      <c r="E1243" t="s">
        <v>87</v>
      </c>
      <c r="F1243" t="s">
        <v>30</v>
      </c>
      <c r="G1243" t="s">
        <v>55</v>
      </c>
      <c r="H1243" t="s">
        <v>45</v>
      </c>
      <c r="I1243" t="s">
        <v>33</v>
      </c>
      <c r="J1243" t="s">
        <v>34</v>
      </c>
      <c r="K1243" t="s">
        <v>188</v>
      </c>
      <c r="L1243" t="s">
        <v>35</v>
      </c>
      <c r="M1243" s="1">
        <v>31079</v>
      </c>
      <c r="N1243" t="s">
        <v>36</v>
      </c>
      <c r="O1243" t="s">
        <v>37</v>
      </c>
      <c r="P1243" t="s">
        <v>38</v>
      </c>
      <c r="Q1243" t="s">
        <v>39</v>
      </c>
      <c r="R1243" t="s">
        <v>40</v>
      </c>
      <c r="S1243" t="str">
        <f>IF(Table1[[#This Row],[Current Employee Rating]]&gt;=4,"High Performer",IF(Table1[[#This Row],[Current Employee Rating]]&gt;=3,"Average Performer","Low Performer"))</f>
        <v>Average Performer</v>
      </c>
      <c r="T1243">
        <v>3</v>
      </c>
      <c r="U1243" s="1">
        <v>44791</v>
      </c>
      <c r="V1243">
        <v>5</v>
      </c>
      <c r="W1243" t="str">
        <f>IF(Table1[[#This Row],[Engagement Score]]&lt;3,"Low",IF(Table1[[#This Row],[Engagement Score]]&lt;4,"Medium","High"))</f>
        <v>High</v>
      </c>
      <c r="X1243">
        <v>4</v>
      </c>
      <c r="Y1243" t="str">
        <f>IF(Table1[[#This Row],[Satisfaction Score]]&lt;3,"Unsatisfied",IF(Table1[[#This Row],[Satisfaction Score]]&lt;4,"Neutral","Satisfied"))</f>
        <v>Satisfied</v>
      </c>
      <c r="Z1243">
        <v>5</v>
      </c>
      <c r="AA1243" s="1">
        <v>44926</v>
      </c>
      <c r="AB1243" t="s">
        <v>68</v>
      </c>
      <c r="AC1243" t="s">
        <v>42</v>
      </c>
      <c r="AD1243" t="s">
        <v>52</v>
      </c>
      <c r="AE1243">
        <v>5</v>
      </c>
      <c r="AF1243" s="5">
        <v>305.05</v>
      </c>
      <c r="AG1243">
        <v>35</v>
      </c>
      <c r="AH1243" t="str">
        <f t="shared" si="19"/>
        <v>Adult</v>
      </c>
    </row>
    <row r="1244" spans="1:34" x14ac:dyDescent="0.25">
      <c r="A1244">
        <v>1758</v>
      </c>
      <c r="B1244" s="1">
        <v>43468</v>
      </c>
      <c r="C1244">
        <v>7</v>
      </c>
      <c r="D1244" t="s">
        <v>28</v>
      </c>
      <c r="E1244" t="s">
        <v>64</v>
      </c>
      <c r="F1244" t="s">
        <v>30</v>
      </c>
      <c r="G1244" t="s">
        <v>46</v>
      </c>
      <c r="H1244" t="s">
        <v>56</v>
      </c>
      <c r="I1244" t="s">
        <v>46</v>
      </c>
      <c r="J1244" t="s">
        <v>34</v>
      </c>
      <c r="K1244" t="s">
        <v>188</v>
      </c>
      <c r="L1244" t="s">
        <v>89</v>
      </c>
      <c r="M1244" s="1">
        <v>21327</v>
      </c>
      <c r="N1244" t="s">
        <v>36</v>
      </c>
      <c r="O1244" t="s">
        <v>48</v>
      </c>
      <c r="P1244" t="s">
        <v>38</v>
      </c>
      <c r="Q1244" t="s">
        <v>61</v>
      </c>
      <c r="R1244" t="s">
        <v>40</v>
      </c>
      <c r="S1244" t="str">
        <f>IF(Table1[[#This Row],[Current Employee Rating]]&gt;=4,"High Performer",IF(Table1[[#This Row],[Current Employee Rating]]&gt;=3,"Average Performer","Low Performer"))</f>
        <v>Average Performer</v>
      </c>
      <c r="T1244">
        <v>3</v>
      </c>
      <c r="U1244" s="1">
        <v>44791</v>
      </c>
      <c r="V1244">
        <v>5</v>
      </c>
      <c r="W1244" t="str">
        <f>IF(Table1[[#This Row],[Engagement Score]]&lt;3,"Low",IF(Table1[[#This Row],[Engagement Score]]&lt;4,"Medium","High"))</f>
        <v>High</v>
      </c>
      <c r="X1244">
        <v>3</v>
      </c>
      <c r="Y1244" t="str">
        <f>IF(Table1[[#This Row],[Satisfaction Score]]&lt;3,"Unsatisfied",IF(Table1[[#This Row],[Satisfaction Score]]&lt;4,"Neutral","Satisfied"))</f>
        <v>Neutral</v>
      </c>
      <c r="Z1244">
        <v>5</v>
      </c>
      <c r="AA1244" s="1">
        <v>45060</v>
      </c>
      <c r="AB1244" t="s">
        <v>50</v>
      </c>
      <c r="AC1244" t="s">
        <v>42</v>
      </c>
      <c r="AD1244" t="s">
        <v>63</v>
      </c>
      <c r="AE1244">
        <v>5</v>
      </c>
      <c r="AF1244" s="5">
        <v>296.24</v>
      </c>
      <c r="AG1244">
        <v>61</v>
      </c>
      <c r="AH1244" t="str">
        <f t="shared" si="19"/>
        <v>Old</v>
      </c>
    </row>
    <row r="1245" spans="1:34" x14ac:dyDescent="0.25">
      <c r="A1245">
        <v>1759</v>
      </c>
      <c r="B1245" s="1">
        <v>44219</v>
      </c>
      <c r="C1245">
        <v>5</v>
      </c>
      <c r="D1245" t="s">
        <v>28</v>
      </c>
      <c r="E1245" t="s">
        <v>94</v>
      </c>
      <c r="F1245" t="s">
        <v>30</v>
      </c>
      <c r="G1245" t="s">
        <v>31</v>
      </c>
      <c r="H1245" t="s">
        <v>56</v>
      </c>
      <c r="I1245" t="s">
        <v>46</v>
      </c>
      <c r="J1245" t="s">
        <v>34</v>
      </c>
      <c r="K1245" t="s">
        <v>188</v>
      </c>
      <c r="L1245" t="s">
        <v>65</v>
      </c>
      <c r="M1245" s="1">
        <v>17512</v>
      </c>
      <c r="N1245" t="s">
        <v>36</v>
      </c>
      <c r="O1245" t="s">
        <v>48</v>
      </c>
      <c r="P1245" t="s">
        <v>38</v>
      </c>
      <c r="Q1245" t="s">
        <v>67</v>
      </c>
      <c r="R1245" t="s">
        <v>40</v>
      </c>
      <c r="S1245" t="str">
        <f>IF(Table1[[#This Row],[Current Employee Rating]]&gt;=4,"High Performer",IF(Table1[[#This Row],[Current Employee Rating]]&gt;=3,"Average Performer","Low Performer"))</f>
        <v>Average Performer</v>
      </c>
      <c r="T1245">
        <v>3</v>
      </c>
      <c r="U1245" s="1">
        <v>44820</v>
      </c>
      <c r="V1245">
        <v>5</v>
      </c>
      <c r="W1245" t="str">
        <f>IF(Table1[[#This Row],[Engagement Score]]&lt;3,"Low",IF(Table1[[#This Row],[Engagement Score]]&lt;4,"Medium","High"))</f>
        <v>High</v>
      </c>
      <c r="X1245">
        <v>2</v>
      </c>
      <c r="Y1245" t="str">
        <f>IF(Table1[[#This Row],[Satisfaction Score]]&lt;3,"Unsatisfied",IF(Table1[[#This Row],[Satisfaction Score]]&lt;4,"Neutral","Satisfied"))</f>
        <v>Unsatisfied</v>
      </c>
      <c r="Z1245">
        <v>4</v>
      </c>
      <c r="AA1245" s="1">
        <v>44855</v>
      </c>
      <c r="AB1245" t="s">
        <v>62</v>
      </c>
      <c r="AC1245" t="s">
        <v>42</v>
      </c>
      <c r="AD1245" t="s">
        <v>63</v>
      </c>
      <c r="AE1245">
        <v>4</v>
      </c>
      <c r="AF1245" s="5">
        <v>220.06</v>
      </c>
      <c r="AG1245">
        <v>74</v>
      </c>
      <c r="AH1245" t="str">
        <f t="shared" si="19"/>
        <v>Old</v>
      </c>
    </row>
    <row r="1246" spans="1:34" x14ac:dyDescent="0.25">
      <c r="A1246">
        <v>1760</v>
      </c>
      <c r="B1246" s="1">
        <v>43869</v>
      </c>
      <c r="C1246">
        <v>6</v>
      </c>
      <c r="D1246" t="s">
        <v>28</v>
      </c>
      <c r="E1246" t="s">
        <v>74</v>
      </c>
      <c r="F1246" t="s">
        <v>30</v>
      </c>
      <c r="G1246" t="s">
        <v>46</v>
      </c>
      <c r="H1246" t="s">
        <v>32</v>
      </c>
      <c r="I1246" t="s">
        <v>46</v>
      </c>
      <c r="J1246" t="s">
        <v>34</v>
      </c>
      <c r="K1246" t="s">
        <v>188</v>
      </c>
      <c r="L1246" t="s">
        <v>65</v>
      </c>
      <c r="M1246" s="1">
        <v>34201</v>
      </c>
      <c r="N1246" t="s">
        <v>36</v>
      </c>
      <c r="O1246" t="s">
        <v>48</v>
      </c>
      <c r="P1246" t="s">
        <v>49</v>
      </c>
      <c r="Q1246" t="s">
        <v>61</v>
      </c>
      <c r="R1246" t="s">
        <v>40</v>
      </c>
      <c r="S1246" t="str">
        <f>IF(Table1[[#This Row],[Current Employee Rating]]&gt;=4,"High Performer",IF(Table1[[#This Row],[Current Employee Rating]]&gt;=3,"Average Performer","Low Performer"))</f>
        <v>Average Performer</v>
      </c>
      <c r="T1246">
        <v>3</v>
      </c>
      <c r="U1246" s="1">
        <v>45001</v>
      </c>
      <c r="V1246">
        <v>5</v>
      </c>
      <c r="W1246" t="str">
        <f>IF(Table1[[#This Row],[Engagement Score]]&lt;3,"Low",IF(Table1[[#This Row],[Engagement Score]]&lt;4,"Medium","High"))</f>
        <v>High</v>
      </c>
      <c r="X1246">
        <v>3</v>
      </c>
      <c r="Y1246" t="str">
        <f>IF(Table1[[#This Row],[Satisfaction Score]]&lt;3,"Unsatisfied",IF(Table1[[#This Row],[Satisfaction Score]]&lt;4,"Neutral","Satisfied"))</f>
        <v>Neutral</v>
      </c>
      <c r="Z1246">
        <v>2</v>
      </c>
      <c r="AA1246" s="1">
        <v>44946</v>
      </c>
      <c r="AB1246" t="s">
        <v>68</v>
      </c>
      <c r="AC1246" t="s">
        <v>51</v>
      </c>
      <c r="AD1246" t="s">
        <v>73</v>
      </c>
      <c r="AE1246">
        <v>3</v>
      </c>
      <c r="AF1246" s="5">
        <v>378.51</v>
      </c>
      <c r="AG1246">
        <v>27</v>
      </c>
      <c r="AH1246" t="str">
        <f t="shared" si="19"/>
        <v>Adult</v>
      </c>
    </row>
    <row r="1247" spans="1:34" x14ac:dyDescent="0.25">
      <c r="A1247">
        <v>1761</v>
      </c>
      <c r="B1247" s="1">
        <v>44498</v>
      </c>
      <c r="C1247">
        <v>4</v>
      </c>
      <c r="D1247" t="s">
        <v>28</v>
      </c>
      <c r="E1247" t="s">
        <v>81</v>
      </c>
      <c r="F1247" t="s">
        <v>108</v>
      </c>
      <c r="G1247" t="s">
        <v>31</v>
      </c>
      <c r="H1247" t="s">
        <v>32</v>
      </c>
      <c r="I1247" t="s">
        <v>33</v>
      </c>
      <c r="J1247" t="s">
        <v>34</v>
      </c>
      <c r="K1247" t="s">
        <v>188</v>
      </c>
      <c r="L1247" t="s">
        <v>70</v>
      </c>
      <c r="M1247" s="1">
        <v>22417</v>
      </c>
      <c r="N1247" t="s">
        <v>36</v>
      </c>
      <c r="O1247" t="s">
        <v>37</v>
      </c>
      <c r="P1247" t="s">
        <v>60</v>
      </c>
      <c r="Q1247" t="s">
        <v>67</v>
      </c>
      <c r="R1247" t="s">
        <v>40</v>
      </c>
      <c r="S1247" t="str">
        <f>IF(Table1[[#This Row],[Current Employee Rating]]&gt;=4,"High Performer",IF(Table1[[#This Row],[Current Employee Rating]]&gt;=3,"Average Performer","Low Performer"))</f>
        <v>Average Performer</v>
      </c>
      <c r="T1247">
        <v>3</v>
      </c>
      <c r="U1247" s="1">
        <v>44977</v>
      </c>
      <c r="V1247">
        <v>3</v>
      </c>
      <c r="W1247" t="str">
        <f>IF(Table1[[#This Row],[Engagement Score]]&lt;3,"Low",IF(Table1[[#This Row],[Engagement Score]]&lt;4,"Medium","High"))</f>
        <v>Medium</v>
      </c>
      <c r="X1247">
        <v>2</v>
      </c>
      <c r="Y1247" t="str">
        <f>IF(Table1[[#This Row],[Satisfaction Score]]&lt;3,"Unsatisfied",IF(Table1[[#This Row],[Satisfaction Score]]&lt;4,"Neutral","Satisfied"))</f>
        <v>Unsatisfied</v>
      </c>
      <c r="Z1247">
        <v>1</v>
      </c>
      <c r="AA1247" s="1">
        <v>44872</v>
      </c>
      <c r="AB1247" t="s">
        <v>68</v>
      </c>
      <c r="AC1247" t="s">
        <v>51</v>
      </c>
      <c r="AD1247" t="s">
        <v>63</v>
      </c>
      <c r="AE1247">
        <v>4</v>
      </c>
      <c r="AF1247" s="5">
        <v>905.6</v>
      </c>
      <c r="AG1247">
        <v>60</v>
      </c>
      <c r="AH1247" t="str">
        <f t="shared" si="19"/>
        <v>Old</v>
      </c>
    </row>
    <row r="1248" spans="1:34" x14ac:dyDescent="0.25">
      <c r="A1248">
        <v>1762</v>
      </c>
      <c r="B1248" s="1">
        <v>45111</v>
      </c>
      <c r="C1248">
        <v>2</v>
      </c>
      <c r="D1248" t="s">
        <v>28</v>
      </c>
      <c r="E1248" t="s">
        <v>54</v>
      </c>
      <c r="F1248" t="s">
        <v>108</v>
      </c>
      <c r="G1248" t="s">
        <v>31</v>
      </c>
      <c r="H1248" t="s">
        <v>56</v>
      </c>
      <c r="I1248" t="s">
        <v>46</v>
      </c>
      <c r="J1248" t="s">
        <v>34</v>
      </c>
      <c r="K1248" t="s">
        <v>188</v>
      </c>
      <c r="L1248" t="s">
        <v>103</v>
      </c>
      <c r="M1248" s="1">
        <v>36941</v>
      </c>
      <c r="N1248" t="s">
        <v>36</v>
      </c>
      <c r="O1248" t="s">
        <v>37</v>
      </c>
      <c r="P1248" t="s">
        <v>38</v>
      </c>
      <c r="Q1248" t="s">
        <v>77</v>
      </c>
      <c r="R1248" t="s">
        <v>40</v>
      </c>
      <c r="S1248" t="str">
        <f>IF(Table1[[#This Row],[Current Employee Rating]]&gt;=4,"High Performer",IF(Table1[[#This Row],[Current Employee Rating]]&gt;=3,"Average Performer","Low Performer"))</f>
        <v>Average Performer</v>
      </c>
      <c r="T1248">
        <v>3</v>
      </c>
      <c r="U1248" s="1">
        <v>45004</v>
      </c>
      <c r="V1248">
        <v>3</v>
      </c>
      <c r="W1248" t="str">
        <f>IF(Table1[[#This Row],[Engagement Score]]&lt;3,"Low",IF(Table1[[#This Row],[Engagement Score]]&lt;4,"Medium","High"))</f>
        <v>Medium</v>
      </c>
      <c r="X1248">
        <v>3</v>
      </c>
      <c r="Y1248" t="str">
        <f>IF(Table1[[#This Row],[Satisfaction Score]]&lt;3,"Unsatisfied",IF(Table1[[#This Row],[Satisfaction Score]]&lt;4,"Neutral","Satisfied"))</f>
        <v>Neutral</v>
      </c>
      <c r="Z1248">
        <v>5</v>
      </c>
      <c r="AA1248" s="1">
        <v>44806</v>
      </c>
      <c r="AB1248" t="s">
        <v>50</v>
      </c>
      <c r="AC1248" t="s">
        <v>51</v>
      </c>
      <c r="AD1248" t="s">
        <v>52</v>
      </c>
      <c r="AE1248">
        <v>3</v>
      </c>
      <c r="AF1248" s="5">
        <v>669.57</v>
      </c>
      <c r="AG1248">
        <v>22</v>
      </c>
      <c r="AH1248" t="str">
        <f t="shared" si="19"/>
        <v>Young Adult</v>
      </c>
    </row>
    <row r="1249" spans="1:34" x14ac:dyDescent="0.25">
      <c r="A1249">
        <v>1763</v>
      </c>
      <c r="B1249" s="1">
        <v>45022</v>
      </c>
      <c r="C1249">
        <v>3</v>
      </c>
      <c r="D1249" t="s">
        <v>28</v>
      </c>
      <c r="E1249" t="s">
        <v>69</v>
      </c>
      <c r="F1249" t="s">
        <v>30</v>
      </c>
      <c r="G1249" t="s">
        <v>46</v>
      </c>
      <c r="H1249" t="s">
        <v>56</v>
      </c>
      <c r="I1249" t="s">
        <v>55</v>
      </c>
      <c r="J1249" t="s">
        <v>34</v>
      </c>
      <c r="K1249" t="s">
        <v>188</v>
      </c>
      <c r="L1249" t="s">
        <v>79</v>
      </c>
      <c r="M1249" s="1">
        <v>18276</v>
      </c>
      <c r="N1249" t="s">
        <v>36</v>
      </c>
      <c r="O1249" t="s">
        <v>37</v>
      </c>
      <c r="P1249" t="s">
        <v>84</v>
      </c>
      <c r="Q1249" t="s">
        <v>39</v>
      </c>
      <c r="R1249" t="s">
        <v>40</v>
      </c>
      <c r="S1249" t="str">
        <f>IF(Table1[[#This Row],[Current Employee Rating]]&gt;=4,"High Performer",IF(Table1[[#This Row],[Current Employee Rating]]&gt;=3,"Average Performer","Low Performer"))</f>
        <v>Average Performer</v>
      </c>
      <c r="T1249">
        <v>3</v>
      </c>
      <c r="U1249" s="1">
        <v>44791</v>
      </c>
      <c r="V1249">
        <v>4</v>
      </c>
      <c r="W1249" t="str">
        <f>IF(Table1[[#This Row],[Engagement Score]]&lt;3,"Low",IF(Table1[[#This Row],[Engagement Score]]&lt;4,"Medium","High"))</f>
        <v>High</v>
      </c>
      <c r="X1249">
        <v>2</v>
      </c>
      <c r="Y1249" t="str">
        <f>IF(Table1[[#This Row],[Satisfaction Score]]&lt;3,"Unsatisfied",IF(Table1[[#This Row],[Satisfaction Score]]&lt;4,"Neutral","Satisfied"))</f>
        <v>Unsatisfied</v>
      </c>
      <c r="Z1249">
        <v>4</v>
      </c>
      <c r="AA1249" s="1">
        <v>44987</v>
      </c>
      <c r="AB1249" t="s">
        <v>41</v>
      </c>
      <c r="AC1249" t="s">
        <v>51</v>
      </c>
      <c r="AD1249" t="s">
        <v>63</v>
      </c>
      <c r="AE1249">
        <v>2</v>
      </c>
      <c r="AF1249" s="5">
        <v>723.9</v>
      </c>
      <c r="AG1249">
        <v>73</v>
      </c>
      <c r="AH1249" t="str">
        <f t="shared" si="19"/>
        <v>Old</v>
      </c>
    </row>
    <row r="1250" spans="1:34" x14ac:dyDescent="0.25">
      <c r="A1250">
        <v>1764</v>
      </c>
      <c r="B1250" s="1">
        <v>44943</v>
      </c>
      <c r="C1250">
        <v>3</v>
      </c>
      <c r="D1250" t="s">
        <v>28</v>
      </c>
      <c r="E1250" t="s">
        <v>29</v>
      </c>
      <c r="F1250" t="s">
        <v>30</v>
      </c>
      <c r="G1250" t="s">
        <v>55</v>
      </c>
      <c r="H1250" t="s">
        <v>45</v>
      </c>
      <c r="I1250" t="s">
        <v>33</v>
      </c>
      <c r="J1250" t="s">
        <v>34</v>
      </c>
      <c r="K1250" t="s">
        <v>188</v>
      </c>
      <c r="L1250" t="s">
        <v>79</v>
      </c>
      <c r="M1250" s="1">
        <v>17900</v>
      </c>
      <c r="N1250" t="s">
        <v>36</v>
      </c>
      <c r="O1250" t="s">
        <v>37</v>
      </c>
      <c r="P1250" t="s">
        <v>72</v>
      </c>
      <c r="Q1250" t="s">
        <v>67</v>
      </c>
      <c r="R1250" t="s">
        <v>40</v>
      </c>
      <c r="S1250" t="str">
        <f>IF(Table1[[#This Row],[Current Employee Rating]]&gt;=4,"High Performer",IF(Table1[[#This Row],[Current Employee Rating]]&gt;=3,"Average Performer","Low Performer"))</f>
        <v>Average Performer</v>
      </c>
      <c r="T1250">
        <v>3</v>
      </c>
      <c r="U1250" s="1">
        <v>44998</v>
      </c>
      <c r="V1250">
        <v>2</v>
      </c>
      <c r="W1250" t="str">
        <f>IF(Table1[[#This Row],[Engagement Score]]&lt;3,"Low",IF(Table1[[#This Row],[Engagement Score]]&lt;4,"Medium","High"))</f>
        <v>Low</v>
      </c>
      <c r="X1250">
        <v>3</v>
      </c>
      <c r="Y1250" t="str">
        <f>IF(Table1[[#This Row],[Satisfaction Score]]&lt;3,"Unsatisfied",IF(Table1[[#This Row],[Satisfaction Score]]&lt;4,"Neutral","Satisfied"))</f>
        <v>Neutral</v>
      </c>
      <c r="Z1250">
        <v>5</v>
      </c>
      <c r="AA1250" s="1">
        <v>45053</v>
      </c>
      <c r="AB1250" t="s">
        <v>92</v>
      </c>
      <c r="AC1250" t="s">
        <v>42</v>
      </c>
      <c r="AD1250" t="s">
        <v>73</v>
      </c>
      <c r="AE1250">
        <v>1</v>
      </c>
      <c r="AF1250" s="5">
        <v>834.44</v>
      </c>
      <c r="AG1250">
        <v>74</v>
      </c>
      <c r="AH1250" t="str">
        <f t="shared" si="19"/>
        <v>Old</v>
      </c>
    </row>
    <row r="1251" spans="1:34" x14ac:dyDescent="0.25">
      <c r="A1251">
        <v>1765</v>
      </c>
      <c r="B1251" s="1">
        <v>43755</v>
      </c>
      <c r="C1251">
        <v>6</v>
      </c>
      <c r="D1251" t="s">
        <v>106</v>
      </c>
      <c r="E1251" t="s">
        <v>69</v>
      </c>
      <c r="F1251" t="s">
        <v>30</v>
      </c>
      <c r="G1251" t="s">
        <v>31</v>
      </c>
      <c r="H1251" t="s">
        <v>32</v>
      </c>
      <c r="I1251" t="s">
        <v>46</v>
      </c>
      <c r="J1251" t="s">
        <v>34</v>
      </c>
      <c r="K1251" t="s">
        <v>188</v>
      </c>
      <c r="L1251" t="s">
        <v>96</v>
      </c>
      <c r="M1251" s="1">
        <v>33488</v>
      </c>
      <c r="N1251" t="s">
        <v>36</v>
      </c>
      <c r="O1251" t="s">
        <v>37</v>
      </c>
      <c r="P1251" t="s">
        <v>84</v>
      </c>
      <c r="Q1251" t="s">
        <v>77</v>
      </c>
      <c r="R1251" t="s">
        <v>40</v>
      </c>
      <c r="S1251" t="str">
        <f>IF(Table1[[#This Row],[Current Employee Rating]]&gt;=4,"High Performer",IF(Table1[[#This Row],[Current Employee Rating]]&gt;=3,"Average Performer","Low Performer"))</f>
        <v>Average Performer</v>
      </c>
      <c r="T1251">
        <v>3</v>
      </c>
      <c r="U1251" s="1">
        <v>44919</v>
      </c>
      <c r="V1251">
        <v>5</v>
      </c>
      <c r="W1251" t="str">
        <f>IF(Table1[[#This Row],[Engagement Score]]&lt;3,"Low",IF(Table1[[#This Row],[Engagement Score]]&lt;4,"Medium","High"))</f>
        <v>High</v>
      </c>
      <c r="X1251">
        <v>5</v>
      </c>
      <c r="Y1251" t="str">
        <f>IF(Table1[[#This Row],[Satisfaction Score]]&lt;3,"Unsatisfied",IF(Table1[[#This Row],[Satisfaction Score]]&lt;4,"Neutral","Satisfied"))</f>
        <v>Satisfied</v>
      </c>
      <c r="Z1251">
        <v>2</v>
      </c>
      <c r="AA1251" s="1">
        <v>45142</v>
      </c>
      <c r="AB1251" t="s">
        <v>41</v>
      </c>
      <c r="AC1251" t="s">
        <v>51</v>
      </c>
      <c r="AD1251" t="s">
        <v>52</v>
      </c>
      <c r="AE1251">
        <v>1</v>
      </c>
      <c r="AF1251" s="5">
        <v>393.88</v>
      </c>
      <c r="AG1251">
        <v>28</v>
      </c>
      <c r="AH1251" t="str">
        <f t="shared" si="19"/>
        <v>Adult</v>
      </c>
    </row>
    <row r="1252" spans="1:34" x14ac:dyDescent="0.25">
      <c r="A1252">
        <v>1766</v>
      </c>
      <c r="B1252" s="1">
        <v>43638</v>
      </c>
      <c r="C1252">
        <v>6</v>
      </c>
      <c r="D1252" t="s">
        <v>28</v>
      </c>
      <c r="E1252" t="s">
        <v>94</v>
      </c>
      <c r="F1252" t="s">
        <v>30</v>
      </c>
      <c r="G1252" t="s">
        <v>31</v>
      </c>
      <c r="H1252" t="s">
        <v>56</v>
      </c>
      <c r="I1252" t="s">
        <v>33</v>
      </c>
      <c r="J1252" t="s">
        <v>34</v>
      </c>
      <c r="K1252" t="s">
        <v>188</v>
      </c>
      <c r="L1252" t="s">
        <v>70</v>
      </c>
      <c r="M1252" s="1">
        <v>21016</v>
      </c>
      <c r="N1252" t="s">
        <v>36</v>
      </c>
      <c r="O1252" t="s">
        <v>37</v>
      </c>
      <c r="P1252" t="s">
        <v>84</v>
      </c>
      <c r="Q1252" t="s">
        <v>67</v>
      </c>
      <c r="R1252" t="s">
        <v>40</v>
      </c>
      <c r="S1252" t="str">
        <f>IF(Table1[[#This Row],[Current Employee Rating]]&gt;=4,"High Performer",IF(Table1[[#This Row],[Current Employee Rating]]&gt;=3,"Average Performer","Low Performer"))</f>
        <v>Average Performer</v>
      </c>
      <c r="T1252">
        <v>3</v>
      </c>
      <c r="U1252" s="1">
        <v>45069</v>
      </c>
      <c r="V1252">
        <v>1</v>
      </c>
      <c r="W1252" t="str">
        <f>IF(Table1[[#This Row],[Engagement Score]]&lt;3,"Low",IF(Table1[[#This Row],[Engagement Score]]&lt;4,"Medium","High"))</f>
        <v>Low</v>
      </c>
      <c r="X1252">
        <v>5</v>
      </c>
      <c r="Y1252" t="str">
        <f>IF(Table1[[#This Row],[Satisfaction Score]]&lt;3,"Unsatisfied",IF(Table1[[#This Row],[Satisfaction Score]]&lt;4,"Neutral","Satisfied"))</f>
        <v>Satisfied</v>
      </c>
      <c r="Z1252">
        <v>2</v>
      </c>
      <c r="AA1252" s="1">
        <v>45114</v>
      </c>
      <c r="AB1252" t="s">
        <v>50</v>
      </c>
      <c r="AC1252" t="s">
        <v>51</v>
      </c>
      <c r="AD1252" t="s">
        <v>52</v>
      </c>
      <c r="AE1252">
        <v>3</v>
      </c>
      <c r="AF1252" s="5">
        <v>637.61</v>
      </c>
      <c r="AG1252">
        <v>62</v>
      </c>
      <c r="AH1252" t="str">
        <f t="shared" si="19"/>
        <v>Old</v>
      </c>
    </row>
    <row r="1253" spans="1:34" x14ac:dyDescent="0.25">
      <c r="A1253">
        <v>1767</v>
      </c>
      <c r="B1253" s="1">
        <v>44967</v>
      </c>
      <c r="C1253">
        <v>3</v>
      </c>
      <c r="D1253" t="s">
        <v>28</v>
      </c>
      <c r="E1253" t="s">
        <v>74</v>
      </c>
      <c r="F1253" t="s">
        <v>30</v>
      </c>
      <c r="G1253" t="s">
        <v>31</v>
      </c>
      <c r="H1253" t="s">
        <v>45</v>
      </c>
      <c r="I1253" t="s">
        <v>55</v>
      </c>
      <c r="J1253" t="s">
        <v>34</v>
      </c>
      <c r="K1253" t="s">
        <v>188</v>
      </c>
      <c r="L1253" t="s">
        <v>65</v>
      </c>
      <c r="M1253" s="1">
        <v>35064</v>
      </c>
      <c r="N1253" t="s">
        <v>36</v>
      </c>
      <c r="O1253" t="s">
        <v>37</v>
      </c>
      <c r="P1253" t="s">
        <v>38</v>
      </c>
      <c r="Q1253" t="s">
        <v>77</v>
      </c>
      <c r="R1253" t="s">
        <v>40</v>
      </c>
      <c r="S1253" t="str">
        <f>IF(Table1[[#This Row],[Current Employee Rating]]&gt;=4,"High Performer",IF(Table1[[#This Row],[Current Employee Rating]]&gt;=3,"Average Performer","Low Performer"))</f>
        <v>Average Performer</v>
      </c>
      <c r="T1253">
        <v>3</v>
      </c>
      <c r="U1253" s="1">
        <v>44782</v>
      </c>
      <c r="V1253">
        <v>4</v>
      </c>
      <c r="W1253" t="str">
        <f>IF(Table1[[#This Row],[Engagement Score]]&lt;3,"Low",IF(Table1[[#This Row],[Engagement Score]]&lt;4,"Medium","High"))</f>
        <v>High</v>
      </c>
      <c r="X1253">
        <v>1</v>
      </c>
      <c r="Y1253" t="str">
        <f>IF(Table1[[#This Row],[Satisfaction Score]]&lt;3,"Unsatisfied",IF(Table1[[#This Row],[Satisfaction Score]]&lt;4,"Neutral","Satisfied"))</f>
        <v>Unsatisfied</v>
      </c>
      <c r="Z1253">
        <v>1</v>
      </c>
      <c r="AA1253" s="1">
        <v>44859</v>
      </c>
      <c r="AB1253" t="s">
        <v>62</v>
      </c>
      <c r="AC1253" t="s">
        <v>51</v>
      </c>
      <c r="AD1253" t="s">
        <v>73</v>
      </c>
      <c r="AE1253">
        <v>3</v>
      </c>
      <c r="AF1253" s="5">
        <v>902.11</v>
      </c>
      <c r="AG1253">
        <v>28</v>
      </c>
      <c r="AH1253" t="str">
        <f t="shared" si="19"/>
        <v>Adult</v>
      </c>
    </row>
    <row r="1254" spans="1:34" x14ac:dyDescent="0.25">
      <c r="A1254">
        <v>1768</v>
      </c>
      <c r="B1254" s="1">
        <v>44847</v>
      </c>
      <c r="C1254">
        <v>3</v>
      </c>
      <c r="D1254" t="s">
        <v>28</v>
      </c>
      <c r="E1254" t="s">
        <v>81</v>
      </c>
      <c r="F1254" t="s">
        <v>30</v>
      </c>
      <c r="G1254" t="s">
        <v>31</v>
      </c>
      <c r="H1254" t="s">
        <v>32</v>
      </c>
      <c r="I1254" t="s">
        <v>33</v>
      </c>
      <c r="J1254" t="s">
        <v>34</v>
      </c>
      <c r="K1254" t="s">
        <v>188</v>
      </c>
      <c r="L1254" t="s">
        <v>47</v>
      </c>
      <c r="M1254" s="1">
        <v>28182</v>
      </c>
      <c r="N1254" t="s">
        <v>36</v>
      </c>
      <c r="O1254" t="s">
        <v>37</v>
      </c>
      <c r="P1254" t="s">
        <v>72</v>
      </c>
      <c r="Q1254" t="s">
        <v>67</v>
      </c>
      <c r="R1254" t="s">
        <v>40</v>
      </c>
      <c r="S1254" t="str">
        <f>IF(Table1[[#This Row],[Current Employee Rating]]&gt;=4,"High Performer",IF(Table1[[#This Row],[Current Employee Rating]]&gt;=3,"Average Performer","Low Performer"))</f>
        <v>Average Performer</v>
      </c>
      <c r="T1254">
        <v>3</v>
      </c>
      <c r="U1254" s="1">
        <v>44968</v>
      </c>
      <c r="V1254">
        <v>3</v>
      </c>
      <c r="W1254" t="str">
        <f>IF(Table1[[#This Row],[Engagement Score]]&lt;3,"Low",IF(Table1[[#This Row],[Engagement Score]]&lt;4,"Medium","High"))</f>
        <v>Medium</v>
      </c>
      <c r="X1254">
        <v>3</v>
      </c>
      <c r="Y1254" t="str">
        <f>IF(Table1[[#This Row],[Satisfaction Score]]&lt;3,"Unsatisfied",IF(Table1[[#This Row],[Satisfaction Score]]&lt;4,"Neutral","Satisfied"))</f>
        <v>Neutral</v>
      </c>
      <c r="Z1254">
        <v>3</v>
      </c>
      <c r="AA1254" s="1">
        <v>44834</v>
      </c>
      <c r="AB1254" t="s">
        <v>41</v>
      </c>
      <c r="AC1254" t="s">
        <v>51</v>
      </c>
      <c r="AD1254" t="s">
        <v>73</v>
      </c>
      <c r="AE1254">
        <v>1</v>
      </c>
      <c r="AF1254" s="5">
        <v>999.79</v>
      </c>
      <c r="AG1254">
        <v>45</v>
      </c>
      <c r="AH1254" t="str">
        <f t="shared" si="19"/>
        <v>Middle Aged</v>
      </c>
    </row>
    <row r="1255" spans="1:34" x14ac:dyDescent="0.25">
      <c r="A1255">
        <v>1769</v>
      </c>
      <c r="B1255" s="1">
        <v>44992</v>
      </c>
      <c r="C1255">
        <v>3</v>
      </c>
      <c r="D1255" t="s">
        <v>28</v>
      </c>
      <c r="E1255" t="s">
        <v>54</v>
      </c>
      <c r="F1255" t="s">
        <v>30</v>
      </c>
      <c r="G1255" t="s">
        <v>31</v>
      </c>
      <c r="H1255" t="s">
        <v>56</v>
      </c>
      <c r="I1255" t="s">
        <v>33</v>
      </c>
      <c r="J1255" t="s">
        <v>34</v>
      </c>
      <c r="K1255" t="s">
        <v>188</v>
      </c>
      <c r="L1255" t="s">
        <v>79</v>
      </c>
      <c r="M1255" s="1">
        <v>27148</v>
      </c>
      <c r="N1255" t="s">
        <v>36</v>
      </c>
      <c r="O1255" t="s">
        <v>48</v>
      </c>
      <c r="P1255" t="s">
        <v>49</v>
      </c>
      <c r="Q1255" t="s">
        <v>39</v>
      </c>
      <c r="R1255" t="s">
        <v>40</v>
      </c>
      <c r="S1255" t="str">
        <f>IF(Table1[[#This Row],[Current Employee Rating]]&gt;=4,"High Performer",IF(Table1[[#This Row],[Current Employee Rating]]&gt;=3,"Average Performer","Low Performer"))</f>
        <v>Average Performer</v>
      </c>
      <c r="T1255">
        <v>3</v>
      </c>
      <c r="U1255" s="1">
        <v>44967</v>
      </c>
      <c r="V1255">
        <v>4</v>
      </c>
      <c r="W1255" t="str">
        <f>IF(Table1[[#This Row],[Engagement Score]]&lt;3,"Low",IF(Table1[[#This Row],[Engagement Score]]&lt;4,"Medium","High"))</f>
        <v>High</v>
      </c>
      <c r="X1255">
        <v>3</v>
      </c>
      <c r="Y1255" t="str">
        <f>IF(Table1[[#This Row],[Satisfaction Score]]&lt;3,"Unsatisfied",IF(Table1[[#This Row],[Satisfaction Score]]&lt;4,"Neutral","Satisfied"))</f>
        <v>Neutral</v>
      </c>
      <c r="Z1255">
        <v>5</v>
      </c>
      <c r="AA1255" s="1">
        <v>45012</v>
      </c>
      <c r="AB1255" t="s">
        <v>41</v>
      </c>
      <c r="AC1255" t="s">
        <v>42</v>
      </c>
      <c r="AD1255" t="s">
        <v>73</v>
      </c>
      <c r="AE1255">
        <v>1</v>
      </c>
      <c r="AF1255" s="5">
        <v>976.58</v>
      </c>
      <c r="AG1255">
        <v>49</v>
      </c>
      <c r="AH1255" t="str">
        <f t="shared" si="19"/>
        <v>Middle Aged</v>
      </c>
    </row>
    <row r="1256" spans="1:34" x14ac:dyDescent="0.25">
      <c r="A1256">
        <v>1770</v>
      </c>
      <c r="B1256" s="1">
        <v>43355</v>
      </c>
      <c r="C1256">
        <v>7</v>
      </c>
      <c r="D1256" t="s">
        <v>28</v>
      </c>
      <c r="E1256" t="s">
        <v>69</v>
      </c>
      <c r="F1256" t="s">
        <v>30</v>
      </c>
      <c r="G1256" t="s">
        <v>46</v>
      </c>
      <c r="H1256" t="s">
        <v>45</v>
      </c>
      <c r="I1256" t="s">
        <v>55</v>
      </c>
      <c r="J1256" t="s">
        <v>34</v>
      </c>
      <c r="K1256" t="s">
        <v>188</v>
      </c>
      <c r="L1256" t="s">
        <v>58</v>
      </c>
      <c r="M1256" s="1">
        <v>25997</v>
      </c>
      <c r="N1256" t="s">
        <v>36</v>
      </c>
      <c r="O1256" t="s">
        <v>48</v>
      </c>
      <c r="P1256" t="s">
        <v>49</v>
      </c>
      <c r="Q1256" t="s">
        <v>61</v>
      </c>
      <c r="R1256" t="s">
        <v>40</v>
      </c>
      <c r="S1256" t="str">
        <f>IF(Table1[[#This Row],[Current Employee Rating]]&gt;=4,"High Performer",IF(Table1[[#This Row],[Current Employee Rating]]&gt;=3,"Average Performer","Low Performer"))</f>
        <v>Average Performer</v>
      </c>
      <c r="T1256">
        <v>3</v>
      </c>
      <c r="U1256" s="1">
        <v>44981</v>
      </c>
      <c r="V1256">
        <v>1</v>
      </c>
      <c r="W1256" t="str">
        <f>IF(Table1[[#This Row],[Engagement Score]]&lt;3,"Low",IF(Table1[[#This Row],[Engagement Score]]&lt;4,"Medium","High"))</f>
        <v>Low</v>
      </c>
      <c r="X1256">
        <v>3</v>
      </c>
      <c r="Y1256" t="str">
        <f>IF(Table1[[#This Row],[Satisfaction Score]]&lt;3,"Unsatisfied",IF(Table1[[#This Row],[Satisfaction Score]]&lt;4,"Neutral","Satisfied"))</f>
        <v>Neutral</v>
      </c>
      <c r="Z1256">
        <v>5</v>
      </c>
      <c r="AA1256" s="1">
        <v>44808</v>
      </c>
      <c r="AB1256" t="s">
        <v>50</v>
      </c>
      <c r="AC1256" t="s">
        <v>51</v>
      </c>
      <c r="AD1256" t="s">
        <v>52</v>
      </c>
      <c r="AE1256">
        <v>2</v>
      </c>
      <c r="AF1256" s="5">
        <v>257.2</v>
      </c>
      <c r="AG1256">
        <v>47</v>
      </c>
      <c r="AH1256" t="str">
        <f t="shared" si="19"/>
        <v>Middle Aged</v>
      </c>
    </row>
    <row r="1257" spans="1:34" x14ac:dyDescent="0.25">
      <c r="A1257">
        <v>1771</v>
      </c>
      <c r="B1257" s="1">
        <v>44009</v>
      </c>
      <c r="C1257">
        <v>5</v>
      </c>
      <c r="D1257" t="s">
        <v>28</v>
      </c>
      <c r="E1257" t="s">
        <v>29</v>
      </c>
      <c r="F1257" t="s">
        <v>30</v>
      </c>
      <c r="G1257" t="s">
        <v>46</v>
      </c>
      <c r="H1257" t="s">
        <v>32</v>
      </c>
      <c r="I1257" t="s">
        <v>46</v>
      </c>
      <c r="J1257" t="s">
        <v>34</v>
      </c>
      <c r="K1257" t="s">
        <v>188</v>
      </c>
      <c r="L1257" t="s">
        <v>100</v>
      </c>
      <c r="M1257" s="1">
        <v>18502</v>
      </c>
      <c r="N1257" t="s">
        <v>36</v>
      </c>
      <c r="O1257" t="s">
        <v>48</v>
      </c>
      <c r="P1257" t="s">
        <v>49</v>
      </c>
      <c r="Q1257" t="s">
        <v>39</v>
      </c>
      <c r="R1257" t="s">
        <v>40</v>
      </c>
      <c r="S1257" t="str">
        <f>IF(Table1[[#This Row],[Current Employee Rating]]&gt;=4,"High Performer",IF(Table1[[#This Row],[Current Employee Rating]]&gt;=3,"Average Performer","Low Performer"))</f>
        <v>Average Performer</v>
      </c>
      <c r="T1257">
        <v>3</v>
      </c>
      <c r="U1257" s="1">
        <v>45080</v>
      </c>
      <c r="V1257">
        <v>3</v>
      </c>
      <c r="W1257" t="str">
        <f>IF(Table1[[#This Row],[Engagement Score]]&lt;3,"Low",IF(Table1[[#This Row],[Engagement Score]]&lt;4,"Medium","High"))</f>
        <v>Medium</v>
      </c>
      <c r="X1257">
        <v>2</v>
      </c>
      <c r="Y1257" t="str">
        <f>IF(Table1[[#This Row],[Satisfaction Score]]&lt;3,"Unsatisfied",IF(Table1[[#This Row],[Satisfaction Score]]&lt;4,"Neutral","Satisfied"))</f>
        <v>Unsatisfied</v>
      </c>
      <c r="Z1257">
        <v>1</v>
      </c>
      <c r="AA1257" s="1">
        <v>44984</v>
      </c>
      <c r="AB1257" t="s">
        <v>68</v>
      </c>
      <c r="AC1257" t="s">
        <v>51</v>
      </c>
      <c r="AD1257" t="s">
        <v>52</v>
      </c>
      <c r="AE1257">
        <v>2</v>
      </c>
      <c r="AF1257" s="5">
        <v>991.1</v>
      </c>
      <c r="AG1257">
        <v>70</v>
      </c>
      <c r="AH1257" t="str">
        <f t="shared" si="19"/>
        <v>Old</v>
      </c>
    </row>
    <row r="1258" spans="1:34" x14ac:dyDescent="0.25">
      <c r="A1258">
        <v>1772</v>
      </c>
      <c r="B1258" s="1">
        <v>43462</v>
      </c>
      <c r="C1258">
        <v>7</v>
      </c>
      <c r="D1258" t="s">
        <v>28</v>
      </c>
      <c r="E1258" t="s">
        <v>85</v>
      </c>
      <c r="F1258" t="s">
        <v>30</v>
      </c>
      <c r="G1258" t="s">
        <v>31</v>
      </c>
      <c r="H1258" t="s">
        <v>45</v>
      </c>
      <c r="I1258" t="s">
        <v>46</v>
      </c>
      <c r="J1258" t="s">
        <v>34</v>
      </c>
      <c r="K1258" t="s">
        <v>188</v>
      </c>
      <c r="L1258" t="s">
        <v>65</v>
      </c>
      <c r="M1258" s="1">
        <v>19903</v>
      </c>
      <c r="N1258" t="s">
        <v>36</v>
      </c>
      <c r="O1258" t="s">
        <v>48</v>
      </c>
      <c r="P1258" t="s">
        <v>84</v>
      </c>
      <c r="Q1258" t="s">
        <v>39</v>
      </c>
      <c r="R1258" t="s">
        <v>40</v>
      </c>
      <c r="S1258" t="str">
        <f>IF(Table1[[#This Row],[Current Employee Rating]]&gt;=4,"High Performer",IF(Table1[[#This Row],[Current Employee Rating]]&gt;=3,"Average Performer","Low Performer"))</f>
        <v>Average Performer</v>
      </c>
      <c r="T1258">
        <v>3</v>
      </c>
      <c r="U1258" s="1">
        <v>44927</v>
      </c>
      <c r="V1258">
        <v>3</v>
      </c>
      <c r="W1258" t="str">
        <f>IF(Table1[[#This Row],[Engagement Score]]&lt;3,"Low",IF(Table1[[#This Row],[Engagement Score]]&lt;4,"Medium","High"))</f>
        <v>Medium</v>
      </c>
      <c r="X1258">
        <v>4</v>
      </c>
      <c r="Y1258" t="str">
        <f>IF(Table1[[#This Row],[Satisfaction Score]]&lt;3,"Unsatisfied",IF(Table1[[#This Row],[Satisfaction Score]]&lt;4,"Neutral","Satisfied"))</f>
        <v>Satisfied</v>
      </c>
      <c r="Z1258">
        <v>5</v>
      </c>
      <c r="AA1258" s="1">
        <v>44793</v>
      </c>
      <c r="AB1258" t="s">
        <v>68</v>
      </c>
      <c r="AC1258" t="s">
        <v>51</v>
      </c>
      <c r="AD1258" t="s">
        <v>73</v>
      </c>
      <c r="AE1258">
        <v>2</v>
      </c>
      <c r="AF1258" s="5">
        <v>205.64</v>
      </c>
      <c r="AG1258">
        <v>64</v>
      </c>
      <c r="AH1258" t="str">
        <f t="shared" si="19"/>
        <v>Old</v>
      </c>
    </row>
    <row r="1259" spans="1:34" x14ac:dyDescent="0.25">
      <c r="A1259">
        <v>1773</v>
      </c>
      <c r="B1259" s="1">
        <v>44216</v>
      </c>
      <c r="C1259">
        <v>5</v>
      </c>
      <c r="D1259" t="s">
        <v>28</v>
      </c>
      <c r="E1259" t="s">
        <v>44</v>
      </c>
      <c r="F1259" t="s">
        <v>30</v>
      </c>
      <c r="G1259" t="s">
        <v>46</v>
      </c>
      <c r="H1259" t="s">
        <v>56</v>
      </c>
      <c r="I1259" t="s">
        <v>33</v>
      </c>
      <c r="J1259" t="s">
        <v>34</v>
      </c>
      <c r="K1259" t="s">
        <v>188</v>
      </c>
      <c r="L1259" t="s">
        <v>75</v>
      </c>
      <c r="M1259" s="1">
        <v>15422</v>
      </c>
      <c r="N1259" t="s">
        <v>36</v>
      </c>
      <c r="O1259" t="s">
        <v>48</v>
      </c>
      <c r="P1259" t="s">
        <v>72</v>
      </c>
      <c r="Q1259" t="s">
        <v>67</v>
      </c>
      <c r="R1259" t="s">
        <v>40</v>
      </c>
      <c r="S1259" t="str">
        <f>IF(Table1[[#This Row],[Current Employee Rating]]&gt;=4,"High Performer",IF(Table1[[#This Row],[Current Employee Rating]]&gt;=3,"Average Performer","Low Performer"))</f>
        <v>Average Performer</v>
      </c>
      <c r="T1259">
        <v>3</v>
      </c>
      <c r="U1259" s="1">
        <v>44885</v>
      </c>
      <c r="V1259">
        <v>5</v>
      </c>
      <c r="W1259" t="str">
        <f>IF(Table1[[#This Row],[Engagement Score]]&lt;3,"Low",IF(Table1[[#This Row],[Engagement Score]]&lt;4,"Medium","High"))</f>
        <v>High</v>
      </c>
      <c r="X1259">
        <v>5</v>
      </c>
      <c r="Y1259" t="str">
        <f>IF(Table1[[#This Row],[Satisfaction Score]]&lt;3,"Unsatisfied",IF(Table1[[#This Row],[Satisfaction Score]]&lt;4,"Neutral","Satisfied"))</f>
        <v>Satisfied</v>
      </c>
      <c r="Z1259">
        <v>2</v>
      </c>
      <c r="AA1259" s="1">
        <v>44925</v>
      </c>
      <c r="AB1259" t="s">
        <v>41</v>
      </c>
      <c r="AC1259" t="s">
        <v>42</v>
      </c>
      <c r="AD1259" t="s">
        <v>73</v>
      </c>
      <c r="AE1259">
        <v>2</v>
      </c>
      <c r="AF1259" s="5">
        <v>817.45</v>
      </c>
      <c r="AG1259">
        <v>79</v>
      </c>
      <c r="AH1259" t="str">
        <f t="shared" si="19"/>
        <v>Old</v>
      </c>
    </row>
    <row r="1260" spans="1:34" x14ac:dyDescent="0.25">
      <c r="A1260">
        <v>1774</v>
      </c>
      <c r="B1260" s="1">
        <v>43722</v>
      </c>
      <c r="C1260">
        <v>6</v>
      </c>
      <c r="D1260" t="s">
        <v>28</v>
      </c>
      <c r="E1260" t="s">
        <v>87</v>
      </c>
      <c r="F1260" t="s">
        <v>30</v>
      </c>
      <c r="G1260" t="s">
        <v>55</v>
      </c>
      <c r="H1260" t="s">
        <v>56</v>
      </c>
      <c r="I1260" t="s">
        <v>46</v>
      </c>
      <c r="J1260" t="s">
        <v>34</v>
      </c>
      <c r="K1260" t="s">
        <v>188</v>
      </c>
      <c r="L1260" t="s">
        <v>70</v>
      </c>
      <c r="M1260" s="1">
        <v>32775</v>
      </c>
      <c r="N1260" t="s">
        <v>36</v>
      </c>
      <c r="O1260" t="s">
        <v>37</v>
      </c>
      <c r="P1260" t="s">
        <v>84</v>
      </c>
      <c r="Q1260" t="s">
        <v>39</v>
      </c>
      <c r="R1260" t="s">
        <v>40</v>
      </c>
      <c r="S1260" t="str">
        <f>IF(Table1[[#This Row],[Current Employee Rating]]&gt;=4,"High Performer",IF(Table1[[#This Row],[Current Employee Rating]]&gt;=3,"Average Performer","Low Performer"))</f>
        <v>Average Performer</v>
      </c>
      <c r="T1260">
        <v>3</v>
      </c>
      <c r="U1260" s="1">
        <v>44904</v>
      </c>
      <c r="V1260">
        <v>1</v>
      </c>
      <c r="W1260" t="str">
        <f>IF(Table1[[#This Row],[Engagement Score]]&lt;3,"Low",IF(Table1[[#This Row],[Engagement Score]]&lt;4,"Medium","High"))</f>
        <v>Low</v>
      </c>
      <c r="X1260">
        <v>1</v>
      </c>
      <c r="Y1260" t="str">
        <f>IF(Table1[[#This Row],[Satisfaction Score]]&lt;3,"Unsatisfied",IF(Table1[[#This Row],[Satisfaction Score]]&lt;4,"Neutral","Satisfied"))</f>
        <v>Unsatisfied</v>
      </c>
      <c r="Z1260">
        <v>2</v>
      </c>
      <c r="AA1260" s="1">
        <v>45085</v>
      </c>
      <c r="AB1260" t="s">
        <v>50</v>
      </c>
      <c r="AC1260" t="s">
        <v>51</v>
      </c>
      <c r="AD1260" t="s">
        <v>43</v>
      </c>
      <c r="AE1260">
        <v>5</v>
      </c>
      <c r="AF1260" s="5">
        <v>643.22</v>
      </c>
      <c r="AG1260">
        <v>30</v>
      </c>
      <c r="AH1260" t="str">
        <f t="shared" si="19"/>
        <v>Adult</v>
      </c>
    </row>
    <row r="1261" spans="1:34" x14ac:dyDescent="0.25">
      <c r="A1261">
        <v>1775</v>
      </c>
      <c r="B1261" s="1">
        <v>43379</v>
      </c>
      <c r="C1261">
        <v>7</v>
      </c>
      <c r="D1261" t="s">
        <v>28</v>
      </c>
      <c r="E1261" t="s">
        <v>64</v>
      </c>
      <c r="F1261" t="s">
        <v>30</v>
      </c>
      <c r="G1261" t="s">
        <v>31</v>
      </c>
      <c r="H1261" t="s">
        <v>45</v>
      </c>
      <c r="I1261" t="s">
        <v>55</v>
      </c>
      <c r="J1261" t="s">
        <v>34</v>
      </c>
      <c r="K1261" t="s">
        <v>188</v>
      </c>
      <c r="L1261" t="s">
        <v>79</v>
      </c>
      <c r="M1261" s="1">
        <v>35561</v>
      </c>
      <c r="N1261" t="s">
        <v>36</v>
      </c>
      <c r="O1261" t="s">
        <v>48</v>
      </c>
      <c r="P1261" t="s">
        <v>72</v>
      </c>
      <c r="Q1261" t="s">
        <v>61</v>
      </c>
      <c r="R1261" t="s">
        <v>40</v>
      </c>
      <c r="S1261" t="str">
        <f>IF(Table1[[#This Row],[Current Employee Rating]]&gt;=4,"High Performer",IF(Table1[[#This Row],[Current Employee Rating]]&gt;=3,"Average Performer","Low Performer"))</f>
        <v>Average Performer</v>
      </c>
      <c r="T1261">
        <v>3</v>
      </c>
      <c r="U1261" s="1">
        <v>45056</v>
      </c>
      <c r="V1261">
        <v>4</v>
      </c>
      <c r="W1261" t="str">
        <f>IF(Table1[[#This Row],[Engagement Score]]&lt;3,"Low",IF(Table1[[#This Row],[Engagement Score]]&lt;4,"Medium","High"))</f>
        <v>High</v>
      </c>
      <c r="X1261">
        <v>2</v>
      </c>
      <c r="Y1261" t="str">
        <f>IF(Table1[[#This Row],[Satisfaction Score]]&lt;3,"Unsatisfied",IF(Table1[[#This Row],[Satisfaction Score]]&lt;4,"Neutral","Satisfied"))</f>
        <v>Unsatisfied</v>
      </c>
      <c r="Z1261">
        <v>3</v>
      </c>
      <c r="AA1261" s="1">
        <v>45054</v>
      </c>
      <c r="AB1261" t="s">
        <v>62</v>
      </c>
      <c r="AC1261" t="s">
        <v>42</v>
      </c>
      <c r="AD1261" t="s">
        <v>43</v>
      </c>
      <c r="AE1261">
        <v>4</v>
      </c>
      <c r="AF1261" s="5">
        <v>795.28</v>
      </c>
      <c r="AG1261">
        <v>21</v>
      </c>
      <c r="AH1261" t="str">
        <f t="shared" si="19"/>
        <v>Young Adult</v>
      </c>
    </row>
    <row r="1262" spans="1:34" x14ac:dyDescent="0.25">
      <c r="A1262">
        <v>1776</v>
      </c>
      <c r="B1262" s="1">
        <v>44411</v>
      </c>
      <c r="C1262">
        <v>4</v>
      </c>
      <c r="D1262" t="s">
        <v>28</v>
      </c>
      <c r="E1262" t="s">
        <v>94</v>
      </c>
      <c r="F1262" t="s">
        <v>30</v>
      </c>
      <c r="G1262" t="s">
        <v>55</v>
      </c>
      <c r="H1262" t="s">
        <v>32</v>
      </c>
      <c r="I1262" t="s">
        <v>33</v>
      </c>
      <c r="J1262" t="s">
        <v>34</v>
      </c>
      <c r="K1262" t="s">
        <v>188</v>
      </c>
      <c r="L1262" t="s">
        <v>96</v>
      </c>
      <c r="M1262" s="1">
        <v>20159</v>
      </c>
      <c r="N1262" t="s">
        <v>36</v>
      </c>
      <c r="O1262" t="s">
        <v>48</v>
      </c>
      <c r="P1262" t="s">
        <v>84</v>
      </c>
      <c r="Q1262" t="s">
        <v>77</v>
      </c>
      <c r="R1262" t="s">
        <v>40</v>
      </c>
      <c r="S1262" t="str">
        <f>IF(Table1[[#This Row],[Current Employee Rating]]&gt;=4,"High Performer",IF(Table1[[#This Row],[Current Employee Rating]]&gt;=3,"Average Performer","Low Performer"))</f>
        <v>Average Performer</v>
      </c>
      <c r="T1262">
        <v>3</v>
      </c>
      <c r="U1262" s="1">
        <v>44942</v>
      </c>
      <c r="V1262">
        <v>3</v>
      </c>
      <c r="W1262" t="str">
        <f>IF(Table1[[#This Row],[Engagement Score]]&lt;3,"Low",IF(Table1[[#This Row],[Engagement Score]]&lt;4,"Medium","High"))</f>
        <v>Medium</v>
      </c>
      <c r="X1262">
        <v>2</v>
      </c>
      <c r="Y1262" t="str">
        <f>IF(Table1[[#This Row],[Satisfaction Score]]&lt;3,"Unsatisfied",IF(Table1[[#This Row],[Satisfaction Score]]&lt;4,"Neutral","Satisfied"))</f>
        <v>Unsatisfied</v>
      </c>
      <c r="Z1262">
        <v>3</v>
      </c>
      <c r="AA1262" s="1">
        <v>44811</v>
      </c>
      <c r="AB1262" t="s">
        <v>62</v>
      </c>
      <c r="AC1262" t="s">
        <v>42</v>
      </c>
      <c r="AD1262" t="s">
        <v>43</v>
      </c>
      <c r="AE1262">
        <v>2</v>
      </c>
      <c r="AF1262" s="5">
        <v>521.69000000000005</v>
      </c>
      <c r="AG1262">
        <v>66</v>
      </c>
      <c r="AH1262" t="str">
        <f t="shared" si="19"/>
        <v>Old</v>
      </c>
    </row>
    <row r="1263" spans="1:34" x14ac:dyDescent="0.25">
      <c r="A1263">
        <v>1777</v>
      </c>
      <c r="B1263" s="1">
        <v>43651</v>
      </c>
      <c r="C1263">
        <v>6</v>
      </c>
      <c r="D1263" t="s">
        <v>28</v>
      </c>
      <c r="E1263" t="s">
        <v>74</v>
      </c>
      <c r="F1263" t="s">
        <v>30</v>
      </c>
      <c r="G1263" t="s">
        <v>55</v>
      </c>
      <c r="H1263" t="s">
        <v>56</v>
      </c>
      <c r="I1263" t="s">
        <v>33</v>
      </c>
      <c r="J1263" t="s">
        <v>34</v>
      </c>
      <c r="K1263" t="s">
        <v>188</v>
      </c>
      <c r="L1263" t="s">
        <v>89</v>
      </c>
      <c r="M1263" s="1">
        <v>22761</v>
      </c>
      <c r="N1263" t="s">
        <v>36</v>
      </c>
      <c r="O1263" t="s">
        <v>37</v>
      </c>
      <c r="P1263" t="s">
        <v>49</v>
      </c>
      <c r="Q1263" t="s">
        <v>61</v>
      </c>
      <c r="R1263" t="s">
        <v>40</v>
      </c>
      <c r="S1263" t="str">
        <f>IF(Table1[[#This Row],[Current Employee Rating]]&gt;=4,"High Performer",IF(Table1[[#This Row],[Current Employee Rating]]&gt;=3,"Average Performer","Low Performer"))</f>
        <v>Average Performer</v>
      </c>
      <c r="T1263">
        <v>3</v>
      </c>
      <c r="U1263" s="1">
        <v>44959</v>
      </c>
      <c r="V1263">
        <v>1</v>
      </c>
      <c r="W1263" t="str">
        <f>IF(Table1[[#This Row],[Engagement Score]]&lt;3,"Low",IF(Table1[[#This Row],[Engagement Score]]&lt;4,"Medium","High"))</f>
        <v>Low</v>
      </c>
      <c r="X1263">
        <v>3</v>
      </c>
      <c r="Y1263" t="str">
        <f>IF(Table1[[#This Row],[Satisfaction Score]]&lt;3,"Unsatisfied",IF(Table1[[#This Row],[Satisfaction Score]]&lt;4,"Neutral","Satisfied"))</f>
        <v>Neutral</v>
      </c>
      <c r="Z1263">
        <v>1</v>
      </c>
      <c r="AA1263" s="1">
        <v>45040</v>
      </c>
      <c r="AB1263" t="s">
        <v>50</v>
      </c>
      <c r="AC1263" t="s">
        <v>51</v>
      </c>
      <c r="AD1263" t="s">
        <v>52</v>
      </c>
      <c r="AE1263">
        <v>3</v>
      </c>
      <c r="AF1263" s="5">
        <v>157.78</v>
      </c>
      <c r="AG1263">
        <v>57</v>
      </c>
      <c r="AH1263" t="str">
        <f t="shared" si="19"/>
        <v>Middle Aged</v>
      </c>
    </row>
    <row r="1264" spans="1:34" x14ac:dyDescent="0.25">
      <c r="A1264">
        <v>1778</v>
      </c>
      <c r="B1264" s="1">
        <v>43580</v>
      </c>
      <c r="C1264">
        <v>7</v>
      </c>
      <c r="D1264" t="s">
        <v>28</v>
      </c>
      <c r="E1264" t="s">
        <v>81</v>
      </c>
      <c r="F1264" t="s">
        <v>30</v>
      </c>
      <c r="G1264" t="s">
        <v>55</v>
      </c>
      <c r="H1264" t="s">
        <v>56</v>
      </c>
      <c r="I1264" t="s">
        <v>55</v>
      </c>
      <c r="J1264" t="s">
        <v>34</v>
      </c>
      <c r="K1264" t="s">
        <v>188</v>
      </c>
      <c r="L1264" t="s">
        <v>65</v>
      </c>
      <c r="M1264" s="1">
        <v>18036</v>
      </c>
      <c r="N1264" t="s">
        <v>36</v>
      </c>
      <c r="O1264" t="s">
        <v>37</v>
      </c>
      <c r="P1264" t="s">
        <v>60</v>
      </c>
      <c r="Q1264" t="s">
        <v>39</v>
      </c>
      <c r="R1264" t="s">
        <v>40</v>
      </c>
      <c r="S1264" t="str">
        <f>IF(Table1[[#This Row],[Current Employee Rating]]&gt;=4,"High Performer",IF(Table1[[#This Row],[Current Employee Rating]]&gt;=3,"Average Performer","Low Performer"))</f>
        <v>Average Performer</v>
      </c>
      <c r="T1264">
        <v>3</v>
      </c>
      <c r="U1264" s="1">
        <v>44884</v>
      </c>
      <c r="V1264">
        <v>3</v>
      </c>
      <c r="W1264" t="str">
        <f>IF(Table1[[#This Row],[Engagement Score]]&lt;3,"Low",IF(Table1[[#This Row],[Engagement Score]]&lt;4,"Medium","High"))</f>
        <v>Medium</v>
      </c>
      <c r="X1264">
        <v>5</v>
      </c>
      <c r="Y1264" t="str">
        <f>IF(Table1[[#This Row],[Satisfaction Score]]&lt;3,"Unsatisfied",IF(Table1[[#This Row],[Satisfaction Score]]&lt;4,"Neutral","Satisfied"))</f>
        <v>Satisfied</v>
      </c>
      <c r="Z1264">
        <v>4</v>
      </c>
      <c r="AA1264" s="1">
        <v>44805</v>
      </c>
      <c r="AB1264" t="s">
        <v>62</v>
      </c>
      <c r="AC1264" t="s">
        <v>51</v>
      </c>
      <c r="AD1264" t="s">
        <v>73</v>
      </c>
      <c r="AE1264">
        <v>3</v>
      </c>
      <c r="AF1264" s="5">
        <v>803.94</v>
      </c>
      <c r="AG1264">
        <v>70</v>
      </c>
      <c r="AH1264" t="str">
        <f t="shared" si="19"/>
        <v>Old</v>
      </c>
    </row>
    <row r="1265" spans="1:34" x14ac:dyDescent="0.25">
      <c r="A1265">
        <v>1779</v>
      </c>
      <c r="B1265" s="1">
        <v>45122</v>
      </c>
      <c r="C1265">
        <v>2</v>
      </c>
      <c r="D1265" t="s">
        <v>28</v>
      </c>
      <c r="E1265" t="s">
        <v>54</v>
      </c>
      <c r="F1265" t="s">
        <v>30</v>
      </c>
      <c r="G1265" t="s">
        <v>55</v>
      </c>
      <c r="H1265" t="s">
        <v>45</v>
      </c>
      <c r="I1265" t="s">
        <v>33</v>
      </c>
      <c r="J1265" t="s">
        <v>34</v>
      </c>
      <c r="K1265" t="s">
        <v>188</v>
      </c>
      <c r="L1265" t="s">
        <v>96</v>
      </c>
      <c r="M1265" s="1">
        <v>22405</v>
      </c>
      <c r="N1265" t="s">
        <v>36</v>
      </c>
      <c r="O1265" t="s">
        <v>37</v>
      </c>
      <c r="P1265" t="s">
        <v>60</v>
      </c>
      <c r="Q1265" t="s">
        <v>67</v>
      </c>
      <c r="R1265" t="s">
        <v>40</v>
      </c>
      <c r="S1265" t="str">
        <f>IF(Table1[[#This Row],[Current Employee Rating]]&gt;=4,"High Performer",IF(Table1[[#This Row],[Current Employee Rating]]&gt;=3,"Average Performer","Low Performer"))</f>
        <v>Average Performer</v>
      </c>
      <c r="T1265">
        <v>3</v>
      </c>
      <c r="U1265" s="1">
        <v>44795</v>
      </c>
      <c r="V1265">
        <v>5</v>
      </c>
      <c r="W1265" t="str">
        <f>IF(Table1[[#This Row],[Engagement Score]]&lt;3,"Low",IF(Table1[[#This Row],[Engagement Score]]&lt;4,"Medium","High"))</f>
        <v>High</v>
      </c>
      <c r="X1265">
        <v>3</v>
      </c>
      <c r="Y1265" t="str">
        <f>IF(Table1[[#This Row],[Satisfaction Score]]&lt;3,"Unsatisfied",IF(Table1[[#This Row],[Satisfaction Score]]&lt;4,"Neutral","Satisfied"))</f>
        <v>Neutral</v>
      </c>
      <c r="Z1265">
        <v>4</v>
      </c>
      <c r="AA1265" s="1">
        <v>44892</v>
      </c>
      <c r="AB1265" t="s">
        <v>62</v>
      </c>
      <c r="AC1265" t="s">
        <v>42</v>
      </c>
      <c r="AD1265" t="s">
        <v>73</v>
      </c>
      <c r="AE1265">
        <v>3</v>
      </c>
      <c r="AF1265" s="5">
        <v>188.56</v>
      </c>
      <c r="AG1265">
        <v>62</v>
      </c>
      <c r="AH1265" t="str">
        <f t="shared" si="19"/>
        <v>Old</v>
      </c>
    </row>
    <row r="1266" spans="1:34" x14ac:dyDescent="0.25">
      <c r="A1266">
        <v>1780</v>
      </c>
      <c r="B1266" s="1">
        <v>44905</v>
      </c>
      <c r="C1266">
        <v>3</v>
      </c>
      <c r="D1266" t="s">
        <v>28</v>
      </c>
      <c r="E1266" t="s">
        <v>69</v>
      </c>
      <c r="F1266" t="s">
        <v>30</v>
      </c>
      <c r="G1266" t="s">
        <v>31</v>
      </c>
      <c r="H1266" t="s">
        <v>32</v>
      </c>
      <c r="I1266" t="s">
        <v>33</v>
      </c>
      <c r="J1266" t="s">
        <v>34</v>
      </c>
      <c r="K1266" t="s">
        <v>188</v>
      </c>
      <c r="L1266" t="s">
        <v>70</v>
      </c>
      <c r="M1266" s="1">
        <v>34161</v>
      </c>
      <c r="N1266" t="s">
        <v>36</v>
      </c>
      <c r="O1266" t="s">
        <v>37</v>
      </c>
      <c r="P1266" t="s">
        <v>49</v>
      </c>
      <c r="Q1266" t="s">
        <v>39</v>
      </c>
      <c r="R1266" t="s">
        <v>40</v>
      </c>
      <c r="S1266" t="str">
        <f>IF(Table1[[#This Row],[Current Employee Rating]]&gt;=4,"High Performer",IF(Table1[[#This Row],[Current Employee Rating]]&gt;=3,"Average Performer","Low Performer"))</f>
        <v>Average Performer</v>
      </c>
      <c r="T1266">
        <v>3</v>
      </c>
      <c r="U1266" s="1">
        <v>45080</v>
      </c>
      <c r="V1266">
        <v>2</v>
      </c>
      <c r="W1266" t="str">
        <f>IF(Table1[[#This Row],[Engagement Score]]&lt;3,"Low",IF(Table1[[#This Row],[Engagement Score]]&lt;4,"Medium","High"))</f>
        <v>Low</v>
      </c>
      <c r="X1266">
        <v>3</v>
      </c>
      <c r="Y1266" t="str">
        <f>IF(Table1[[#This Row],[Satisfaction Score]]&lt;3,"Unsatisfied",IF(Table1[[#This Row],[Satisfaction Score]]&lt;4,"Neutral","Satisfied"))</f>
        <v>Neutral</v>
      </c>
      <c r="Z1266">
        <v>2</v>
      </c>
      <c r="AA1266" s="1">
        <v>45010</v>
      </c>
      <c r="AB1266" t="s">
        <v>68</v>
      </c>
      <c r="AC1266" t="s">
        <v>51</v>
      </c>
      <c r="AD1266" t="s">
        <v>73</v>
      </c>
      <c r="AE1266">
        <v>2</v>
      </c>
      <c r="AF1266" s="5">
        <v>663.72</v>
      </c>
      <c r="AG1266">
        <v>29</v>
      </c>
      <c r="AH1266" t="str">
        <f t="shared" si="19"/>
        <v>Adult</v>
      </c>
    </row>
    <row r="1267" spans="1:34" x14ac:dyDescent="0.25">
      <c r="A1267">
        <v>1781</v>
      </c>
      <c r="B1267" s="1">
        <v>43587</v>
      </c>
      <c r="C1267">
        <v>7</v>
      </c>
      <c r="D1267" t="s">
        <v>28</v>
      </c>
      <c r="E1267" t="s">
        <v>29</v>
      </c>
      <c r="F1267" t="s">
        <v>30</v>
      </c>
      <c r="G1267" t="s">
        <v>31</v>
      </c>
      <c r="H1267" t="s">
        <v>45</v>
      </c>
      <c r="I1267" t="s">
        <v>46</v>
      </c>
      <c r="J1267" t="s">
        <v>34</v>
      </c>
      <c r="K1267" t="s">
        <v>188</v>
      </c>
      <c r="L1267" t="s">
        <v>58</v>
      </c>
      <c r="M1267" s="1">
        <v>30661</v>
      </c>
      <c r="N1267" t="s">
        <v>36</v>
      </c>
      <c r="O1267" t="s">
        <v>37</v>
      </c>
      <c r="P1267" t="s">
        <v>38</v>
      </c>
      <c r="Q1267" t="s">
        <v>77</v>
      </c>
      <c r="R1267" t="s">
        <v>40</v>
      </c>
      <c r="S1267" t="str">
        <f>IF(Table1[[#This Row],[Current Employee Rating]]&gt;=4,"High Performer",IF(Table1[[#This Row],[Current Employee Rating]]&gt;=3,"Average Performer","Low Performer"))</f>
        <v>Average Performer</v>
      </c>
      <c r="T1267">
        <v>3</v>
      </c>
      <c r="U1267" s="1">
        <v>44831</v>
      </c>
      <c r="V1267">
        <v>2</v>
      </c>
      <c r="W1267" t="str">
        <f>IF(Table1[[#This Row],[Engagement Score]]&lt;3,"Low",IF(Table1[[#This Row],[Engagement Score]]&lt;4,"Medium","High"))</f>
        <v>Low</v>
      </c>
      <c r="X1267">
        <v>2</v>
      </c>
      <c r="Y1267" t="str">
        <f>IF(Table1[[#This Row],[Satisfaction Score]]&lt;3,"Unsatisfied",IF(Table1[[#This Row],[Satisfaction Score]]&lt;4,"Neutral","Satisfied"))</f>
        <v>Unsatisfied</v>
      </c>
      <c r="Z1267">
        <v>4</v>
      </c>
      <c r="AA1267" s="1">
        <v>45111</v>
      </c>
      <c r="AB1267" t="s">
        <v>68</v>
      </c>
      <c r="AC1267" t="s">
        <v>51</v>
      </c>
      <c r="AD1267" t="s">
        <v>43</v>
      </c>
      <c r="AE1267">
        <v>4</v>
      </c>
      <c r="AF1267" s="5">
        <v>892.3</v>
      </c>
      <c r="AG1267">
        <v>36</v>
      </c>
      <c r="AH1267" t="str">
        <f t="shared" si="19"/>
        <v>Adult</v>
      </c>
    </row>
    <row r="1268" spans="1:34" x14ac:dyDescent="0.25">
      <c r="A1268">
        <v>1782</v>
      </c>
      <c r="B1268" s="1">
        <v>43478</v>
      </c>
      <c r="C1268">
        <v>7</v>
      </c>
      <c r="D1268" t="s">
        <v>106</v>
      </c>
      <c r="E1268" t="s">
        <v>81</v>
      </c>
      <c r="F1268" t="s">
        <v>108</v>
      </c>
      <c r="G1268" t="s">
        <v>31</v>
      </c>
      <c r="H1268" t="s">
        <v>45</v>
      </c>
      <c r="I1268" t="s">
        <v>33</v>
      </c>
      <c r="J1268" t="s">
        <v>34</v>
      </c>
      <c r="K1268" t="s">
        <v>188</v>
      </c>
      <c r="L1268" t="s">
        <v>70</v>
      </c>
      <c r="M1268" s="1">
        <v>18544</v>
      </c>
      <c r="N1268" t="s">
        <v>36</v>
      </c>
      <c r="O1268" t="s">
        <v>37</v>
      </c>
      <c r="P1268" t="s">
        <v>60</v>
      </c>
      <c r="Q1268" t="s">
        <v>67</v>
      </c>
      <c r="R1268" t="s">
        <v>40</v>
      </c>
      <c r="S1268" t="str">
        <f>IF(Table1[[#This Row],[Current Employee Rating]]&gt;=4,"High Performer",IF(Table1[[#This Row],[Current Employee Rating]]&gt;=3,"Average Performer","Low Performer"))</f>
        <v>Average Performer</v>
      </c>
      <c r="T1268">
        <v>3</v>
      </c>
      <c r="U1268" s="1">
        <v>45114</v>
      </c>
      <c r="V1268">
        <v>3</v>
      </c>
      <c r="W1268" t="str">
        <f>IF(Table1[[#This Row],[Engagement Score]]&lt;3,"Low",IF(Table1[[#This Row],[Engagement Score]]&lt;4,"Medium","High"))</f>
        <v>Medium</v>
      </c>
      <c r="X1268">
        <v>4</v>
      </c>
      <c r="Y1268" t="str">
        <f>IF(Table1[[#This Row],[Satisfaction Score]]&lt;3,"Unsatisfied",IF(Table1[[#This Row],[Satisfaction Score]]&lt;4,"Neutral","Satisfied"))</f>
        <v>Satisfied</v>
      </c>
      <c r="Z1268">
        <v>1</v>
      </c>
      <c r="AA1268" s="1">
        <v>44916</v>
      </c>
      <c r="AB1268" t="s">
        <v>92</v>
      </c>
      <c r="AC1268" t="s">
        <v>42</v>
      </c>
      <c r="AD1268" t="s">
        <v>73</v>
      </c>
      <c r="AE1268">
        <v>3</v>
      </c>
      <c r="AF1268" s="5">
        <v>560.35</v>
      </c>
      <c r="AG1268">
        <v>69</v>
      </c>
      <c r="AH1268" t="str">
        <f t="shared" si="19"/>
        <v>Old</v>
      </c>
    </row>
    <row r="1269" spans="1:34" x14ac:dyDescent="0.25">
      <c r="A1269">
        <v>1783</v>
      </c>
      <c r="B1269" s="1">
        <v>44356</v>
      </c>
      <c r="C1269">
        <v>4</v>
      </c>
      <c r="D1269" t="s">
        <v>28</v>
      </c>
      <c r="E1269" t="s">
        <v>94</v>
      </c>
      <c r="F1269" t="s">
        <v>30</v>
      </c>
      <c r="G1269" t="s">
        <v>46</v>
      </c>
      <c r="H1269" t="s">
        <v>32</v>
      </c>
      <c r="I1269" t="s">
        <v>46</v>
      </c>
      <c r="J1269" t="s">
        <v>34</v>
      </c>
      <c r="K1269" t="s">
        <v>188</v>
      </c>
      <c r="L1269" t="s">
        <v>65</v>
      </c>
      <c r="M1269" s="1">
        <v>29927</v>
      </c>
      <c r="N1269" t="s">
        <v>36</v>
      </c>
      <c r="O1269" t="s">
        <v>37</v>
      </c>
      <c r="P1269" t="s">
        <v>38</v>
      </c>
      <c r="Q1269" t="s">
        <v>39</v>
      </c>
      <c r="R1269" t="s">
        <v>40</v>
      </c>
      <c r="S1269" t="str">
        <f>IF(Table1[[#This Row],[Current Employee Rating]]&gt;=4,"High Performer",IF(Table1[[#This Row],[Current Employee Rating]]&gt;=3,"Average Performer","Low Performer"))</f>
        <v>Average Performer</v>
      </c>
      <c r="T1269">
        <v>3</v>
      </c>
      <c r="U1269" s="1">
        <v>45037</v>
      </c>
      <c r="V1269">
        <v>5</v>
      </c>
      <c r="W1269" t="str">
        <f>IF(Table1[[#This Row],[Engagement Score]]&lt;3,"Low",IF(Table1[[#This Row],[Engagement Score]]&lt;4,"Medium","High"))</f>
        <v>High</v>
      </c>
      <c r="X1269">
        <v>2</v>
      </c>
      <c r="Y1269" t="str">
        <f>IF(Table1[[#This Row],[Satisfaction Score]]&lt;3,"Unsatisfied",IF(Table1[[#This Row],[Satisfaction Score]]&lt;4,"Neutral","Satisfied"))</f>
        <v>Unsatisfied</v>
      </c>
      <c r="Z1269">
        <v>4</v>
      </c>
      <c r="AA1269" s="1">
        <v>44919</v>
      </c>
      <c r="AB1269" t="s">
        <v>68</v>
      </c>
      <c r="AC1269" t="s">
        <v>51</v>
      </c>
      <c r="AD1269" t="s">
        <v>73</v>
      </c>
      <c r="AE1269">
        <v>2</v>
      </c>
      <c r="AF1269" s="5">
        <v>595.5</v>
      </c>
      <c r="AG1269">
        <v>40</v>
      </c>
      <c r="AH1269" t="str">
        <f t="shared" si="19"/>
        <v>Middle Aged</v>
      </c>
    </row>
    <row r="1270" spans="1:34" x14ac:dyDescent="0.25">
      <c r="A1270">
        <v>1784</v>
      </c>
      <c r="B1270" s="1">
        <v>45140</v>
      </c>
      <c r="C1270">
        <v>2</v>
      </c>
      <c r="D1270" t="s">
        <v>28</v>
      </c>
      <c r="E1270" t="s">
        <v>74</v>
      </c>
      <c r="F1270" t="s">
        <v>30</v>
      </c>
      <c r="G1270" t="s">
        <v>46</v>
      </c>
      <c r="H1270" t="s">
        <v>45</v>
      </c>
      <c r="I1270" t="s">
        <v>33</v>
      </c>
      <c r="J1270" t="s">
        <v>34</v>
      </c>
      <c r="K1270" t="s">
        <v>188</v>
      </c>
      <c r="L1270" t="s">
        <v>65</v>
      </c>
      <c r="M1270" s="1">
        <v>26022</v>
      </c>
      <c r="N1270" t="s">
        <v>36</v>
      </c>
      <c r="O1270" t="s">
        <v>37</v>
      </c>
      <c r="P1270" t="s">
        <v>60</v>
      </c>
      <c r="Q1270" t="s">
        <v>77</v>
      </c>
      <c r="R1270" t="s">
        <v>40</v>
      </c>
      <c r="S1270" t="str">
        <f>IF(Table1[[#This Row],[Current Employee Rating]]&gt;=4,"High Performer",IF(Table1[[#This Row],[Current Employee Rating]]&gt;=3,"Average Performer","Low Performer"))</f>
        <v>Average Performer</v>
      </c>
      <c r="T1270">
        <v>3</v>
      </c>
      <c r="U1270" s="1">
        <v>44980</v>
      </c>
      <c r="V1270">
        <v>2</v>
      </c>
      <c r="W1270" t="str">
        <f>IF(Table1[[#This Row],[Engagement Score]]&lt;3,"Low",IF(Table1[[#This Row],[Engagement Score]]&lt;4,"Medium","High"))</f>
        <v>Low</v>
      </c>
      <c r="X1270">
        <v>3</v>
      </c>
      <c r="Y1270" t="str">
        <f>IF(Table1[[#This Row],[Satisfaction Score]]&lt;3,"Unsatisfied",IF(Table1[[#This Row],[Satisfaction Score]]&lt;4,"Neutral","Satisfied"))</f>
        <v>Neutral</v>
      </c>
      <c r="Z1270">
        <v>1</v>
      </c>
      <c r="AA1270" s="1">
        <v>44882</v>
      </c>
      <c r="AB1270" t="s">
        <v>92</v>
      </c>
      <c r="AC1270" t="s">
        <v>51</v>
      </c>
      <c r="AD1270" t="s">
        <v>73</v>
      </c>
      <c r="AE1270">
        <v>2</v>
      </c>
      <c r="AF1270" s="5">
        <v>242.18</v>
      </c>
      <c r="AG1270">
        <v>52</v>
      </c>
      <c r="AH1270" t="str">
        <f t="shared" si="19"/>
        <v>Middle Aged</v>
      </c>
    </row>
    <row r="1271" spans="1:34" x14ac:dyDescent="0.25">
      <c r="A1271">
        <v>1785</v>
      </c>
      <c r="B1271" s="1">
        <v>45094</v>
      </c>
      <c r="C1271">
        <v>2</v>
      </c>
      <c r="D1271" t="s">
        <v>28</v>
      </c>
      <c r="E1271" t="s">
        <v>81</v>
      </c>
      <c r="F1271" t="s">
        <v>30</v>
      </c>
      <c r="G1271" t="s">
        <v>55</v>
      </c>
      <c r="H1271" t="s">
        <v>32</v>
      </c>
      <c r="I1271" t="s">
        <v>55</v>
      </c>
      <c r="J1271" t="s">
        <v>34</v>
      </c>
      <c r="K1271" t="s">
        <v>188</v>
      </c>
      <c r="L1271" t="s">
        <v>110</v>
      </c>
      <c r="M1271" s="1">
        <v>18280</v>
      </c>
      <c r="N1271" t="s">
        <v>36</v>
      </c>
      <c r="O1271" t="s">
        <v>37</v>
      </c>
      <c r="P1271" t="s">
        <v>38</v>
      </c>
      <c r="Q1271" t="s">
        <v>39</v>
      </c>
      <c r="R1271" t="s">
        <v>40</v>
      </c>
      <c r="S1271" t="str">
        <f>IF(Table1[[#This Row],[Current Employee Rating]]&gt;=4,"High Performer",IF(Table1[[#This Row],[Current Employee Rating]]&gt;=3,"Average Performer","Low Performer"))</f>
        <v>Average Performer</v>
      </c>
      <c r="T1271">
        <v>3</v>
      </c>
      <c r="U1271" s="1">
        <v>44781</v>
      </c>
      <c r="V1271">
        <v>4</v>
      </c>
      <c r="W1271" t="str">
        <f>IF(Table1[[#This Row],[Engagement Score]]&lt;3,"Low",IF(Table1[[#This Row],[Engagement Score]]&lt;4,"Medium","High"))</f>
        <v>High</v>
      </c>
      <c r="X1271">
        <v>4</v>
      </c>
      <c r="Y1271" t="str">
        <f>IF(Table1[[#This Row],[Satisfaction Score]]&lt;3,"Unsatisfied",IF(Table1[[#This Row],[Satisfaction Score]]&lt;4,"Neutral","Satisfied"))</f>
        <v>Satisfied</v>
      </c>
      <c r="Z1271">
        <v>5</v>
      </c>
      <c r="AA1271" s="1">
        <v>44933</v>
      </c>
      <c r="AB1271" t="s">
        <v>62</v>
      </c>
      <c r="AC1271" t="s">
        <v>42</v>
      </c>
      <c r="AD1271" t="s">
        <v>43</v>
      </c>
      <c r="AE1271">
        <v>5</v>
      </c>
      <c r="AF1271" s="5">
        <v>104.95</v>
      </c>
      <c r="AG1271">
        <v>73</v>
      </c>
      <c r="AH1271" t="str">
        <f t="shared" si="19"/>
        <v>Old</v>
      </c>
    </row>
    <row r="1272" spans="1:34" x14ac:dyDescent="0.25">
      <c r="A1272">
        <v>1786</v>
      </c>
      <c r="B1272" s="1">
        <v>44651</v>
      </c>
      <c r="C1272">
        <v>4</v>
      </c>
      <c r="D1272" t="s">
        <v>28</v>
      </c>
      <c r="E1272" t="s">
        <v>54</v>
      </c>
      <c r="F1272" t="s">
        <v>30</v>
      </c>
      <c r="G1272" t="s">
        <v>55</v>
      </c>
      <c r="H1272" t="s">
        <v>45</v>
      </c>
      <c r="I1272" t="s">
        <v>33</v>
      </c>
      <c r="J1272" t="s">
        <v>34</v>
      </c>
      <c r="K1272" t="s">
        <v>188</v>
      </c>
      <c r="L1272" t="s">
        <v>70</v>
      </c>
      <c r="M1272" s="1">
        <v>29169</v>
      </c>
      <c r="N1272" t="s">
        <v>36</v>
      </c>
      <c r="O1272" t="s">
        <v>48</v>
      </c>
      <c r="P1272" t="s">
        <v>49</v>
      </c>
      <c r="Q1272" t="s">
        <v>39</v>
      </c>
      <c r="R1272" t="s">
        <v>40</v>
      </c>
      <c r="S1272" t="str">
        <f>IF(Table1[[#This Row],[Current Employee Rating]]&gt;=4,"High Performer",IF(Table1[[#This Row],[Current Employee Rating]]&gt;=3,"Average Performer","Low Performer"))</f>
        <v>Average Performer</v>
      </c>
      <c r="T1272">
        <v>3</v>
      </c>
      <c r="U1272" s="1">
        <v>45080</v>
      </c>
      <c r="V1272">
        <v>4</v>
      </c>
      <c r="W1272" t="str">
        <f>IF(Table1[[#This Row],[Engagement Score]]&lt;3,"Low",IF(Table1[[#This Row],[Engagement Score]]&lt;4,"Medium","High"))</f>
        <v>High</v>
      </c>
      <c r="X1272">
        <v>2</v>
      </c>
      <c r="Y1272" t="str">
        <f>IF(Table1[[#This Row],[Satisfaction Score]]&lt;3,"Unsatisfied",IF(Table1[[#This Row],[Satisfaction Score]]&lt;4,"Neutral","Satisfied"))</f>
        <v>Unsatisfied</v>
      </c>
      <c r="Z1272">
        <v>1</v>
      </c>
      <c r="AA1272" s="1">
        <v>45039</v>
      </c>
      <c r="AB1272" t="s">
        <v>92</v>
      </c>
      <c r="AC1272" t="s">
        <v>51</v>
      </c>
      <c r="AD1272" t="s">
        <v>63</v>
      </c>
      <c r="AE1272">
        <v>2</v>
      </c>
      <c r="AF1272" s="5">
        <v>942.28</v>
      </c>
      <c r="AG1272">
        <v>43</v>
      </c>
      <c r="AH1272" t="str">
        <f t="shared" si="19"/>
        <v>Middle Aged</v>
      </c>
    </row>
    <row r="1273" spans="1:34" x14ac:dyDescent="0.25">
      <c r="A1273">
        <v>1787</v>
      </c>
      <c r="B1273" s="1">
        <v>43561</v>
      </c>
      <c r="C1273">
        <v>7</v>
      </c>
      <c r="D1273" t="s">
        <v>28</v>
      </c>
      <c r="E1273" t="s">
        <v>69</v>
      </c>
      <c r="F1273" t="s">
        <v>30</v>
      </c>
      <c r="G1273" t="s">
        <v>31</v>
      </c>
      <c r="H1273" t="s">
        <v>56</v>
      </c>
      <c r="I1273" t="s">
        <v>33</v>
      </c>
      <c r="J1273" t="s">
        <v>34</v>
      </c>
      <c r="K1273" t="s">
        <v>188</v>
      </c>
      <c r="L1273" t="s">
        <v>79</v>
      </c>
      <c r="M1273" s="1">
        <v>20646</v>
      </c>
      <c r="N1273" t="s">
        <v>36</v>
      </c>
      <c r="O1273" t="s">
        <v>48</v>
      </c>
      <c r="P1273" t="s">
        <v>49</v>
      </c>
      <c r="Q1273" t="s">
        <v>77</v>
      </c>
      <c r="R1273" t="s">
        <v>40</v>
      </c>
      <c r="S1273" t="str">
        <f>IF(Table1[[#This Row],[Current Employee Rating]]&gt;=4,"High Performer",IF(Table1[[#This Row],[Current Employee Rating]]&gt;=3,"Average Performer","Low Performer"))</f>
        <v>Average Performer</v>
      </c>
      <c r="T1273">
        <v>3</v>
      </c>
      <c r="U1273" s="1">
        <v>44980</v>
      </c>
      <c r="V1273">
        <v>2</v>
      </c>
      <c r="W1273" t="str">
        <f>IF(Table1[[#This Row],[Engagement Score]]&lt;3,"Low",IF(Table1[[#This Row],[Engagement Score]]&lt;4,"Medium","High"))</f>
        <v>Low</v>
      </c>
      <c r="X1273">
        <v>5</v>
      </c>
      <c r="Y1273" t="str">
        <f>IF(Table1[[#This Row],[Satisfaction Score]]&lt;3,"Unsatisfied",IF(Table1[[#This Row],[Satisfaction Score]]&lt;4,"Neutral","Satisfied"))</f>
        <v>Satisfied</v>
      </c>
      <c r="Z1273">
        <v>3</v>
      </c>
      <c r="AA1273" s="1">
        <v>44804</v>
      </c>
      <c r="AB1273" t="s">
        <v>62</v>
      </c>
      <c r="AC1273" t="s">
        <v>42</v>
      </c>
      <c r="AD1273" t="s">
        <v>73</v>
      </c>
      <c r="AE1273">
        <v>2</v>
      </c>
      <c r="AF1273" s="5">
        <v>756.7</v>
      </c>
      <c r="AG1273">
        <v>63</v>
      </c>
      <c r="AH1273" t="str">
        <f t="shared" si="19"/>
        <v>Old</v>
      </c>
    </row>
    <row r="1274" spans="1:34" x14ac:dyDescent="0.25">
      <c r="A1274">
        <v>1788</v>
      </c>
      <c r="B1274" s="1">
        <v>44023</v>
      </c>
      <c r="C1274">
        <v>5</v>
      </c>
      <c r="D1274" t="s">
        <v>28</v>
      </c>
      <c r="E1274" t="s">
        <v>29</v>
      </c>
      <c r="F1274" t="s">
        <v>30</v>
      </c>
      <c r="G1274" t="s">
        <v>31</v>
      </c>
      <c r="H1274" t="s">
        <v>32</v>
      </c>
      <c r="I1274" t="s">
        <v>55</v>
      </c>
      <c r="J1274" t="s">
        <v>34</v>
      </c>
      <c r="K1274" t="s">
        <v>188</v>
      </c>
      <c r="L1274" t="s">
        <v>70</v>
      </c>
      <c r="M1274" s="1">
        <v>27798</v>
      </c>
      <c r="N1274" t="s">
        <v>36</v>
      </c>
      <c r="O1274" t="s">
        <v>48</v>
      </c>
      <c r="P1274" t="s">
        <v>60</v>
      </c>
      <c r="Q1274" t="s">
        <v>77</v>
      </c>
      <c r="R1274" t="s">
        <v>40</v>
      </c>
      <c r="S1274" t="str">
        <f>IF(Table1[[#This Row],[Current Employee Rating]]&gt;=4,"High Performer",IF(Table1[[#This Row],[Current Employee Rating]]&gt;=3,"Average Performer","Low Performer"))</f>
        <v>Average Performer</v>
      </c>
      <c r="T1274">
        <v>3</v>
      </c>
      <c r="U1274" s="1">
        <v>45142</v>
      </c>
      <c r="V1274">
        <v>2</v>
      </c>
      <c r="W1274" t="str">
        <f>IF(Table1[[#This Row],[Engagement Score]]&lt;3,"Low",IF(Table1[[#This Row],[Engagement Score]]&lt;4,"Medium","High"))</f>
        <v>Low</v>
      </c>
      <c r="X1274">
        <v>5</v>
      </c>
      <c r="Y1274" t="str">
        <f>IF(Table1[[#This Row],[Satisfaction Score]]&lt;3,"Unsatisfied",IF(Table1[[#This Row],[Satisfaction Score]]&lt;4,"Neutral","Satisfied"))</f>
        <v>Satisfied</v>
      </c>
      <c r="Z1274">
        <v>1</v>
      </c>
      <c r="AA1274" s="1">
        <v>44918</v>
      </c>
      <c r="AB1274" t="s">
        <v>41</v>
      </c>
      <c r="AC1274" t="s">
        <v>42</v>
      </c>
      <c r="AD1274" t="s">
        <v>63</v>
      </c>
      <c r="AE1274">
        <v>4</v>
      </c>
      <c r="AF1274" s="5">
        <v>290.99</v>
      </c>
      <c r="AG1274">
        <v>44</v>
      </c>
      <c r="AH1274" t="str">
        <f t="shared" si="19"/>
        <v>Middle Aged</v>
      </c>
    </row>
    <row r="1275" spans="1:34" x14ac:dyDescent="0.25">
      <c r="A1275">
        <v>1789</v>
      </c>
      <c r="B1275" s="1">
        <v>45038</v>
      </c>
      <c r="C1275">
        <v>3</v>
      </c>
      <c r="D1275" t="s">
        <v>28</v>
      </c>
      <c r="E1275" t="s">
        <v>85</v>
      </c>
      <c r="F1275" t="s">
        <v>30</v>
      </c>
      <c r="G1275" t="s">
        <v>31</v>
      </c>
      <c r="H1275" t="s">
        <v>32</v>
      </c>
      <c r="I1275" t="s">
        <v>46</v>
      </c>
      <c r="J1275" t="s">
        <v>34</v>
      </c>
      <c r="K1275" t="s">
        <v>188</v>
      </c>
      <c r="L1275" t="s">
        <v>79</v>
      </c>
      <c r="M1275" s="1">
        <v>23059</v>
      </c>
      <c r="N1275" t="s">
        <v>36</v>
      </c>
      <c r="O1275" t="s">
        <v>48</v>
      </c>
      <c r="P1275" t="s">
        <v>60</v>
      </c>
      <c r="Q1275" t="s">
        <v>39</v>
      </c>
      <c r="R1275" t="s">
        <v>40</v>
      </c>
      <c r="S1275" t="str">
        <f>IF(Table1[[#This Row],[Current Employee Rating]]&gt;=4,"High Performer",IF(Table1[[#This Row],[Current Employee Rating]]&gt;=3,"Average Performer","Low Performer"))</f>
        <v>Average Performer</v>
      </c>
      <c r="T1275">
        <v>3</v>
      </c>
      <c r="U1275" s="1">
        <v>44841</v>
      </c>
      <c r="V1275">
        <v>4</v>
      </c>
      <c r="W1275" t="str">
        <f>IF(Table1[[#This Row],[Engagement Score]]&lt;3,"Low",IF(Table1[[#This Row],[Engagement Score]]&lt;4,"Medium","High"))</f>
        <v>High</v>
      </c>
      <c r="X1275">
        <v>3</v>
      </c>
      <c r="Y1275" t="str">
        <f>IF(Table1[[#This Row],[Satisfaction Score]]&lt;3,"Unsatisfied",IF(Table1[[#This Row],[Satisfaction Score]]&lt;4,"Neutral","Satisfied"))</f>
        <v>Neutral</v>
      </c>
      <c r="Z1275">
        <v>1</v>
      </c>
      <c r="AA1275" s="1">
        <v>44934</v>
      </c>
      <c r="AB1275" t="s">
        <v>41</v>
      </c>
      <c r="AC1275" t="s">
        <v>51</v>
      </c>
      <c r="AD1275" t="s">
        <v>52</v>
      </c>
      <c r="AE1275">
        <v>2</v>
      </c>
      <c r="AF1275" s="5">
        <v>700.97</v>
      </c>
      <c r="AG1275">
        <v>60</v>
      </c>
      <c r="AH1275" t="str">
        <f t="shared" si="19"/>
        <v>Old</v>
      </c>
    </row>
    <row r="1276" spans="1:34" x14ac:dyDescent="0.25">
      <c r="A1276">
        <v>1790</v>
      </c>
      <c r="B1276" s="1">
        <v>44897</v>
      </c>
      <c r="C1276">
        <v>3</v>
      </c>
      <c r="D1276" t="s">
        <v>28</v>
      </c>
      <c r="E1276" t="s">
        <v>44</v>
      </c>
      <c r="F1276" t="s">
        <v>30</v>
      </c>
      <c r="G1276" t="s">
        <v>46</v>
      </c>
      <c r="H1276" t="s">
        <v>56</v>
      </c>
      <c r="I1276" t="s">
        <v>46</v>
      </c>
      <c r="J1276" t="s">
        <v>34</v>
      </c>
      <c r="K1276" t="s">
        <v>188</v>
      </c>
      <c r="L1276" t="s">
        <v>47</v>
      </c>
      <c r="M1276" s="1">
        <v>20523</v>
      </c>
      <c r="N1276" t="s">
        <v>36</v>
      </c>
      <c r="O1276" t="s">
        <v>37</v>
      </c>
      <c r="P1276" t="s">
        <v>84</v>
      </c>
      <c r="Q1276" t="s">
        <v>77</v>
      </c>
      <c r="R1276" t="s">
        <v>40</v>
      </c>
      <c r="S1276" t="str">
        <f>IF(Table1[[#This Row],[Current Employee Rating]]&gt;=4,"High Performer",IF(Table1[[#This Row],[Current Employee Rating]]&gt;=3,"Average Performer","Low Performer"))</f>
        <v>Average Performer</v>
      </c>
      <c r="T1276">
        <v>3</v>
      </c>
      <c r="U1276" s="1">
        <v>44845</v>
      </c>
      <c r="V1276">
        <v>4</v>
      </c>
      <c r="W1276" t="str">
        <f>IF(Table1[[#This Row],[Engagement Score]]&lt;3,"Low",IF(Table1[[#This Row],[Engagement Score]]&lt;4,"Medium","High"))</f>
        <v>High</v>
      </c>
      <c r="X1276">
        <v>5</v>
      </c>
      <c r="Y1276" t="str">
        <f>IF(Table1[[#This Row],[Satisfaction Score]]&lt;3,"Unsatisfied",IF(Table1[[#This Row],[Satisfaction Score]]&lt;4,"Neutral","Satisfied"))</f>
        <v>Satisfied</v>
      </c>
      <c r="Z1276">
        <v>4</v>
      </c>
      <c r="AA1276" s="1">
        <v>44792</v>
      </c>
      <c r="AB1276" t="s">
        <v>92</v>
      </c>
      <c r="AC1276" t="s">
        <v>42</v>
      </c>
      <c r="AD1276" t="s">
        <v>52</v>
      </c>
      <c r="AE1276">
        <v>4</v>
      </c>
      <c r="AF1276" s="5">
        <v>631.98</v>
      </c>
      <c r="AG1276">
        <v>66</v>
      </c>
      <c r="AH1276" t="str">
        <f t="shared" si="19"/>
        <v>Old</v>
      </c>
    </row>
    <row r="1277" spans="1:34" x14ac:dyDescent="0.25">
      <c r="A1277">
        <v>1791</v>
      </c>
      <c r="B1277" s="1">
        <v>44261</v>
      </c>
      <c r="C1277">
        <v>5</v>
      </c>
      <c r="D1277" t="s">
        <v>28</v>
      </c>
      <c r="E1277" t="s">
        <v>87</v>
      </c>
      <c r="F1277" t="s">
        <v>30</v>
      </c>
      <c r="G1277" t="s">
        <v>31</v>
      </c>
      <c r="H1277" t="s">
        <v>45</v>
      </c>
      <c r="I1277" t="s">
        <v>33</v>
      </c>
      <c r="J1277" t="s">
        <v>34</v>
      </c>
      <c r="K1277" t="s">
        <v>188</v>
      </c>
      <c r="L1277" t="s">
        <v>101</v>
      </c>
      <c r="M1277" s="1">
        <v>29800</v>
      </c>
      <c r="N1277" t="s">
        <v>36</v>
      </c>
      <c r="O1277" t="s">
        <v>37</v>
      </c>
      <c r="P1277" t="s">
        <v>49</v>
      </c>
      <c r="Q1277" t="s">
        <v>77</v>
      </c>
      <c r="R1277" t="s">
        <v>40</v>
      </c>
      <c r="S1277" t="str">
        <f>IF(Table1[[#This Row],[Current Employee Rating]]&gt;=4,"High Performer",IF(Table1[[#This Row],[Current Employee Rating]]&gt;=3,"Average Performer","Low Performer"))</f>
        <v>Average Performer</v>
      </c>
      <c r="T1277">
        <v>3</v>
      </c>
      <c r="U1277" s="1">
        <v>44822</v>
      </c>
      <c r="V1277">
        <v>4</v>
      </c>
      <c r="W1277" t="str">
        <f>IF(Table1[[#This Row],[Engagement Score]]&lt;3,"Low",IF(Table1[[#This Row],[Engagement Score]]&lt;4,"Medium","High"))</f>
        <v>High</v>
      </c>
      <c r="X1277">
        <v>5</v>
      </c>
      <c r="Y1277" t="str">
        <f>IF(Table1[[#This Row],[Satisfaction Score]]&lt;3,"Unsatisfied",IF(Table1[[#This Row],[Satisfaction Score]]&lt;4,"Neutral","Satisfied"))</f>
        <v>Satisfied</v>
      </c>
      <c r="Z1277">
        <v>3</v>
      </c>
      <c r="AA1277" s="1">
        <v>44891</v>
      </c>
      <c r="AB1277" t="s">
        <v>62</v>
      </c>
      <c r="AC1277" t="s">
        <v>42</v>
      </c>
      <c r="AD1277" t="s">
        <v>43</v>
      </c>
      <c r="AE1277">
        <v>5</v>
      </c>
      <c r="AF1277" s="5">
        <v>282.85000000000002</v>
      </c>
      <c r="AG1277">
        <v>40</v>
      </c>
      <c r="AH1277" t="str">
        <f t="shared" si="19"/>
        <v>Middle Aged</v>
      </c>
    </row>
    <row r="1278" spans="1:34" x14ac:dyDescent="0.25">
      <c r="A1278">
        <v>1792</v>
      </c>
      <c r="B1278" s="1">
        <v>43606</v>
      </c>
      <c r="C1278">
        <v>6</v>
      </c>
      <c r="D1278" t="s">
        <v>28</v>
      </c>
      <c r="E1278" t="s">
        <v>64</v>
      </c>
      <c r="F1278" t="s">
        <v>30</v>
      </c>
      <c r="G1278" t="s">
        <v>55</v>
      </c>
      <c r="H1278" t="s">
        <v>32</v>
      </c>
      <c r="I1278" t="s">
        <v>33</v>
      </c>
      <c r="J1278" t="s">
        <v>34</v>
      </c>
      <c r="K1278" t="s">
        <v>188</v>
      </c>
      <c r="L1278" t="s">
        <v>99</v>
      </c>
      <c r="M1278" s="1">
        <v>18355</v>
      </c>
      <c r="N1278" t="s">
        <v>36</v>
      </c>
      <c r="O1278" t="s">
        <v>48</v>
      </c>
      <c r="P1278" t="s">
        <v>72</v>
      </c>
      <c r="Q1278" t="s">
        <v>77</v>
      </c>
      <c r="R1278" t="s">
        <v>40</v>
      </c>
      <c r="S1278" t="str">
        <f>IF(Table1[[#This Row],[Current Employee Rating]]&gt;=4,"High Performer",IF(Table1[[#This Row],[Current Employee Rating]]&gt;=3,"Average Performer","Low Performer"))</f>
        <v>Average Performer</v>
      </c>
      <c r="T1278">
        <v>3</v>
      </c>
      <c r="U1278" s="1">
        <v>44816</v>
      </c>
      <c r="V1278">
        <v>2</v>
      </c>
      <c r="W1278" t="str">
        <f>IF(Table1[[#This Row],[Engagement Score]]&lt;3,"Low",IF(Table1[[#This Row],[Engagement Score]]&lt;4,"Medium","High"))</f>
        <v>Low</v>
      </c>
      <c r="X1278">
        <v>3</v>
      </c>
      <c r="Y1278" t="str">
        <f>IF(Table1[[#This Row],[Satisfaction Score]]&lt;3,"Unsatisfied",IF(Table1[[#This Row],[Satisfaction Score]]&lt;4,"Neutral","Satisfied"))</f>
        <v>Neutral</v>
      </c>
      <c r="Z1278">
        <v>5</v>
      </c>
      <c r="AA1278" s="1">
        <v>44894</v>
      </c>
      <c r="AB1278" t="s">
        <v>68</v>
      </c>
      <c r="AC1278" t="s">
        <v>42</v>
      </c>
      <c r="AD1278" t="s">
        <v>63</v>
      </c>
      <c r="AE1278">
        <v>1</v>
      </c>
      <c r="AF1278" s="5">
        <v>412.58</v>
      </c>
      <c r="AG1278">
        <v>69</v>
      </c>
      <c r="AH1278" t="str">
        <f t="shared" si="19"/>
        <v>Old</v>
      </c>
    </row>
    <row r="1279" spans="1:34" x14ac:dyDescent="0.25">
      <c r="A1279">
        <v>1793</v>
      </c>
      <c r="B1279" s="1">
        <v>43396</v>
      </c>
      <c r="C1279">
        <v>7</v>
      </c>
      <c r="D1279" t="s">
        <v>28</v>
      </c>
      <c r="E1279" t="s">
        <v>69</v>
      </c>
      <c r="F1279" t="s">
        <v>30</v>
      </c>
      <c r="G1279" t="s">
        <v>55</v>
      </c>
      <c r="H1279" t="s">
        <v>56</v>
      </c>
      <c r="I1279" t="s">
        <v>33</v>
      </c>
      <c r="J1279" t="s">
        <v>34</v>
      </c>
      <c r="K1279" t="s">
        <v>188</v>
      </c>
      <c r="L1279" t="s">
        <v>82</v>
      </c>
      <c r="M1279" s="1">
        <v>16579</v>
      </c>
      <c r="N1279" t="s">
        <v>36</v>
      </c>
      <c r="O1279" t="s">
        <v>37</v>
      </c>
      <c r="P1279" t="s">
        <v>49</v>
      </c>
      <c r="Q1279" t="s">
        <v>61</v>
      </c>
      <c r="R1279" t="s">
        <v>40</v>
      </c>
      <c r="S1279" t="str">
        <f>IF(Table1[[#This Row],[Current Employee Rating]]&gt;=4,"High Performer",IF(Table1[[#This Row],[Current Employee Rating]]&gt;=3,"Average Performer","Low Performer"))</f>
        <v>Average Performer</v>
      </c>
      <c r="T1279">
        <v>3</v>
      </c>
      <c r="U1279" s="1">
        <v>44808</v>
      </c>
      <c r="V1279">
        <v>1</v>
      </c>
      <c r="W1279" t="str">
        <f>IF(Table1[[#This Row],[Engagement Score]]&lt;3,"Low",IF(Table1[[#This Row],[Engagement Score]]&lt;4,"Medium","High"))</f>
        <v>Low</v>
      </c>
      <c r="X1279">
        <v>1</v>
      </c>
      <c r="Y1279" t="str">
        <f>IF(Table1[[#This Row],[Satisfaction Score]]&lt;3,"Unsatisfied",IF(Table1[[#This Row],[Satisfaction Score]]&lt;4,"Neutral","Satisfied"))</f>
        <v>Unsatisfied</v>
      </c>
      <c r="Z1279">
        <v>2</v>
      </c>
      <c r="AA1279" s="1">
        <v>44985</v>
      </c>
      <c r="AB1279" t="s">
        <v>92</v>
      </c>
      <c r="AC1279" t="s">
        <v>51</v>
      </c>
      <c r="AD1279" t="s">
        <v>73</v>
      </c>
      <c r="AE1279">
        <v>1</v>
      </c>
      <c r="AF1279" s="5">
        <v>943.91</v>
      </c>
      <c r="AG1279">
        <v>73</v>
      </c>
      <c r="AH1279" t="str">
        <f t="shared" si="19"/>
        <v>Old</v>
      </c>
    </row>
    <row r="1280" spans="1:34" x14ac:dyDescent="0.25">
      <c r="A1280">
        <v>1794</v>
      </c>
      <c r="B1280" s="1">
        <v>44342</v>
      </c>
      <c r="C1280">
        <v>4</v>
      </c>
      <c r="D1280" t="s">
        <v>28</v>
      </c>
      <c r="E1280" t="s">
        <v>29</v>
      </c>
      <c r="F1280" t="s">
        <v>30</v>
      </c>
      <c r="G1280" t="s">
        <v>31</v>
      </c>
      <c r="H1280" t="s">
        <v>45</v>
      </c>
      <c r="I1280" t="s">
        <v>33</v>
      </c>
      <c r="J1280" t="s">
        <v>34</v>
      </c>
      <c r="K1280" t="s">
        <v>188</v>
      </c>
      <c r="L1280" t="s">
        <v>58</v>
      </c>
      <c r="M1280" s="1">
        <v>23236</v>
      </c>
      <c r="N1280" t="s">
        <v>36</v>
      </c>
      <c r="O1280" t="s">
        <v>37</v>
      </c>
      <c r="P1280" t="s">
        <v>38</v>
      </c>
      <c r="Q1280" t="s">
        <v>39</v>
      </c>
      <c r="R1280" t="s">
        <v>40</v>
      </c>
      <c r="S1280" t="str">
        <f>IF(Table1[[#This Row],[Current Employee Rating]]&gt;=4,"High Performer",IF(Table1[[#This Row],[Current Employee Rating]]&gt;=3,"Average Performer","Low Performer"))</f>
        <v>Average Performer</v>
      </c>
      <c r="T1280">
        <v>3</v>
      </c>
      <c r="U1280" s="1">
        <v>45063</v>
      </c>
      <c r="V1280">
        <v>4</v>
      </c>
      <c r="W1280" t="str">
        <f>IF(Table1[[#This Row],[Engagement Score]]&lt;3,"Low",IF(Table1[[#This Row],[Engagement Score]]&lt;4,"Medium","High"))</f>
        <v>High</v>
      </c>
      <c r="X1280">
        <v>4</v>
      </c>
      <c r="Y1280" t="str">
        <f>IF(Table1[[#This Row],[Satisfaction Score]]&lt;3,"Unsatisfied",IF(Table1[[#This Row],[Satisfaction Score]]&lt;4,"Neutral","Satisfied"))</f>
        <v>Satisfied</v>
      </c>
      <c r="Z1280">
        <v>2</v>
      </c>
      <c r="AA1280" s="1">
        <v>44865</v>
      </c>
      <c r="AB1280" t="s">
        <v>41</v>
      </c>
      <c r="AC1280" t="s">
        <v>42</v>
      </c>
      <c r="AD1280" t="s">
        <v>63</v>
      </c>
      <c r="AE1280">
        <v>3</v>
      </c>
      <c r="AF1280" s="5">
        <v>208.13</v>
      </c>
      <c r="AG1280">
        <v>58</v>
      </c>
      <c r="AH1280" t="str">
        <f t="shared" si="19"/>
        <v>Middle Aged</v>
      </c>
    </row>
    <row r="1281" spans="1:34" x14ac:dyDescent="0.25">
      <c r="A1281">
        <v>1795</v>
      </c>
      <c r="B1281" s="1">
        <v>43800</v>
      </c>
      <c r="C1281">
        <v>6</v>
      </c>
      <c r="D1281" t="s">
        <v>28</v>
      </c>
      <c r="E1281" t="s">
        <v>44</v>
      </c>
      <c r="F1281" t="s">
        <v>108</v>
      </c>
      <c r="G1281" t="s">
        <v>55</v>
      </c>
      <c r="H1281" t="s">
        <v>56</v>
      </c>
      <c r="I1281" t="s">
        <v>46</v>
      </c>
      <c r="J1281" t="s">
        <v>34</v>
      </c>
      <c r="K1281" t="s">
        <v>188</v>
      </c>
      <c r="L1281" t="s">
        <v>105</v>
      </c>
      <c r="M1281" s="1">
        <v>22010</v>
      </c>
      <c r="N1281" t="s">
        <v>36</v>
      </c>
      <c r="O1281" t="s">
        <v>37</v>
      </c>
      <c r="P1281" t="s">
        <v>84</v>
      </c>
      <c r="Q1281" t="s">
        <v>39</v>
      </c>
      <c r="R1281" t="s">
        <v>40</v>
      </c>
      <c r="S1281" t="str">
        <f>IF(Table1[[#This Row],[Current Employee Rating]]&gt;=4,"High Performer",IF(Table1[[#This Row],[Current Employee Rating]]&gt;=3,"Average Performer","Low Performer"))</f>
        <v>Average Performer</v>
      </c>
      <c r="T1281">
        <v>3</v>
      </c>
      <c r="U1281" s="1">
        <v>45087</v>
      </c>
      <c r="V1281">
        <v>5</v>
      </c>
      <c r="W1281" t="str">
        <f>IF(Table1[[#This Row],[Engagement Score]]&lt;3,"Low",IF(Table1[[#This Row],[Engagement Score]]&lt;4,"Medium","High"))</f>
        <v>High</v>
      </c>
      <c r="X1281">
        <v>1</v>
      </c>
      <c r="Y1281" t="str">
        <f>IF(Table1[[#This Row],[Satisfaction Score]]&lt;3,"Unsatisfied",IF(Table1[[#This Row],[Satisfaction Score]]&lt;4,"Neutral","Satisfied"))</f>
        <v>Unsatisfied</v>
      </c>
      <c r="Z1281">
        <v>4</v>
      </c>
      <c r="AA1281" s="1">
        <v>44981</v>
      </c>
      <c r="AB1281" t="s">
        <v>41</v>
      </c>
      <c r="AC1281" t="s">
        <v>51</v>
      </c>
      <c r="AD1281" t="s">
        <v>73</v>
      </c>
      <c r="AE1281">
        <v>2</v>
      </c>
      <c r="AF1281" s="5">
        <v>145.47</v>
      </c>
      <c r="AG1281">
        <v>59</v>
      </c>
      <c r="AH1281" t="str">
        <f t="shared" si="19"/>
        <v>Middle Aged</v>
      </c>
    </row>
    <row r="1282" spans="1:34" x14ac:dyDescent="0.25">
      <c r="A1282">
        <v>1796</v>
      </c>
      <c r="B1282" s="1">
        <v>44354</v>
      </c>
      <c r="C1282">
        <v>4</v>
      </c>
      <c r="D1282" t="s">
        <v>28</v>
      </c>
      <c r="E1282" t="s">
        <v>87</v>
      </c>
      <c r="F1282" t="s">
        <v>108</v>
      </c>
      <c r="G1282" t="s">
        <v>31</v>
      </c>
      <c r="H1282" t="s">
        <v>45</v>
      </c>
      <c r="I1282" t="s">
        <v>55</v>
      </c>
      <c r="J1282" t="s">
        <v>34</v>
      </c>
      <c r="K1282" t="s">
        <v>188</v>
      </c>
      <c r="L1282" t="s">
        <v>103</v>
      </c>
      <c r="M1282" s="1">
        <v>27937</v>
      </c>
      <c r="N1282" t="s">
        <v>36</v>
      </c>
      <c r="O1282" t="s">
        <v>37</v>
      </c>
      <c r="P1282" t="s">
        <v>49</v>
      </c>
      <c r="Q1282" t="s">
        <v>77</v>
      </c>
      <c r="R1282" t="s">
        <v>40</v>
      </c>
      <c r="S1282" t="str">
        <f>IF(Table1[[#This Row],[Current Employee Rating]]&gt;=4,"High Performer",IF(Table1[[#This Row],[Current Employee Rating]]&gt;=3,"Average Performer","Low Performer"))</f>
        <v>Average Performer</v>
      </c>
      <c r="T1282">
        <v>3</v>
      </c>
      <c r="U1282" s="1">
        <v>44888</v>
      </c>
      <c r="V1282">
        <v>3</v>
      </c>
      <c r="W1282" t="str">
        <f>IF(Table1[[#This Row],[Engagement Score]]&lt;3,"Low",IF(Table1[[#This Row],[Engagement Score]]&lt;4,"Medium","High"))</f>
        <v>Medium</v>
      </c>
      <c r="X1282">
        <v>5</v>
      </c>
      <c r="Y1282" t="str">
        <f>IF(Table1[[#This Row],[Satisfaction Score]]&lt;3,"Unsatisfied",IF(Table1[[#This Row],[Satisfaction Score]]&lt;4,"Neutral","Satisfied"))</f>
        <v>Satisfied</v>
      </c>
      <c r="Z1282">
        <v>2</v>
      </c>
      <c r="AA1282" s="1">
        <v>44861</v>
      </c>
      <c r="AB1282" t="s">
        <v>50</v>
      </c>
      <c r="AC1282" t="s">
        <v>51</v>
      </c>
      <c r="AD1282" t="s">
        <v>43</v>
      </c>
      <c r="AE1282">
        <v>1</v>
      </c>
      <c r="AF1282" s="5">
        <v>727.51</v>
      </c>
      <c r="AG1282">
        <v>45</v>
      </c>
      <c r="AH1282" t="str">
        <f t="shared" si="19"/>
        <v>Middle Aged</v>
      </c>
    </row>
    <row r="1283" spans="1:34" x14ac:dyDescent="0.25">
      <c r="A1283">
        <v>1797</v>
      </c>
      <c r="B1283" s="1">
        <v>44117</v>
      </c>
      <c r="C1283">
        <v>5</v>
      </c>
      <c r="D1283" t="s">
        <v>28</v>
      </c>
      <c r="E1283" t="s">
        <v>81</v>
      </c>
      <c r="F1283" t="s">
        <v>30</v>
      </c>
      <c r="G1283" t="s">
        <v>55</v>
      </c>
      <c r="H1283" t="s">
        <v>45</v>
      </c>
      <c r="I1283" t="s">
        <v>55</v>
      </c>
      <c r="J1283" t="s">
        <v>34</v>
      </c>
      <c r="K1283" t="s">
        <v>188</v>
      </c>
      <c r="L1283" t="s">
        <v>65</v>
      </c>
      <c r="M1283" s="1">
        <v>32038</v>
      </c>
      <c r="N1283" t="s">
        <v>36</v>
      </c>
      <c r="O1283" t="s">
        <v>37</v>
      </c>
      <c r="P1283" t="s">
        <v>49</v>
      </c>
      <c r="Q1283" t="s">
        <v>39</v>
      </c>
      <c r="R1283" t="s">
        <v>40</v>
      </c>
      <c r="S1283" t="str">
        <f>IF(Table1[[#This Row],[Current Employee Rating]]&gt;=4,"High Performer",IF(Table1[[#This Row],[Current Employee Rating]]&gt;=3,"Average Performer","Low Performer"))</f>
        <v>Average Performer</v>
      </c>
      <c r="T1283">
        <v>3</v>
      </c>
      <c r="U1283" s="1">
        <v>45049</v>
      </c>
      <c r="V1283">
        <v>3</v>
      </c>
      <c r="W1283" t="str">
        <f>IF(Table1[[#This Row],[Engagement Score]]&lt;3,"Low",IF(Table1[[#This Row],[Engagement Score]]&lt;4,"Medium","High"))</f>
        <v>Medium</v>
      </c>
      <c r="X1283">
        <v>3</v>
      </c>
      <c r="Y1283" t="str">
        <f>IF(Table1[[#This Row],[Satisfaction Score]]&lt;3,"Unsatisfied",IF(Table1[[#This Row],[Satisfaction Score]]&lt;4,"Neutral","Satisfied"))</f>
        <v>Neutral</v>
      </c>
      <c r="Z1283">
        <v>5</v>
      </c>
      <c r="AA1283" s="1">
        <v>44919</v>
      </c>
      <c r="AB1283" t="s">
        <v>62</v>
      </c>
      <c r="AC1283" t="s">
        <v>51</v>
      </c>
      <c r="AD1283" t="s">
        <v>43</v>
      </c>
      <c r="AE1283">
        <v>5</v>
      </c>
      <c r="AF1283" s="5">
        <v>581.42999999999995</v>
      </c>
      <c r="AG1283">
        <v>33</v>
      </c>
      <c r="AH1283" t="str">
        <f t="shared" ref="AH1283:AH1346" si="20">IF(AG1283&lt;25,"Young Adult", IF(AG1283&lt;40, "Adult", IF(AG1283&lt;60, "Middle Aged", "Old")))</f>
        <v>Adult</v>
      </c>
    </row>
    <row r="1284" spans="1:34" x14ac:dyDescent="0.25">
      <c r="A1284">
        <v>1798</v>
      </c>
      <c r="B1284" s="1">
        <v>44864</v>
      </c>
      <c r="C1284">
        <v>3</v>
      </c>
      <c r="D1284" t="s">
        <v>106</v>
      </c>
      <c r="E1284" t="s">
        <v>54</v>
      </c>
      <c r="F1284" t="s">
        <v>30</v>
      </c>
      <c r="G1284" t="s">
        <v>46</v>
      </c>
      <c r="H1284" t="s">
        <v>45</v>
      </c>
      <c r="I1284" t="s">
        <v>55</v>
      </c>
      <c r="J1284" t="s">
        <v>34</v>
      </c>
      <c r="K1284" t="s">
        <v>188</v>
      </c>
      <c r="L1284" t="s">
        <v>89</v>
      </c>
      <c r="M1284" s="1">
        <v>31388</v>
      </c>
      <c r="N1284" t="s">
        <v>36</v>
      </c>
      <c r="O1284" t="s">
        <v>37</v>
      </c>
      <c r="P1284" t="s">
        <v>72</v>
      </c>
      <c r="Q1284" t="s">
        <v>39</v>
      </c>
      <c r="R1284" t="s">
        <v>40</v>
      </c>
      <c r="S1284" t="str">
        <f>IF(Table1[[#This Row],[Current Employee Rating]]&gt;=4,"High Performer",IF(Table1[[#This Row],[Current Employee Rating]]&gt;=3,"Average Performer","Low Performer"))</f>
        <v>Average Performer</v>
      </c>
      <c r="T1284">
        <v>3</v>
      </c>
      <c r="U1284" s="1">
        <v>44953</v>
      </c>
      <c r="V1284">
        <v>3</v>
      </c>
      <c r="W1284" t="str">
        <f>IF(Table1[[#This Row],[Engagement Score]]&lt;3,"Low",IF(Table1[[#This Row],[Engagement Score]]&lt;4,"Medium","High"))</f>
        <v>Medium</v>
      </c>
      <c r="X1284">
        <v>2</v>
      </c>
      <c r="Y1284" t="str">
        <f>IF(Table1[[#This Row],[Satisfaction Score]]&lt;3,"Unsatisfied",IF(Table1[[#This Row],[Satisfaction Score]]&lt;4,"Neutral","Satisfied"))</f>
        <v>Unsatisfied</v>
      </c>
      <c r="Z1284">
        <v>4</v>
      </c>
      <c r="AA1284" s="1">
        <v>44906</v>
      </c>
      <c r="AB1284" t="s">
        <v>92</v>
      </c>
      <c r="AC1284" t="s">
        <v>42</v>
      </c>
      <c r="AD1284" t="s">
        <v>52</v>
      </c>
      <c r="AE1284">
        <v>1</v>
      </c>
      <c r="AF1284" s="5">
        <v>725.94</v>
      </c>
      <c r="AG1284">
        <v>37</v>
      </c>
      <c r="AH1284" t="str">
        <f t="shared" si="20"/>
        <v>Adult</v>
      </c>
    </row>
    <row r="1285" spans="1:34" x14ac:dyDescent="0.25">
      <c r="A1285">
        <v>1799</v>
      </c>
      <c r="B1285" s="1">
        <v>44808</v>
      </c>
      <c r="C1285">
        <v>3</v>
      </c>
      <c r="D1285" t="s">
        <v>106</v>
      </c>
      <c r="E1285" t="s">
        <v>69</v>
      </c>
      <c r="F1285" t="s">
        <v>108</v>
      </c>
      <c r="G1285" t="s">
        <v>46</v>
      </c>
      <c r="H1285" t="s">
        <v>32</v>
      </c>
      <c r="I1285" t="s">
        <v>33</v>
      </c>
      <c r="J1285" t="s">
        <v>34</v>
      </c>
      <c r="K1285" t="s">
        <v>188</v>
      </c>
      <c r="L1285" t="s">
        <v>70</v>
      </c>
      <c r="M1285" s="1">
        <v>32558</v>
      </c>
      <c r="N1285" t="s">
        <v>36</v>
      </c>
      <c r="O1285" t="s">
        <v>48</v>
      </c>
      <c r="P1285" t="s">
        <v>72</v>
      </c>
      <c r="Q1285" t="s">
        <v>67</v>
      </c>
      <c r="R1285" t="s">
        <v>40</v>
      </c>
      <c r="S1285" t="str">
        <f>IF(Table1[[#This Row],[Current Employee Rating]]&gt;=4,"High Performer",IF(Table1[[#This Row],[Current Employee Rating]]&gt;=3,"Average Performer","Low Performer"))</f>
        <v>Average Performer</v>
      </c>
      <c r="T1285">
        <v>3</v>
      </c>
      <c r="U1285" s="1">
        <v>45044</v>
      </c>
      <c r="V1285">
        <v>2</v>
      </c>
      <c r="W1285" t="str">
        <f>IF(Table1[[#This Row],[Engagement Score]]&lt;3,"Low",IF(Table1[[#This Row],[Engagement Score]]&lt;4,"Medium","High"))</f>
        <v>Low</v>
      </c>
      <c r="X1285">
        <v>5</v>
      </c>
      <c r="Y1285" t="str">
        <f>IF(Table1[[#This Row],[Satisfaction Score]]&lt;3,"Unsatisfied",IF(Table1[[#This Row],[Satisfaction Score]]&lt;4,"Neutral","Satisfied"))</f>
        <v>Satisfied</v>
      </c>
      <c r="Z1285">
        <v>3</v>
      </c>
      <c r="AA1285" s="1">
        <v>44861</v>
      </c>
      <c r="AB1285" t="s">
        <v>68</v>
      </c>
      <c r="AC1285" t="s">
        <v>42</v>
      </c>
      <c r="AD1285" t="s">
        <v>73</v>
      </c>
      <c r="AE1285">
        <v>1</v>
      </c>
      <c r="AF1285" s="5">
        <v>338.36</v>
      </c>
      <c r="AG1285">
        <v>33</v>
      </c>
      <c r="AH1285" t="str">
        <f t="shared" si="20"/>
        <v>Adult</v>
      </c>
    </row>
    <row r="1286" spans="1:34" x14ac:dyDescent="0.25">
      <c r="A1286">
        <v>1800</v>
      </c>
      <c r="B1286" s="1">
        <v>43756</v>
      </c>
      <c r="C1286">
        <v>6</v>
      </c>
      <c r="D1286" t="s">
        <v>28</v>
      </c>
      <c r="E1286" t="s">
        <v>64</v>
      </c>
      <c r="F1286" t="s">
        <v>30</v>
      </c>
      <c r="G1286" t="s">
        <v>46</v>
      </c>
      <c r="H1286" t="s">
        <v>32</v>
      </c>
      <c r="I1286" t="s">
        <v>55</v>
      </c>
      <c r="J1286" t="s">
        <v>34</v>
      </c>
      <c r="K1286" t="s">
        <v>188</v>
      </c>
      <c r="L1286" t="s">
        <v>101</v>
      </c>
      <c r="M1286" s="1">
        <v>27855</v>
      </c>
      <c r="N1286" t="s">
        <v>36</v>
      </c>
      <c r="O1286" t="s">
        <v>37</v>
      </c>
      <c r="P1286" t="s">
        <v>72</v>
      </c>
      <c r="Q1286" t="s">
        <v>77</v>
      </c>
      <c r="R1286" t="s">
        <v>40</v>
      </c>
      <c r="S1286" t="str">
        <f>IF(Table1[[#This Row],[Current Employee Rating]]&gt;=4,"High Performer",IF(Table1[[#This Row],[Current Employee Rating]]&gt;=3,"Average Performer","Low Performer"))</f>
        <v>Average Performer</v>
      </c>
      <c r="T1286">
        <v>3</v>
      </c>
      <c r="U1286" s="1">
        <v>44960</v>
      </c>
      <c r="V1286">
        <v>4</v>
      </c>
      <c r="W1286" t="str">
        <f>IF(Table1[[#This Row],[Engagement Score]]&lt;3,"Low",IF(Table1[[#This Row],[Engagement Score]]&lt;4,"Medium","High"))</f>
        <v>High</v>
      </c>
      <c r="X1286">
        <v>3</v>
      </c>
      <c r="Y1286" t="str">
        <f>IF(Table1[[#This Row],[Satisfaction Score]]&lt;3,"Unsatisfied",IF(Table1[[#This Row],[Satisfaction Score]]&lt;4,"Neutral","Satisfied"))</f>
        <v>Neutral</v>
      </c>
      <c r="Z1286">
        <v>5</v>
      </c>
      <c r="AA1286" s="1">
        <v>45033</v>
      </c>
      <c r="AB1286" t="s">
        <v>68</v>
      </c>
      <c r="AC1286" t="s">
        <v>51</v>
      </c>
      <c r="AD1286" t="s">
        <v>43</v>
      </c>
      <c r="AE1286">
        <v>1</v>
      </c>
      <c r="AF1286" s="5">
        <v>732.84</v>
      </c>
      <c r="AG1286">
        <v>43</v>
      </c>
      <c r="AH1286" t="str">
        <f t="shared" si="20"/>
        <v>Middle Aged</v>
      </c>
    </row>
    <row r="1287" spans="1:34" x14ac:dyDescent="0.25">
      <c r="A1287">
        <v>1801</v>
      </c>
      <c r="B1287" s="1">
        <v>44402</v>
      </c>
      <c r="C1287">
        <v>4</v>
      </c>
      <c r="D1287" t="s">
        <v>28</v>
      </c>
      <c r="E1287" t="s">
        <v>94</v>
      </c>
      <c r="F1287" t="s">
        <v>30</v>
      </c>
      <c r="G1287" t="s">
        <v>55</v>
      </c>
      <c r="H1287" t="s">
        <v>32</v>
      </c>
      <c r="I1287" t="s">
        <v>33</v>
      </c>
      <c r="J1287" t="s">
        <v>34</v>
      </c>
      <c r="K1287" t="s">
        <v>188</v>
      </c>
      <c r="L1287" t="s">
        <v>65</v>
      </c>
      <c r="M1287" s="1">
        <v>32726</v>
      </c>
      <c r="N1287" t="s">
        <v>36</v>
      </c>
      <c r="O1287" t="s">
        <v>37</v>
      </c>
      <c r="P1287" t="s">
        <v>49</v>
      </c>
      <c r="Q1287" t="s">
        <v>67</v>
      </c>
      <c r="R1287" t="s">
        <v>40</v>
      </c>
      <c r="S1287" t="str">
        <f>IF(Table1[[#This Row],[Current Employee Rating]]&gt;=4,"High Performer",IF(Table1[[#This Row],[Current Employee Rating]]&gt;=3,"Average Performer","Low Performer"))</f>
        <v>Average Performer</v>
      </c>
      <c r="T1287">
        <v>3</v>
      </c>
      <c r="U1287" s="1">
        <v>45079</v>
      </c>
      <c r="V1287">
        <v>3</v>
      </c>
      <c r="W1287" t="str">
        <f>IF(Table1[[#This Row],[Engagement Score]]&lt;3,"Low",IF(Table1[[#This Row],[Engagement Score]]&lt;4,"Medium","High"))</f>
        <v>Medium</v>
      </c>
      <c r="X1287">
        <v>4</v>
      </c>
      <c r="Y1287" t="str">
        <f>IF(Table1[[#This Row],[Satisfaction Score]]&lt;3,"Unsatisfied",IF(Table1[[#This Row],[Satisfaction Score]]&lt;4,"Neutral","Satisfied"))</f>
        <v>Satisfied</v>
      </c>
      <c r="Z1287">
        <v>3</v>
      </c>
      <c r="AA1287" s="1">
        <v>45099</v>
      </c>
      <c r="AB1287" t="s">
        <v>68</v>
      </c>
      <c r="AC1287" t="s">
        <v>51</v>
      </c>
      <c r="AD1287" t="s">
        <v>52</v>
      </c>
      <c r="AE1287">
        <v>1</v>
      </c>
      <c r="AF1287" s="5">
        <v>753.69</v>
      </c>
      <c r="AG1287">
        <v>32</v>
      </c>
      <c r="AH1287" t="str">
        <f t="shared" si="20"/>
        <v>Adult</v>
      </c>
    </row>
    <row r="1288" spans="1:34" x14ac:dyDescent="0.25">
      <c r="A1288">
        <v>1802</v>
      </c>
      <c r="B1288" s="1">
        <v>43921</v>
      </c>
      <c r="C1288">
        <v>6</v>
      </c>
      <c r="D1288" t="s">
        <v>28</v>
      </c>
      <c r="E1288" t="s">
        <v>74</v>
      </c>
      <c r="F1288" t="s">
        <v>30</v>
      </c>
      <c r="G1288" t="s">
        <v>46</v>
      </c>
      <c r="H1288" t="s">
        <v>56</v>
      </c>
      <c r="I1288" t="s">
        <v>33</v>
      </c>
      <c r="J1288" t="s">
        <v>34</v>
      </c>
      <c r="K1288" t="s">
        <v>188</v>
      </c>
      <c r="L1288" t="s">
        <v>70</v>
      </c>
      <c r="M1288" s="1">
        <v>30176</v>
      </c>
      <c r="N1288" t="s">
        <v>36</v>
      </c>
      <c r="O1288" t="s">
        <v>37</v>
      </c>
      <c r="P1288" t="s">
        <v>60</v>
      </c>
      <c r="Q1288" t="s">
        <v>77</v>
      </c>
      <c r="R1288" t="s">
        <v>40</v>
      </c>
      <c r="S1288" t="str">
        <f>IF(Table1[[#This Row],[Current Employee Rating]]&gt;=4,"High Performer",IF(Table1[[#This Row],[Current Employee Rating]]&gt;=3,"Average Performer","Low Performer"))</f>
        <v>Average Performer</v>
      </c>
      <c r="T1288">
        <v>3</v>
      </c>
      <c r="U1288" s="1">
        <v>45067</v>
      </c>
      <c r="V1288">
        <v>4</v>
      </c>
      <c r="W1288" t="str">
        <f>IF(Table1[[#This Row],[Engagement Score]]&lt;3,"Low",IF(Table1[[#This Row],[Engagement Score]]&lt;4,"Medium","High"))</f>
        <v>High</v>
      </c>
      <c r="X1288">
        <v>2</v>
      </c>
      <c r="Y1288" t="str">
        <f>IF(Table1[[#This Row],[Satisfaction Score]]&lt;3,"Unsatisfied",IF(Table1[[#This Row],[Satisfaction Score]]&lt;4,"Neutral","Satisfied"))</f>
        <v>Unsatisfied</v>
      </c>
      <c r="Z1288">
        <v>5</v>
      </c>
      <c r="AA1288" s="1">
        <v>45123</v>
      </c>
      <c r="AB1288" t="s">
        <v>50</v>
      </c>
      <c r="AC1288" t="s">
        <v>42</v>
      </c>
      <c r="AD1288" t="s">
        <v>43</v>
      </c>
      <c r="AE1288">
        <v>5</v>
      </c>
      <c r="AF1288" s="5">
        <v>131.91999999999999</v>
      </c>
      <c r="AG1288">
        <v>38</v>
      </c>
      <c r="AH1288" t="str">
        <f t="shared" si="20"/>
        <v>Adult</v>
      </c>
    </row>
    <row r="1289" spans="1:34" x14ac:dyDescent="0.25">
      <c r="A1289">
        <v>1803</v>
      </c>
      <c r="B1289" s="1">
        <v>43780</v>
      </c>
      <c r="C1289">
        <v>6</v>
      </c>
      <c r="D1289" t="s">
        <v>28</v>
      </c>
      <c r="E1289" t="s">
        <v>81</v>
      </c>
      <c r="F1289" t="s">
        <v>30</v>
      </c>
      <c r="G1289" t="s">
        <v>55</v>
      </c>
      <c r="H1289" t="s">
        <v>32</v>
      </c>
      <c r="I1289" t="s">
        <v>55</v>
      </c>
      <c r="J1289" t="s">
        <v>34</v>
      </c>
      <c r="K1289" t="s">
        <v>188</v>
      </c>
      <c r="L1289" t="s">
        <v>75</v>
      </c>
      <c r="M1289" s="1">
        <v>30082</v>
      </c>
      <c r="N1289" t="s">
        <v>36</v>
      </c>
      <c r="O1289" t="s">
        <v>37</v>
      </c>
      <c r="P1289" t="s">
        <v>60</v>
      </c>
      <c r="Q1289" t="s">
        <v>77</v>
      </c>
      <c r="R1289" t="s">
        <v>40</v>
      </c>
      <c r="S1289" t="str">
        <f>IF(Table1[[#This Row],[Current Employee Rating]]&gt;=4,"High Performer",IF(Table1[[#This Row],[Current Employee Rating]]&gt;=3,"Average Performer","Low Performer"))</f>
        <v>Average Performer</v>
      </c>
      <c r="T1289">
        <v>3</v>
      </c>
      <c r="U1289" s="1">
        <v>44945</v>
      </c>
      <c r="V1289">
        <v>1</v>
      </c>
      <c r="W1289" t="str">
        <f>IF(Table1[[#This Row],[Engagement Score]]&lt;3,"Low",IF(Table1[[#This Row],[Engagement Score]]&lt;4,"Medium","High"))</f>
        <v>Low</v>
      </c>
      <c r="X1289">
        <v>3</v>
      </c>
      <c r="Y1289" t="str">
        <f>IF(Table1[[#This Row],[Satisfaction Score]]&lt;3,"Unsatisfied",IF(Table1[[#This Row],[Satisfaction Score]]&lt;4,"Neutral","Satisfied"))</f>
        <v>Neutral</v>
      </c>
      <c r="Z1289">
        <v>1</v>
      </c>
      <c r="AA1289" s="1">
        <v>44824</v>
      </c>
      <c r="AB1289" t="s">
        <v>41</v>
      </c>
      <c r="AC1289" t="s">
        <v>51</v>
      </c>
      <c r="AD1289" t="s">
        <v>73</v>
      </c>
      <c r="AE1289">
        <v>4</v>
      </c>
      <c r="AF1289" s="5">
        <v>550.54999999999995</v>
      </c>
      <c r="AG1289">
        <v>37</v>
      </c>
      <c r="AH1289" t="str">
        <f t="shared" si="20"/>
        <v>Adult</v>
      </c>
    </row>
    <row r="1290" spans="1:34" x14ac:dyDescent="0.25">
      <c r="A1290">
        <v>1804</v>
      </c>
      <c r="B1290" s="1">
        <v>44535</v>
      </c>
      <c r="C1290">
        <v>4</v>
      </c>
      <c r="D1290" t="s">
        <v>28</v>
      </c>
      <c r="E1290" t="s">
        <v>54</v>
      </c>
      <c r="F1290" t="s">
        <v>30</v>
      </c>
      <c r="G1290" t="s">
        <v>46</v>
      </c>
      <c r="H1290" t="s">
        <v>45</v>
      </c>
      <c r="I1290" t="s">
        <v>33</v>
      </c>
      <c r="J1290" t="s">
        <v>34</v>
      </c>
      <c r="K1290" t="s">
        <v>188</v>
      </c>
      <c r="L1290" t="s">
        <v>70</v>
      </c>
      <c r="M1290" s="1">
        <v>21021</v>
      </c>
      <c r="N1290" t="s">
        <v>36</v>
      </c>
      <c r="O1290" t="s">
        <v>48</v>
      </c>
      <c r="P1290" t="s">
        <v>49</v>
      </c>
      <c r="Q1290" t="s">
        <v>39</v>
      </c>
      <c r="R1290" t="s">
        <v>40</v>
      </c>
      <c r="S1290" t="str">
        <f>IF(Table1[[#This Row],[Current Employee Rating]]&gt;=4,"High Performer",IF(Table1[[#This Row],[Current Employee Rating]]&gt;=3,"Average Performer","Low Performer"))</f>
        <v>Average Performer</v>
      </c>
      <c r="T1290">
        <v>3</v>
      </c>
      <c r="U1290" s="1">
        <v>45030</v>
      </c>
      <c r="V1290">
        <v>3</v>
      </c>
      <c r="W1290" t="str">
        <f>IF(Table1[[#This Row],[Engagement Score]]&lt;3,"Low",IF(Table1[[#This Row],[Engagement Score]]&lt;4,"Medium","High"))</f>
        <v>Medium</v>
      </c>
      <c r="X1290">
        <v>3</v>
      </c>
      <c r="Y1290" t="str">
        <f>IF(Table1[[#This Row],[Satisfaction Score]]&lt;3,"Unsatisfied",IF(Table1[[#This Row],[Satisfaction Score]]&lt;4,"Neutral","Satisfied"))</f>
        <v>Neutral</v>
      </c>
      <c r="Z1290">
        <v>5</v>
      </c>
      <c r="AA1290" s="1">
        <v>44795</v>
      </c>
      <c r="AB1290" t="s">
        <v>50</v>
      </c>
      <c r="AC1290" t="s">
        <v>42</v>
      </c>
      <c r="AD1290" t="s">
        <v>43</v>
      </c>
      <c r="AE1290">
        <v>1</v>
      </c>
      <c r="AF1290" s="5">
        <v>767.49</v>
      </c>
      <c r="AG1290">
        <v>64</v>
      </c>
      <c r="AH1290" t="str">
        <f t="shared" si="20"/>
        <v>Old</v>
      </c>
    </row>
    <row r="1291" spans="1:34" x14ac:dyDescent="0.25">
      <c r="A1291">
        <v>1805</v>
      </c>
      <c r="B1291" s="1">
        <v>43451</v>
      </c>
      <c r="C1291">
        <v>7</v>
      </c>
      <c r="D1291" t="s">
        <v>28</v>
      </c>
      <c r="E1291" t="s">
        <v>69</v>
      </c>
      <c r="F1291" t="s">
        <v>30</v>
      </c>
      <c r="G1291" t="s">
        <v>31</v>
      </c>
      <c r="H1291" t="s">
        <v>45</v>
      </c>
      <c r="I1291" t="s">
        <v>33</v>
      </c>
      <c r="J1291" t="s">
        <v>34</v>
      </c>
      <c r="K1291" t="s">
        <v>188</v>
      </c>
      <c r="L1291" t="s">
        <v>47</v>
      </c>
      <c r="M1291" s="1">
        <v>25237</v>
      </c>
      <c r="N1291" t="s">
        <v>36</v>
      </c>
      <c r="O1291" t="s">
        <v>48</v>
      </c>
      <c r="P1291" t="s">
        <v>72</v>
      </c>
      <c r="Q1291" t="s">
        <v>77</v>
      </c>
      <c r="R1291" t="s">
        <v>40</v>
      </c>
      <c r="S1291" t="str">
        <f>IF(Table1[[#This Row],[Current Employee Rating]]&gt;=4,"High Performer",IF(Table1[[#This Row],[Current Employee Rating]]&gt;=3,"Average Performer","Low Performer"))</f>
        <v>Average Performer</v>
      </c>
      <c r="T1291">
        <v>3</v>
      </c>
      <c r="U1291" s="1">
        <v>45116</v>
      </c>
      <c r="V1291">
        <v>3</v>
      </c>
      <c r="W1291" t="str">
        <f>IF(Table1[[#This Row],[Engagement Score]]&lt;3,"Low",IF(Table1[[#This Row],[Engagement Score]]&lt;4,"Medium","High"))</f>
        <v>Medium</v>
      </c>
      <c r="X1291">
        <v>3</v>
      </c>
      <c r="Y1291" t="str">
        <f>IF(Table1[[#This Row],[Satisfaction Score]]&lt;3,"Unsatisfied",IF(Table1[[#This Row],[Satisfaction Score]]&lt;4,"Neutral","Satisfied"))</f>
        <v>Neutral</v>
      </c>
      <c r="Z1291">
        <v>1</v>
      </c>
      <c r="AA1291" s="1">
        <v>44968</v>
      </c>
      <c r="AB1291" t="s">
        <v>92</v>
      </c>
      <c r="AC1291" t="s">
        <v>42</v>
      </c>
      <c r="AD1291" t="s">
        <v>52</v>
      </c>
      <c r="AE1291">
        <v>5</v>
      </c>
      <c r="AF1291" s="5">
        <v>222.88</v>
      </c>
      <c r="AG1291">
        <v>49</v>
      </c>
      <c r="AH1291" t="str">
        <f t="shared" si="20"/>
        <v>Middle Aged</v>
      </c>
    </row>
    <row r="1292" spans="1:34" x14ac:dyDescent="0.25">
      <c r="A1292">
        <v>1806</v>
      </c>
      <c r="B1292" s="1">
        <v>44626</v>
      </c>
      <c r="C1292">
        <v>4</v>
      </c>
      <c r="D1292" t="s">
        <v>28</v>
      </c>
      <c r="E1292" t="s">
        <v>29</v>
      </c>
      <c r="F1292" t="s">
        <v>30</v>
      </c>
      <c r="G1292" t="s">
        <v>46</v>
      </c>
      <c r="H1292" t="s">
        <v>45</v>
      </c>
      <c r="I1292" t="s">
        <v>55</v>
      </c>
      <c r="J1292" t="s">
        <v>34</v>
      </c>
      <c r="K1292" t="s">
        <v>188</v>
      </c>
      <c r="L1292" t="s">
        <v>65</v>
      </c>
      <c r="M1292" s="1">
        <v>18804</v>
      </c>
      <c r="N1292" t="s">
        <v>36</v>
      </c>
      <c r="O1292" t="s">
        <v>48</v>
      </c>
      <c r="P1292" t="s">
        <v>84</v>
      </c>
      <c r="Q1292" t="s">
        <v>61</v>
      </c>
      <c r="R1292" t="s">
        <v>40</v>
      </c>
      <c r="S1292" t="str">
        <f>IF(Table1[[#This Row],[Current Employee Rating]]&gt;=4,"High Performer",IF(Table1[[#This Row],[Current Employee Rating]]&gt;=3,"Average Performer","Low Performer"))</f>
        <v>Average Performer</v>
      </c>
      <c r="T1292">
        <v>3</v>
      </c>
      <c r="U1292" s="1">
        <v>44778</v>
      </c>
      <c r="V1292">
        <v>1</v>
      </c>
      <c r="W1292" t="str">
        <f>IF(Table1[[#This Row],[Engagement Score]]&lt;3,"Low",IF(Table1[[#This Row],[Engagement Score]]&lt;4,"Medium","High"))</f>
        <v>Low</v>
      </c>
      <c r="X1292">
        <v>2</v>
      </c>
      <c r="Y1292" t="str">
        <f>IF(Table1[[#This Row],[Satisfaction Score]]&lt;3,"Unsatisfied",IF(Table1[[#This Row],[Satisfaction Score]]&lt;4,"Neutral","Satisfied"))</f>
        <v>Unsatisfied</v>
      </c>
      <c r="Z1292">
        <v>5</v>
      </c>
      <c r="AA1292" s="1">
        <v>45134</v>
      </c>
      <c r="AB1292" t="s">
        <v>92</v>
      </c>
      <c r="AC1292" t="s">
        <v>42</v>
      </c>
      <c r="AD1292" t="s">
        <v>73</v>
      </c>
      <c r="AE1292">
        <v>3</v>
      </c>
      <c r="AF1292" s="5">
        <v>176.2</v>
      </c>
      <c r="AG1292">
        <v>71</v>
      </c>
      <c r="AH1292" t="str">
        <f t="shared" si="20"/>
        <v>Old</v>
      </c>
    </row>
    <row r="1293" spans="1:34" x14ac:dyDescent="0.25">
      <c r="A1293">
        <v>1807</v>
      </c>
      <c r="B1293" s="1">
        <v>43712</v>
      </c>
      <c r="C1293">
        <v>6</v>
      </c>
      <c r="D1293" t="s">
        <v>28</v>
      </c>
      <c r="E1293" t="s">
        <v>85</v>
      </c>
      <c r="F1293" t="s">
        <v>30</v>
      </c>
      <c r="G1293" t="s">
        <v>31</v>
      </c>
      <c r="H1293" t="s">
        <v>32</v>
      </c>
      <c r="I1293" t="s">
        <v>55</v>
      </c>
      <c r="J1293" t="s">
        <v>34</v>
      </c>
      <c r="K1293" t="s">
        <v>188</v>
      </c>
      <c r="L1293" t="s">
        <v>105</v>
      </c>
      <c r="M1293" s="1">
        <v>29172</v>
      </c>
      <c r="N1293" t="s">
        <v>36</v>
      </c>
      <c r="O1293" t="s">
        <v>37</v>
      </c>
      <c r="P1293" t="s">
        <v>38</v>
      </c>
      <c r="Q1293" t="s">
        <v>39</v>
      </c>
      <c r="R1293" t="s">
        <v>40</v>
      </c>
      <c r="S1293" t="str">
        <f>IF(Table1[[#This Row],[Current Employee Rating]]&gt;=4,"High Performer",IF(Table1[[#This Row],[Current Employee Rating]]&gt;=3,"Average Performer","Low Performer"))</f>
        <v>Average Performer</v>
      </c>
      <c r="T1293">
        <v>3</v>
      </c>
      <c r="U1293" s="1">
        <v>44960</v>
      </c>
      <c r="V1293">
        <v>1</v>
      </c>
      <c r="W1293" t="str">
        <f>IF(Table1[[#This Row],[Engagement Score]]&lt;3,"Low",IF(Table1[[#This Row],[Engagement Score]]&lt;4,"Medium","High"))</f>
        <v>Low</v>
      </c>
      <c r="X1293">
        <v>4</v>
      </c>
      <c r="Y1293" t="str">
        <f>IF(Table1[[#This Row],[Satisfaction Score]]&lt;3,"Unsatisfied",IF(Table1[[#This Row],[Satisfaction Score]]&lt;4,"Neutral","Satisfied"))</f>
        <v>Satisfied</v>
      </c>
      <c r="Z1293">
        <v>4</v>
      </c>
      <c r="AA1293" s="1">
        <v>44992</v>
      </c>
      <c r="AB1293" t="s">
        <v>68</v>
      </c>
      <c r="AC1293" t="s">
        <v>51</v>
      </c>
      <c r="AD1293" t="s">
        <v>52</v>
      </c>
      <c r="AE1293">
        <v>5</v>
      </c>
      <c r="AF1293" s="5">
        <v>794.61</v>
      </c>
      <c r="AG1293">
        <v>40</v>
      </c>
      <c r="AH1293" t="str">
        <f t="shared" si="20"/>
        <v>Middle Aged</v>
      </c>
    </row>
    <row r="1294" spans="1:34" x14ac:dyDescent="0.25">
      <c r="A1294">
        <v>1808</v>
      </c>
      <c r="B1294" s="1">
        <v>45133</v>
      </c>
      <c r="C1294">
        <v>2</v>
      </c>
      <c r="D1294" t="s">
        <v>28</v>
      </c>
      <c r="E1294" t="s">
        <v>44</v>
      </c>
      <c r="F1294" t="s">
        <v>30</v>
      </c>
      <c r="G1294" t="s">
        <v>46</v>
      </c>
      <c r="H1294" t="s">
        <v>45</v>
      </c>
      <c r="I1294" t="s">
        <v>46</v>
      </c>
      <c r="J1294" t="s">
        <v>34</v>
      </c>
      <c r="K1294" t="s">
        <v>188</v>
      </c>
      <c r="L1294" t="s">
        <v>89</v>
      </c>
      <c r="M1294" s="1">
        <v>30584</v>
      </c>
      <c r="N1294" t="s">
        <v>36</v>
      </c>
      <c r="O1294" t="s">
        <v>37</v>
      </c>
      <c r="P1294" t="s">
        <v>72</v>
      </c>
      <c r="Q1294" t="s">
        <v>67</v>
      </c>
      <c r="R1294" t="s">
        <v>40</v>
      </c>
      <c r="S1294" t="str">
        <f>IF(Table1[[#This Row],[Current Employee Rating]]&gt;=4,"High Performer",IF(Table1[[#This Row],[Current Employee Rating]]&gt;=3,"Average Performer","Low Performer"))</f>
        <v>Average Performer</v>
      </c>
      <c r="T1294">
        <v>3</v>
      </c>
      <c r="U1294" s="1">
        <v>45041</v>
      </c>
      <c r="V1294">
        <v>5</v>
      </c>
      <c r="W1294" t="str">
        <f>IF(Table1[[#This Row],[Engagement Score]]&lt;3,"Low",IF(Table1[[#This Row],[Engagement Score]]&lt;4,"Medium","High"))</f>
        <v>High</v>
      </c>
      <c r="X1294">
        <v>2</v>
      </c>
      <c r="Y1294" t="str">
        <f>IF(Table1[[#This Row],[Satisfaction Score]]&lt;3,"Unsatisfied",IF(Table1[[#This Row],[Satisfaction Score]]&lt;4,"Neutral","Satisfied"))</f>
        <v>Unsatisfied</v>
      </c>
      <c r="Z1294">
        <v>4</v>
      </c>
      <c r="AA1294" s="1">
        <v>44846</v>
      </c>
      <c r="AB1294" t="s">
        <v>50</v>
      </c>
      <c r="AC1294" t="s">
        <v>51</v>
      </c>
      <c r="AD1294" t="s">
        <v>73</v>
      </c>
      <c r="AE1294">
        <v>1</v>
      </c>
      <c r="AF1294" s="5">
        <v>147.08000000000001</v>
      </c>
      <c r="AG1294">
        <v>40</v>
      </c>
      <c r="AH1294" t="str">
        <f t="shared" si="20"/>
        <v>Middle Aged</v>
      </c>
    </row>
    <row r="1295" spans="1:34" x14ac:dyDescent="0.25">
      <c r="A1295">
        <v>1809</v>
      </c>
      <c r="B1295" s="1">
        <v>44914</v>
      </c>
      <c r="C1295">
        <v>3</v>
      </c>
      <c r="D1295" t="s">
        <v>28</v>
      </c>
      <c r="E1295" t="s">
        <v>87</v>
      </c>
      <c r="F1295" t="s">
        <v>30</v>
      </c>
      <c r="G1295" t="s">
        <v>31</v>
      </c>
      <c r="H1295" t="s">
        <v>32</v>
      </c>
      <c r="I1295" t="s">
        <v>46</v>
      </c>
      <c r="J1295" t="s">
        <v>34</v>
      </c>
      <c r="K1295" t="s">
        <v>188</v>
      </c>
      <c r="L1295" t="s">
        <v>105</v>
      </c>
      <c r="M1295" s="1">
        <v>24435</v>
      </c>
      <c r="N1295" t="s">
        <v>36</v>
      </c>
      <c r="O1295" t="s">
        <v>37</v>
      </c>
      <c r="P1295" t="s">
        <v>60</v>
      </c>
      <c r="Q1295" t="s">
        <v>77</v>
      </c>
      <c r="R1295" t="s">
        <v>40</v>
      </c>
      <c r="S1295" t="str">
        <f>IF(Table1[[#This Row],[Current Employee Rating]]&gt;=4,"High Performer",IF(Table1[[#This Row],[Current Employee Rating]]&gt;=3,"Average Performer","Low Performer"))</f>
        <v>Average Performer</v>
      </c>
      <c r="T1295">
        <v>3</v>
      </c>
      <c r="U1295" s="1">
        <v>45023</v>
      </c>
      <c r="V1295">
        <v>5</v>
      </c>
      <c r="W1295" t="str">
        <f>IF(Table1[[#This Row],[Engagement Score]]&lt;3,"Low",IF(Table1[[#This Row],[Engagement Score]]&lt;4,"Medium","High"))</f>
        <v>High</v>
      </c>
      <c r="X1295">
        <v>2</v>
      </c>
      <c r="Y1295" t="str">
        <f>IF(Table1[[#This Row],[Satisfaction Score]]&lt;3,"Unsatisfied",IF(Table1[[#This Row],[Satisfaction Score]]&lt;4,"Neutral","Satisfied"))</f>
        <v>Unsatisfied</v>
      </c>
      <c r="Z1295">
        <v>1</v>
      </c>
      <c r="AA1295" s="1">
        <v>44788</v>
      </c>
      <c r="AB1295" t="s">
        <v>92</v>
      </c>
      <c r="AC1295" t="s">
        <v>42</v>
      </c>
      <c r="AD1295" t="s">
        <v>52</v>
      </c>
      <c r="AE1295">
        <v>5</v>
      </c>
      <c r="AF1295" s="5">
        <v>488.94</v>
      </c>
      <c r="AG1295">
        <v>56</v>
      </c>
      <c r="AH1295" t="str">
        <f t="shared" si="20"/>
        <v>Middle Aged</v>
      </c>
    </row>
    <row r="1296" spans="1:34" x14ac:dyDescent="0.25">
      <c r="A1296">
        <v>1810</v>
      </c>
      <c r="B1296" s="1">
        <v>44425</v>
      </c>
      <c r="C1296">
        <v>4</v>
      </c>
      <c r="D1296" t="s">
        <v>28</v>
      </c>
      <c r="E1296" t="s">
        <v>64</v>
      </c>
      <c r="F1296" t="s">
        <v>30</v>
      </c>
      <c r="G1296" t="s">
        <v>55</v>
      </c>
      <c r="H1296" t="s">
        <v>45</v>
      </c>
      <c r="I1296" t="s">
        <v>46</v>
      </c>
      <c r="J1296" t="s">
        <v>34</v>
      </c>
      <c r="K1296" t="s">
        <v>188</v>
      </c>
      <c r="L1296" t="s">
        <v>65</v>
      </c>
      <c r="M1296" s="1">
        <v>34668</v>
      </c>
      <c r="N1296" t="s">
        <v>36</v>
      </c>
      <c r="O1296" t="s">
        <v>48</v>
      </c>
      <c r="P1296" t="s">
        <v>72</v>
      </c>
      <c r="Q1296" t="s">
        <v>77</v>
      </c>
      <c r="R1296" t="s">
        <v>40</v>
      </c>
      <c r="S1296" t="str">
        <f>IF(Table1[[#This Row],[Current Employee Rating]]&gt;=4,"High Performer",IF(Table1[[#This Row],[Current Employee Rating]]&gt;=3,"Average Performer","Low Performer"))</f>
        <v>Average Performer</v>
      </c>
      <c r="T1296">
        <v>3</v>
      </c>
      <c r="U1296" s="1">
        <v>45113</v>
      </c>
      <c r="V1296">
        <v>5</v>
      </c>
      <c r="W1296" t="str">
        <f>IF(Table1[[#This Row],[Engagement Score]]&lt;3,"Low",IF(Table1[[#This Row],[Engagement Score]]&lt;4,"Medium","High"))</f>
        <v>High</v>
      </c>
      <c r="X1296">
        <v>1</v>
      </c>
      <c r="Y1296" t="str">
        <f>IF(Table1[[#This Row],[Satisfaction Score]]&lt;3,"Unsatisfied",IF(Table1[[#This Row],[Satisfaction Score]]&lt;4,"Neutral","Satisfied"))</f>
        <v>Unsatisfied</v>
      </c>
      <c r="Z1296">
        <v>4</v>
      </c>
      <c r="AA1296" s="1">
        <v>44979</v>
      </c>
      <c r="AB1296" t="s">
        <v>62</v>
      </c>
      <c r="AC1296" t="s">
        <v>51</v>
      </c>
      <c r="AD1296" t="s">
        <v>43</v>
      </c>
      <c r="AE1296">
        <v>1</v>
      </c>
      <c r="AF1296" s="5">
        <v>603.57000000000005</v>
      </c>
      <c r="AG1296">
        <v>27</v>
      </c>
      <c r="AH1296" t="str">
        <f t="shared" si="20"/>
        <v>Adult</v>
      </c>
    </row>
    <row r="1297" spans="1:34" x14ac:dyDescent="0.25">
      <c r="A1297">
        <v>1811</v>
      </c>
      <c r="B1297" s="1">
        <v>44723</v>
      </c>
      <c r="C1297">
        <v>3</v>
      </c>
      <c r="D1297" t="s">
        <v>28</v>
      </c>
      <c r="E1297" t="s">
        <v>94</v>
      </c>
      <c r="F1297" t="s">
        <v>30</v>
      </c>
      <c r="G1297" t="s">
        <v>31</v>
      </c>
      <c r="H1297" t="s">
        <v>45</v>
      </c>
      <c r="I1297" t="s">
        <v>55</v>
      </c>
      <c r="J1297" t="s">
        <v>34</v>
      </c>
      <c r="K1297" t="s">
        <v>188</v>
      </c>
      <c r="L1297" t="s">
        <v>110</v>
      </c>
      <c r="M1297" s="1">
        <v>28470</v>
      </c>
      <c r="N1297" t="s">
        <v>36</v>
      </c>
      <c r="O1297" t="s">
        <v>37</v>
      </c>
      <c r="P1297" t="s">
        <v>72</v>
      </c>
      <c r="Q1297" t="s">
        <v>77</v>
      </c>
      <c r="R1297" t="s">
        <v>40</v>
      </c>
      <c r="S1297" t="str">
        <f>IF(Table1[[#This Row],[Current Employee Rating]]&gt;=4,"High Performer",IF(Table1[[#This Row],[Current Employee Rating]]&gt;=3,"Average Performer","Low Performer"))</f>
        <v>Average Performer</v>
      </c>
      <c r="T1297">
        <v>3</v>
      </c>
      <c r="U1297" s="1">
        <v>44815</v>
      </c>
      <c r="V1297">
        <v>2</v>
      </c>
      <c r="W1297" t="str">
        <f>IF(Table1[[#This Row],[Engagement Score]]&lt;3,"Low",IF(Table1[[#This Row],[Engagement Score]]&lt;4,"Medium","High"))</f>
        <v>Low</v>
      </c>
      <c r="X1297">
        <v>5</v>
      </c>
      <c r="Y1297" t="str">
        <f>IF(Table1[[#This Row],[Satisfaction Score]]&lt;3,"Unsatisfied",IF(Table1[[#This Row],[Satisfaction Score]]&lt;4,"Neutral","Satisfied"))</f>
        <v>Satisfied</v>
      </c>
      <c r="Z1297">
        <v>1</v>
      </c>
      <c r="AA1297" s="1">
        <v>45132</v>
      </c>
      <c r="AB1297" t="s">
        <v>50</v>
      </c>
      <c r="AC1297" t="s">
        <v>51</v>
      </c>
      <c r="AD1297" t="s">
        <v>52</v>
      </c>
      <c r="AE1297">
        <v>3</v>
      </c>
      <c r="AF1297" s="5">
        <v>819.87</v>
      </c>
      <c r="AG1297">
        <v>45</v>
      </c>
      <c r="AH1297" t="str">
        <f t="shared" si="20"/>
        <v>Middle Aged</v>
      </c>
    </row>
    <row r="1298" spans="1:34" x14ac:dyDescent="0.25">
      <c r="A1298">
        <v>1812</v>
      </c>
      <c r="B1298" s="1">
        <v>44470</v>
      </c>
      <c r="C1298">
        <v>4</v>
      </c>
      <c r="D1298" t="s">
        <v>28</v>
      </c>
      <c r="E1298" t="s">
        <v>74</v>
      </c>
      <c r="F1298" t="s">
        <v>108</v>
      </c>
      <c r="G1298" t="s">
        <v>31</v>
      </c>
      <c r="H1298" t="s">
        <v>45</v>
      </c>
      <c r="I1298" t="s">
        <v>55</v>
      </c>
      <c r="J1298" t="s">
        <v>34</v>
      </c>
      <c r="K1298" t="s">
        <v>188</v>
      </c>
      <c r="L1298" t="s">
        <v>65</v>
      </c>
      <c r="M1298" s="1">
        <v>28609</v>
      </c>
      <c r="N1298" t="s">
        <v>36</v>
      </c>
      <c r="O1298" t="s">
        <v>37</v>
      </c>
      <c r="P1298" t="s">
        <v>72</v>
      </c>
      <c r="Q1298" t="s">
        <v>39</v>
      </c>
      <c r="R1298" t="s">
        <v>40</v>
      </c>
      <c r="S1298" t="str">
        <f>IF(Table1[[#This Row],[Current Employee Rating]]&gt;=4,"High Performer",IF(Table1[[#This Row],[Current Employee Rating]]&gt;=3,"Average Performer","Low Performer"))</f>
        <v>Average Performer</v>
      </c>
      <c r="T1298">
        <v>3</v>
      </c>
      <c r="U1298" s="1">
        <v>44900</v>
      </c>
      <c r="V1298">
        <v>4</v>
      </c>
      <c r="W1298" t="str">
        <f>IF(Table1[[#This Row],[Engagement Score]]&lt;3,"Low",IF(Table1[[#This Row],[Engagement Score]]&lt;4,"Medium","High"))</f>
        <v>High</v>
      </c>
      <c r="X1298">
        <v>2</v>
      </c>
      <c r="Y1298" t="str">
        <f>IF(Table1[[#This Row],[Satisfaction Score]]&lt;3,"Unsatisfied",IF(Table1[[#This Row],[Satisfaction Score]]&lt;4,"Neutral","Satisfied"))</f>
        <v>Unsatisfied</v>
      </c>
      <c r="Z1298">
        <v>5</v>
      </c>
      <c r="AA1298" s="1">
        <v>44989</v>
      </c>
      <c r="AB1298" t="s">
        <v>41</v>
      </c>
      <c r="AC1298" t="s">
        <v>42</v>
      </c>
      <c r="AD1298" t="s">
        <v>52</v>
      </c>
      <c r="AE1298">
        <v>2</v>
      </c>
      <c r="AF1298" s="5">
        <v>836.19</v>
      </c>
      <c r="AG1298">
        <v>43</v>
      </c>
      <c r="AH1298" t="str">
        <f t="shared" si="20"/>
        <v>Middle Aged</v>
      </c>
    </row>
    <row r="1299" spans="1:34" x14ac:dyDescent="0.25">
      <c r="A1299">
        <v>1813</v>
      </c>
      <c r="B1299" s="1">
        <v>44047</v>
      </c>
      <c r="C1299">
        <v>5</v>
      </c>
      <c r="D1299" t="s">
        <v>28</v>
      </c>
      <c r="E1299" t="s">
        <v>81</v>
      </c>
      <c r="F1299" t="s">
        <v>30</v>
      </c>
      <c r="G1299" t="s">
        <v>31</v>
      </c>
      <c r="H1299" t="s">
        <v>32</v>
      </c>
      <c r="I1299" t="s">
        <v>33</v>
      </c>
      <c r="J1299" t="s">
        <v>34</v>
      </c>
      <c r="K1299" t="s">
        <v>188</v>
      </c>
      <c r="L1299" t="s">
        <v>47</v>
      </c>
      <c r="M1299" s="1">
        <v>29232</v>
      </c>
      <c r="N1299" t="s">
        <v>36</v>
      </c>
      <c r="O1299" t="s">
        <v>37</v>
      </c>
      <c r="P1299" t="s">
        <v>60</v>
      </c>
      <c r="Q1299" t="s">
        <v>77</v>
      </c>
      <c r="R1299" t="s">
        <v>40</v>
      </c>
      <c r="S1299" t="str">
        <f>IF(Table1[[#This Row],[Current Employee Rating]]&gt;=4,"High Performer",IF(Table1[[#This Row],[Current Employee Rating]]&gt;=3,"Average Performer","Low Performer"))</f>
        <v>Average Performer</v>
      </c>
      <c r="T1299">
        <v>3</v>
      </c>
      <c r="U1299" s="1">
        <v>45080</v>
      </c>
      <c r="V1299">
        <v>3</v>
      </c>
      <c r="W1299" t="str">
        <f>IF(Table1[[#This Row],[Engagement Score]]&lt;3,"Low",IF(Table1[[#This Row],[Engagement Score]]&lt;4,"Medium","High"))</f>
        <v>Medium</v>
      </c>
      <c r="X1299">
        <v>5</v>
      </c>
      <c r="Y1299" t="str">
        <f>IF(Table1[[#This Row],[Satisfaction Score]]&lt;3,"Unsatisfied",IF(Table1[[#This Row],[Satisfaction Score]]&lt;4,"Neutral","Satisfied"))</f>
        <v>Satisfied</v>
      </c>
      <c r="Z1299">
        <v>3</v>
      </c>
      <c r="AA1299" s="1">
        <v>44870</v>
      </c>
      <c r="AB1299" t="s">
        <v>62</v>
      </c>
      <c r="AC1299" t="s">
        <v>51</v>
      </c>
      <c r="AD1299" t="s">
        <v>73</v>
      </c>
      <c r="AE1299">
        <v>5</v>
      </c>
      <c r="AF1299" s="5">
        <v>879.94</v>
      </c>
      <c r="AG1299">
        <v>40</v>
      </c>
      <c r="AH1299" t="str">
        <f t="shared" si="20"/>
        <v>Middle Aged</v>
      </c>
    </row>
    <row r="1300" spans="1:34" x14ac:dyDescent="0.25">
      <c r="A1300">
        <v>1814</v>
      </c>
      <c r="B1300" s="1">
        <v>44603</v>
      </c>
      <c r="C1300">
        <v>4</v>
      </c>
      <c r="D1300" t="s">
        <v>28</v>
      </c>
      <c r="E1300" t="s">
        <v>54</v>
      </c>
      <c r="F1300" t="s">
        <v>30</v>
      </c>
      <c r="G1300" t="s">
        <v>55</v>
      </c>
      <c r="H1300" t="s">
        <v>45</v>
      </c>
      <c r="I1300" t="s">
        <v>46</v>
      </c>
      <c r="J1300" t="s">
        <v>34</v>
      </c>
      <c r="K1300" t="s">
        <v>188</v>
      </c>
      <c r="L1300" t="s">
        <v>101</v>
      </c>
      <c r="M1300" s="1">
        <v>29288</v>
      </c>
      <c r="N1300" t="s">
        <v>36</v>
      </c>
      <c r="O1300" t="s">
        <v>37</v>
      </c>
      <c r="P1300" t="s">
        <v>72</v>
      </c>
      <c r="Q1300" t="s">
        <v>39</v>
      </c>
      <c r="R1300" t="s">
        <v>40</v>
      </c>
      <c r="S1300" t="str">
        <f>IF(Table1[[#This Row],[Current Employee Rating]]&gt;=4,"High Performer",IF(Table1[[#This Row],[Current Employee Rating]]&gt;=3,"Average Performer","Low Performer"))</f>
        <v>Average Performer</v>
      </c>
      <c r="T1300">
        <v>3</v>
      </c>
      <c r="U1300" s="1">
        <v>45031</v>
      </c>
      <c r="V1300">
        <v>3</v>
      </c>
      <c r="W1300" t="str">
        <f>IF(Table1[[#This Row],[Engagement Score]]&lt;3,"Low",IF(Table1[[#This Row],[Engagement Score]]&lt;4,"Medium","High"))</f>
        <v>Medium</v>
      </c>
      <c r="X1300">
        <v>3</v>
      </c>
      <c r="Y1300" t="str">
        <f>IF(Table1[[#This Row],[Satisfaction Score]]&lt;3,"Unsatisfied",IF(Table1[[#This Row],[Satisfaction Score]]&lt;4,"Neutral","Satisfied"))</f>
        <v>Neutral</v>
      </c>
      <c r="Z1300">
        <v>1</v>
      </c>
      <c r="AA1300" s="1">
        <v>45081</v>
      </c>
      <c r="AB1300" t="s">
        <v>50</v>
      </c>
      <c r="AC1300" t="s">
        <v>42</v>
      </c>
      <c r="AD1300" t="s">
        <v>43</v>
      </c>
      <c r="AE1300">
        <v>3</v>
      </c>
      <c r="AF1300" s="5">
        <v>532.29999999999995</v>
      </c>
      <c r="AG1300">
        <v>42</v>
      </c>
      <c r="AH1300" t="str">
        <f t="shared" si="20"/>
        <v>Middle Aged</v>
      </c>
    </row>
    <row r="1301" spans="1:34" x14ac:dyDescent="0.25">
      <c r="A1301">
        <v>1815</v>
      </c>
      <c r="B1301" s="1">
        <v>44004</v>
      </c>
      <c r="C1301">
        <v>5</v>
      </c>
      <c r="D1301" t="s">
        <v>28</v>
      </c>
      <c r="E1301" t="s">
        <v>69</v>
      </c>
      <c r="F1301" t="s">
        <v>30</v>
      </c>
      <c r="G1301" t="s">
        <v>31</v>
      </c>
      <c r="H1301" t="s">
        <v>45</v>
      </c>
      <c r="I1301" t="s">
        <v>46</v>
      </c>
      <c r="J1301" t="s">
        <v>34</v>
      </c>
      <c r="K1301" t="s">
        <v>188</v>
      </c>
      <c r="L1301" t="s">
        <v>96</v>
      </c>
      <c r="M1301" s="1">
        <v>22414</v>
      </c>
      <c r="N1301" t="s">
        <v>36</v>
      </c>
      <c r="O1301" t="s">
        <v>37</v>
      </c>
      <c r="P1301" t="s">
        <v>84</v>
      </c>
      <c r="Q1301" t="s">
        <v>67</v>
      </c>
      <c r="R1301" t="s">
        <v>40</v>
      </c>
      <c r="S1301" t="str">
        <f>IF(Table1[[#This Row],[Current Employee Rating]]&gt;=4,"High Performer",IF(Table1[[#This Row],[Current Employee Rating]]&gt;=3,"Average Performer","Low Performer"))</f>
        <v>Average Performer</v>
      </c>
      <c r="T1301">
        <v>3</v>
      </c>
      <c r="U1301" s="1">
        <v>44857</v>
      </c>
      <c r="V1301">
        <v>1</v>
      </c>
      <c r="W1301" t="str">
        <f>IF(Table1[[#This Row],[Engagement Score]]&lt;3,"Low",IF(Table1[[#This Row],[Engagement Score]]&lt;4,"Medium","High"))</f>
        <v>Low</v>
      </c>
      <c r="X1301">
        <v>4</v>
      </c>
      <c r="Y1301" t="str">
        <f>IF(Table1[[#This Row],[Satisfaction Score]]&lt;3,"Unsatisfied",IF(Table1[[#This Row],[Satisfaction Score]]&lt;4,"Neutral","Satisfied"))</f>
        <v>Satisfied</v>
      </c>
      <c r="Z1301">
        <v>5</v>
      </c>
      <c r="AA1301" s="1">
        <v>44837</v>
      </c>
      <c r="AB1301" t="s">
        <v>41</v>
      </c>
      <c r="AC1301" t="s">
        <v>51</v>
      </c>
      <c r="AD1301" t="s">
        <v>52</v>
      </c>
      <c r="AE1301">
        <v>5</v>
      </c>
      <c r="AF1301" s="5">
        <v>758.21</v>
      </c>
      <c r="AG1301">
        <v>59</v>
      </c>
      <c r="AH1301" t="str">
        <f t="shared" si="20"/>
        <v>Middle Aged</v>
      </c>
    </row>
    <row r="1302" spans="1:34" x14ac:dyDescent="0.25">
      <c r="A1302">
        <v>1816</v>
      </c>
      <c r="B1302" s="1">
        <v>44071</v>
      </c>
      <c r="C1302">
        <v>5</v>
      </c>
      <c r="D1302" t="s">
        <v>106</v>
      </c>
      <c r="E1302" t="s">
        <v>81</v>
      </c>
      <c r="F1302" t="s">
        <v>30</v>
      </c>
      <c r="G1302" t="s">
        <v>31</v>
      </c>
      <c r="H1302" t="s">
        <v>45</v>
      </c>
      <c r="I1302" t="s">
        <v>33</v>
      </c>
      <c r="J1302" t="s">
        <v>34</v>
      </c>
      <c r="K1302" t="s">
        <v>188</v>
      </c>
      <c r="L1302" t="s">
        <v>65</v>
      </c>
      <c r="M1302" s="1">
        <v>18758</v>
      </c>
      <c r="N1302" t="s">
        <v>36</v>
      </c>
      <c r="O1302" t="s">
        <v>37</v>
      </c>
      <c r="P1302" t="s">
        <v>60</v>
      </c>
      <c r="Q1302" t="s">
        <v>61</v>
      </c>
      <c r="R1302" t="s">
        <v>40</v>
      </c>
      <c r="S1302" t="str">
        <f>IF(Table1[[#This Row],[Current Employee Rating]]&gt;=4,"High Performer",IF(Table1[[#This Row],[Current Employee Rating]]&gt;=3,"Average Performer","Low Performer"))</f>
        <v>Average Performer</v>
      </c>
      <c r="T1302">
        <v>3</v>
      </c>
      <c r="U1302" s="1">
        <v>45019</v>
      </c>
      <c r="V1302">
        <v>4</v>
      </c>
      <c r="W1302" t="str">
        <f>IF(Table1[[#This Row],[Engagement Score]]&lt;3,"Low",IF(Table1[[#This Row],[Engagement Score]]&lt;4,"Medium","High"))</f>
        <v>High</v>
      </c>
      <c r="X1302">
        <v>3</v>
      </c>
      <c r="Y1302" t="str">
        <f>IF(Table1[[#This Row],[Satisfaction Score]]&lt;3,"Unsatisfied",IF(Table1[[#This Row],[Satisfaction Score]]&lt;4,"Neutral","Satisfied"))</f>
        <v>Neutral</v>
      </c>
      <c r="Z1302">
        <v>1</v>
      </c>
      <c r="AA1302" s="1">
        <v>45082</v>
      </c>
      <c r="AB1302" t="s">
        <v>92</v>
      </c>
      <c r="AC1302" t="s">
        <v>42</v>
      </c>
      <c r="AD1302" t="s">
        <v>52</v>
      </c>
      <c r="AE1302">
        <v>2</v>
      </c>
      <c r="AF1302" s="5">
        <v>253.51</v>
      </c>
      <c r="AG1302">
        <v>69</v>
      </c>
      <c r="AH1302" t="str">
        <f t="shared" si="20"/>
        <v>Old</v>
      </c>
    </row>
    <row r="1303" spans="1:34" x14ac:dyDescent="0.25">
      <c r="A1303">
        <v>1817</v>
      </c>
      <c r="B1303" s="1">
        <v>43591</v>
      </c>
      <c r="C1303">
        <v>7</v>
      </c>
      <c r="D1303" t="s">
        <v>106</v>
      </c>
      <c r="E1303" t="s">
        <v>54</v>
      </c>
      <c r="F1303" t="s">
        <v>30</v>
      </c>
      <c r="G1303" t="s">
        <v>31</v>
      </c>
      <c r="H1303" t="s">
        <v>45</v>
      </c>
      <c r="I1303" t="s">
        <v>33</v>
      </c>
      <c r="J1303" t="s">
        <v>34</v>
      </c>
      <c r="K1303" t="s">
        <v>188</v>
      </c>
      <c r="L1303" t="s">
        <v>47</v>
      </c>
      <c r="M1303" s="1">
        <v>31784</v>
      </c>
      <c r="N1303" t="s">
        <v>36</v>
      </c>
      <c r="O1303" t="s">
        <v>37</v>
      </c>
      <c r="P1303" t="s">
        <v>60</v>
      </c>
      <c r="Q1303" t="s">
        <v>77</v>
      </c>
      <c r="R1303" t="s">
        <v>40</v>
      </c>
      <c r="S1303" t="str">
        <f>IF(Table1[[#This Row],[Current Employee Rating]]&gt;=4,"High Performer",IF(Table1[[#This Row],[Current Employee Rating]]&gt;=3,"Average Performer","Low Performer"))</f>
        <v>Average Performer</v>
      </c>
      <c r="T1303">
        <v>3</v>
      </c>
      <c r="U1303" s="1">
        <v>44985</v>
      </c>
      <c r="V1303">
        <v>3</v>
      </c>
      <c r="W1303" t="str">
        <f>IF(Table1[[#This Row],[Engagement Score]]&lt;3,"Low",IF(Table1[[#This Row],[Engagement Score]]&lt;4,"Medium","High"))</f>
        <v>Medium</v>
      </c>
      <c r="X1303">
        <v>1</v>
      </c>
      <c r="Y1303" t="str">
        <f>IF(Table1[[#This Row],[Satisfaction Score]]&lt;3,"Unsatisfied",IF(Table1[[#This Row],[Satisfaction Score]]&lt;4,"Neutral","Satisfied"))</f>
        <v>Unsatisfied</v>
      </c>
      <c r="Z1303">
        <v>5</v>
      </c>
      <c r="AA1303" s="1">
        <v>44793</v>
      </c>
      <c r="AB1303" t="s">
        <v>41</v>
      </c>
      <c r="AC1303" t="s">
        <v>42</v>
      </c>
      <c r="AD1303" t="s">
        <v>63</v>
      </c>
      <c r="AE1303">
        <v>3</v>
      </c>
      <c r="AF1303" s="5">
        <v>375.86</v>
      </c>
      <c r="AG1303">
        <v>32</v>
      </c>
      <c r="AH1303" t="str">
        <f t="shared" si="20"/>
        <v>Adult</v>
      </c>
    </row>
    <row r="1304" spans="1:34" x14ac:dyDescent="0.25">
      <c r="A1304">
        <v>1818</v>
      </c>
      <c r="B1304" s="1">
        <v>44385</v>
      </c>
      <c r="C1304">
        <v>4</v>
      </c>
      <c r="D1304" t="s">
        <v>106</v>
      </c>
      <c r="E1304" t="s">
        <v>69</v>
      </c>
      <c r="F1304" t="s">
        <v>30</v>
      </c>
      <c r="G1304" t="s">
        <v>31</v>
      </c>
      <c r="H1304" t="s">
        <v>32</v>
      </c>
      <c r="I1304" t="s">
        <v>46</v>
      </c>
      <c r="J1304" t="s">
        <v>34</v>
      </c>
      <c r="K1304" t="s">
        <v>188</v>
      </c>
      <c r="L1304" t="s">
        <v>105</v>
      </c>
      <c r="M1304" s="1">
        <v>20461</v>
      </c>
      <c r="N1304" t="s">
        <v>36</v>
      </c>
      <c r="O1304" t="s">
        <v>48</v>
      </c>
      <c r="P1304" t="s">
        <v>49</v>
      </c>
      <c r="Q1304" t="s">
        <v>39</v>
      </c>
      <c r="R1304" t="s">
        <v>40</v>
      </c>
      <c r="S1304" t="str">
        <f>IF(Table1[[#This Row],[Current Employee Rating]]&gt;=4,"High Performer",IF(Table1[[#This Row],[Current Employee Rating]]&gt;=3,"Average Performer","Low Performer"))</f>
        <v>Average Performer</v>
      </c>
      <c r="T1304">
        <v>3</v>
      </c>
      <c r="U1304" s="1">
        <v>45102</v>
      </c>
      <c r="V1304">
        <v>3</v>
      </c>
      <c r="W1304" t="str">
        <f>IF(Table1[[#This Row],[Engagement Score]]&lt;3,"Low",IF(Table1[[#This Row],[Engagement Score]]&lt;4,"Medium","High"))</f>
        <v>Medium</v>
      </c>
      <c r="X1304">
        <v>1</v>
      </c>
      <c r="Y1304" t="str">
        <f>IF(Table1[[#This Row],[Satisfaction Score]]&lt;3,"Unsatisfied",IF(Table1[[#This Row],[Satisfaction Score]]&lt;4,"Neutral","Satisfied"))</f>
        <v>Unsatisfied</v>
      </c>
      <c r="Z1304">
        <v>3</v>
      </c>
      <c r="AA1304" s="1">
        <v>45005</v>
      </c>
      <c r="AB1304" t="s">
        <v>41</v>
      </c>
      <c r="AC1304" t="s">
        <v>51</v>
      </c>
      <c r="AD1304" t="s">
        <v>52</v>
      </c>
      <c r="AE1304">
        <v>5</v>
      </c>
      <c r="AF1304" s="5">
        <v>909.47</v>
      </c>
      <c r="AG1304">
        <v>65</v>
      </c>
      <c r="AH1304" t="str">
        <f t="shared" si="20"/>
        <v>Old</v>
      </c>
    </row>
    <row r="1305" spans="1:34" x14ac:dyDescent="0.25">
      <c r="A1305">
        <v>1819</v>
      </c>
      <c r="B1305" s="1">
        <v>44744</v>
      </c>
      <c r="C1305">
        <v>3</v>
      </c>
      <c r="D1305" t="s">
        <v>28</v>
      </c>
      <c r="E1305" t="s">
        <v>74</v>
      </c>
      <c r="F1305" t="s">
        <v>30</v>
      </c>
      <c r="G1305" t="s">
        <v>55</v>
      </c>
      <c r="H1305" t="s">
        <v>56</v>
      </c>
      <c r="I1305" t="s">
        <v>33</v>
      </c>
      <c r="J1305" t="s">
        <v>34</v>
      </c>
      <c r="K1305" t="s">
        <v>188</v>
      </c>
      <c r="L1305" t="s">
        <v>65</v>
      </c>
      <c r="M1305" s="1">
        <v>17830</v>
      </c>
      <c r="N1305" t="s">
        <v>36</v>
      </c>
      <c r="O1305" t="s">
        <v>37</v>
      </c>
      <c r="P1305" t="s">
        <v>72</v>
      </c>
      <c r="Q1305" t="s">
        <v>61</v>
      </c>
      <c r="R1305" t="s">
        <v>40</v>
      </c>
      <c r="S1305" t="str">
        <f>IF(Table1[[#This Row],[Current Employee Rating]]&gt;=4,"High Performer",IF(Table1[[#This Row],[Current Employee Rating]]&gt;=3,"Average Performer","Low Performer"))</f>
        <v>Average Performer</v>
      </c>
      <c r="T1305">
        <v>3</v>
      </c>
      <c r="U1305" s="1">
        <v>44906</v>
      </c>
      <c r="V1305">
        <v>3</v>
      </c>
      <c r="W1305" t="str">
        <f>IF(Table1[[#This Row],[Engagement Score]]&lt;3,"Low",IF(Table1[[#This Row],[Engagement Score]]&lt;4,"Medium","High"))</f>
        <v>Medium</v>
      </c>
      <c r="X1305">
        <v>1</v>
      </c>
      <c r="Y1305" t="str">
        <f>IF(Table1[[#This Row],[Satisfaction Score]]&lt;3,"Unsatisfied",IF(Table1[[#This Row],[Satisfaction Score]]&lt;4,"Neutral","Satisfied"))</f>
        <v>Unsatisfied</v>
      </c>
      <c r="Z1305">
        <v>1</v>
      </c>
      <c r="AA1305" s="1">
        <v>44853</v>
      </c>
      <c r="AB1305" t="s">
        <v>50</v>
      </c>
      <c r="AC1305" t="s">
        <v>42</v>
      </c>
      <c r="AD1305" t="s">
        <v>73</v>
      </c>
      <c r="AE1305">
        <v>3</v>
      </c>
      <c r="AF1305" s="5">
        <v>649.51</v>
      </c>
      <c r="AG1305">
        <v>74</v>
      </c>
      <c r="AH1305" t="str">
        <f t="shared" si="20"/>
        <v>Old</v>
      </c>
    </row>
    <row r="1306" spans="1:34" x14ac:dyDescent="0.25">
      <c r="A1306">
        <v>1820</v>
      </c>
      <c r="B1306" s="1">
        <v>45050</v>
      </c>
      <c r="C1306">
        <v>3</v>
      </c>
      <c r="D1306" t="s">
        <v>28</v>
      </c>
      <c r="E1306" t="s">
        <v>94</v>
      </c>
      <c r="F1306" t="s">
        <v>30</v>
      </c>
      <c r="G1306" t="s">
        <v>55</v>
      </c>
      <c r="H1306" t="s">
        <v>32</v>
      </c>
      <c r="I1306" t="s">
        <v>46</v>
      </c>
      <c r="J1306" t="s">
        <v>34</v>
      </c>
      <c r="K1306" t="s">
        <v>188</v>
      </c>
      <c r="L1306" t="s">
        <v>100</v>
      </c>
      <c r="M1306" s="1">
        <v>29252</v>
      </c>
      <c r="N1306" t="s">
        <v>36</v>
      </c>
      <c r="O1306" t="s">
        <v>37</v>
      </c>
      <c r="P1306" t="s">
        <v>72</v>
      </c>
      <c r="Q1306" t="s">
        <v>77</v>
      </c>
      <c r="R1306" t="s">
        <v>40</v>
      </c>
      <c r="S1306" t="str">
        <f>IF(Table1[[#This Row],[Current Employee Rating]]&gt;=4,"High Performer",IF(Table1[[#This Row],[Current Employee Rating]]&gt;=3,"Average Performer","Low Performer"))</f>
        <v>Average Performer</v>
      </c>
      <c r="T1306">
        <v>3</v>
      </c>
      <c r="U1306" s="1">
        <v>45008</v>
      </c>
      <c r="V1306">
        <v>5</v>
      </c>
      <c r="W1306" t="str">
        <f>IF(Table1[[#This Row],[Engagement Score]]&lt;3,"Low",IF(Table1[[#This Row],[Engagement Score]]&lt;4,"Medium","High"))</f>
        <v>High</v>
      </c>
      <c r="X1306">
        <v>4</v>
      </c>
      <c r="Y1306" t="str">
        <f>IF(Table1[[#This Row],[Satisfaction Score]]&lt;3,"Unsatisfied",IF(Table1[[#This Row],[Satisfaction Score]]&lt;4,"Neutral","Satisfied"))</f>
        <v>Satisfied</v>
      </c>
      <c r="Z1306">
        <v>3</v>
      </c>
      <c r="AA1306" s="1">
        <v>45107</v>
      </c>
      <c r="AB1306" t="s">
        <v>50</v>
      </c>
      <c r="AC1306" t="s">
        <v>42</v>
      </c>
      <c r="AD1306" t="s">
        <v>43</v>
      </c>
      <c r="AE1306">
        <v>1</v>
      </c>
      <c r="AF1306" s="5">
        <v>742.26</v>
      </c>
      <c r="AG1306">
        <v>43</v>
      </c>
      <c r="AH1306" t="str">
        <f t="shared" si="20"/>
        <v>Middle Aged</v>
      </c>
    </row>
    <row r="1307" spans="1:34" x14ac:dyDescent="0.25">
      <c r="A1307">
        <v>1821</v>
      </c>
      <c r="B1307" s="1">
        <v>44914</v>
      </c>
      <c r="C1307">
        <v>3</v>
      </c>
      <c r="D1307" t="s">
        <v>28</v>
      </c>
      <c r="E1307" t="s">
        <v>74</v>
      </c>
      <c r="F1307" t="s">
        <v>30</v>
      </c>
      <c r="G1307" t="s">
        <v>55</v>
      </c>
      <c r="H1307" t="s">
        <v>56</v>
      </c>
      <c r="I1307" t="s">
        <v>55</v>
      </c>
      <c r="J1307" t="s">
        <v>34</v>
      </c>
      <c r="K1307" t="s">
        <v>188</v>
      </c>
      <c r="L1307" t="s">
        <v>58</v>
      </c>
      <c r="M1307" s="1">
        <v>29421</v>
      </c>
      <c r="N1307" t="s">
        <v>36</v>
      </c>
      <c r="O1307" t="s">
        <v>37</v>
      </c>
      <c r="P1307" t="s">
        <v>49</v>
      </c>
      <c r="Q1307" t="s">
        <v>39</v>
      </c>
      <c r="R1307" t="s">
        <v>40</v>
      </c>
      <c r="S1307" t="str">
        <f>IF(Table1[[#This Row],[Current Employee Rating]]&gt;=4,"High Performer",IF(Table1[[#This Row],[Current Employee Rating]]&gt;=3,"Average Performer","Low Performer"))</f>
        <v>Average Performer</v>
      </c>
      <c r="T1307">
        <v>3</v>
      </c>
      <c r="U1307" s="1">
        <v>44868</v>
      </c>
      <c r="V1307">
        <v>1</v>
      </c>
      <c r="W1307" t="str">
        <f>IF(Table1[[#This Row],[Engagement Score]]&lt;3,"Low",IF(Table1[[#This Row],[Engagement Score]]&lt;4,"Medium","High"))</f>
        <v>Low</v>
      </c>
      <c r="X1307">
        <v>2</v>
      </c>
      <c r="Y1307" t="str">
        <f>IF(Table1[[#This Row],[Satisfaction Score]]&lt;3,"Unsatisfied",IF(Table1[[#This Row],[Satisfaction Score]]&lt;4,"Neutral","Satisfied"))</f>
        <v>Unsatisfied</v>
      </c>
      <c r="Z1307">
        <v>1</v>
      </c>
      <c r="AA1307" s="1">
        <v>44846</v>
      </c>
      <c r="AB1307" t="s">
        <v>92</v>
      </c>
      <c r="AC1307" t="s">
        <v>42</v>
      </c>
      <c r="AD1307" t="s">
        <v>73</v>
      </c>
      <c r="AE1307">
        <v>4</v>
      </c>
      <c r="AF1307" s="5">
        <v>713.84</v>
      </c>
      <c r="AG1307">
        <v>42</v>
      </c>
      <c r="AH1307" t="str">
        <f t="shared" si="20"/>
        <v>Middle Aged</v>
      </c>
    </row>
    <row r="1308" spans="1:34" x14ac:dyDescent="0.25">
      <c r="A1308">
        <v>1822</v>
      </c>
      <c r="B1308" s="1">
        <v>44646</v>
      </c>
      <c r="C1308">
        <v>4</v>
      </c>
      <c r="D1308" t="s">
        <v>28</v>
      </c>
      <c r="E1308" t="s">
        <v>81</v>
      </c>
      <c r="F1308" t="s">
        <v>30</v>
      </c>
      <c r="G1308" t="s">
        <v>31</v>
      </c>
      <c r="H1308" t="s">
        <v>32</v>
      </c>
      <c r="I1308" t="s">
        <v>46</v>
      </c>
      <c r="J1308" t="s">
        <v>34</v>
      </c>
      <c r="K1308" t="s">
        <v>188</v>
      </c>
      <c r="L1308" t="s">
        <v>101</v>
      </c>
      <c r="M1308" s="1">
        <v>18621</v>
      </c>
      <c r="N1308" t="s">
        <v>36</v>
      </c>
      <c r="O1308" t="s">
        <v>37</v>
      </c>
      <c r="P1308" t="s">
        <v>72</v>
      </c>
      <c r="Q1308" t="s">
        <v>39</v>
      </c>
      <c r="R1308" t="s">
        <v>40</v>
      </c>
      <c r="S1308" t="str">
        <f>IF(Table1[[#This Row],[Current Employee Rating]]&gt;=4,"High Performer",IF(Table1[[#This Row],[Current Employee Rating]]&gt;=3,"Average Performer","Low Performer"))</f>
        <v>Average Performer</v>
      </c>
      <c r="T1308">
        <v>3</v>
      </c>
      <c r="U1308" s="1">
        <v>44800</v>
      </c>
      <c r="V1308">
        <v>5</v>
      </c>
      <c r="W1308" t="str">
        <f>IF(Table1[[#This Row],[Engagement Score]]&lt;3,"Low",IF(Table1[[#This Row],[Engagement Score]]&lt;4,"Medium","High"))</f>
        <v>High</v>
      </c>
      <c r="X1308">
        <v>2</v>
      </c>
      <c r="Y1308" t="str">
        <f>IF(Table1[[#This Row],[Satisfaction Score]]&lt;3,"Unsatisfied",IF(Table1[[#This Row],[Satisfaction Score]]&lt;4,"Neutral","Satisfied"))</f>
        <v>Unsatisfied</v>
      </c>
      <c r="Z1308">
        <v>2</v>
      </c>
      <c r="AA1308" s="1">
        <v>45136</v>
      </c>
      <c r="AB1308" t="s">
        <v>62</v>
      </c>
      <c r="AC1308" t="s">
        <v>51</v>
      </c>
      <c r="AD1308" t="s">
        <v>52</v>
      </c>
      <c r="AE1308">
        <v>1</v>
      </c>
      <c r="AF1308" s="5">
        <v>999.06</v>
      </c>
      <c r="AG1308">
        <v>72</v>
      </c>
      <c r="AH1308" t="str">
        <f t="shared" si="20"/>
        <v>Old</v>
      </c>
    </row>
    <row r="1309" spans="1:34" x14ac:dyDescent="0.25">
      <c r="A1309">
        <v>1823</v>
      </c>
      <c r="B1309" s="1">
        <v>44325</v>
      </c>
      <c r="C1309">
        <v>5</v>
      </c>
      <c r="D1309" t="s">
        <v>28</v>
      </c>
      <c r="E1309" t="s">
        <v>54</v>
      </c>
      <c r="F1309" t="s">
        <v>30</v>
      </c>
      <c r="G1309" t="s">
        <v>31</v>
      </c>
      <c r="H1309" t="s">
        <v>45</v>
      </c>
      <c r="I1309" t="s">
        <v>55</v>
      </c>
      <c r="J1309" t="s">
        <v>34</v>
      </c>
      <c r="K1309" t="s">
        <v>188</v>
      </c>
      <c r="L1309" t="s">
        <v>35</v>
      </c>
      <c r="M1309" s="1">
        <v>22245</v>
      </c>
      <c r="N1309" t="s">
        <v>36</v>
      </c>
      <c r="O1309" t="s">
        <v>48</v>
      </c>
      <c r="P1309" t="s">
        <v>72</v>
      </c>
      <c r="Q1309" t="s">
        <v>39</v>
      </c>
      <c r="R1309" t="s">
        <v>40</v>
      </c>
      <c r="S1309" t="str">
        <f>IF(Table1[[#This Row],[Current Employee Rating]]&gt;=4,"High Performer",IF(Table1[[#This Row],[Current Employee Rating]]&gt;=3,"Average Performer","Low Performer"))</f>
        <v>Average Performer</v>
      </c>
      <c r="T1309">
        <v>3</v>
      </c>
      <c r="U1309" s="1">
        <v>45058</v>
      </c>
      <c r="V1309">
        <v>4</v>
      </c>
      <c r="W1309" t="str">
        <f>IF(Table1[[#This Row],[Engagement Score]]&lt;3,"Low",IF(Table1[[#This Row],[Engagement Score]]&lt;4,"Medium","High"))</f>
        <v>High</v>
      </c>
      <c r="X1309">
        <v>4</v>
      </c>
      <c r="Y1309" t="str">
        <f>IF(Table1[[#This Row],[Satisfaction Score]]&lt;3,"Unsatisfied",IF(Table1[[#This Row],[Satisfaction Score]]&lt;4,"Neutral","Satisfied"))</f>
        <v>Satisfied</v>
      </c>
      <c r="Z1309">
        <v>3</v>
      </c>
      <c r="AA1309" s="1">
        <v>45117</v>
      </c>
      <c r="AB1309" t="s">
        <v>41</v>
      </c>
      <c r="AC1309" t="s">
        <v>42</v>
      </c>
      <c r="AD1309" t="s">
        <v>63</v>
      </c>
      <c r="AE1309">
        <v>4</v>
      </c>
      <c r="AF1309" s="5">
        <v>977.99</v>
      </c>
      <c r="AG1309">
        <v>61</v>
      </c>
      <c r="AH1309" t="str">
        <f t="shared" si="20"/>
        <v>Old</v>
      </c>
    </row>
    <row r="1310" spans="1:34" x14ac:dyDescent="0.25">
      <c r="A1310">
        <v>1824</v>
      </c>
      <c r="B1310" s="1">
        <v>43839</v>
      </c>
      <c r="C1310">
        <v>6</v>
      </c>
      <c r="D1310" t="s">
        <v>28</v>
      </c>
      <c r="E1310" t="s">
        <v>69</v>
      </c>
      <c r="F1310" t="s">
        <v>30</v>
      </c>
      <c r="G1310" t="s">
        <v>31</v>
      </c>
      <c r="H1310" t="s">
        <v>56</v>
      </c>
      <c r="I1310" t="s">
        <v>33</v>
      </c>
      <c r="J1310" t="s">
        <v>34</v>
      </c>
      <c r="K1310" t="s">
        <v>188</v>
      </c>
      <c r="L1310" t="s">
        <v>105</v>
      </c>
      <c r="M1310" s="1">
        <v>21977</v>
      </c>
      <c r="N1310" t="s">
        <v>36</v>
      </c>
      <c r="O1310" t="s">
        <v>48</v>
      </c>
      <c r="P1310" t="s">
        <v>60</v>
      </c>
      <c r="Q1310" t="s">
        <v>67</v>
      </c>
      <c r="R1310" t="s">
        <v>40</v>
      </c>
      <c r="S1310" t="str">
        <f>IF(Table1[[#This Row],[Current Employee Rating]]&gt;=4,"High Performer",IF(Table1[[#This Row],[Current Employee Rating]]&gt;=3,"Average Performer","Low Performer"))</f>
        <v>Average Performer</v>
      </c>
      <c r="T1310">
        <v>3</v>
      </c>
      <c r="U1310" s="1">
        <v>45000</v>
      </c>
      <c r="V1310">
        <v>3</v>
      </c>
      <c r="W1310" t="str">
        <f>IF(Table1[[#This Row],[Engagement Score]]&lt;3,"Low",IF(Table1[[#This Row],[Engagement Score]]&lt;4,"Medium","High"))</f>
        <v>Medium</v>
      </c>
      <c r="X1310">
        <v>1</v>
      </c>
      <c r="Y1310" t="str">
        <f>IF(Table1[[#This Row],[Satisfaction Score]]&lt;3,"Unsatisfied",IF(Table1[[#This Row],[Satisfaction Score]]&lt;4,"Neutral","Satisfied"))</f>
        <v>Unsatisfied</v>
      </c>
      <c r="Z1310">
        <v>1</v>
      </c>
      <c r="AA1310" s="1">
        <v>44820</v>
      </c>
      <c r="AB1310" t="s">
        <v>41</v>
      </c>
      <c r="AC1310" t="s">
        <v>51</v>
      </c>
      <c r="AD1310" t="s">
        <v>63</v>
      </c>
      <c r="AE1310">
        <v>5</v>
      </c>
      <c r="AF1310" s="5">
        <v>136.33000000000001</v>
      </c>
      <c r="AG1310">
        <v>60</v>
      </c>
      <c r="AH1310" t="str">
        <f t="shared" si="20"/>
        <v>Old</v>
      </c>
    </row>
    <row r="1311" spans="1:34" x14ac:dyDescent="0.25">
      <c r="A1311">
        <v>1825</v>
      </c>
      <c r="B1311" s="1">
        <v>44332</v>
      </c>
      <c r="C1311">
        <v>4</v>
      </c>
      <c r="D1311" t="s">
        <v>28</v>
      </c>
      <c r="E1311" t="s">
        <v>29</v>
      </c>
      <c r="F1311" t="s">
        <v>30</v>
      </c>
      <c r="G1311" t="s">
        <v>31</v>
      </c>
      <c r="H1311" t="s">
        <v>45</v>
      </c>
      <c r="I1311" t="s">
        <v>46</v>
      </c>
      <c r="J1311" t="s">
        <v>34</v>
      </c>
      <c r="K1311" t="s">
        <v>188</v>
      </c>
      <c r="L1311" t="s">
        <v>89</v>
      </c>
      <c r="M1311" s="1">
        <v>35404</v>
      </c>
      <c r="N1311" t="s">
        <v>36</v>
      </c>
      <c r="O1311" t="s">
        <v>48</v>
      </c>
      <c r="P1311" t="s">
        <v>38</v>
      </c>
      <c r="Q1311" t="s">
        <v>67</v>
      </c>
      <c r="R1311" t="s">
        <v>40</v>
      </c>
      <c r="S1311" t="str">
        <f>IF(Table1[[#This Row],[Current Employee Rating]]&gt;=4,"High Performer",IF(Table1[[#This Row],[Current Employee Rating]]&gt;=3,"Average Performer","Low Performer"))</f>
        <v>Average Performer</v>
      </c>
      <c r="T1311">
        <v>3</v>
      </c>
      <c r="U1311" s="1">
        <v>44861</v>
      </c>
      <c r="V1311">
        <v>1</v>
      </c>
      <c r="W1311" t="str">
        <f>IF(Table1[[#This Row],[Engagement Score]]&lt;3,"Low",IF(Table1[[#This Row],[Engagement Score]]&lt;4,"Medium","High"))</f>
        <v>Low</v>
      </c>
      <c r="X1311">
        <v>3</v>
      </c>
      <c r="Y1311" t="str">
        <f>IF(Table1[[#This Row],[Satisfaction Score]]&lt;3,"Unsatisfied",IF(Table1[[#This Row],[Satisfaction Score]]&lt;4,"Neutral","Satisfied"))</f>
        <v>Neutral</v>
      </c>
      <c r="Z1311">
        <v>3</v>
      </c>
      <c r="AA1311" s="1">
        <v>44778</v>
      </c>
      <c r="AB1311" t="s">
        <v>68</v>
      </c>
      <c r="AC1311" t="s">
        <v>51</v>
      </c>
      <c r="AD1311" t="s">
        <v>63</v>
      </c>
      <c r="AE1311">
        <v>4</v>
      </c>
      <c r="AF1311" s="5">
        <v>946.67</v>
      </c>
      <c r="AG1311">
        <v>25</v>
      </c>
      <c r="AH1311" t="str">
        <f t="shared" si="20"/>
        <v>Adult</v>
      </c>
    </row>
    <row r="1312" spans="1:34" x14ac:dyDescent="0.25">
      <c r="A1312">
        <v>1826</v>
      </c>
      <c r="B1312" s="1">
        <v>44227</v>
      </c>
      <c r="C1312">
        <v>5</v>
      </c>
      <c r="D1312" t="s">
        <v>28</v>
      </c>
      <c r="E1312" t="s">
        <v>85</v>
      </c>
      <c r="F1312" t="s">
        <v>30</v>
      </c>
      <c r="G1312" t="s">
        <v>46</v>
      </c>
      <c r="H1312" t="s">
        <v>56</v>
      </c>
      <c r="I1312" t="s">
        <v>33</v>
      </c>
      <c r="J1312" t="s">
        <v>34</v>
      </c>
      <c r="K1312" t="s">
        <v>188</v>
      </c>
      <c r="L1312" t="s">
        <v>47</v>
      </c>
      <c r="M1312" s="1">
        <v>15297</v>
      </c>
      <c r="N1312" t="s">
        <v>36</v>
      </c>
      <c r="O1312" t="s">
        <v>37</v>
      </c>
      <c r="P1312" t="s">
        <v>60</v>
      </c>
      <c r="Q1312" t="s">
        <v>39</v>
      </c>
      <c r="R1312" t="s">
        <v>78</v>
      </c>
      <c r="S1312" t="str">
        <f>IF(Table1[[#This Row],[Current Employee Rating]]&gt;=4,"High Performer",IF(Table1[[#This Row],[Current Employee Rating]]&gt;=3,"Average Performer","Low Performer"))</f>
        <v>Average Performer</v>
      </c>
      <c r="T1312">
        <v>3</v>
      </c>
      <c r="U1312" s="1">
        <v>44832</v>
      </c>
      <c r="V1312">
        <v>3</v>
      </c>
      <c r="W1312" t="str">
        <f>IF(Table1[[#This Row],[Engagement Score]]&lt;3,"Low",IF(Table1[[#This Row],[Engagement Score]]&lt;4,"Medium","High"))</f>
        <v>Medium</v>
      </c>
      <c r="X1312">
        <v>2</v>
      </c>
      <c r="Y1312" t="str">
        <f>IF(Table1[[#This Row],[Satisfaction Score]]&lt;3,"Unsatisfied",IF(Table1[[#This Row],[Satisfaction Score]]&lt;4,"Neutral","Satisfied"))</f>
        <v>Unsatisfied</v>
      </c>
      <c r="Z1312">
        <v>5</v>
      </c>
      <c r="AA1312" s="1">
        <v>45131</v>
      </c>
      <c r="AB1312" t="s">
        <v>68</v>
      </c>
      <c r="AC1312" t="s">
        <v>51</v>
      </c>
      <c r="AD1312" t="s">
        <v>73</v>
      </c>
      <c r="AE1312">
        <v>4</v>
      </c>
      <c r="AF1312" s="5">
        <v>485.39</v>
      </c>
      <c r="AG1312">
        <v>80</v>
      </c>
      <c r="AH1312" t="str">
        <f t="shared" si="20"/>
        <v>Old</v>
      </c>
    </row>
    <row r="1313" spans="1:34" x14ac:dyDescent="0.25">
      <c r="A1313">
        <v>1827</v>
      </c>
      <c r="B1313" s="1">
        <v>44458</v>
      </c>
      <c r="C1313">
        <v>4</v>
      </c>
      <c r="D1313" t="s">
        <v>28</v>
      </c>
      <c r="E1313" t="s">
        <v>44</v>
      </c>
      <c r="F1313" t="s">
        <v>30</v>
      </c>
      <c r="G1313" t="s">
        <v>31</v>
      </c>
      <c r="H1313" t="s">
        <v>32</v>
      </c>
      <c r="I1313" t="s">
        <v>55</v>
      </c>
      <c r="J1313" t="s">
        <v>34</v>
      </c>
      <c r="K1313" t="s">
        <v>188</v>
      </c>
      <c r="L1313" t="s">
        <v>70</v>
      </c>
      <c r="M1313" s="1">
        <v>30092</v>
      </c>
      <c r="N1313" t="s">
        <v>36</v>
      </c>
      <c r="O1313" t="s">
        <v>37</v>
      </c>
      <c r="P1313" t="s">
        <v>60</v>
      </c>
      <c r="Q1313" t="s">
        <v>39</v>
      </c>
      <c r="R1313" t="s">
        <v>98</v>
      </c>
      <c r="S1313" t="str">
        <f>IF(Table1[[#This Row],[Current Employee Rating]]&gt;=4,"High Performer",IF(Table1[[#This Row],[Current Employee Rating]]&gt;=3,"Average Performer","Low Performer"))</f>
        <v>Average Performer</v>
      </c>
      <c r="T1313">
        <v>3</v>
      </c>
      <c r="U1313" s="1">
        <v>44829</v>
      </c>
      <c r="V1313">
        <v>1</v>
      </c>
      <c r="W1313" t="str">
        <f>IF(Table1[[#This Row],[Engagement Score]]&lt;3,"Low",IF(Table1[[#This Row],[Engagement Score]]&lt;4,"Medium","High"))</f>
        <v>Low</v>
      </c>
      <c r="X1313">
        <v>3</v>
      </c>
      <c r="Y1313" t="str">
        <f>IF(Table1[[#This Row],[Satisfaction Score]]&lt;3,"Unsatisfied",IF(Table1[[#This Row],[Satisfaction Score]]&lt;4,"Neutral","Satisfied"))</f>
        <v>Neutral</v>
      </c>
      <c r="Z1313">
        <v>5</v>
      </c>
      <c r="AA1313" s="1">
        <v>45044</v>
      </c>
      <c r="AB1313" t="s">
        <v>92</v>
      </c>
      <c r="AC1313" t="s">
        <v>51</v>
      </c>
      <c r="AD1313" t="s">
        <v>52</v>
      </c>
      <c r="AE1313">
        <v>5</v>
      </c>
      <c r="AF1313" s="5">
        <v>962.02</v>
      </c>
      <c r="AG1313">
        <v>39</v>
      </c>
      <c r="AH1313" t="str">
        <f t="shared" si="20"/>
        <v>Adult</v>
      </c>
    </row>
    <row r="1314" spans="1:34" x14ac:dyDescent="0.25">
      <c r="A1314">
        <v>1828</v>
      </c>
      <c r="B1314" s="1">
        <v>43891</v>
      </c>
      <c r="C1314">
        <v>6</v>
      </c>
      <c r="D1314" t="s">
        <v>28</v>
      </c>
      <c r="E1314" t="s">
        <v>87</v>
      </c>
      <c r="F1314" t="s">
        <v>30</v>
      </c>
      <c r="G1314" t="s">
        <v>46</v>
      </c>
      <c r="H1314" t="s">
        <v>56</v>
      </c>
      <c r="I1314" t="s">
        <v>33</v>
      </c>
      <c r="J1314" t="s">
        <v>34</v>
      </c>
      <c r="K1314" t="s">
        <v>188</v>
      </c>
      <c r="L1314" t="s">
        <v>101</v>
      </c>
      <c r="M1314" s="1">
        <v>30415</v>
      </c>
      <c r="N1314" t="s">
        <v>36</v>
      </c>
      <c r="O1314" t="s">
        <v>48</v>
      </c>
      <c r="P1314" t="s">
        <v>72</v>
      </c>
      <c r="Q1314" t="s">
        <v>77</v>
      </c>
      <c r="R1314" t="s">
        <v>78</v>
      </c>
      <c r="S1314" t="str">
        <f>IF(Table1[[#This Row],[Current Employee Rating]]&gt;=4,"High Performer",IF(Table1[[#This Row],[Current Employee Rating]]&gt;=3,"Average Performer","Low Performer"))</f>
        <v>Average Performer</v>
      </c>
      <c r="T1314">
        <v>3</v>
      </c>
      <c r="U1314" s="1">
        <v>44892</v>
      </c>
      <c r="V1314">
        <v>3</v>
      </c>
      <c r="W1314" t="str">
        <f>IF(Table1[[#This Row],[Engagement Score]]&lt;3,"Low",IF(Table1[[#This Row],[Engagement Score]]&lt;4,"Medium","High"))</f>
        <v>Medium</v>
      </c>
      <c r="X1314">
        <v>3</v>
      </c>
      <c r="Y1314" t="str">
        <f>IF(Table1[[#This Row],[Satisfaction Score]]&lt;3,"Unsatisfied",IF(Table1[[#This Row],[Satisfaction Score]]&lt;4,"Neutral","Satisfied"))</f>
        <v>Neutral</v>
      </c>
      <c r="Z1314">
        <v>2</v>
      </c>
      <c r="AA1314" s="1">
        <v>45075</v>
      </c>
      <c r="AB1314" t="s">
        <v>68</v>
      </c>
      <c r="AC1314" t="s">
        <v>51</v>
      </c>
      <c r="AD1314" t="s">
        <v>43</v>
      </c>
      <c r="AE1314">
        <v>1</v>
      </c>
      <c r="AF1314" s="5">
        <v>620.24</v>
      </c>
      <c r="AG1314">
        <v>37</v>
      </c>
      <c r="AH1314" t="str">
        <f t="shared" si="20"/>
        <v>Adult</v>
      </c>
    </row>
    <row r="1315" spans="1:34" x14ac:dyDescent="0.25">
      <c r="A1315">
        <v>1829</v>
      </c>
      <c r="B1315" s="1">
        <v>43890</v>
      </c>
      <c r="C1315">
        <v>6</v>
      </c>
      <c r="D1315" t="s">
        <v>28</v>
      </c>
      <c r="E1315" t="s">
        <v>64</v>
      </c>
      <c r="F1315" t="s">
        <v>30</v>
      </c>
      <c r="G1315" t="s">
        <v>46</v>
      </c>
      <c r="H1315" t="s">
        <v>56</v>
      </c>
      <c r="I1315" t="s">
        <v>33</v>
      </c>
      <c r="J1315" t="s">
        <v>34</v>
      </c>
      <c r="K1315" t="s">
        <v>188</v>
      </c>
      <c r="L1315" t="s">
        <v>79</v>
      </c>
      <c r="M1315" s="1">
        <v>32002</v>
      </c>
      <c r="N1315" t="s">
        <v>36</v>
      </c>
      <c r="O1315" t="s">
        <v>48</v>
      </c>
      <c r="P1315" t="s">
        <v>38</v>
      </c>
      <c r="Q1315" t="s">
        <v>67</v>
      </c>
      <c r="R1315" t="s">
        <v>78</v>
      </c>
      <c r="S1315" t="str">
        <f>IF(Table1[[#This Row],[Current Employee Rating]]&gt;=4,"High Performer",IF(Table1[[#This Row],[Current Employee Rating]]&gt;=3,"Average Performer","Low Performer"))</f>
        <v>Average Performer</v>
      </c>
      <c r="T1315">
        <v>3</v>
      </c>
      <c r="U1315" s="1">
        <v>44792</v>
      </c>
      <c r="V1315">
        <v>2</v>
      </c>
      <c r="W1315" t="str">
        <f>IF(Table1[[#This Row],[Engagement Score]]&lt;3,"Low",IF(Table1[[#This Row],[Engagement Score]]&lt;4,"Medium","High"))</f>
        <v>Low</v>
      </c>
      <c r="X1315">
        <v>1</v>
      </c>
      <c r="Y1315" t="str">
        <f>IF(Table1[[#This Row],[Satisfaction Score]]&lt;3,"Unsatisfied",IF(Table1[[#This Row],[Satisfaction Score]]&lt;4,"Neutral","Satisfied"))</f>
        <v>Unsatisfied</v>
      </c>
      <c r="Z1315">
        <v>2</v>
      </c>
      <c r="AA1315" s="1">
        <v>45037</v>
      </c>
      <c r="AB1315" t="s">
        <v>50</v>
      </c>
      <c r="AC1315" t="s">
        <v>51</v>
      </c>
      <c r="AD1315" t="s">
        <v>63</v>
      </c>
      <c r="AE1315">
        <v>4</v>
      </c>
      <c r="AF1315" s="5">
        <v>333.8</v>
      </c>
      <c r="AG1315">
        <v>33</v>
      </c>
      <c r="AH1315" t="str">
        <f t="shared" si="20"/>
        <v>Adult</v>
      </c>
    </row>
    <row r="1316" spans="1:34" x14ac:dyDescent="0.25">
      <c r="A1316">
        <v>1830</v>
      </c>
      <c r="B1316" s="1">
        <v>43442</v>
      </c>
      <c r="C1316">
        <v>7</v>
      </c>
      <c r="D1316" t="s">
        <v>28</v>
      </c>
      <c r="E1316" t="s">
        <v>94</v>
      </c>
      <c r="F1316" t="s">
        <v>30</v>
      </c>
      <c r="G1316" t="s">
        <v>55</v>
      </c>
      <c r="H1316" t="s">
        <v>45</v>
      </c>
      <c r="I1316" t="s">
        <v>33</v>
      </c>
      <c r="J1316" t="s">
        <v>34</v>
      </c>
      <c r="K1316" t="s">
        <v>188</v>
      </c>
      <c r="L1316" t="s">
        <v>35</v>
      </c>
      <c r="M1316" s="1">
        <v>22246</v>
      </c>
      <c r="N1316" t="s">
        <v>36</v>
      </c>
      <c r="O1316" t="s">
        <v>37</v>
      </c>
      <c r="P1316" t="s">
        <v>72</v>
      </c>
      <c r="Q1316" t="s">
        <v>67</v>
      </c>
      <c r="R1316" t="s">
        <v>98</v>
      </c>
      <c r="S1316" t="str">
        <f>IF(Table1[[#This Row],[Current Employee Rating]]&gt;=4,"High Performer",IF(Table1[[#This Row],[Current Employee Rating]]&gt;=3,"Average Performer","Low Performer"))</f>
        <v>Average Performer</v>
      </c>
      <c r="T1316">
        <v>3</v>
      </c>
      <c r="U1316" s="1">
        <v>45119</v>
      </c>
      <c r="V1316">
        <v>1</v>
      </c>
      <c r="W1316" t="str">
        <f>IF(Table1[[#This Row],[Engagement Score]]&lt;3,"Low",IF(Table1[[#This Row],[Engagement Score]]&lt;4,"Medium","High"))</f>
        <v>Low</v>
      </c>
      <c r="X1316">
        <v>4</v>
      </c>
      <c r="Y1316" t="str">
        <f>IF(Table1[[#This Row],[Satisfaction Score]]&lt;3,"Unsatisfied",IF(Table1[[#This Row],[Satisfaction Score]]&lt;4,"Neutral","Satisfied"))</f>
        <v>Satisfied</v>
      </c>
      <c r="Z1316">
        <v>1</v>
      </c>
      <c r="AA1316" s="1">
        <v>45014</v>
      </c>
      <c r="AB1316" t="s">
        <v>41</v>
      </c>
      <c r="AC1316" t="s">
        <v>51</v>
      </c>
      <c r="AD1316" t="s">
        <v>73</v>
      </c>
      <c r="AE1316">
        <v>3</v>
      </c>
      <c r="AF1316" s="5">
        <v>764.21</v>
      </c>
      <c r="AG1316">
        <v>58</v>
      </c>
      <c r="AH1316" t="str">
        <f t="shared" si="20"/>
        <v>Middle Aged</v>
      </c>
    </row>
    <row r="1317" spans="1:34" x14ac:dyDescent="0.25">
      <c r="A1317">
        <v>1831</v>
      </c>
      <c r="B1317" s="1">
        <v>44738</v>
      </c>
      <c r="C1317">
        <v>3</v>
      </c>
      <c r="D1317" t="s">
        <v>28</v>
      </c>
      <c r="E1317" t="s">
        <v>74</v>
      </c>
      <c r="F1317" t="s">
        <v>108</v>
      </c>
      <c r="G1317" t="s">
        <v>46</v>
      </c>
      <c r="H1317" t="s">
        <v>56</v>
      </c>
      <c r="I1317" t="s">
        <v>33</v>
      </c>
      <c r="J1317" t="s">
        <v>34</v>
      </c>
      <c r="K1317" t="s">
        <v>188</v>
      </c>
      <c r="L1317" t="s">
        <v>134</v>
      </c>
      <c r="M1317" s="1">
        <v>25855</v>
      </c>
      <c r="N1317" t="s">
        <v>36</v>
      </c>
      <c r="O1317" t="s">
        <v>37</v>
      </c>
      <c r="P1317" t="s">
        <v>84</v>
      </c>
      <c r="Q1317" t="s">
        <v>39</v>
      </c>
      <c r="R1317" t="s">
        <v>98</v>
      </c>
      <c r="S1317" t="str">
        <f>IF(Table1[[#This Row],[Current Employee Rating]]&gt;=4,"High Performer",IF(Table1[[#This Row],[Current Employee Rating]]&gt;=3,"Average Performer","Low Performer"))</f>
        <v>Average Performer</v>
      </c>
      <c r="T1317">
        <v>3</v>
      </c>
      <c r="U1317" s="1">
        <v>45010</v>
      </c>
      <c r="V1317">
        <v>2</v>
      </c>
      <c r="W1317" t="str">
        <f>IF(Table1[[#This Row],[Engagement Score]]&lt;3,"Low",IF(Table1[[#This Row],[Engagement Score]]&lt;4,"Medium","High"))</f>
        <v>Low</v>
      </c>
      <c r="X1317">
        <v>2</v>
      </c>
      <c r="Y1317" t="str">
        <f>IF(Table1[[#This Row],[Satisfaction Score]]&lt;3,"Unsatisfied",IF(Table1[[#This Row],[Satisfaction Score]]&lt;4,"Neutral","Satisfied"))</f>
        <v>Unsatisfied</v>
      </c>
      <c r="Z1317">
        <v>2</v>
      </c>
      <c r="AA1317" s="1">
        <v>44906</v>
      </c>
      <c r="AB1317" t="s">
        <v>62</v>
      </c>
      <c r="AC1317" t="s">
        <v>42</v>
      </c>
      <c r="AD1317" t="s">
        <v>43</v>
      </c>
      <c r="AE1317">
        <v>3</v>
      </c>
      <c r="AF1317" s="5">
        <v>756.42</v>
      </c>
      <c r="AG1317">
        <v>52</v>
      </c>
      <c r="AH1317" t="str">
        <f t="shared" si="20"/>
        <v>Middle Aged</v>
      </c>
    </row>
    <row r="1318" spans="1:34" x14ac:dyDescent="0.25">
      <c r="A1318">
        <v>1832</v>
      </c>
      <c r="B1318" s="1">
        <v>43772</v>
      </c>
      <c r="C1318">
        <v>6</v>
      </c>
      <c r="D1318" t="s">
        <v>28</v>
      </c>
      <c r="E1318" t="s">
        <v>81</v>
      </c>
      <c r="F1318" t="s">
        <v>30</v>
      </c>
      <c r="G1318" t="s">
        <v>31</v>
      </c>
      <c r="H1318" t="s">
        <v>45</v>
      </c>
      <c r="I1318" t="s">
        <v>46</v>
      </c>
      <c r="J1318" t="s">
        <v>34</v>
      </c>
      <c r="K1318" t="s">
        <v>188</v>
      </c>
      <c r="L1318" t="s">
        <v>79</v>
      </c>
      <c r="M1318" s="1">
        <v>20607</v>
      </c>
      <c r="N1318" t="s">
        <v>36</v>
      </c>
      <c r="O1318" t="s">
        <v>37</v>
      </c>
      <c r="P1318" t="s">
        <v>38</v>
      </c>
      <c r="Q1318" t="s">
        <v>67</v>
      </c>
      <c r="R1318" t="s">
        <v>98</v>
      </c>
      <c r="S1318" t="str">
        <f>IF(Table1[[#This Row],[Current Employee Rating]]&gt;=4,"High Performer",IF(Table1[[#This Row],[Current Employee Rating]]&gt;=3,"Average Performer","Low Performer"))</f>
        <v>Average Performer</v>
      </c>
      <c r="T1318">
        <v>3</v>
      </c>
      <c r="U1318" s="1">
        <v>44779</v>
      </c>
      <c r="V1318">
        <v>1</v>
      </c>
      <c r="W1318" t="str">
        <f>IF(Table1[[#This Row],[Engagement Score]]&lt;3,"Low",IF(Table1[[#This Row],[Engagement Score]]&lt;4,"Medium","High"))</f>
        <v>Low</v>
      </c>
      <c r="X1318">
        <v>2</v>
      </c>
      <c r="Y1318" t="str">
        <f>IF(Table1[[#This Row],[Satisfaction Score]]&lt;3,"Unsatisfied",IF(Table1[[#This Row],[Satisfaction Score]]&lt;4,"Neutral","Satisfied"))</f>
        <v>Unsatisfied</v>
      </c>
      <c r="Z1318">
        <v>4</v>
      </c>
      <c r="AA1318" s="1">
        <v>45137</v>
      </c>
      <c r="AB1318" t="s">
        <v>50</v>
      </c>
      <c r="AC1318" t="s">
        <v>42</v>
      </c>
      <c r="AD1318" t="s">
        <v>43</v>
      </c>
      <c r="AE1318">
        <v>2</v>
      </c>
      <c r="AF1318" s="5">
        <v>716.62</v>
      </c>
      <c r="AG1318">
        <v>63</v>
      </c>
      <c r="AH1318" t="str">
        <f t="shared" si="20"/>
        <v>Old</v>
      </c>
    </row>
    <row r="1319" spans="1:34" x14ac:dyDescent="0.25">
      <c r="A1319">
        <v>1833</v>
      </c>
      <c r="B1319" s="1">
        <v>44927</v>
      </c>
      <c r="C1319">
        <v>3</v>
      </c>
      <c r="D1319" t="s">
        <v>28</v>
      </c>
      <c r="E1319" t="s">
        <v>54</v>
      </c>
      <c r="F1319" t="s">
        <v>30</v>
      </c>
      <c r="G1319" t="s">
        <v>46</v>
      </c>
      <c r="H1319" t="s">
        <v>56</v>
      </c>
      <c r="I1319" t="s">
        <v>55</v>
      </c>
      <c r="J1319" t="s">
        <v>34</v>
      </c>
      <c r="K1319" t="s">
        <v>188</v>
      </c>
      <c r="L1319" t="s">
        <v>70</v>
      </c>
      <c r="M1319" s="1">
        <v>30681</v>
      </c>
      <c r="N1319" t="s">
        <v>36</v>
      </c>
      <c r="O1319" t="s">
        <v>37</v>
      </c>
      <c r="P1319" t="s">
        <v>38</v>
      </c>
      <c r="Q1319" t="s">
        <v>67</v>
      </c>
      <c r="R1319" t="s">
        <v>98</v>
      </c>
      <c r="S1319" t="str">
        <f>IF(Table1[[#This Row],[Current Employee Rating]]&gt;=4,"High Performer",IF(Table1[[#This Row],[Current Employee Rating]]&gt;=3,"Average Performer","Low Performer"))</f>
        <v>Average Performer</v>
      </c>
      <c r="T1319">
        <v>3</v>
      </c>
      <c r="U1319" s="1">
        <v>44949</v>
      </c>
      <c r="V1319">
        <v>4</v>
      </c>
      <c r="W1319" t="str">
        <f>IF(Table1[[#This Row],[Engagement Score]]&lt;3,"Low",IF(Table1[[#This Row],[Engagement Score]]&lt;4,"Medium","High"))</f>
        <v>High</v>
      </c>
      <c r="X1319">
        <v>3</v>
      </c>
      <c r="Y1319" t="str">
        <f>IF(Table1[[#This Row],[Satisfaction Score]]&lt;3,"Unsatisfied",IF(Table1[[#This Row],[Satisfaction Score]]&lt;4,"Neutral","Satisfied"))</f>
        <v>Neutral</v>
      </c>
      <c r="Z1319">
        <v>2</v>
      </c>
      <c r="AA1319" s="1">
        <v>45011</v>
      </c>
      <c r="AB1319" t="s">
        <v>68</v>
      </c>
      <c r="AC1319" t="s">
        <v>42</v>
      </c>
      <c r="AD1319" t="s">
        <v>43</v>
      </c>
      <c r="AE1319">
        <v>2</v>
      </c>
      <c r="AF1319" s="5">
        <v>712.9</v>
      </c>
      <c r="AG1319">
        <v>40</v>
      </c>
      <c r="AH1319" t="str">
        <f t="shared" si="20"/>
        <v>Middle Aged</v>
      </c>
    </row>
    <row r="1320" spans="1:34" x14ac:dyDescent="0.25">
      <c r="A1320">
        <v>1834</v>
      </c>
      <c r="B1320" s="1">
        <v>44043</v>
      </c>
      <c r="C1320">
        <v>5</v>
      </c>
      <c r="D1320" t="s">
        <v>106</v>
      </c>
      <c r="E1320" t="s">
        <v>29</v>
      </c>
      <c r="F1320" t="s">
        <v>30</v>
      </c>
      <c r="G1320" t="s">
        <v>31</v>
      </c>
      <c r="H1320" t="s">
        <v>32</v>
      </c>
      <c r="I1320" t="s">
        <v>55</v>
      </c>
      <c r="J1320" t="s">
        <v>34</v>
      </c>
      <c r="K1320" t="s">
        <v>188</v>
      </c>
      <c r="L1320" t="s">
        <v>96</v>
      </c>
      <c r="M1320" s="1">
        <v>28746</v>
      </c>
      <c r="N1320" t="s">
        <v>36</v>
      </c>
      <c r="O1320" t="s">
        <v>37</v>
      </c>
      <c r="P1320" t="s">
        <v>38</v>
      </c>
      <c r="Q1320" t="s">
        <v>77</v>
      </c>
      <c r="R1320" t="s">
        <v>98</v>
      </c>
      <c r="S1320" t="str">
        <f>IF(Table1[[#This Row],[Current Employee Rating]]&gt;=4,"High Performer",IF(Table1[[#This Row],[Current Employee Rating]]&gt;=3,"Average Performer","Low Performer"))</f>
        <v>Average Performer</v>
      </c>
      <c r="T1320">
        <v>3</v>
      </c>
      <c r="U1320" s="1">
        <v>44903</v>
      </c>
      <c r="V1320">
        <v>4</v>
      </c>
      <c r="W1320" t="str">
        <f>IF(Table1[[#This Row],[Engagement Score]]&lt;3,"Low",IF(Table1[[#This Row],[Engagement Score]]&lt;4,"Medium","High"))</f>
        <v>High</v>
      </c>
      <c r="X1320">
        <v>5</v>
      </c>
      <c r="Y1320" t="str">
        <f>IF(Table1[[#This Row],[Satisfaction Score]]&lt;3,"Unsatisfied",IF(Table1[[#This Row],[Satisfaction Score]]&lt;4,"Neutral","Satisfied"))</f>
        <v>Satisfied</v>
      </c>
      <c r="Z1320">
        <v>1</v>
      </c>
      <c r="AA1320" s="1">
        <v>44996</v>
      </c>
      <c r="AB1320" t="s">
        <v>68</v>
      </c>
      <c r="AC1320" t="s">
        <v>42</v>
      </c>
      <c r="AD1320" t="s">
        <v>52</v>
      </c>
      <c r="AE1320">
        <v>1</v>
      </c>
      <c r="AF1320" s="5">
        <v>845.82</v>
      </c>
      <c r="AG1320">
        <v>42</v>
      </c>
      <c r="AH1320" t="str">
        <f t="shared" si="20"/>
        <v>Middle Aged</v>
      </c>
    </row>
    <row r="1321" spans="1:34" x14ac:dyDescent="0.25">
      <c r="A1321">
        <v>1835</v>
      </c>
      <c r="B1321" s="1">
        <v>44449</v>
      </c>
      <c r="C1321">
        <v>4</v>
      </c>
      <c r="D1321" t="s">
        <v>106</v>
      </c>
      <c r="E1321" t="s">
        <v>44</v>
      </c>
      <c r="F1321" t="s">
        <v>30</v>
      </c>
      <c r="G1321" t="s">
        <v>46</v>
      </c>
      <c r="H1321" t="s">
        <v>56</v>
      </c>
      <c r="I1321" t="s">
        <v>33</v>
      </c>
      <c r="J1321" t="s">
        <v>34</v>
      </c>
      <c r="K1321" t="s">
        <v>188</v>
      </c>
      <c r="L1321" t="s">
        <v>70</v>
      </c>
      <c r="M1321" s="1">
        <v>30280</v>
      </c>
      <c r="N1321" t="s">
        <v>36</v>
      </c>
      <c r="O1321" t="s">
        <v>37</v>
      </c>
      <c r="P1321" t="s">
        <v>84</v>
      </c>
      <c r="Q1321" t="s">
        <v>61</v>
      </c>
      <c r="R1321" t="s">
        <v>98</v>
      </c>
      <c r="S1321" t="str">
        <f>IF(Table1[[#This Row],[Current Employee Rating]]&gt;=4,"High Performer",IF(Table1[[#This Row],[Current Employee Rating]]&gt;=3,"Average Performer","Low Performer"))</f>
        <v>Average Performer</v>
      </c>
      <c r="T1321">
        <v>3</v>
      </c>
      <c r="U1321" s="1">
        <v>45027</v>
      </c>
      <c r="V1321">
        <v>5</v>
      </c>
      <c r="W1321" t="str">
        <f>IF(Table1[[#This Row],[Engagement Score]]&lt;3,"Low",IF(Table1[[#This Row],[Engagement Score]]&lt;4,"Medium","High"))</f>
        <v>High</v>
      </c>
      <c r="X1321">
        <v>2</v>
      </c>
      <c r="Y1321" t="str">
        <f>IF(Table1[[#This Row],[Satisfaction Score]]&lt;3,"Unsatisfied",IF(Table1[[#This Row],[Satisfaction Score]]&lt;4,"Neutral","Satisfied"))</f>
        <v>Unsatisfied</v>
      </c>
      <c r="Z1321">
        <v>2</v>
      </c>
      <c r="AA1321" s="1">
        <v>44986</v>
      </c>
      <c r="AB1321" t="s">
        <v>92</v>
      </c>
      <c r="AC1321" t="s">
        <v>42</v>
      </c>
      <c r="AD1321" t="s">
        <v>73</v>
      </c>
      <c r="AE1321">
        <v>4</v>
      </c>
      <c r="AF1321" s="5">
        <v>727.9</v>
      </c>
      <c r="AG1321">
        <v>39</v>
      </c>
      <c r="AH1321" t="str">
        <f t="shared" si="20"/>
        <v>Adult</v>
      </c>
    </row>
    <row r="1322" spans="1:34" x14ac:dyDescent="0.25">
      <c r="A1322">
        <v>1836</v>
      </c>
      <c r="B1322" s="1">
        <v>43635</v>
      </c>
      <c r="C1322">
        <v>6</v>
      </c>
      <c r="D1322" t="s">
        <v>106</v>
      </c>
      <c r="E1322" t="s">
        <v>87</v>
      </c>
      <c r="F1322" t="s">
        <v>30</v>
      </c>
      <c r="G1322" t="s">
        <v>46</v>
      </c>
      <c r="H1322" t="s">
        <v>56</v>
      </c>
      <c r="I1322" t="s">
        <v>33</v>
      </c>
      <c r="J1322" t="s">
        <v>34</v>
      </c>
      <c r="K1322" t="s">
        <v>188</v>
      </c>
      <c r="L1322" t="s">
        <v>70</v>
      </c>
      <c r="M1322" s="1">
        <v>25947</v>
      </c>
      <c r="N1322" t="s">
        <v>36</v>
      </c>
      <c r="O1322" t="s">
        <v>48</v>
      </c>
      <c r="P1322" t="s">
        <v>49</v>
      </c>
      <c r="Q1322" t="s">
        <v>77</v>
      </c>
      <c r="R1322" t="s">
        <v>98</v>
      </c>
      <c r="S1322" t="str">
        <f>IF(Table1[[#This Row],[Current Employee Rating]]&gt;=4,"High Performer",IF(Table1[[#This Row],[Current Employee Rating]]&gt;=3,"Average Performer","Low Performer"))</f>
        <v>Average Performer</v>
      </c>
      <c r="T1322">
        <v>3</v>
      </c>
      <c r="U1322" s="1">
        <v>44840</v>
      </c>
      <c r="V1322">
        <v>1</v>
      </c>
      <c r="W1322" t="str">
        <f>IF(Table1[[#This Row],[Engagement Score]]&lt;3,"Low",IF(Table1[[#This Row],[Engagement Score]]&lt;4,"Medium","High"))</f>
        <v>Low</v>
      </c>
      <c r="X1322">
        <v>4</v>
      </c>
      <c r="Y1322" t="str">
        <f>IF(Table1[[#This Row],[Satisfaction Score]]&lt;3,"Unsatisfied",IF(Table1[[#This Row],[Satisfaction Score]]&lt;4,"Neutral","Satisfied"))</f>
        <v>Satisfied</v>
      </c>
      <c r="Z1322">
        <v>3</v>
      </c>
      <c r="AA1322" s="1">
        <v>45128</v>
      </c>
      <c r="AB1322" t="s">
        <v>62</v>
      </c>
      <c r="AC1322" t="s">
        <v>42</v>
      </c>
      <c r="AD1322" t="s">
        <v>52</v>
      </c>
      <c r="AE1322">
        <v>1</v>
      </c>
      <c r="AF1322" s="5">
        <v>760.41</v>
      </c>
      <c r="AG1322">
        <v>48</v>
      </c>
      <c r="AH1322" t="str">
        <f t="shared" si="20"/>
        <v>Middle Aged</v>
      </c>
    </row>
    <row r="1323" spans="1:34" x14ac:dyDescent="0.25">
      <c r="A1323">
        <v>1837</v>
      </c>
      <c r="B1323" s="1">
        <v>44424</v>
      </c>
      <c r="C1323">
        <v>4</v>
      </c>
      <c r="D1323" t="s">
        <v>106</v>
      </c>
      <c r="E1323" t="s">
        <v>81</v>
      </c>
      <c r="F1323" t="s">
        <v>30</v>
      </c>
      <c r="G1323" t="s">
        <v>46</v>
      </c>
      <c r="H1323" t="s">
        <v>56</v>
      </c>
      <c r="I1323" t="s">
        <v>55</v>
      </c>
      <c r="J1323" t="s">
        <v>34</v>
      </c>
      <c r="K1323" t="s">
        <v>188</v>
      </c>
      <c r="L1323" t="s">
        <v>96</v>
      </c>
      <c r="M1323" s="1">
        <v>27562</v>
      </c>
      <c r="N1323" t="s">
        <v>36</v>
      </c>
      <c r="O1323" t="s">
        <v>37</v>
      </c>
      <c r="P1323" t="s">
        <v>84</v>
      </c>
      <c r="Q1323" t="s">
        <v>77</v>
      </c>
      <c r="R1323" t="s">
        <v>98</v>
      </c>
      <c r="S1323" t="str">
        <f>IF(Table1[[#This Row],[Current Employee Rating]]&gt;=4,"High Performer",IF(Table1[[#This Row],[Current Employee Rating]]&gt;=3,"Average Performer","Low Performer"))</f>
        <v>Average Performer</v>
      </c>
      <c r="T1323">
        <v>3</v>
      </c>
      <c r="U1323" s="1">
        <v>44927</v>
      </c>
      <c r="V1323">
        <v>1</v>
      </c>
      <c r="W1323" t="str">
        <f>IF(Table1[[#This Row],[Engagement Score]]&lt;3,"Low",IF(Table1[[#This Row],[Engagement Score]]&lt;4,"Medium","High"))</f>
        <v>Low</v>
      </c>
      <c r="X1323">
        <v>3</v>
      </c>
      <c r="Y1323" t="str">
        <f>IF(Table1[[#This Row],[Satisfaction Score]]&lt;3,"Unsatisfied",IF(Table1[[#This Row],[Satisfaction Score]]&lt;4,"Neutral","Satisfied"))</f>
        <v>Neutral</v>
      </c>
      <c r="Z1323">
        <v>3</v>
      </c>
      <c r="AA1323" s="1">
        <v>45132</v>
      </c>
      <c r="AB1323" t="s">
        <v>62</v>
      </c>
      <c r="AC1323" t="s">
        <v>42</v>
      </c>
      <c r="AD1323" t="s">
        <v>52</v>
      </c>
      <c r="AE1323">
        <v>5</v>
      </c>
      <c r="AF1323" s="5">
        <v>567.74</v>
      </c>
      <c r="AG1323">
        <v>46</v>
      </c>
      <c r="AH1323" t="str">
        <f t="shared" si="20"/>
        <v>Middle Aged</v>
      </c>
    </row>
    <row r="1324" spans="1:34" x14ac:dyDescent="0.25">
      <c r="A1324">
        <v>1838</v>
      </c>
      <c r="B1324" s="1">
        <v>43654</v>
      </c>
      <c r="C1324">
        <v>6</v>
      </c>
      <c r="D1324" t="s">
        <v>28</v>
      </c>
      <c r="E1324" t="s">
        <v>64</v>
      </c>
      <c r="F1324" t="s">
        <v>30</v>
      </c>
      <c r="G1324" t="s">
        <v>46</v>
      </c>
      <c r="H1324" t="s">
        <v>45</v>
      </c>
      <c r="I1324" t="s">
        <v>33</v>
      </c>
      <c r="J1324" t="s">
        <v>34</v>
      </c>
      <c r="K1324" t="s">
        <v>188</v>
      </c>
      <c r="L1324" t="s">
        <v>47</v>
      </c>
      <c r="M1324" s="1">
        <v>21444</v>
      </c>
      <c r="N1324" t="s">
        <v>36</v>
      </c>
      <c r="O1324" t="s">
        <v>37</v>
      </c>
      <c r="P1324" t="s">
        <v>38</v>
      </c>
      <c r="Q1324" t="s">
        <v>39</v>
      </c>
      <c r="R1324" t="s">
        <v>78</v>
      </c>
      <c r="S1324" t="str">
        <f>IF(Table1[[#This Row],[Current Employee Rating]]&gt;=4,"High Performer",IF(Table1[[#This Row],[Current Employee Rating]]&gt;=3,"Average Performer","Low Performer"))</f>
        <v>Average Performer</v>
      </c>
      <c r="T1324">
        <v>3</v>
      </c>
      <c r="U1324" s="1">
        <v>45108</v>
      </c>
      <c r="V1324">
        <v>2</v>
      </c>
      <c r="W1324" t="str">
        <f>IF(Table1[[#This Row],[Engagement Score]]&lt;3,"Low",IF(Table1[[#This Row],[Engagement Score]]&lt;4,"Medium","High"))</f>
        <v>Low</v>
      </c>
      <c r="X1324">
        <v>1</v>
      </c>
      <c r="Y1324" t="str">
        <f>IF(Table1[[#This Row],[Satisfaction Score]]&lt;3,"Unsatisfied",IF(Table1[[#This Row],[Satisfaction Score]]&lt;4,"Neutral","Satisfied"))</f>
        <v>Unsatisfied</v>
      </c>
      <c r="Z1324">
        <v>1</v>
      </c>
      <c r="AA1324" s="1">
        <v>44940</v>
      </c>
      <c r="AB1324" t="s">
        <v>92</v>
      </c>
      <c r="AC1324" t="s">
        <v>51</v>
      </c>
      <c r="AD1324" t="s">
        <v>52</v>
      </c>
      <c r="AE1324">
        <v>5</v>
      </c>
      <c r="AF1324" s="5">
        <v>582.70000000000005</v>
      </c>
      <c r="AG1324">
        <v>61</v>
      </c>
      <c r="AH1324" t="str">
        <f t="shared" si="20"/>
        <v>Old</v>
      </c>
    </row>
    <row r="1325" spans="1:34" x14ac:dyDescent="0.25">
      <c r="A1325">
        <v>1839</v>
      </c>
      <c r="B1325" s="1">
        <v>44425</v>
      </c>
      <c r="C1325">
        <v>4</v>
      </c>
      <c r="D1325" t="s">
        <v>28</v>
      </c>
      <c r="E1325" t="s">
        <v>94</v>
      </c>
      <c r="F1325" t="s">
        <v>30</v>
      </c>
      <c r="G1325" t="s">
        <v>55</v>
      </c>
      <c r="H1325" t="s">
        <v>45</v>
      </c>
      <c r="I1325" t="s">
        <v>46</v>
      </c>
      <c r="J1325" t="s">
        <v>34</v>
      </c>
      <c r="K1325" t="s">
        <v>188</v>
      </c>
      <c r="L1325" t="s">
        <v>104</v>
      </c>
      <c r="M1325" s="1">
        <v>24926</v>
      </c>
      <c r="N1325" t="s">
        <v>36</v>
      </c>
      <c r="O1325" t="s">
        <v>37</v>
      </c>
      <c r="P1325" t="s">
        <v>60</v>
      </c>
      <c r="Q1325" t="s">
        <v>61</v>
      </c>
      <c r="R1325" t="s">
        <v>78</v>
      </c>
      <c r="S1325" t="str">
        <f>IF(Table1[[#This Row],[Current Employee Rating]]&gt;=4,"High Performer",IF(Table1[[#This Row],[Current Employee Rating]]&gt;=3,"Average Performer","Low Performer"))</f>
        <v>Average Performer</v>
      </c>
      <c r="T1325">
        <v>3</v>
      </c>
      <c r="U1325" s="1">
        <v>45044</v>
      </c>
      <c r="V1325">
        <v>3</v>
      </c>
      <c r="W1325" t="str">
        <f>IF(Table1[[#This Row],[Engagement Score]]&lt;3,"Low",IF(Table1[[#This Row],[Engagement Score]]&lt;4,"Medium","High"))</f>
        <v>Medium</v>
      </c>
      <c r="X1325">
        <v>3</v>
      </c>
      <c r="Y1325" t="str">
        <f>IF(Table1[[#This Row],[Satisfaction Score]]&lt;3,"Unsatisfied",IF(Table1[[#This Row],[Satisfaction Score]]&lt;4,"Neutral","Satisfied"))</f>
        <v>Neutral</v>
      </c>
      <c r="Z1325">
        <v>3</v>
      </c>
      <c r="AA1325" s="1">
        <v>44789</v>
      </c>
      <c r="AB1325" t="s">
        <v>41</v>
      </c>
      <c r="AC1325" t="s">
        <v>51</v>
      </c>
      <c r="AD1325" t="s">
        <v>52</v>
      </c>
      <c r="AE1325">
        <v>2</v>
      </c>
      <c r="AF1325" s="5">
        <v>645.16</v>
      </c>
      <c r="AG1325">
        <v>53</v>
      </c>
      <c r="AH1325" t="str">
        <f t="shared" si="20"/>
        <v>Middle Aged</v>
      </c>
    </row>
    <row r="1326" spans="1:34" x14ac:dyDescent="0.25">
      <c r="A1326">
        <v>1840</v>
      </c>
      <c r="B1326" s="1">
        <v>44204</v>
      </c>
      <c r="C1326">
        <v>5</v>
      </c>
      <c r="D1326" t="s">
        <v>28</v>
      </c>
      <c r="E1326" t="s">
        <v>74</v>
      </c>
      <c r="F1326" t="s">
        <v>30</v>
      </c>
      <c r="G1326" t="s">
        <v>55</v>
      </c>
      <c r="H1326" t="s">
        <v>56</v>
      </c>
      <c r="I1326" t="s">
        <v>46</v>
      </c>
      <c r="J1326" t="s">
        <v>34</v>
      </c>
      <c r="K1326" t="s">
        <v>188</v>
      </c>
      <c r="L1326" t="s">
        <v>75</v>
      </c>
      <c r="M1326" s="1">
        <v>25422</v>
      </c>
      <c r="N1326" t="s">
        <v>36</v>
      </c>
      <c r="O1326" t="s">
        <v>37</v>
      </c>
      <c r="P1326" t="s">
        <v>49</v>
      </c>
      <c r="Q1326" t="s">
        <v>61</v>
      </c>
      <c r="R1326" t="s">
        <v>78</v>
      </c>
      <c r="S1326" t="str">
        <f>IF(Table1[[#This Row],[Current Employee Rating]]&gt;=4,"High Performer",IF(Table1[[#This Row],[Current Employee Rating]]&gt;=3,"Average Performer","Low Performer"))</f>
        <v>Average Performer</v>
      </c>
      <c r="T1326">
        <v>3</v>
      </c>
      <c r="U1326" s="1">
        <v>44797</v>
      </c>
      <c r="V1326">
        <v>5</v>
      </c>
      <c r="W1326" t="str">
        <f>IF(Table1[[#This Row],[Engagement Score]]&lt;3,"Low",IF(Table1[[#This Row],[Engagement Score]]&lt;4,"Medium","High"))</f>
        <v>High</v>
      </c>
      <c r="X1326">
        <v>1</v>
      </c>
      <c r="Y1326" t="str">
        <f>IF(Table1[[#This Row],[Satisfaction Score]]&lt;3,"Unsatisfied",IF(Table1[[#This Row],[Satisfaction Score]]&lt;4,"Neutral","Satisfied"))</f>
        <v>Unsatisfied</v>
      </c>
      <c r="Z1326">
        <v>4</v>
      </c>
      <c r="AA1326" s="1">
        <v>44992</v>
      </c>
      <c r="AB1326" t="s">
        <v>62</v>
      </c>
      <c r="AC1326" t="s">
        <v>51</v>
      </c>
      <c r="AD1326" t="s">
        <v>73</v>
      </c>
      <c r="AE1326">
        <v>5</v>
      </c>
      <c r="AF1326" s="5">
        <v>310.44</v>
      </c>
      <c r="AG1326">
        <v>52</v>
      </c>
      <c r="AH1326" t="str">
        <f t="shared" si="20"/>
        <v>Middle Aged</v>
      </c>
    </row>
    <row r="1327" spans="1:34" x14ac:dyDescent="0.25">
      <c r="A1327">
        <v>1841</v>
      </c>
      <c r="B1327" s="1">
        <v>43326</v>
      </c>
      <c r="C1327">
        <v>7</v>
      </c>
      <c r="D1327" t="s">
        <v>28</v>
      </c>
      <c r="E1327" t="s">
        <v>81</v>
      </c>
      <c r="F1327" t="s">
        <v>30</v>
      </c>
      <c r="G1327" t="s">
        <v>31</v>
      </c>
      <c r="H1327" t="s">
        <v>56</v>
      </c>
      <c r="I1327" t="s">
        <v>46</v>
      </c>
      <c r="J1327" t="s">
        <v>34</v>
      </c>
      <c r="K1327" t="s">
        <v>188</v>
      </c>
      <c r="L1327" t="s">
        <v>70</v>
      </c>
      <c r="M1327" s="1">
        <v>21477</v>
      </c>
      <c r="N1327" t="s">
        <v>36</v>
      </c>
      <c r="O1327" t="s">
        <v>37</v>
      </c>
      <c r="P1327" t="s">
        <v>49</v>
      </c>
      <c r="Q1327" t="s">
        <v>39</v>
      </c>
      <c r="R1327" t="s">
        <v>78</v>
      </c>
      <c r="S1327" t="str">
        <f>IF(Table1[[#This Row],[Current Employee Rating]]&gt;=4,"High Performer",IF(Table1[[#This Row],[Current Employee Rating]]&gt;=3,"Average Performer","Low Performer"))</f>
        <v>Average Performer</v>
      </c>
      <c r="T1327">
        <v>3</v>
      </c>
      <c r="U1327" s="1">
        <v>45015</v>
      </c>
      <c r="V1327">
        <v>3</v>
      </c>
      <c r="W1327" t="str">
        <f>IF(Table1[[#This Row],[Engagement Score]]&lt;3,"Low",IF(Table1[[#This Row],[Engagement Score]]&lt;4,"Medium","High"))</f>
        <v>Medium</v>
      </c>
      <c r="X1327">
        <v>5</v>
      </c>
      <c r="Y1327" t="str">
        <f>IF(Table1[[#This Row],[Satisfaction Score]]&lt;3,"Unsatisfied",IF(Table1[[#This Row],[Satisfaction Score]]&lt;4,"Neutral","Satisfied"))</f>
        <v>Satisfied</v>
      </c>
      <c r="Z1327">
        <v>3</v>
      </c>
      <c r="AA1327" s="1">
        <v>44786</v>
      </c>
      <c r="AB1327" t="s">
        <v>92</v>
      </c>
      <c r="AC1327" t="s">
        <v>51</v>
      </c>
      <c r="AD1327" t="s">
        <v>43</v>
      </c>
      <c r="AE1327">
        <v>4</v>
      </c>
      <c r="AF1327" s="5">
        <v>683.42</v>
      </c>
      <c r="AG1327">
        <v>60</v>
      </c>
      <c r="AH1327" t="str">
        <f t="shared" si="20"/>
        <v>Old</v>
      </c>
    </row>
    <row r="1328" spans="1:34" x14ac:dyDescent="0.25">
      <c r="A1328">
        <v>1842</v>
      </c>
      <c r="B1328" s="1">
        <v>44407</v>
      </c>
      <c r="C1328">
        <v>4</v>
      </c>
      <c r="D1328" t="s">
        <v>28</v>
      </c>
      <c r="E1328" t="s">
        <v>54</v>
      </c>
      <c r="F1328" t="s">
        <v>30</v>
      </c>
      <c r="G1328" t="s">
        <v>46</v>
      </c>
      <c r="H1328" t="s">
        <v>56</v>
      </c>
      <c r="I1328" t="s">
        <v>33</v>
      </c>
      <c r="J1328" t="s">
        <v>34</v>
      </c>
      <c r="K1328" t="s">
        <v>188</v>
      </c>
      <c r="L1328" t="s">
        <v>65</v>
      </c>
      <c r="M1328" s="1">
        <v>35925</v>
      </c>
      <c r="N1328" t="s">
        <v>36</v>
      </c>
      <c r="O1328" t="s">
        <v>48</v>
      </c>
      <c r="P1328" t="s">
        <v>84</v>
      </c>
      <c r="Q1328" t="s">
        <v>77</v>
      </c>
      <c r="R1328" t="s">
        <v>78</v>
      </c>
      <c r="S1328" t="str">
        <f>IF(Table1[[#This Row],[Current Employee Rating]]&gt;=4,"High Performer",IF(Table1[[#This Row],[Current Employee Rating]]&gt;=3,"Average Performer","Low Performer"))</f>
        <v>Average Performer</v>
      </c>
      <c r="T1328">
        <v>3</v>
      </c>
      <c r="U1328" s="1">
        <v>44902</v>
      </c>
      <c r="V1328">
        <v>1</v>
      </c>
      <c r="W1328" t="str">
        <f>IF(Table1[[#This Row],[Engagement Score]]&lt;3,"Low",IF(Table1[[#This Row],[Engagement Score]]&lt;4,"Medium","High"))</f>
        <v>Low</v>
      </c>
      <c r="X1328">
        <v>4</v>
      </c>
      <c r="Y1328" t="str">
        <f>IF(Table1[[#This Row],[Satisfaction Score]]&lt;3,"Unsatisfied",IF(Table1[[#This Row],[Satisfaction Score]]&lt;4,"Neutral","Satisfied"))</f>
        <v>Satisfied</v>
      </c>
      <c r="Z1328">
        <v>4</v>
      </c>
      <c r="AA1328" s="1">
        <v>45126</v>
      </c>
      <c r="AB1328" t="s">
        <v>92</v>
      </c>
      <c r="AC1328" t="s">
        <v>42</v>
      </c>
      <c r="AD1328" t="s">
        <v>63</v>
      </c>
      <c r="AE1328">
        <v>3</v>
      </c>
      <c r="AF1328" s="5">
        <v>129.49</v>
      </c>
      <c r="AG1328">
        <v>23</v>
      </c>
      <c r="AH1328" t="str">
        <f t="shared" si="20"/>
        <v>Young Adult</v>
      </c>
    </row>
    <row r="1329" spans="1:34" x14ac:dyDescent="0.25">
      <c r="A1329">
        <v>1843</v>
      </c>
      <c r="B1329" s="1">
        <v>45024</v>
      </c>
      <c r="C1329">
        <v>3</v>
      </c>
      <c r="D1329" t="s">
        <v>28</v>
      </c>
      <c r="E1329" t="s">
        <v>69</v>
      </c>
      <c r="F1329" t="s">
        <v>30</v>
      </c>
      <c r="G1329" t="s">
        <v>55</v>
      </c>
      <c r="H1329" t="s">
        <v>32</v>
      </c>
      <c r="I1329" t="s">
        <v>33</v>
      </c>
      <c r="J1329" t="s">
        <v>34</v>
      </c>
      <c r="K1329" t="s">
        <v>188</v>
      </c>
      <c r="L1329" t="s">
        <v>79</v>
      </c>
      <c r="M1329" s="1">
        <v>23023</v>
      </c>
      <c r="N1329" t="s">
        <v>36</v>
      </c>
      <c r="O1329" t="s">
        <v>48</v>
      </c>
      <c r="P1329" t="s">
        <v>49</v>
      </c>
      <c r="Q1329" t="s">
        <v>67</v>
      </c>
      <c r="R1329" t="s">
        <v>98</v>
      </c>
      <c r="S1329" t="str">
        <f>IF(Table1[[#This Row],[Current Employee Rating]]&gt;=4,"High Performer",IF(Table1[[#This Row],[Current Employee Rating]]&gt;=3,"Average Performer","Low Performer"))</f>
        <v>Average Performer</v>
      </c>
      <c r="T1329">
        <v>3</v>
      </c>
      <c r="U1329" s="1">
        <v>45138</v>
      </c>
      <c r="V1329">
        <v>1</v>
      </c>
      <c r="W1329" t="str">
        <f>IF(Table1[[#This Row],[Engagement Score]]&lt;3,"Low",IF(Table1[[#This Row],[Engagement Score]]&lt;4,"Medium","High"))</f>
        <v>Low</v>
      </c>
      <c r="X1329">
        <v>5</v>
      </c>
      <c r="Y1329" t="str">
        <f>IF(Table1[[#This Row],[Satisfaction Score]]&lt;3,"Unsatisfied",IF(Table1[[#This Row],[Satisfaction Score]]&lt;4,"Neutral","Satisfied"))</f>
        <v>Satisfied</v>
      </c>
      <c r="Z1329">
        <v>4</v>
      </c>
      <c r="AA1329" s="1">
        <v>44876</v>
      </c>
      <c r="AB1329" t="s">
        <v>62</v>
      </c>
      <c r="AC1329" t="s">
        <v>51</v>
      </c>
      <c r="AD1329" t="s">
        <v>52</v>
      </c>
      <c r="AE1329">
        <v>5</v>
      </c>
      <c r="AF1329" s="5">
        <v>349.46</v>
      </c>
      <c r="AG1329">
        <v>60</v>
      </c>
      <c r="AH1329" t="str">
        <f t="shared" si="20"/>
        <v>Old</v>
      </c>
    </row>
    <row r="1330" spans="1:34" x14ac:dyDescent="0.25">
      <c r="A1330">
        <v>1844</v>
      </c>
      <c r="B1330" s="1">
        <v>43719</v>
      </c>
      <c r="C1330">
        <v>6</v>
      </c>
      <c r="D1330" t="s">
        <v>28</v>
      </c>
      <c r="E1330" t="s">
        <v>29</v>
      </c>
      <c r="F1330" t="s">
        <v>30</v>
      </c>
      <c r="G1330" t="s">
        <v>46</v>
      </c>
      <c r="H1330" t="s">
        <v>45</v>
      </c>
      <c r="I1330" t="s">
        <v>46</v>
      </c>
      <c r="J1330" t="s">
        <v>34</v>
      </c>
      <c r="K1330" t="s">
        <v>188</v>
      </c>
      <c r="L1330" t="s">
        <v>65</v>
      </c>
      <c r="M1330" s="1">
        <v>23704</v>
      </c>
      <c r="N1330" t="s">
        <v>36</v>
      </c>
      <c r="O1330" t="s">
        <v>37</v>
      </c>
      <c r="P1330" t="s">
        <v>60</v>
      </c>
      <c r="Q1330" t="s">
        <v>61</v>
      </c>
      <c r="R1330" t="s">
        <v>78</v>
      </c>
      <c r="S1330" t="str">
        <f>IF(Table1[[#This Row],[Current Employee Rating]]&gt;=4,"High Performer",IF(Table1[[#This Row],[Current Employee Rating]]&gt;=3,"Average Performer","Low Performer"))</f>
        <v>Average Performer</v>
      </c>
      <c r="T1330">
        <v>3</v>
      </c>
      <c r="U1330" s="1">
        <v>44915</v>
      </c>
      <c r="V1330">
        <v>2</v>
      </c>
      <c r="W1330" t="str">
        <f>IF(Table1[[#This Row],[Engagement Score]]&lt;3,"Low",IF(Table1[[#This Row],[Engagement Score]]&lt;4,"Medium","High"))</f>
        <v>Low</v>
      </c>
      <c r="X1330">
        <v>1</v>
      </c>
      <c r="Y1330" t="str">
        <f>IF(Table1[[#This Row],[Satisfaction Score]]&lt;3,"Unsatisfied",IF(Table1[[#This Row],[Satisfaction Score]]&lt;4,"Neutral","Satisfied"))</f>
        <v>Unsatisfied</v>
      </c>
      <c r="Z1330">
        <v>4</v>
      </c>
      <c r="AA1330" s="1">
        <v>44792</v>
      </c>
      <c r="AB1330" t="s">
        <v>62</v>
      </c>
      <c r="AC1330" t="s">
        <v>42</v>
      </c>
      <c r="AD1330" t="s">
        <v>43</v>
      </c>
      <c r="AE1330">
        <v>5</v>
      </c>
      <c r="AF1330" s="5">
        <v>668.2</v>
      </c>
      <c r="AG1330">
        <v>55</v>
      </c>
      <c r="AH1330" t="str">
        <f t="shared" si="20"/>
        <v>Middle Aged</v>
      </c>
    </row>
    <row r="1331" spans="1:34" x14ac:dyDescent="0.25">
      <c r="A1331">
        <v>1845</v>
      </c>
      <c r="B1331" s="1">
        <v>43895</v>
      </c>
      <c r="C1331">
        <v>6</v>
      </c>
      <c r="D1331" t="s">
        <v>28</v>
      </c>
      <c r="E1331" t="s">
        <v>85</v>
      </c>
      <c r="F1331" t="s">
        <v>30</v>
      </c>
      <c r="G1331" t="s">
        <v>46</v>
      </c>
      <c r="H1331" t="s">
        <v>45</v>
      </c>
      <c r="I1331" t="s">
        <v>33</v>
      </c>
      <c r="J1331" t="s">
        <v>34</v>
      </c>
      <c r="K1331" t="s">
        <v>188</v>
      </c>
      <c r="L1331" t="s">
        <v>47</v>
      </c>
      <c r="M1331" s="1">
        <v>15333</v>
      </c>
      <c r="N1331" t="s">
        <v>36</v>
      </c>
      <c r="O1331" t="s">
        <v>37</v>
      </c>
      <c r="P1331" t="s">
        <v>72</v>
      </c>
      <c r="Q1331" t="s">
        <v>61</v>
      </c>
      <c r="R1331" t="s">
        <v>98</v>
      </c>
      <c r="S1331" t="str">
        <f>IF(Table1[[#This Row],[Current Employee Rating]]&gt;=4,"High Performer",IF(Table1[[#This Row],[Current Employee Rating]]&gt;=3,"Average Performer","Low Performer"))</f>
        <v>Average Performer</v>
      </c>
      <c r="T1331">
        <v>3</v>
      </c>
      <c r="U1331" s="1">
        <v>45095</v>
      </c>
      <c r="V1331">
        <v>1</v>
      </c>
      <c r="W1331" t="str">
        <f>IF(Table1[[#This Row],[Engagement Score]]&lt;3,"Low",IF(Table1[[#This Row],[Engagement Score]]&lt;4,"Medium","High"))</f>
        <v>Low</v>
      </c>
      <c r="X1331">
        <v>2</v>
      </c>
      <c r="Y1331" t="str">
        <f>IF(Table1[[#This Row],[Satisfaction Score]]&lt;3,"Unsatisfied",IF(Table1[[#This Row],[Satisfaction Score]]&lt;4,"Neutral","Satisfied"))</f>
        <v>Unsatisfied</v>
      </c>
      <c r="Z1331">
        <v>5</v>
      </c>
      <c r="AA1331" s="1">
        <v>44926</v>
      </c>
      <c r="AB1331" t="s">
        <v>50</v>
      </c>
      <c r="AC1331" t="s">
        <v>51</v>
      </c>
      <c r="AD1331" t="s">
        <v>73</v>
      </c>
      <c r="AE1331">
        <v>5</v>
      </c>
      <c r="AF1331" s="5">
        <v>409.99</v>
      </c>
      <c r="AG1331">
        <v>79</v>
      </c>
      <c r="AH1331" t="str">
        <f t="shared" si="20"/>
        <v>Old</v>
      </c>
    </row>
    <row r="1332" spans="1:34" x14ac:dyDescent="0.25">
      <c r="A1332">
        <v>1846</v>
      </c>
      <c r="B1332" s="1">
        <v>43801</v>
      </c>
      <c r="C1332">
        <v>6</v>
      </c>
      <c r="D1332" t="s">
        <v>28</v>
      </c>
      <c r="E1332" t="s">
        <v>44</v>
      </c>
      <c r="F1332" t="s">
        <v>30</v>
      </c>
      <c r="G1332" t="s">
        <v>55</v>
      </c>
      <c r="H1332" t="s">
        <v>32</v>
      </c>
      <c r="I1332" t="s">
        <v>33</v>
      </c>
      <c r="J1332" t="s">
        <v>34</v>
      </c>
      <c r="K1332" t="s">
        <v>188</v>
      </c>
      <c r="L1332" t="s">
        <v>47</v>
      </c>
      <c r="M1332" s="1">
        <v>17130</v>
      </c>
      <c r="N1332" t="s">
        <v>36</v>
      </c>
      <c r="O1332" t="s">
        <v>48</v>
      </c>
      <c r="P1332" t="s">
        <v>72</v>
      </c>
      <c r="Q1332" t="s">
        <v>61</v>
      </c>
      <c r="R1332" t="s">
        <v>98</v>
      </c>
      <c r="S1332" t="str">
        <f>IF(Table1[[#This Row],[Current Employee Rating]]&gt;=4,"High Performer",IF(Table1[[#This Row],[Current Employee Rating]]&gt;=3,"Average Performer","Low Performer"))</f>
        <v>Average Performer</v>
      </c>
      <c r="T1332">
        <v>3</v>
      </c>
      <c r="U1332" s="1">
        <v>45098</v>
      </c>
      <c r="V1332">
        <v>5</v>
      </c>
      <c r="W1332" t="str">
        <f>IF(Table1[[#This Row],[Engagement Score]]&lt;3,"Low",IF(Table1[[#This Row],[Engagement Score]]&lt;4,"Medium","High"))</f>
        <v>High</v>
      </c>
      <c r="X1332">
        <v>4</v>
      </c>
      <c r="Y1332" t="str">
        <f>IF(Table1[[#This Row],[Satisfaction Score]]&lt;3,"Unsatisfied",IF(Table1[[#This Row],[Satisfaction Score]]&lt;4,"Neutral","Satisfied"))</f>
        <v>Satisfied</v>
      </c>
      <c r="Z1332">
        <v>1</v>
      </c>
      <c r="AA1332" s="1">
        <v>45041</v>
      </c>
      <c r="AB1332" t="s">
        <v>92</v>
      </c>
      <c r="AC1332" t="s">
        <v>42</v>
      </c>
      <c r="AD1332" t="s">
        <v>73</v>
      </c>
      <c r="AE1332">
        <v>4</v>
      </c>
      <c r="AF1332" s="5">
        <v>964.4</v>
      </c>
      <c r="AG1332">
        <v>73</v>
      </c>
      <c r="AH1332" t="str">
        <f t="shared" si="20"/>
        <v>Old</v>
      </c>
    </row>
    <row r="1333" spans="1:34" x14ac:dyDescent="0.25">
      <c r="A1333">
        <v>1847</v>
      </c>
      <c r="B1333" s="1">
        <v>44898</v>
      </c>
      <c r="C1333">
        <v>3</v>
      </c>
      <c r="D1333" t="s">
        <v>28</v>
      </c>
      <c r="E1333" t="s">
        <v>87</v>
      </c>
      <c r="F1333" t="s">
        <v>30</v>
      </c>
      <c r="G1333" t="s">
        <v>55</v>
      </c>
      <c r="H1333" t="s">
        <v>32</v>
      </c>
      <c r="I1333" t="s">
        <v>46</v>
      </c>
      <c r="J1333" t="s">
        <v>34</v>
      </c>
      <c r="K1333" t="s">
        <v>188</v>
      </c>
      <c r="L1333" t="s">
        <v>96</v>
      </c>
      <c r="M1333" s="1">
        <v>36815</v>
      </c>
      <c r="N1333" t="s">
        <v>36</v>
      </c>
      <c r="O1333" t="s">
        <v>48</v>
      </c>
      <c r="P1333" t="s">
        <v>60</v>
      </c>
      <c r="Q1333" t="s">
        <v>77</v>
      </c>
      <c r="R1333" t="s">
        <v>98</v>
      </c>
      <c r="S1333" t="str">
        <f>IF(Table1[[#This Row],[Current Employee Rating]]&gt;=4,"High Performer",IF(Table1[[#This Row],[Current Employee Rating]]&gt;=3,"Average Performer","Low Performer"))</f>
        <v>Average Performer</v>
      </c>
      <c r="T1333">
        <v>3</v>
      </c>
      <c r="U1333" s="1">
        <v>44888</v>
      </c>
      <c r="V1333">
        <v>5</v>
      </c>
      <c r="W1333" t="str">
        <f>IF(Table1[[#This Row],[Engagement Score]]&lt;3,"Low",IF(Table1[[#This Row],[Engagement Score]]&lt;4,"Medium","High"))</f>
        <v>High</v>
      </c>
      <c r="X1333">
        <v>2</v>
      </c>
      <c r="Y1333" t="str">
        <f>IF(Table1[[#This Row],[Satisfaction Score]]&lt;3,"Unsatisfied",IF(Table1[[#This Row],[Satisfaction Score]]&lt;4,"Neutral","Satisfied"))</f>
        <v>Unsatisfied</v>
      </c>
      <c r="Z1333">
        <v>3</v>
      </c>
      <c r="AA1333" s="1">
        <v>44971</v>
      </c>
      <c r="AB1333" t="s">
        <v>41</v>
      </c>
      <c r="AC1333" t="s">
        <v>51</v>
      </c>
      <c r="AD1333" t="s">
        <v>63</v>
      </c>
      <c r="AE1333">
        <v>1</v>
      </c>
      <c r="AF1333" s="5">
        <v>777.95</v>
      </c>
      <c r="AG1333">
        <v>22</v>
      </c>
      <c r="AH1333" t="str">
        <f t="shared" si="20"/>
        <v>Young Adult</v>
      </c>
    </row>
    <row r="1334" spans="1:34" x14ac:dyDescent="0.25">
      <c r="A1334">
        <v>1848</v>
      </c>
      <c r="B1334" s="1">
        <v>44553</v>
      </c>
      <c r="C1334">
        <v>4</v>
      </c>
      <c r="D1334" t="s">
        <v>28</v>
      </c>
      <c r="E1334" t="s">
        <v>64</v>
      </c>
      <c r="F1334" t="s">
        <v>30</v>
      </c>
      <c r="G1334" t="s">
        <v>31</v>
      </c>
      <c r="H1334" t="s">
        <v>32</v>
      </c>
      <c r="I1334" t="s">
        <v>46</v>
      </c>
      <c r="J1334" t="s">
        <v>34</v>
      </c>
      <c r="K1334" t="s">
        <v>188</v>
      </c>
      <c r="L1334" t="s">
        <v>79</v>
      </c>
      <c r="M1334" s="1">
        <v>36816</v>
      </c>
      <c r="N1334" t="s">
        <v>36</v>
      </c>
      <c r="O1334" t="s">
        <v>48</v>
      </c>
      <c r="P1334" t="s">
        <v>72</v>
      </c>
      <c r="Q1334" t="s">
        <v>77</v>
      </c>
      <c r="R1334" t="s">
        <v>107</v>
      </c>
      <c r="S1334" t="str">
        <f>IF(Table1[[#This Row],[Current Employee Rating]]&gt;=4,"High Performer",IF(Table1[[#This Row],[Current Employee Rating]]&gt;=3,"Average Performer","Low Performer"))</f>
        <v>Average Performer</v>
      </c>
      <c r="T1334">
        <v>3</v>
      </c>
      <c r="U1334" s="1">
        <v>45026</v>
      </c>
      <c r="V1334">
        <v>2</v>
      </c>
      <c r="W1334" t="str">
        <f>IF(Table1[[#This Row],[Engagement Score]]&lt;3,"Low",IF(Table1[[#This Row],[Engagement Score]]&lt;4,"Medium","High"))</f>
        <v>Low</v>
      </c>
      <c r="X1334">
        <v>4</v>
      </c>
      <c r="Y1334" t="str">
        <f>IF(Table1[[#This Row],[Satisfaction Score]]&lt;3,"Unsatisfied",IF(Table1[[#This Row],[Satisfaction Score]]&lt;4,"Neutral","Satisfied"))</f>
        <v>Satisfied</v>
      </c>
      <c r="Z1334">
        <v>5</v>
      </c>
      <c r="AA1334" s="1">
        <v>44972</v>
      </c>
      <c r="AB1334" t="s">
        <v>92</v>
      </c>
      <c r="AC1334" t="s">
        <v>42</v>
      </c>
      <c r="AD1334" t="s">
        <v>63</v>
      </c>
      <c r="AE1334">
        <v>5</v>
      </c>
      <c r="AF1334" s="5">
        <v>816.07</v>
      </c>
      <c r="AG1334">
        <v>21</v>
      </c>
      <c r="AH1334" t="str">
        <f t="shared" si="20"/>
        <v>Young Adult</v>
      </c>
    </row>
    <row r="1335" spans="1:34" x14ac:dyDescent="0.25">
      <c r="A1335">
        <v>1849</v>
      </c>
      <c r="B1335" s="1">
        <v>44589</v>
      </c>
      <c r="C1335">
        <v>4</v>
      </c>
      <c r="D1335" t="s">
        <v>28</v>
      </c>
      <c r="E1335" t="s">
        <v>94</v>
      </c>
      <c r="F1335" t="s">
        <v>30</v>
      </c>
      <c r="G1335" t="s">
        <v>46</v>
      </c>
      <c r="H1335" t="s">
        <v>56</v>
      </c>
      <c r="I1335" t="s">
        <v>55</v>
      </c>
      <c r="J1335" t="s">
        <v>34</v>
      </c>
      <c r="K1335" t="s">
        <v>188</v>
      </c>
      <c r="L1335" t="s">
        <v>96</v>
      </c>
      <c r="M1335" s="1">
        <v>22064</v>
      </c>
      <c r="N1335" t="s">
        <v>36</v>
      </c>
      <c r="O1335" t="s">
        <v>37</v>
      </c>
      <c r="P1335" t="s">
        <v>49</v>
      </c>
      <c r="Q1335" t="s">
        <v>77</v>
      </c>
      <c r="R1335" t="s">
        <v>107</v>
      </c>
      <c r="S1335" t="str">
        <f>IF(Table1[[#This Row],[Current Employee Rating]]&gt;=4,"High Performer",IF(Table1[[#This Row],[Current Employee Rating]]&gt;=3,"Average Performer","Low Performer"))</f>
        <v>Average Performer</v>
      </c>
      <c r="T1335">
        <v>3</v>
      </c>
      <c r="U1335" s="1">
        <v>44824</v>
      </c>
      <c r="V1335">
        <v>2</v>
      </c>
      <c r="W1335" t="str">
        <f>IF(Table1[[#This Row],[Engagement Score]]&lt;3,"Low",IF(Table1[[#This Row],[Engagement Score]]&lt;4,"Medium","High"))</f>
        <v>Low</v>
      </c>
      <c r="X1335">
        <v>4</v>
      </c>
      <c r="Y1335" t="str">
        <f>IF(Table1[[#This Row],[Satisfaction Score]]&lt;3,"Unsatisfied",IF(Table1[[#This Row],[Satisfaction Score]]&lt;4,"Neutral","Satisfied"))</f>
        <v>Satisfied</v>
      </c>
      <c r="Z1335">
        <v>4</v>
      </c>
      <c r="AA1335" s="1">
        <v>45081</v>
      </c>
      <c r="AB1335" t="s">
        <v>41</v>
      </c>
      <c r="AC1335" t="s">
        <v>51</v>
      </c>
      <c r="AD1335" t="s">
        <v>73</v>
      </c>
      <c r="AE1335">
        <v>4</v>
      </c>
      <c r="AF1335" s="5">
        <v>332.12</v>
      </c>
      <c r="AG1335">
        <v>62</v>
      </c>
      <c r="AH1335" t="str">
        <f t="shared" si="20"/>
        <v>Old</v>
      </c>
    </row>
    <row r="1336" spans="1:34" x14ac:dyDescent="0.25">
      <c r="A1336">
        <v>1850</v>
      </c>
      <c r="B1336" s="1">
        <v>43814</v>
      </c>
      <c r="C1336">
        <v>6</v>
      </c>
      <c r="D1336" t="s">
        <v>28</v>
      </c>
      <c r="E1336" t="s">
        <v>74</v>
      </c>
      <c r="F1336" t="s">
        <v>108</v>
      </c>
      <c r="G1336" t="s">
        <v>31</v>
      </c>
      <c r="H1336" t="s">
        <v>45</v>
      </c>
      <c r="I1336" t="s">
        <v>55</v>
      </c>
      <c r="J1336" t="s">
        <v>34</v>
      </c>
      <c r="K1336" t="s">
        <v>188</v>
      </c>
      <c r="L1336" t="s">
        <v>47</v>
      </c>
      <c r="M1336" s="1">
        <v>35361</v>
      </c>
      <c r="N1336" t="s">
        <v>36</v>
      </c>
      <c r="O1336" t="s">
        <v>37</v>
      </c>
      <c r="P1336" t="s">
        <v>38</v>
      </c>
      <c r="Q1336" t="s">
        <v>67</v>
      </c>
      <c r="R1336" t="s">
        <v>107</v>
      </c>
      <c r="S1336" t="str">
        <f>IF(Table1[[#This Row],[Current Employee Rating]]&gt;=4,"High Performer",IF(Table1[[#This Row],[Current Employee Rating]]&gt;=3,"Average Performer","Low Performer"))</f>
        <v>Average Performer</v>
      </c>
      <c r="T1336">
        <v>3</v>
      </c>
      <c r="U1336" s="1">
        <v>45055</v>
      </c>
      <c r="V1336">
        <v>3</v>
      </c>
      <c r="W1336" t="str">
        <f>IF(Table1[[#This Row],[Engagement Score]]&lt;3,"Low",IF(Table1[[#This Row],[Engagement Score]]&lt;4,"Medium","High"))</f>
        <v>Medium</v>
      </c>
      <c r="X1336">
        <v>1</v>
      </c>
      <c r="Y1336" t="str">
        <f>IF(Table1[[#This Row],[Satisfaction Score]]&lt;3,"Unsatisfied",IF(Table1[[#This Row],[Satisfaction Score]]&lt;4,"Neutral","Satisfied"))</f>
        <v>Unsatisfied</v>
      </c>
      <c r="Z1336">
        <v>2</v>
      </c>
      <c r="AA1336" s="1">
        <v>45048</v>
      </c>
      <c r="AB1336" t="s">
        <v>92</v>
      </c>
      <c r="AC1336" t="s">
        <v>42</v>
      </c>
      <c r="AD1336" t="s">
        <v>63</v>
      </c>
      <c r="AE1336">
        <v>1</v>
      </c>
      <c r="AF1336" s="5">
        <v>950.45</v>
      </c>
      <c r="AG1336">
        <v>23</v>
      </c>
      <c r="AH1336" t="str">
        <f t="shared" si="20"/>
        <v>Young Adult</v>
      </c>
    </row>
    <row r="1337" spans="1:34" x14ac:dyDescent="0.25">
      <c r="A1337">
        <v>1851</v>
      </c>
      <c r="B1337" s="1">
        <v>44511</v>
      </c>
      <c r="C1337">
        <v>4</v>
      </c>
      <c r="D1337" t="s">
        <v>28</v>
      </c>
      <c r="E1337" t="s">
        <v>81</v>
      </c>
      <c r="F1337" t="s">
        <v>108</v>
      </c>
      <c r="G1337" t="s">
        <v>55</v>
      </c>
      <c r="H1337" t="s">
        <v>56</v>
      </c>
      <c r="I1337" t="s">
        <v>33</v>
      </c>
      <c r="J1337" t="s">
        <v>34</v>
      </c>
      <c r="K1337" t="s">
        <v>188</v>
      </c>
      <c r="L1337" t="s">
        <v>65</v>
      </c>
      <c r="M1337" s="1">
        <v>24774</v>
      </c>
      <c r="N1337" t="s">
        <v>36</v>
      </c>
      <c r="O1337" t="s">
        <v>37</v>
      </c>
      <c r="P1337" t="s">
        <v>49</v>
      </c>
      <c r="Q1337" t="s">
        <v>61</v>
      </c>
      <c r="R1337" t="s">
        <v>107</v>
      </c>
      <c r="S1337" t="str">
        <f>IF(Table1[[#This Row],[Current Employee Rating]]&gt;=4,"High Performer",IF(Table1[[#This Row],[Current Employee Rating]]&gt;=3,"Average Performer","Low Performer"))</f>
        <v>Average Performer</v>
      </c>
      <c r="T1337">
        <v>3</v>
      </c>
      <c r="U1337" s="1">
        <v>44986</v>
      </c>
      <c r="V1337">
        <v>1</v>
      </c>
      <c r="W1337" t="str">
        <f>IF(Table1[[#This Row],[Engagement Score]]&lt;3,"Low",IF(Table1[[#This Row],[Engagement Score]]&lt;4,"Medium","High"))</f>
        <v>Low</v>
      </c>
      <c r="X1337">
        <v>1</v>
      </c>
      <c r="Y1337" t="str">
        <f>IF(Table1[[#This Row],[Satisfaction Score]]&lt;3,"Unsatisfied",IF(Table1[[#This Row],[Satisfaction Score]]&lt;4,"Neutral","Satisfied"))</f>
        <v>Unsatisfied</v>
      </c>
      <c r="Z1337">
        <v>4</v>
      </c>
      <c r="AA1337" s="1">
        <v>44808</v>
      </c>
      <c r="AB1337" t="s">
        <v>92</v>
      </c>
      <c r="AC1337" t="s">
        <v>51</v>
      </c>
      <c r="AD1337" t="s">
        <v>73</v>
      </c>
      <c r="AE1337">
        <v>4</v>
      </c>
      <c r="AF1337" s="5">
        <v>997.13</v>
      </c>
      <c r="AG1337">
        <v>54</v>
      </c>
      <c r="AH1337" t="str">
        <f t="shared" si="20"/>
        <v>Middle Aged</v>
      </c>
    </row>
    <row r="1338" spans="1:34" x14ac:dyDescent="0.25">
      <c r="A1338">
        <v>1852</v>
      </c>
      <c r="B1338" s="1">
        <v>43511</v>
      </c>
      <c r="C1338">
        <v>7</v>
      </c>
      <c r="D1338" t="s">
        <v>28</v>
      </c>
      <c r="E1338" t="s">
        <v>54</v>
      </c>
      <c r="F1338" t="s">
        <v>108</v>
      </c>
      <c r="G1338" t="s">
        <v>55</v>
      </c>
      <c r="H1338" t="s">
        <v>45</v>
      </c>
      <c r="I1338" t="s">
        <v>46</v>
      </c>
      <c r="J1338" t="s">
        <v>34</v>
      </c>
      <c r="K1338" t="s">
        <v>188</v>
      </c>
      <c r="L1338" t="s">
        <v>65</v>
      </c>
      <c r="M1338" s="1">
        <v>29877</v>
      </c>
      <c r="N1338" t="s">
        <v>36</v>
      </c>
      <c r="O1338" t="s">
        <v>37</v>
      </c>
      <c r="P1338" t="s">
        <v>72</v>
      </c>
      <c r="Q1338" t="s">
        <v>61</v>
      </c>
      <c r="R1338" t="s">
        <v>107</v>
      </c>
      <c r="S1338" t="str">
        <f>IF(Table1[[#This Row],[Current Employee Rating]]&gt;=4,"High Performer",IF(Table1[[#This Row],[Current Employee Rating]]&gt;=3,"Average Performer","Low Performer"))</f>
        <v>Average Performer</v>
      </c>
      <c r="T1338">
        <v>3</v>
      </c>
      <c r="U1338" s="1">
        <v>45048</v>
      </c>
      <c r="V1338">
        <v>3</v>
      </c>
      <c r="W1338" t="str">
        <f>IF(Table1[[#This Row],[Engagement Score]]&lt;3,"Low",IF(Table1[[#This Row],[Engagement Score]]&lt;4,"Medium","High"))</f>
        <v>Medium</v>
      </c>
      <c r="X1338">
        <v>4</v>
      </c>
      <c r="Y1338" t="str">
        <f>IF(Table1[[#This Row],[Satisfaction Score]]&lt;3,"Unsatisfied",IF(Table1[[#This Row],[Satisfaction Score]]&lt;4,"Neutral","Satisfied"))</f>
        <v>Satisfied</v>
      </c>
      <c r="Z1338">
        <v>1</v>
      </c>
      <c r="AA1338" s="1">
        <v>44850</v>
      </c>
      <c r="AB1338" t="s">
        <v>50</v>
      </c>
      <c r="AC1338" t="s">
        <v>42</v>
      </c>
      <c r="AD1338" t="s">
        <v>63</v>
      </c>
      <c r="AE1338">
        <v>1</v>
      </c>
      <c r="AF1338" s="5">
        <v>917.56</v>
      </c>
      <c r="AG1338">
        <v>38</v>
      </c>
      <c r="AH1338" t="str">
        <f t="shared" si="20"/>
        <v>Adult</v>
      </c>
    </row>
    <row r="1339" spans="1:34" x14ac:dyDescent="0.25">
      <c r="A1339">
        <v>1853</v>
      </c>
      <c r="B1339" s="1">
        <v>44651</v>
      </c>
      <c r="C1339">
        <v>4</v>
      </c>
      <c r="D1339" t="s">
        <v>106</v>
      </c>
      <c r="E1339" t="s">
        <v>94</v>
      </c>
      <c r="F1339" t="s">
        <v>30</v>
      </c>
      <c r="G1339" t="s">
        <v>31</v>
      </c>
      <c r="H1339" t="s">
        <v>56</v>
      </c>
      <c r="I1339" t="s">
        <v>33</v>
      </c>
      <c r="J1339" t="s">
        <v>34</v>
      </c>
      <c r="K1339" t="s">
        <v>188</v>
      </c>
      <c r="L1339" t="s">
        <v>101</v>
      </c>
      <c r="M1339" s="1">
        <v>21178</v>
      </c>
      <c r="N1339" t="s">
        <v>36</v>
      </c>
      <c r="O1339" t="s">
        <v>37</v>
      </c>
      <c r="P1339" t="s">
        <v>60</v>
      </c>
      <c r="Q1339" t="s">
        <v>77</v>
      </c>
      <c r="R1339" t="s">
        <v>107</v>
      </c>
      <c r="S1339" t="str">
        <f>IF(Table1[[#This Row],[Current Employee Rating]]&gt;=4,"High Performer",IF(Table1[[#This Row],[Current Employee Rating]]&gt;=3,"Average Performer","Low Performer"))</f>
        <v>Average Performer</v>
      </c>
      <c r="T1339">
        <v>3</v>
      </c>
      <c r="U1339" s="1">
        <v>44800</v>
      </c>
      <c r="V1339">
        <v>4</v>
      </c>
      <c r="W1339" t="str">
        <f>IF(Table1[[#This Row],[Engagement Score]]&lt;3,"Low",IF(Table1[[#This Row],[Engagement Score]]&lt;4,"Medium","High"))</f>
        <v>High</v>
      </c>
      <c r="X1339">
        <v>3</v>
      </c>
      <c r="Y1339" t="str">
        <f>IF(Table1[[#This Row],[Satisfaction Score]]&lt;3,"Unsatisfied",IF(Table1[[#This Row],[Satisfaction Score]]&lt;4,"Neutral","Satisfied"))</f>
        <v>Neutral</v>
      </c>
      <c r="Z1339">
        <v>5</v>
      </c>
      <c r="AA1339" s="1">
        <v>44783</v>
      </c>
      <c r="AB1339" t="s">
        <v>62</v>
      </c>
      <c r="AC1339" t="s">
        <v>51</v>
      </c>
      <c r="AD1339" t="s">
        <v>43</v>
      </c>
      <c r="AE1339">
        <v>4</v>
      </c>
      <c r="AF1339" s="5">
        <v>220.2</v>
      </c>
      <c r="AG1339">
        <v>65</v>
      </c>
      <c r="AH1339" t="str">
        <f t="shared" si="20"/>
        <v>Old</v>
      </c>
    </row>
    <row r="1340" spans="1:34" x14ac:dyDescent="0.25">
      <c r="A1340">
        <v>1854</v>
      </c>
      <c r="B1340" s="1">
        <v>44129</v>
      </c>
      <c r="C1340">
        <v>5</v>
      </c>
      <c r="D1340" t="s">
        <v>106</v>
      </c>
      <c r="E1340" t="s">
        <v>74</v>
      </c>
      <c r="F1340" t="s">
        <v>30</v>
      </c>
      <c r="G1340" t="s">
        <v>31</v>
      </c>
      <c r="H1340" t="s">
        <v>45</v>
      </c>
      <c r="I1340" t="s">
        <v>55</v>
      </c>
      <c r="J1340" t="s">
        <v>34</v>
      </c>
      <c r="K1340" t="s">
        <v>188</v>
      </c>
      <c r="L1340" t="s">
        <v>100</v>
      </c>
      <c r="M1340" s="1">
        <v>22887</v>
      </c>
      <c r="N1340" t="s">
        <v>36</v>
      </c>
      <c r="O1340" t="s">
        <v>37</v>
      </c>
      <c r="P1340" t="s">
        <v>84</v>
      </c>
      <c r="Q1340" t="s">
        <v>67</v>
      </c>
      <c r="R1340" t="s">
        <v>107</v>
      </c>
      <c r="S1340" t="str">
        <f>IF(Table1[[#This Row],[Current Employee Rating]]&gt;=4,"High Performer",IF(Table1[[#This Row],[Current Employee Rating]]&gt;=3,"Average Performer","Low Performer"))</f>
        <v>Average Performer</v>
      </c>
      <c r="T1340">
        <v>3</v>
      </c>
      <c r="U1340" s="1">
        <v>45136</v>
      </c>
      <c r="V1340">
        <v>1</v>
      </c>
      <c r="W1340" t="str">
        <f>IF(Table1[[#This Row],[Engagement Score]]&lt;3,"Low",IF(Table1[[#This Row],[Engagement Score]]&lt;4,"Medium","High"))</f>
        <v>Low</v>
      </c>
      <c r="X1340">
        <v>2</v>
      </c>
      <c r="Y1340" t="str">
        <f>IF(Table1[[#This Row],[Satisfaction Score]]&lt;3,"Unsatisfied",IF(Table1[[#This Row],[Satisfaction Score]]&lt;4,"Neutral","Satisfied"))</f>
        <v>Unsatisfied</v>
      </c>
      <c r="Z1340">
        <v>5</v>
      </c>
      <c r="AA1340" s="1">
        <v>45064</v>
      </c>
      <c r="AB1340" t="s">
        <v>68</v>
      </c>
      <c r="AC1340" t="s">
        <v>51</v>
      </c>
      <c r="AD1340" t="s">
        <v>43</v>
      </c>
      <c r="AE1340">
        <v>1</v>
      </c>
      <c r="AF1340" s="5">
        <v>837.64</v>
      </c>
      <c r="AG1340">
        <v>58</v>
      </c>
      <c r="AH1340" t="str">
        <f t="shared" si="20"/>
        <v>Middle Aged</v>
      </c>
    </row>
    <row r="1341" spans="1:34" x14ac:dyDescent="0.25">
      <c r="A1341">
        <v>1855</v>
      </c>
      <c r="B1341" s="1">
        <v>44767</v>
      </c>
      <c r="C1341">
        <v>3</v>
      </c>
      <c r="D1341" t="s">
        <v>106</v>
      </c>
      <c r="E1341" t="s">
        <v>81</v>
      </c>
      <c r="F1341" t="s">
        <v>108</v>
      </c>
      <c r="G1341" t="s">
        <v>46</v>
      </c>
      <c r="H1341" t="s">
        <v>56</v>
      </c>
      <c r="I1341" t="s">
        <v>46</v>
      </c>
      <c r="J1341" t="s">
        <v>34</v>
      </c>
      <c r="K1341" t="s">
        <v>188</v>
      </c>
      <c r="L1341" t="s">
        <v>65</v>
      </c>
      <c r="M1341" s="1">
        <v>17306</v>
      </c>
      <c r="N1341" t="s">
        <v>36</v>
      </c>
      <c r="O1341" t="s">
        <v>48</v>
      </c>
      <c r="P1341" t="s">
        <v>60</v>
      </c>
      <c r="Q1341" t="s">
        <v>67</v>
      </c>
      <c r="R1341" t="s">
        <v>78</v>
      </c>
      <c r="S1341" t="str">
        <f>IF(Table1[[#This Row],[Current Employee Rating]]&gt;=4,"High Performer",IF(Table1[[#This Row],[Current Employee Rating]]&gt;=3,"Average Performer","Low Performer"))</f>
        <v>Average Performer</v>
      </c>
      <c r="T1341">
        <v>3</v>
      </c>
      <c r="U1341" s="1">
        <v>44957</v>
      </c>
      <c r="V1341">
        <v>3</v>
      </c>
      <c r="W1341" t="str">
        <f>IF(Table1[[#This Row],[Engagement Score]]&lt;3,"Low",IF(Table1[[#This Row],[Engagement Score]]&lt;4,"Medium","High"))</f>
        <v>Medium</v>
      </c>
      <c r="X1341">
        <v>3</v>
      </c>
      <c r="Y1341" t="str">
        <f>IF(Table1[[#This Row],[Satisfaction Score]]&lt;3,"Unsatisfied",IF(Table1[[#This Row],[Satisfaction Score]]&lt;4,"Neutral","Satisfied"))</f>
        <v>Neutral</v>
      </c>
      <c r="Z1341">
        <v>3</v>
      </c>
      <c r="AA1341" s="1">
        <v>44803</v>
      </c>
      <c r="AB1341" t="s">
        <v>68</v>
      </c>
      <c r="AC1341" t="s">
        <v>51</v>
      </c>
      <c r="AD1341" t="s">
        <v>52</v>
      </c>
      <c r="AE1341">
        <v>2</v>
      </c>
      <c r="AF1341" s="5">
        <v>648.72</v>
      </c>
      <c r="AG1341">
        <v>75</v>
      </c>
      <c r="AH1341" t="str">
        <f t="shared" si="20"/>
        <v>Old</v>
      </c>
    </row>
    <row r="1342" spans="1:34" x14ac:dyDescent="0.25">
      <c r="A1342">
        <v>1856</v>
      </c>
      <c r="B1342" s="1">
        <v>44410</v>
      </c>
      <c r="C1342">
        <v>4</v>
      </c>
      <c r="D1342" t="s">
        <v>106</v>
      </c>
      <c r="E1342" t="s">
        <v>54</v>
      </c>
      <c r="F1342" t="s">
        <v>30</v>
      </c>
      <c r="G1342" t="s">
        <v>55</v>
      </c>
      <c r="H1342" t="s">
        <v>45</v>
      </c>
      <c r="I1342" t="s">
        <v>55</v>
      </c>
      <c r="J1342" t="s">
        <v>34</v>
      </c>
      <c r="K1342" t="s">
        <v>188</v>
      </c>
      <c r="L1342" t="s">
        <v>70</v>
      </c>
      <c r="M1342" s="1">
        <v>26561</v>
      </c>
      <c r="N1342" t="s">
        <v>36</v>
      </c>
      <c r="O1342" t="s">
        <v>37</v>
      </c>
      <c r="P1342" t="s">
        <v>72</v>
      </c>
      <c r="Q1342" t="s">
        <v>39</v>
      </c>
      <c r="R1342" t="s">
        <v>78</v>
      </c>
      <c r="S1342" t="str">
        <f>IF(Table1[[#This Row],[Current Employee Rating]]&gt;=4,"High Performer",IF(Table1[[#This Row],[Current Employee Rating]]&gt;=3,"Average Performer","Low Performer"))</f>
        <v>Average Performer</v>
      </c>
      <c r="T1342">
        <v>3</v>
      </c>
      <c r="U1342" s="1">
        <v>44999</v>
      </c>
      <c r="V1342">
        <v>2</v>
      </c>
      <c r="W1342" t="str">
        <f>IF(Table1[[#This Row],[Engagement Score]]&lt;3,"Low",IF(Table1[[#This Row],[Engagement Score]]&lt;4,"Medium","High"))</f>
        <v>Low</v>
      </c>
      <c r="X1342">
        <v>3</v>
      </c>
      <c r="Y1342" t="str">
        <f>IF(Table1[[#This Row],[Satisfaction Score]]&lt;3,"Unsatisfied",IF(Table1[[#This Row],[Satisfaction Score]]&lt;4,"Neutral","Satisfied"))</f>
        <v>Neutral</v>
      </c>
      <c r="Z1342">
        <v>3</v>
      </c>
      <c r="AA1342" s="1">
        <v>45111</v>
      </c>
      <c r="AB1342" t="s">
        <v>41</v>
      </c>
      <c r="AC1342" t="s">
        <v>51</v>
      </c>
      <c r="AD1342" t="s">
        <v>43</v>
      </c>
      <c r="AE1342">
        <v>4</v>
      </c>
      <c r="AF1342" s="5">
        <v>687.77</v>
      </c>
      <c r="AG1342">
        <v>49</v>
      </c>
      <c r="AH1342" t="str">
        <f t="shared" si="20"/>
        <v>Middle Aged</v>
      </c>
    </row>
    <row r="1343" spans="1:34" x14ac:dyDescent="0.25">
      <c r="A1343">
        <v>1857</v>
      </c>
      <c r="B1343" s="1">
        <v>44513</v>
      </c>
      <c r="C1343">
        <v>4</v>
      </c>
      <c r="D1343" t="s">
        <v>106</v>
      </c>
      <c r="E1343" t="s">
        <v>69</v>
      </c>
      <c r="F1343" t="s">
        <v>108</v>
      </c>
      <c r="G1343" t="s">
        <v>31</v>
      </c>
      <c r="H1343" t="s">
        <v>32</v>
      </c>
      <c r="I1343" t="s">
        <v>33</v>
      </c>
      <c r="J1343" t="s">
        <v>34</v>
      </c>
      <c r="K1343" t="s">
        <v>188</v>
      </c>
      <c r="L1343" t="s">
        <v>109</v>
      </c>
      <c r="M1343" s="1">
        <v>20610</v>
      </c>
      <c r="N1343" t="s">
        <v>36</v>
      </c>
      <c r="O1343" t="s">
        <v>48</v>
      </c>
      <c r="P1343" t="s">
        <v>60</v>
      </c>
      <c r="Q1343" t="s">
        <v>77</v>
      </c>
      <c r="R1343" t="s">
        <v>78</v>
      </c>
      <c r="S1343" t="str">
        <f>IF(Table1[[#This Row],[Current Employee Rating]]&gt;=4,"High Performer",IF(Table1[[#This Row],[Current Employee Rating]]&gt;=3,"Average Performer","Low Performer"))</f>
        <v>Average Performer</v>
      </c>
      <c r="T1343">
        <v>3</v>
      </c>
      <c r="U1343" s="1">
        <v>44794</v>
      </c>
      <c r="V1343">
        <v>1</v>
      </c>
      <c r="W1343" t="str">
        <f>IF(Table1[[#This Row],[Engagement Score]]&lt;3,"Low",IF(Table1[[#This Row],[Engagement Score]]&lt;4,"Medium","High"))</f>
        <v>Low</v>
      </c>
      <c r="X1343">
        <v>4</v>
      </c>
      <c r="Y1343" t="str">
        <f>IF(Table1[[#This Row],[Satisfaction Score]]&lt;3,"Unsatisfied",IF(Table1[[#This Row],[Satisfaction Score]]&lt;4,"Neutral","Satisfied"))</f>
        <v>Satisfied</v>
      </c>
      <c r="Z1343">
        <v>1</v>
      </c>
      <c r="AA1343" s="1">
        <v>45091</v>
      </c>
      <c r="AB1343" t="s">
        <v>62</v>
      </c>
      <c r="AC1343" t="s">
        <v>51</v>
      </c>
      <c r="AD1343" t="s">
        <v>52</v>
      </c>
      <c r="AE1343">
        <v>5</v>
      </c>
      <c r="AF1343" s="5">
        <v>278.62</v>
      </c>
      <c r="AG1343">
        <v>65</v>
      </c>
      <c r="AH1343" t="str">
        <f t="shared" si="20"/>
        <v>Old</v>
      </c>
    </row>
    <row r="1344" spans="1:34" x14ac:dyDescent="0.25">
      <c r="A1344">
        <v>1858</v>
      </c>
      <c r="B1344" s="1">
        <v>43592</v>
      </c>
      <c r="C1344">
        <v>7</v>
      </c>
      <c r="D1344" t="s">
        <v>28</v>
      </c>
      <c r="E1344" t="s">
        <v>64</v>
      </c>
      <c r="F1344" t="s">
        <v>30</v>
      </c>
      <c r="G1344" t="s">
        <v>31</v>
      </c>
      <c r="H1344" t="s">
        <v>45</v>
      </c>
      <c r="I1344" t="s">
        <v>55</v>
      </c>
      <c r="J1344" t="s">
        <v>34</v>
      </c>
      <c r="K1344" t="s">
        <v>188</v>
      </c>
      <c r="L1344" t="s">
        <v>101</v>
      </c>
      <c r="M1344" s="1">
        <v>32193</v>
      </c>
      <c r="N1344" t="s">
        <v>36</v>
      </c>
      <c r="O1344" t="s">
        <v>37</v>
      </c>
      <c r="P1344" t="s">
        <v>84</v>
      </c>
      <c r="Q1344" t="s">
        <v>39</v>
      </c>
      <c r="R1344" t="s">
        <v>78</v>
      </c>
      <c r="S1344" t="str">
        <f>IF(Table1[[#This Row],[Current Employee Rating]]&gt;=4,"High Performer",IF(Table1[[#This Row],[Current Employee Rating]]&gt;=3,"Average Performer","Low Performer"))</f>
        <v>Average Performer</v>
      </c>
      <c r="T1344">
        <v>3</v>
      </c>
      <c r="U1344" s="1">
        <v>44860</v>
      </c>
      <c r="V1344">
        <v>2</v>
      </c>
      <c r="W1344" t="str">
        <f>IF(Table1[[#This Row],[Engagement Score]]&lt;3,"Low",IF(Table1[[#This Row],[Engagement Score]]&lt;4,"Medium","High"))</f>
        <v>Low</v>
      </c>
      <c r="X1344">
        <v>4</v>
      </c>
      <c r="Y1344" t="str">
        <f>IF(Table1[[#This Row],[Satisfaction Score]]&lt;3,"Unsatisfied",IF(Table1[[#This Row],[Satisfaction Score]]&lt;4,"Neutral","Satisfied"))</f>
        <v>Satisfied</v>
      </c>
      <c r="Z1344">
        <v>1</v>
      </c>
      <c r="AA1344" s="1">
        <v>44911</v>
      </c>
      <c r="AB1344" t="s">
        <v>68</v>
      </c>
      <c r="AC1344" t="s">
        <v>51</v>
      </c>
      <c r="AD1344" t="s">
        <v>43</v>
      </c>
      <c r="AE1344">
        <v>5</v>
      </c>
      <c r="AF1344" s="5">
        <v>568.57000000000005</v>
      </c>
      <c r="AG1344">
        <v>31</v>
      </c>
      <c r="AH1344" t="str">
        <f t="shared" si="20"/>
        <v>Adult</v>
      </c>
    </row>
    <row r="1345" spans="1:34" x14ac:dyDescent="0.25">
      <c r="A1345">
        <v>1859</v>
      </c>
      <c r="B1345" s="1">
        <v>44196</v>
      </c>
      <c r="C1345">
        <v>5</v>
      </c>
      <c r="D1345" t="s">
        <v>28</v>
      </c>
      <c r="E1345" t="s">
        <v>94</v>
      </c>
      <c r="F1345" t="s">
        <v>30</v>
      </c>
      <c r="G1345" t="s">
        <v>31</v>
      </c>
      <c r="H1345" t="s">
        <v>45</v>
      </c>
      <c r="I1345" t="s">
        <v>46</v>
      </c>
      <c r="J1345" t="s">
        <v>34</v>
      </c>
      <c r="K1345" t="s">
        <v>188</v>
      </c>
      <c r="L1345" t="s">
        <v>70</v>
      </c>
      <c r="M1345" s="1">
        <v>30299</v>
      </c>
      <c r="N1345" t="s">
        <v>36</v>
      </c>
      <c r="O1345" t="s">
        <v>37</v>
      </c>
      <c r="P1345" t="s">
        <v>49</v>
      </c>
      <c r="Q1345" t="s">
        <v>67</v>
      </c>
      <c r="R1345" t="s">
        <v>78</v>
      </c>
      <c r="S1345" t="str">
        <f>IF(Table1[[#This Row],[Current Employee Rating]]&gt;=4,"High Performer",IF(Table1[[#This Row],[Current Employee Rating]]&gt;=3,"Average Performer","Low Performer"))</f>
        <v>Average Performer</v>
      </c>
      <c r="T1345">
        <v>3</v>
      </c>
      <c r="U1345" s="1">
        <v>44974</v>
      </c>
      <c r="V1345">
        <v>4</v>
      </c>
      <c r="W1345" t="str">
        <f>IF(Table1[[#This Row],[Engagement Score]]&lt;3,"Low",IF(Table1[[#This Row],[Engagement Score]]&lt;4,"Medium","High"))</f>
        <v>High</v>
      </c>
      <c r="X1345">
        <v>2</v>
      </c>
      <c r="Y1345" t="str">
        <f>IF(Table1[[#This Row],[Satisfaction Score]]&lt;3,"Unsatisfied",IF(Table1[[#This Row],[Satisfaction Score]]&lt;4,"Neutral","Satisfied"))</f>
        <v>Unsatisfied</v>
      </c>
      <c r="Z1345">
        <v>5</v>
      </c>
      <c r="AA1345" s="1">
        <v>44841</v>
      </c>
      <c r="AB1345" t="s">
        <v>68</v>
      </c>
      <c r="AC1345" t="s">
        <v>42</v>
      </c>
      <c r="AD1345" t="s">
        <v>63</v>
      </c>
      <c r="AE1345">
        <v>4</v>
      </c>
      <c r="AF1345" s="5">
        <v>764.64</v>
      </c>
      <c r="AG1345">
        <v>38</v>
      </c>
      <c r="AH1345" t="str">
        <f t="shared" si="20"/>
        <v>Adult</v>
      </c>
    </row>
    <row r="1346" spans="1:34" x14ac:dyDescent="0.25">
      <c r="A1346">
        <v>1860</v>
      </c>
      <c r="B1346" s="1">
        <v>43809</v>
      </c>
      <c r="C1346">
        <v>6</v>
      </c>
      <c r="D1346" t="s">
        <v>28</v>
      </c>
      <c r="E1346" t="s">
        <v>74</v>
      </c>
      <c r="F1346" t="s">
        <v>108</v>
      </c>
      <c r="G1346" t="s">
        <v>46</v>
      </c>
      <c r="H1346" t="s">
        <v>56</v>
      </c>
      <c r="I1346" t="s">
        <v>55</v>
      </c>
      <c r="J1346" t="s">
        <v>34</v>
      </c>
      <c r="K1346" t="s">
        <v>188</v>
      </c>
      <c r="L1346" t="s">
        <v>96</v>
      </c>
      <c r="M1346" s="1">
        <v>36686</v>
      </c>
      <c r="N1346" t="s">
        <v>36</v>
      </c>
      <c r="O1346" t="s">
        <v>37</v>
      </c>
      <c r="P1346" t="s">
        <v>84</v>
      </c>
      <c r="Q1346" t="s">
        <v>77</v>
      </c>
      <c r="R1346" t="s">
        <v>78</v>
      </c>
      <c r="S1346" t="str">
        <f>IF(Table1[[#This Row],[Current Employee Rating]]&gt;=4,"High Performer",IF(Table1[[#This Row],[Current Employee Rating]]&gt;=3,"Average Performer","Low Performer"))</f>
        <v>Average Performer</v>
      </c>
      <c r="T1346">
        <v>3</v>
      </c>
      <c r="U1346" s="1">
        <v>45006</v>
      </c>
      <c r="V1346">
        <v>1</v>
      </c>
      <c r="W1346" t="str">
        <f>IF(Table1[[#This Row],[Engagement Score]]&lt;3,"Low",IF(Table1[[#This Row],[Engagement Score]]&lt;4,"Medium","High"))</f>
        <v>Low</v>
      </c>
      <c r="X1346">
        <v>4</v>
      </c>
      <c r="Y1346" t="str">
        <f>IF(Table1[[#This Row],[Satisfaction Score]]&lt;3,"Unsatisfied",IF(Table1[[#This Row],[Satisfaction Score]]&lt;4,"Neutral","Satisfied"))</f>
        <v>Satisfied</v>
      </c>
      <c r="Z1346">
        <v>3</v>
      </c>
      <c r="AA1346" s="1">
        <v>44793</v>
      </c>
      <c r="AB1346" t="s">
        <v>62</v>
      </c>
      <c r="AC1346" t="s">
        <v>51</v>
      </c>
      <c r="AD1346" t="s">
        <v>73</v>
      </c>
      <c r="AE1346">
        <v>3</v>
      </c>
      <c r="AF1346" s="5">
        <v>551.45000000000005</v>
      </c>
      <c r="AG1346">
        <v>19</v>
      </c>
      <c r="AH1346" t="str">
        <f t="shared" si="20"/>
        <v>Young Adult</v>
      </c>
    </row>
    <row r="1347" spans="1:34" x14ac:dyDescent="0.25">
      <c r="A1347">
        <v>1861</v>
      </c>
      <c r="B1347" s="1">
        <v>43993</v>
      </c>
      <c r="C1347">
        <v>5</v>
      </c>
      <c r="D1347" t="s">
        <v>28</v>
      </c>
      <c r="E1347" t="s">
        <v>81</v>
      </c>
      <c r="F1347" t="s">
        <v>30</v>
      </c>
      <c r="G1347" t="s">
        <v>31</v>
      </c>
      <c r="H1347" t="s">
        <v>45</v>
      </c>
      <c r="I1347" t="s">
        <v>55</v>
      </c>
      <c r="J1347" t="s">
        <v>34</v>
      </c>
      <c r="K1347" t="s">
        <v>188</v>
      </c>
      <c r="L1347" t="s">
        <v>101</v>
      </c>
      <c r="M1347" s="1">
        <v>18943</v>
      </c>
      <c r="N1347" t="s">
        <v>36</v>
      </c>
      <c r="O1347" t="s">
        <v>48</v>
      </c>
      <c r="P1347" t="s">
        <v>72</v>
      </c>
      <c r="Q1347" t="s">
        <v>39</v>
      </c>
      <c r="R1347" t="s">
        <v>78</v>
      </c>
      <c r="S1347" t="str">
        <f>IF(Table1[[#This Row],[Current Employee Rating]]&gt;=4,"High Performer",IF(Table1[[#This Row],[Current Employee Rating]]&gt;=3,"Average Performer","Low Performer"))</f>
        <v>Average Performer</v>
      </c>
      <c r="T1347">
        <v>3</v>
      </c>
      <c r="U1347" s="1">
        <v>44826</v>
      </c>
      <c r="V1347">
        <v>1</v>
      </c>
      <c r="W1347" t="str">
        <f>IF(Table1[[#This Row],[Engagement Score]]&lt;3,"Low",IF(Table1[[#This Row],[Engagement Score]]&lt;4,"Medium","High"))</f>
        <v>Low</v>
      </c>
      <c r="X1347">
        <v>2</v>
      </c>
      <c r="Y1347" t="str">
        <f>IF(Table1[[#This Row],[Satisfaction Score]]&lt;3,"Unsatisfied",IF(Table1[[#This Row],[Satisfaction Score]]&lt;4,"Neutral","Satisfied"))</f>
        <v>Unsatisfied</v>
      </c>
      <c r="Z1347">
        <v>4</v>
      </c>
      <c r="AA1347" s="1">
        <v>45095</v>
      </c>
      <c r="AB1347" t="s">
        <v>50</v>
      </c>
      <c r="AC1347" t="s">
        <v>42</v>
      </c>
      <c r="AD1347" t="s">
        <v>63</v>
      </c>
      <c r="AE1347">
        <v>2</v>
      </c>
      <c r="AF1347" s="5">
        <v>849.52</v>
      </c>
      <c r="AG1347">
        <v>69</v>
      </c>
      <c r="AH1347" t="str">
        <f t="shared" ref="AH1347:AH1410" si="21">IF(AG1347&lt;25,"Young Adult", IF(AG1347&lt;40, "Adult", IF(AG1347&lt;60, "Middle Aged", "Old")))</f>
        <v>Old</v>
      </c>
    </row>
    <row r="1348" spans="1:34" x14ac:dyDescent="0.25">
      <c r="A1348">
        <v>1862</v>
      </c>
      <c r="B1348" s="1">
        <v>44438</v>
      </c>
      <c r="C1348">
        <v>4</v>
      </c>
      <c r="D1348" t="s">
        <v>28</v>
      </c>
      <c r="E1348" t="s">
        <v>54</v>
      </c>
      <c r="F1348" t="s">
        <v>30</v>
      </c>
      <c r="G1348" t="s">
        <v>55</v>
      </c>
      <c r="H1348" t="s">
        <v>32</v>
      </c>
      <c r="I1348" t="s">
        <v>33</v>
      </c>
      <c r="J1348" t="s">
        <v>34</v>
      </c>
      <c r="K1348" t="s">
        <v>188</v>
      </c>
      <c r="L1348" t="s">
        <v>47</v>
      </c>
      <c r="M1348" s="1">
        <v>31131</v>
      </c>
      <c r="N1348" t="s">
        <v>36</v>
      </c>
      <c r="O1348" t="s">
        <v>48</v>
      </c>
      <c r="P1348" t="s">
        <v>60</v>
      </c>
      <c r="Q1348" t="s">
        <v>61</v>
      </c>
      <c r="R1348" t="s">
        <v>78</v>
      </c>
      <c r="S1348" t="str">
        <f>IF(Table1[[#This Row],[Current Employee Rating]]&gt;=4,"High Performer",IF(Table1[[#This Row],[Current Employee Rating]]&gt;=3,"Average Performer","Low Performer"))</f>
        <v>Average Performer</v>
      </c>
      <c r="T1348">
        <v>3</v>
      </c>
      <c r="U1348" s="1">
        <v>44996</v>
      </c>
      <c r="V1348">
        <v>5</v>
      </c>
      <c r="W1348" t="str">
        <f>IF(Table1[[#This Row],[Engagement Score]]&lt;3,"Low",IF(Table1[[#This Row],[Engagement Score]]&lt;4,"Medium","High"))</f>
        <v>High</v>
      </c>
      <c r="X1348">
        <v>4</v>
      </c>
      <c r="Y1348" t="str">
        <f>IF(Table1[[#This Row],[Satisfaction Score]]&lt;3,"Unsatisfied",IF(Table1[[#This Row],[Satisfaction Score]]&lt;4,"Neutral","Satisfied"))</f>
        <v>Satisfied</v>
      </c>
      <c r="Z1348">
        <v>4</v>
      </c>
      <c r="AA1348" s="1">
        <v>44916</v>
      </c>
      <c r="AB1348" t="s">
        <v>92</v>
      </c>
      <c r="AC1348" t="s">
        <v>42</v>
      </c>
      <c r="AD1348" t="s">
        <v>52</v>
      </c>
      <c r="AE1348">
        <v>1</v>
      </c>
      <c r="AF1348" s="5">
        <v>180.61</v>
      </c>
      <c r="AG1348">
        <v>36</v>
      </c>
      <c r="AH1348" t="str">
        <f t="shared" si="21"/>
        <v>Adult</v>
      </c>
    </row>
    <row r="1349" spans="1:34" x14ac:dyDescent="0.25">
      <c r="A1349">
        <v>1863</v>
      </c>
      <c r="B1349" s="1">
        <v>43773</v>
      </c>
      <c r="C1349">
        <v>6</v>
      </c>
      <c r="D1349" t="s">
        <v>28</v>
      </c>
      <c r="E1349" t="s">
        <v>69</v>
      </c>
      <c r="F1349" t="s">
        <v>30</v>
      </c>
      <c r="G1349" t="s">
        <v>46</v>
      </c>
      <c r="H1349" t="s">
        <v>32</v>
      </c>
      <c r="I1349" t="s">
        <v>55</v>
      </c>
      <c r="J1349" t="s">
        <v>34</v>
      </c>
      <c r="K1349" t="s">
        <v>188</v>
      </c>
      <c r="L1349" t="s">
        <v>79</v>
      </c>
      <c r="M1349" s="1">
        <v>32038</v>
      </c>
      <c r="N1349" t="s">
        <v>36</v>
      </c>
      <c r="O1349" t="s">
        <v>37</v>
      </c>
      <c r="P1349" t="s">
        <v>60</v>
      </c>
      <c r="Q1349" t="s">
        <v>61</v>
      </c>
      <c r="R1349" t="s">
        <v>78</v>
      </c>
      <c r="S1349" t="str">
        <f>IF(Table1[[#This Row],[Current Employee Rating]]&gt;=4,"High Performer",IF(Table1[[#This Row],[Current Employee Rating]]&gt;=3,"Average Performer","Low Performer"))</f>
        <v>Average Performer</v>
      </c>
      <c r="T1349">
        <v>3</v>
      </c>
      <c r="U1349" s="1">
        <v>45111</v>
      </c>
      <c r="V1349">
        <v>5</v>
      </c>
      <c r="W1349" t="str">
        <f>IF(Table1[[#This Row],[Engagement Score]]&lt;3,"Low",IF(Table1[[#This Row],[Engagement Score]]&lt;4,"Medium","High"))</f>
        <v>High</v>
      </c>
      <c r="X1349">
        <v>2</v>
      </c>
      <c r="Y1349" t="str">
        <f>IF(Table1[[#This Row],[Satisfaction Score]]&lt;3,"Unsatisfied",IF(Table1[[#This Row],[Satisfaction Score]]&lt;4,"Neutral","Satisfied"))</f>
        <v>Unsatisfied</v>
      </c>
      <c r="Z1349">
        <v>2</v>
      </c>
      <c r="AA1349" s="1">
        <v>45098</v>
      </c>
      <c r="AB1349" t="s">
        <v>92</v>
      </c>
      <c r="AC1349" t="s">
        <v>42</v>
      </c>
      <c r="AD1349" t="s">
        <v>73</v>
      </c>
      <c r="AE1349">
        <v>3</v>
      </c>
      <c r="AF1349" s="5">
        <v>559.52</v>
      </c>
      <c r="AG1349">
        <v>32</v>
      </c>
      <c r="AH1349" t="str">
        <f t="shared" si="21"/>
        <v>Adult</v>
      </c>
    </row>
    <row r="1350" spans="1:34" x14ac:dyDescent="0.25">
      <c r="A1350">
        <v>1864</v>
      </c>
      <c r="B1350" s="1">
        <v>45080</v>
      </c>
      <c r="C1350">
        <v>2</v>
      </c>
      <c r="D1350" t="s">
        <v>28</v>
      </c>
      <c r="E1350" t="s">
        <v>29</v>
      </c>
      <c r="F1350" t="s">
        <v>30</v>
      </c>
      <c r="G1350" t="s">
        <v>55</v>
      </c>
      <c r="H1350" t="s">
        <v>45</v>
      </c>
      <c r="I1350" t="s">
        <v>33</v>
      </c>
      <c r="J1350" t="s">
        <v>34</v>
      </c>
      <c r="K1350" t="s">
        <v>188</v>
      </c>
      <c r="L1350" t="s">
        <v>70</v>
      </c>
      <c r="M1350" s="1">
        <v>26445</v>
      </c>
      <c r="N1350" t="s">
        <v>36</v>
      </c>
      <c r="O1350" t="s">
        <v>37</v>
      </c>
      <c r="P1350" t="s">
        <v>49</v>
      </c>
      <c r="Q1350" t="s">
        <v>67</v>
      </c>
      <c r="R1350" t="s">
        <v>78</v>
      </c>
      <c r="S1350" t="str">
        <f>IF(Table1[[#This Row],[Current Employee Rating]]&gt;=4,"High Performer",IF(Table1[[#This Row],[Current Employee Rating]]&gt;=3,"Average Performer","Low Performer"))</f>
        <v>Average Performer</v>
      </c>
      <c r="T1350">
        <v>3</v>
      </c>
      <c r="U1350" s="1">
        <v>44905</v>
      </c>
      <c r="V1350">
        <v>3</v>
      </c>
      <c r="W1350" t="str">
        <f>IF(Table1[[#This Row],[Engagement Score]]&lt;3,"Low",IF(Table1[[#This Row],[Engagement Score]]&lt;4,"Medium","High"))</f>
        <v>Medium</v>
      </c>
      <c r="X1350">
        <v>2</v>
      </c>
      <c r="Y1350" t="str">
        <f>IF(Table1[[#This Row],[Satisfaction Score]]&lt;3,"Unsatisfied",IF(Table1[[#This Row],[Satisfaction Score]]&lt;4,"Neutral","Satisfied"))</f>
        <v>Unsatisfied</v>
      </c>
      <c r="Z1350">
        <v>1</v>
      </c>
      <c r="AA1350" s="1">
        <v>44779</v>
      </c>
      <c r="AB1350" t="s">
        <v>62</v>
      </c>
      <c r="AC1350" t="s">
        <v>42</v>
      </c>
      <c r="AD1350" t="s">
        <v>63</v>
      </c>
      <c r="AE1350">
        <v>4</v>
      </c>
      <c r="AF1350" s="5">
        <v>850.57</v>
      </c>
      <c r="AG1350">
        <v>51</v>
      </c>
      <c r="AH1350" t="str">
        <f t="shared" si="21"/>
        <v>Middle Aged</v>
      </c>
    </row>
    <row r="1351" spans="1:34" x14ac:dyDescent="0.25">
      <c r="A1351">
        <v>1865</v>
      </c>
      <c r="B1351" s="1">
        <v>44241</v>
      </c>
      <c r="C1351">
        <v>5</v>
      </c>
      <c r="D1351" t="s">
        <v>28</v>
      </c>
      <c r="E1351" t="s">
        <v>85</v>
      </c>
      <c r="F1351" t="s">
        <v>30</v>
      </c>
      <c r="G1351" t="s">
        <v>46</v>
      </c>
      <c r="H1351" t="s">
        <v>32</v>
      </c>
      <c r="I1351" t="s">
        <v>46</v>
      </c>
      <c r="J1351" t="s">
        <v>34</v>
      </c>
      <c r="K1351" t="s">
        <v>188</v>
      </c>
      <c r="L1351" t="s">
        <v>70</v>
      </c>
      <c r="M1351" s="1">
        <v>25347</v>
      </c>
      <c r="N1351" t="s">
        <v>36</v>
      </c>
      <c r="O1351" t="s">
        <v>37</v>
      </c>
      <c r="P1351" t="s">
        <v>84</v>
      </c>
      <c r="Q1351" t="s">
        <v>61</v>
      </c>
      <c r="R1351" t="s">
        <v>78</v>
      </c>
      <c r="S1351" t="str">
        <f>IF(Table1[[#This Row],[Current Employee Rating]]&gt;=4,"High Performer",IF(Table1[[#This Row],[Current Employee Rating]]&gt;=3,"Average Performer","Low Performer"))</f>
        <v>Average Performer</v>
      </c>
      <c r="T1351">
        <v>3</v>
      </c>
      <c r="U1351" s="1">
        <v>44938</v>
      </c>
      <c r="V1351">
        <v>1</v>
      </c>
      <c r="W1351" t="str">
        <f>IF(Table1[[#This Row],[Engagement Score]]&lt;3,"Low",IF(Table1[[#This Row],[Engagement Score]]&lt;4,"Medium","High"))</f>
        <v>Low</v>
      </c>
      <c r="X1351">
        <v>3</v>
      </c>
      <c r="Y1351" t="str">
        <f>IF(Table1[[#This Row],[Satisfaction Score]]&lt;3,"Unsatisfied",IF(Table1[[#This Row],[Satisfaction Score]]&lt;4,"Neutral","Satisfied"))</f>
        <v>Neutral</v>
      </c>
      <c r="Z1351">
        <v>4</v>
      </c>
      <c r="AA1351" s="1">
        <v>44878</v>
      </c>
      <c r="AB1351" t="s">
        <v>62</v>
      </c>
      <c r="AC1351" t="s">
        <v>42</v>
      </c>
      <c r="AD1351" t="s">
        <v>63</v>
      </c>
      <c r="AE1351">
        <v>3</v>
      </c>
      <c r="AF1351" s="5">
        <v>802.75</v>
      </c>
      <c r="AG1351">
        <v>52</v>
      </c>
      <c r="AH1351" t="str">
        <f t="shared" si="21"/>
        <v>Middle Aged</v>
      </c>
    </row>
    <row r="1352" spans="1:34" x14ac:dyDescent="0.25">
      <c r="A1352">
        <v>1866</v>
      </c>
      <c r="B1352" s="1">
        <v>44985</v>
      </c>
      <c r="C1352">
        <v>3</v>
      </c>
      <c r="D1352" t="s">
        <v>28</v>
      </c>
      <c r="E1352" t="s">
        <v>44</v>
      </c>
      <c r="F1352" t="s">
        <v>30</v>
      </c>
      <c r="G1352" t="s">
        <v>31</v>
      </c>
      <c r="H1352" t="s">
        <v>45</v>
      </c>
      <c r="I1352" t="s">
        <v>33</v>
      </c>
      <c r="J1352" t="s">
        <v>34</v>
      </c>
      <c r="K1352" t="s">
        <v>188</v>
      </c>
      <c r="L1352" t="s">
        <v>70</v>
      </c>
      <c r="M1352" s="1">
        <v>29363</v>
      </c>
      <c r="N1352" t="s">
        <v>36</v>
      </c>
      <c r="O1352" t="s">
        <v>48</v>
      </c>
      <c r="P1352" t="s">
        <v>84</v>
      </c>
      <c r="Q1352" t="s">
        <v>77</v>
      </c>
      <c r="R1352" t="s">
        <v>78</v>
      </c>
      <c r="S1352" t="str">
        <f>IF(Table1[[#This Row],[Current Employee Rating]]&gt;=4,"High Performer",IF(Table1[[#This Row],[Current Employee Rating]]&gt;=3,"Average Performer","Low Performer"))</f>
        <v>Average Performer</v>
      </c>
      <c r="T1352">
        <v>3</v>
      </c>
      <c r="U1352" s="1">
        <v>44846</v>
      </c>
      <c r="V1352">
        <v>3</v>
      </c>
      <c r="W1352" t="str">
        <f>IF(Table1[[#This Row],[Engagement Score]]&lt;3,"Low",IF(Table1[[#This Row],[Engagement Score]]&lt;4,"Medium","High"))</f>
        <v>Medium</v>
      </c>
      <c r="X1352">
        <v>5</v>
      </c>
      <c r="Y1352" t="str">
        <f>IF(Table1[[#This Row],[Satisfaction Score]]&lt;3,"Unsatisfied",IF(Table1[[#This Row],[Satisfaction Score]]&lt;4,"Neutral","Satisfied"))</f>
        <v>Satisfied</v>
      </c>
      <c r="Z1352">
        <v>2</v>
      </c>
      <c r="AA1352" s="1">
        <v>45038</v>
      </c>
      <c r="AB1352" t="s">
        <v>50</v>
      </c>
      <c r="AC1352" t="s">
        <v>51</v>
      </c>
      <c r="AD1352" t="s">
        <v>63</v>
      </c>
      <c r="AE1352">
        <v>3</v>
      </c>
      <c r="AF1352" s="5">
        <v>587.63</v>
      </c>
      <c r="AG1352">
        <v>43</v>
      </c>
      <c r="AH1352" t="str">
        <f t="shared" si="21"/>
        <v>Middle Aged</v>
      </c>
    </row>
    <row r="1353" spans="1:34" x14ac:dyDescent="0.25">
      <c r="A1353">
        <v>1867</v>
      </c>
      <c r="B1353" s="1">
        <v>44205</v>
      </c>
      <c r="C1353">
        <v>5</v>
      </c>
      <c r="D1353" t="s">
        <v>28</v>
      </c>
      <c r="E1353" t="s">
        <v>87</v>
      </c>
      <c r="F1353" t="s">
        <v>30</v>
      </c>
      <c r="G1353" t="s">
        <v>55</v>
      </c>
      <c r="H1353" t="s">
        <v>56</v>
      </c>
      <c r="I1353" t="s">
        <v>33</v>
      </c>
      <c r="J1353" t="s">
        <v>34</v>
      </c>
      <c r="K1353" t="s">
        <v>188</v>
      </c>
      <c r="L1353" t="s">
        <v>79</v>
      </c>
      <c r="M1353" s="1">
        <v>15646</v>
      </c>
      <c r="N1353" t="s">
        <v>36</v>
      </c>
      <c r="O1353" t="s">
        <v>48</v>
      </c>
      <c r="P1353" t="s">
        <v>84</v>
      </c>
      <c r="Q1353" t="s">
        <v>77</v>
      </c>
      <c r="R1353" t="s">
        <v>98</v>
      </c>
      <c r="S1353" t="str">
        <f>IF(Table1[[#This Row],[Current Employee Rating]]&gt;=4,"High Performer",IF(Table1[[#This Row],[Current Employee Rating]]&gt;=3,"Average Performer","Low Performer"))</f>
        <v>Average Performer</v>
      </c>
      <c r="T1353">
        <v>3</v>
      </c>
      <c r="U1353" s="1">
        <v>45054</v>
      </c>
      <c r="V1353">
        <v>1</v>
      </c>
      <c r="W1353" t="str">
        <f>IF(Table1[[#This Row],[Engagement Score]]&lt;3,"Low",IF(Table1[[#This Row],[Engagement Score]]&lt;4,"Medium","High"))</f>
        <v>Low</v>
      </c>
      <c r="X1353">
        <v>5</v>
      </c>
      <c r="Y1353" t="str">
        <f>IF(Table1[[#This Row],[Satisfaction Score]]&lt;3,"Unsatisfied",IF(Table1[[#This Row],[Satisfaction Score]]&lt;4,"Neutral","Satisfied"))</f>
        <v>Satisfied</v>
      </c>
      <c r="Z1353">
        <v>2</v>
      </c>
      <c r="AA1353" s="1">
        <v>45050</v>
      </c>
      <c r="AB1353" t="s">
        <v>62</v>
      </c>
      <c r="AC1353" t="s">
        <v>51</v>
      </c>
      <c r="AD1353" t="s">
        <v>73</v>
      </c>
      <c r="AE1353">
        <v>3</v>
      </c>
      <c r="AF1353" s="5">
        <v>114.45</v>
      </c>
      <c r="AG1353">
        <v>79</v>
      </c>
      <c r="AH1353" t="str">
        <f t="shared" si="21"/>
        <v>Old</v>
      </c>
    </row>
    <row r="1354" spans="1:34" x14ac:dyDescent="0.25">
      <c r="A1354">
        <v>1868</v>
      </c>
      <c r="B1354" s="1">
        <v>44642</v>
      </c>
      <c r="C1354">
        <v>4</v>
      </c>
      <c r="D1354" t="s">
        <v>28</v>
      </c>
      <c r="E1354" t="s">
        <v>64</v>
      </c>
      <c r="F1354" t="s">
        <v>30</v>
      </c>
      <c r="G1354" t="s">
        <v>46</v>
      </c>
      <c r="H1354" t="s">
        <v>45</v>
      </c>
      <c r="I1354" t="s">
        <v>55</v>
      </c>
      <c r="J1354" t="s">
        <v>34</v>
      </c>
      <c r="K1354" t="s">
        <v>188</v>
      </c>
      <c r="L1354" t="s">
        <v>70</v>
      </c>
      <c r="M1354" s="1">
        <v>36858</v>
      </c>
      <c r="N1354" t="s">
        <v>36</v>
      </c>
      <c r="O1354" t="s">
        <v>48</v>
      </c>
      <c r="P1354" t="s">
        <v>72</v>
      </c>
      <c r="Q1354" t="s">
        <v>61</v>
      </c>
      <c r="R1354" t="s">
        <v>98</v>
      </c>
      <c r="S1354" t="str">
        <f>IF(Table1[[#This Row],[Current Employee Rating]]&gt;=4,"High Performer",IF(Table1[[#This Row],[Current Employee Rating]]&gt;=3,"Average Performer","Low Performer"))</f>
        <v>Average Performer</v>
      </c>
      <c r="T1354">
        <v>3</v>
      </c>
      <c r="U1354" s="1">
        <v>44983</v>
      </c>
      <c r="V1354">
        <v>5</v>
      </c>
      <c r="W1354" t="str">
        <f>IF(Table1[[#This Row],[Engagement Score]]&lt;3,"Low",IF(Table1[[#This Row],[Engagement Score]]&lt;4,"Medium","High"))</f>
        <v>High</v>
      </c>
      <c r="X1354">
        <v>3</v>
      </c>
      <c r="Y1354" t="str">
        <f>IF(Table1[[#This Row],[Satisfaction Score]]&lt;3,"Unsatisfied",IF(Table1[[#This Row],[Satisfaction Score]]&lt;4,"Neutral","Satisfied"))</f>
        <v>Neutral</v>
      </c>
      <c r="Z1354">
        <v>3</v>
      </c>
      <c r="AA1354" s="1">
        <v>45012</v>
      </c>
      <c r="AB1354" t="s">
        <v>41</v>
      </c>
      <c r="AC1354" t="s">
        <v>42</v>
      </c>
      <c r="AD1354" t="s">
        <v>63</v>
      </c>
      <c r="AE1354">
        <v>4</v>
      </c>
      <c r="AF1354" s="5">
        <v>599.79</v>
      </c>
      <c r="AG1354">
        <v>22</v>
      </c>
      <c r="AH1354" t="str">
        <f t="shared" si="21"/>
        <v>Young Adult</v>
      </c>
    </row>
    <row r="1355" spans="1:34" x14ac:dyDescent="0.25">
      <c r="A1355">
        <v>1869</v>
      </c>
      <c r="B1355" s="1">
        <v>43780</v>
      </c>
      <c r="C1355">
        <v>6</v>
      </c>
      <c r="D1355" t="s">
        <v>28</v>
      </c>
      <c r="E1355" t="s">
        <v>94</v>
      </c>
      <c r="F1355" t="s">
        <v>30</v>
      </c>
      <c r="G1355" t="s">
        <v>46</v>
      </c>
      <c r="H1355" t="s">
        <v>32</v>
      </c>
      <c r="I1355" t="s">
        <v>33</v>
      </c>
      <c r="J1355" t="s">
        <v>34</v>
      </c>
      <c r="K1355" t="s">
        <v>188</v>
      </c>
      <c r="L1355" t="s">
        <v>102</v>
      </c>
      <c r="M1355" s="1">
        <v>29976</v>
      </c>
      <c r="N1355" t="s">
        <v>36</v>
      </c>
      <c r="O1355" t="s">
        <v>37</v>
      </c>
      <c r="P1355" t="s">
        <v>84</v>
      </c>
      <c r="Q1355" t="s">
        <v>67</v>
      </c>
      <c r="R1355" t="s">
        <v>78</v>
      </c>
      <c r="S1355" t="str">
        <f>IF(Table1[[#This Row],[Current Employee Rating]]&gt;=4,"High Performer",IF(Table1[[#This Row],[Current Employee Rating]]&gt;=3,"Average Performer","Low Performer"))</f>
        <v>Average Performer</v>
      </c>
      <c r="T1355">
        <v>3</v>
      </c>
      <c r="U1355" s="1">
        <v>44804</v>
      </c>
      <c r="V1355">
        <v>1</v>
      </c>
      <c r="W1355" t="str">
        <f>IF(Table1[[#This Row],[Engagement Score]]&lt;3,"Low",IF(Table1[[#This Row],[Engagement Score]]&lt;4,"Medium","High"))</f>
        <v>Low</v>
      </c>
      <c r="X1355">
        <v>2</v>
      </c>
      <c r="Y1355" t="str">
        <f>IF(Table1[[#This Row],[Satisfaction Score]]&lt;3,"Unsatisfied",IF(Table1[[#This Row],[Satisfaction Score]]&lt;4,"Neutral","Satisfied"))</f>
        <v>Unsatisfied</v>
      </c>
      <c r="Z1355">
        <v>3</v>
      </c>
      <c r="AA1355" s="1">
        <v>44918</v>
      </c>
      <c r="AB1355" t="s">
        <v>50</v>
      </c>
      <c r="AC1355" t="s">
        <v>42</v>
      </c>
      <c r="AD1355" t="s">
        <v>43</v>
      </c>
      <c r="AE1355">
        <v>3</v>
      </c>
      <c r="AF1355" s="5">
        <v>280.45999999999998</v>
      </c>
      <c r="AG1355">
        <v>37</v>
      </c>
      <c r="AH1355" t="str">
        <f t="shared" si="21"/>
        <v>Adult</v>
      </c>
    </row>
    <row r="1356" spans="1:34" x14ac:dyDescent="0.25">
      <c r="A1356">
        <v>1870</v>
      </c>
      <c r="B1356" s="1">
        <v>44838</v>
      </c>
      <c r="C1356">
        <v>3</v>
      </c>
      <c r="D1356" t="s">
        <v>28</v>
      </c>
      <c r="E1356" t="s">
        <v>74</v>
      </c>
      <c r="F1356" t="s">
        <v>30</v>
      </c>
      <c r="G1356" t="s">
        <v>31</v>
      </c>
      <c r="H1356" t="s">
        <v>56</v>
      </c>
      <c r="I1356" t="s">
        <v>55</v>
      </c>
      <c r="J1356" t="s">
        <v>34</v>
      </c>
      <c r="K1356" t="s">
        <v>188</v>
      </c>
      <c r="L1356" t="s">
        <v>79</v>
      </c>
      <c r="M1356" s="1">
        <v>33694</v>
      </c>
      <c r="N1356" t="s">
        <v>36</v>
      </c>
      <c r="O1356" t="s">
        <v>37</v>
      </c>
      <c r="P1356" t="s">
        <v>49</v>
      </c>
      <c r="Q1356" t="s">
        <v>67</v>
      </c>
      <c r="R1356" t="s">
        <v>40</v>
      </c>
      <c r="S1356" t="str">
        <f>IF(Table1[[#This Row],[Current Employee Rating]]&gt;=4,"High Performer",IF(Table1[[#This Row],[Current Employee Rating]]&gt;=3,"Average Performer","Low Performer"))</f>
        <v>Average Performer</v>
      </c>
      <c r="T1356">
        <v>3</v>
      </c>
      <c r="U1356" s="1">
        <v>44817</v>
      </c>
      <c r="V1356">
        <v>2</v>
      </c>
      <c r="W1356" t="str">
        <f>IF(Table1[[#This Row],[Engagement Score]]&lt;3,"Low",IF(Table1[[#This Row],[Engagement Score]]&lt;4,"Medium","High"))</f>
        <v>Low</v>
      </c>
      <c r="X1356">
        <v>5</v>
      </c>
      <c r="Y1356" t="str">
        <f>IF(Table1[[#This Row],[Satisfaction Score]]&lt;3,"Unsatisfied",IF(Table1[[#This Row],[Satisfaction Score]]&lt;4,"Neutral","Satisfied"))</f>
        <v>Satisfied</v>
      </c>
      <c r="Z1356">
        <v>3</v>
      </c>
      <c r="AA1356" s="1">
        <v>44920</v>
      </c>
      <c r="AB1356" t="s">
        <v>92</v>
      </c>
      <c r="AC1356" t="s">
        <v>51</v>
      </c>
      <c r="AD1356" t="s">
        <v>52</v>
      </c>
      <c r="AE1356">
        <v>3</v>
      </c>
      <c r="AF1356" s="5">
        <v>969.98</v>
      </c>
      <c r="AG1356">
        <v>30</v>
      </c>
      <c r="AH1356" t="str">
        <f t="shared" si="21"/>
        <v>Adult</v>
      </c>
    </row>
    <row r="1357" spans="1:34" x14ac:dyDescent="0.25">
      <c r="A1357">
        <v>1871</v>
      </c>
      <c r="B1357" s="1">
        <v>44431</v>
      </c>
      <c r="C1357">
        <v>4</v>
      </c>
      <c r="D1357" t="s">
        <v>28</v>
      </c>
      <c r="E1357" t="s">
        <v>81</v>
      </c>
      <c r="F1357" t="s">
        <v>30</v>
      </c>
      <c r="G1357" t="s">
        <v>31</v>
      </c>
      <c r="H1357" t="s">
        <v>32</v>
      </c>
      <c r="I1357" t="s">
        <v>55</v>
      </c>
      <c r="J1357" t="s">
        <v>34</v>
      </c>
      <c r="K1357" t="s">
        <v>188</v>
      </c>
      <c r="L1357" t="s">
        <v>101</v>
      </c>
      <c r="M1357" s="1">
        <v>35286</v>
      </c>
      <c r="N1357" t="s">
        <v>36</v>
      </c>
      <c r="O1357" t="s">
        <v>37</v>
      </c>
      <c r="P1357" t="s">
        <v>38</v>
      </c>
      <c r="Q1357" t="s">
        <v>39</v>
      </c>
      <c r="R1357" t="s">
        <v>40</v>
      </c>
      <c r="S1357" t="str">
        <f>IF(Table1[[#This Row],[Current Employee Rating]]&gt;=4,"High Performer",IF(Table1[[#This Row],[Current Employee Rating]]&gt;=3,"Average Performer","Low Performer"))</f>
        <v>Average Performer</v>
      </c>
      <c r="T1357">
        <v>3</v>
      </c>
      <c r="U1357" s="1">
        <v>44907</v>
      </c>
      <c r="V1357">
        <v>1</v>
      </c>
      <c r="W1357" t="str">
        <f>IF(Table1[[#This Row],[Engagement Score]]&lt;3,"Low",IF(Table1[[#This Row],[Engagement Score]]&lt;4,"Medium","High"))</f>
        <v>Low</v>
      </c>
      <c r="X1357">
        <v>4</v>
      </c>
      <c r="Y1357" t="str">
        <f>IF(Table1[[#This Row],[Satisfaction Score]]&lt;3,"Unsatisfied",IF(Table1[[#This Row],[Satisfaction Score]]&lt;4,"Neutral","Satisfied"))</f>
        <v>Satisfied</v>
      </c>
      <c r="Z1357">
        <v>3</v>
      </c>
      <c r="AA1357" s="1">
        <v>45110</v>
      </c>
      <c r="AB1357" t="s">
        <v>50</v>
      </c>
      <c r="AC1357" t="s">
        <v>42</v>
      </c>
      <c r="AD1357" t="s">
        <v>43</v>
      </c>
      <c r="AE1357">
        <v>4</v>
      </c>
      <c r="AF1357" s="5">
        <v>643.07000000000005</v>
      </c>
      <c r="AG1357">
        <v>25</v>
      </c>
      <c r="AH1357" t="str">
        <f t="shared" si="21"/>
        <v>Adult</v>
      </c>
    </row>
    <row r="1358" spans="1:34" x14ac:dyDescent="0.25">
      <c r="A1358">
        <v>1872</v>
      </c>
      <c r="B1358" s="1">
        <v>44900</v>
      </c>
      <c r="C1358">
        <v>3</v>
      </c>
      <c r="D1358" t="s">
        <v>28</v>
      </c>
      <c r="E1358" t="s">
        <v>54</v>
      </c>
      <c r="F1358" t="s">
        <v>30</v>
      </c>
      <c r="G1358" t="s">
        <v>55</v>
      </c>
      <c r="H1358" t="s">
        <v>56</v>
      </c>
      <c r="I1358" t="s">
        <v>33</v>
      </c>
      <c r="J1358" t="s">
        <v>34</v>
      </c>
      <c r="K1358" t="s">
        <v>188</v>
      </c>
      <c r="L1358" t="s">
        <v>70</v>
      </c>
      <c r="M1358" s="1">
        <v>26654</v>
      </c>
      <c r="N1358" t="s">
        <v>36</v>
      </c>
      <c r="O1358" t="s">
        <v>37</v>
      </c>
      <c r="P1358" t="s">
        <v>49</v>
      </c>
      <c r="Q1358" t="s">
        <v>67</v>
      </c>
      <c r="R1358" t="s">
        <v>40</v>
      </c>
      <c r="S1358" t="str">
        <f>IF(Table1[[#This Row],[Current Employee Rating]]&gt;=4,"High Performer",IF(Table1[[#This Row],[Current Employee Rating]]&gt;=3,"Average Performer","Low Performer"))</f>
        <v>Average Performer</v>
      </c>
      <c r="T1358">
        <v>3</v>
      </c>
      <c r="U1358" s="1">
        <v>45033</v>
      </c>
      <c r="V1358">
        <v>1</v>
      </c>
      <c r="W1358" t="str">
        <f>IF(Table1[[#This Row],[Engagement Score]]&lt;3,"Low",IF(Table1[[#This Row],[Engagement Score]]&lt;4,"Medium","High"))</f>
        <v>Low</v>
      </c>
      <c r="X1358">
        <v>2</v>
      </c>
      <c r="Y1358" t="str">
        <f>IF(Table1[[#This Row],[Satisfaction Score]]&lt;3,"Unsatisfied",IF(Table1[[#This Row],[Satisfaction Score]]&lt;4,"Neutral","Satisfied"))</f>
        <v>Unsatisfied</v>
      </c>
      <c r="Z1358">
        <v>5</v>
      </c>
      <c r="AA1358" s="1">
        <v>45111</v>
      </c>
      <c r="AB1358" t="s">
        <v>41</v>
      </c>
      <c r="AC1358" t="s">
        <v>42</v>
      </c>
      <c r="AD1358" t="s">
        <v>52</v>
      </c>
      <c r="AE1358">
        <v>4</v>
      </c>
      <c r="AF1358" s="5">
        <v>299.55</v>
      </c>
      <c r="AG1358">
        <v>50</v>
      </c>
      <c r="AH1358" t="str">
        <f t="shared" si="21"/>
        <v>Middle Aged</v>
      </c>
    </row>
    <row r="1359" spans="1:34" x14ac:dyDescent="0.25">
      <c r="A1359">
        <v>1873</v>
      </c>
      <c r="B1359" s="1">
        <v>43666</v>
      </c>
      <c r="C1359">
        <v>6</v>
      </c>
      <c r="D1359" t="s">
        <v>106</v>
      </c>
      <c r="E1359" t="s">
        <v>69</v>
      </c>
      <c r="F1359" t="s">
        <v>30</v>
      </c>
      <c r="G1359" t="s">
        <v>31</v>
      </c>
      <c r="H1359" t="s">
        <v>32</v>
      </c>
      <c r="I1359" t="s">
        <v>33</v>
      </c>
      <c r="J1359" t="s">
        <v>34</v>
      </c>
      <c r="K1359" t="s">
        <v>188</v>
      </c>
      <c r="L1359" t="s">
        <v>79</v>
      </c>
      <c r="M1359" s="1">
        <v>21938</v>
      </c>
      <c r="N1359" t="s">
        <v>36</v>
      </c>
      <c r="O1359" t="s">
        <v>37</v>
      </c>
      <c r="P1359" t="s">
        <v>72</v>
      </c>
      <c r="Q1359" t="s">
        <v>67</v>
      </c>
      <c r="R1359" t="s">
        <v>40</v>
      </c>
      <c r="S1359" t="str">
        <f>IF(Table1[[#This Row],[Current Employee Rating]]&gt;=4,"High Performer",IF(Table1[[#This Row],[Current Employee Rating]]&gt;=3,"Average Performer","Low Performer"))</f>
        <v>Average Performer</v>
      </c>
      <c r="T1359">
        <v>3</v>
      </c>
      <c r="U1359" s="1">
        <v>44787</v>
      </c>
      <c r="V1359">
        <v>5</v>
      </c>
      <c r="W1359" t="str">
        <f>IF(Table1[[#This Row],[Engagement Score]]&lt;3,"Low",IF(Table1[[#This Row],[Engagement Score]]&lt;4,"Medium","High"))</f>
        <v>High</v>
      </c>
      <c r="X1359">
        <v>2</v>
      </c>
      <c r="Y1359" t="str">
        <f>IF(Table1[[#This Row],[Satisfaction Score]]&lt;3,"Unsatisfied",IF(Table1[[#This Row],[Satisfaction Score]]&lt;4,"Neutral","Satisfied"))</f>
        <v>Unsatisfied</v>
      </c>
      <c r="Z1359">
        <v>3</v>
      </c>
      <c r="AA1359" s="1">
        <v>44987</v>
      </c>
      <c r="AB1359" t="s">
        <v>68</v>
      </c>
      <c r="AC1359" t="s">
        <v>51</v>
      </c>
      <c r="AD1359" t="s">
        <v>52</v>
      </c>
      <c r="AE1359">
        <v>3</v>
      </c>
      <c r="AF1359" s="5">
        <v>373.67</v>
      </c>
      <c r="AG1359">
        <v>59</v>
      </c>
      <c r="AH1359" t="str">
        <f t="shared" si="21"/>
        <v>Middle Aged</v>
      </c>
    </row>
    <row r="1360" spans="1:34" x14ac:dyDescent="0.25">
      <c r="A1360">
        <v>1874</v>
      </c>
      <c r="B1360" s="1">
        <v>44505</v>
      </c>
      <c r="C1360">
        <v>4</v>
      </c>
      <c r="D1360" t="s">
        <v>106</v>
      </c>
      <c r="E1360" t="s">
        <v>29</v>
      </c>
      <c r="F1360" t="s">
        <v>30</v>
      </c>
      <c r="G1360" t="s">
        <v>55</v>
      </c>
      <c r="H1360" t="s">
        <v>56</v>
      </c>
      <c r="I1360" t="s">
        <v>46</v>
      </c>
      <c r="J1360" t="s">
        <v>34</v>
      </c>
      <c r="K1360" t="s">
        <v>188</v>
      </c>
      <c r="L1360" t="s">
        <v>110</v>
      </c>
      <c r="M1360" s="1">
        <v>22258</v>
      </c>
      <c r="N1360" t="s">
        <v>36</v>
      </c>
      <c r="O1360" t="s">
        <v>48</v>
      </c>
      <c r="P1360" t="s">
        <v>84</v>
      </c>
      <c r="Q1360" t="s">
        <v>39</v>
      </c>
      <c r="R1360" t="s">
        <v>40</v>
      </c>
      <c r="S1360" t="str">
        <f>IF(Table1[[#This Row],[Current Employee Rating]]&gt;=4,"High Performer",IF(Table1[[#This Row],[Current Employee Rating]]&gt;=3,"Average Performer","Low Performer"))</f>
        <v>Average Performer</v>
      </c>
      <c r="T1360">
        <v>3</v>
      </c>
      <c r="U1360" s="1">
        <v>45050</v>
      </c>
      <c r="V1360">
        <v>2</v>
      </c>
      <c r="W1360" t="str">
        <f>IF(Table1[[#This Row],[Engagement Score]]&lt;3,"Low",IF(Table1[[#This Row],[Engagement Score]]&lt;4,"Medium","High"))</f>
        <v>Low</v>
      </c>
      <c r="X1360">
        <v>4</v>
      </c>
      <c r="Y1360" t="str">
        <f>IF(Table1[[#This Row],[Satisfaction Score]]&lt;3,"Unsatisfied",IF(Table1[[#This Row],[Satisfaction Score]]&lt;4,"Neutral","Satisfied"))</f>
        <v>Satisfied</v>
      </c>
      <c r="Z1360">
        <v>4</v>
      </c>
      <c r="AA1360" s="1">
        <v>44920</v>
      </c>
      <c r="AB1360" t="s">
        <v>41</v>
      </c>
      <c r="AC1360" t="s">
        <v>42</v>
      </c>
      <c r="AD1360" t="s">
        <v>73</v>
      </c>
      <c r="AE1360">
        <v>1</v>
      </c>
      <c r="AF1360" s="5">
        <v>902.01</v>
      </c>
      <c r="AG1360">
        <v>61</v>
      </c>
      <c r="AH1360" t="str">
        <f t="shared" si="21"/>
        <v>Old</v>
      </c>
    </row>
    <row r="1361" spans="1:34" x14ac:dyDescent="0.25">
      <c r="A1361">
        <v>1875</v>
      </c>
      <c r="B1361" s="1">
        <v>44200</v>
      </c>
      <c r="C1361">
        <v>5</v>
      </c>
      <c r="D1361" t="s">
        <v>106</v>
      </c>
      <c r="E1361" t="s">
        <v>44</v>
      </c>
      <c r="F1361" t="s">
        <v>108</v>
      </c>
      <c r="G1361" t="s">
        <v>55</v>
      </c>
      <c r="H1361" t="s">
        <v>32</v>
      </c>
      <c r="I1361" t="s">
        <v>55</v>
      </c>
      <c r="J1361" t="s">
        <v>34</v>
      </c>
      <c r="K1361" t="s">
        <v>188</v>
      </c>
      <c r="L1361" t="s">
        <v>65</v>
      </c>
      <c r="M1361" s="1">
        <v>19572</v>
      </c>
      <c r="N1361" t="s">
        <v>36</v>
      </c>
      <c r="O1361" t="s">
        <v>48</v>
      </c>
      <c r="P1361" t="s">
        <v>60</v>
      </c>
      <c r="Q1361" t="s">
        <v>61</v>
      </c>
      <c r="R1361" t="s">
        <v>40</v>
      </c>
      <c r="S1361" t="str">
        <f>IF(Table1[[#This Row],[Current Employee Rating]]&gt;=4,"High Performer",IF(Table1[[#This Row],[Current Employee Rating]]&gt;=3,"Average Performer","Low Performer"))</f>
        <v>Average Performer</v>
      </c>
      <c r="T1361">
        <v>3</v>
      </c>
      <c r="U1361" s="1">
        <v>45143</v>
      </c>
      <c r="V1361">
        <v>3</v>
      </c>
      <c r="W1361" t="str">
        <f>IF(Table1[[#This Row],[Engagement Score]]&lt;3,"Low",IF(Table1[[#This Row],[Engagement Score]]&lt;4,"Medium","High"))</f>
        <v>Medium</v>
      </c>
      <c r="X1361">
        <v>1</v>
      </c>
      <c r="Y1361" t="str">
        <f>IF(Table1[[#This Row],[Satisfaction Score]]&lt;3,"Unsatisfied",IF(Table1[[#This Row],[Satisfaction Score]]&lt;4,"Neutral","Satisfied"))</f>
        <v>Unsatisfied</v>
      </c>
      <c r="Z1361">
        <v>4</v>
      </c>
      <c r="AA1361" s="1">
        <v>45004</v>
      </c>
      <c r="AB1361" t="s">
        <v>62</v>
      </c>
      <c r="AC1361" t="s">
        <v>42</v>
      </c>
      <c r="AD1361" t="s">
        <v>43</v>
      </c>
      <c r="AE1361">
        <v>1</v>
      </c>
      <c r="AF1361" s="5">
        <v>105.61</v>
      </c>
      <c r="AG1361">
        <v>68</v>
      </c>
      <c r="AH1361" t="str">
        <f t="shared" si="21"/>
        <v>Old</v>
      </c>
    </row>
    <row r="1362" spans="1:34" x14ac:dyDescent="0.25">
      <c r="A1362">
        <v>1877</v>
      </c>
      <c r="B1362" s="1">
        <v>44499</v>
      </c>
      <c r="C1362">
        <v>4</v>
      </c>
      <c r="D1362" t="s">
        <v>106</v>
      </c>
      <c r="E1362" t="s">
        <v>81</v>
      </c>
      <c r="F1362" t="s">
        <v>30</v>
      </c>
      <c r="G1362" t="s">
        <v>46</v>
      </c>
      <c r="H1362" t="s">
        <v>45</v>
      </c>
      <c r="I1362" t="s">
        <v>55</v>
      </c>
      <c r="J1362" t="s">
        <v>34</v>
      </c>
      <c r="K1362" t="s">
        <v>188</v>
      </c>
      <c r="L1362" t="s">
        <v>65</v>
      </c>
      <c r="M1362" s="1">
        <v>22418</v>
      </c>
      <c r="N1362" t="s">
        <v>36</v>
      </c>
      <c r="O1362" t="s">
        <v>48</v>
      </c>
      <c r="P1362" t="s">
        <v>84</v>
      </c>
      <c r="Q1362" t="s">
        <v>67</v>
      </c>
      <c r="R1362" t="s">
        <v>40</v>
      </c>
      <c r="S1362" t="str">
        <f>IF(Table1[[#This Row],[Current Employee Rating]]&gt;=4,"High Performer",IF(Table1[[#This Row],[Current Employee Rating]]&gt;=3,"Average Performer","Low Performer"))</f>
        <v>Average Performer</v>
      </c>
      <c r="T1362">
        <v>3</v>
      </c>
      <c r="U1362" s="1">
        <v>44812</v>
      </c>
      <c r="V1362">
        <v>2</v>
      </c>
      <c r="W1362" t="str">
        <f>IF(Table1[[#This Row],[Engagement Score]]&lt;3,"Low",IF(Table1[[#This Row],[Engagement Score]]&lt;4,"Medium","High"))</f>
        <v>Low</v>
      </c>
      <c r="X1362">
        <v>3</v>
      </c>
      <c r="Y1362" t="str">
        <f>IF(Table1[[#This Row],[Satisfaction Score]]&lt;3,"Unsatisfied",IF(Table1[[#This Row],[Satisfaction Score]]&lt;4,"Neutral","Satisfied"))</f>
        <v>Neutral</v>
      </c>
      <c r="Z1362">
        <v>2</v>
      </c>
      <c r="AA1362" s="1">
        <v>45047</v>
      </c>
      <c r="AB1362" t="s">
        <v>68</v>
      </c>
      <c r="AC1362" t="s">
        <v>51</v>
      </c>
      <c r="AD1362" t="s">
        <v>73</v>
      </c>
      <c r="AE1362">
        <v>1</v>
      </c>
      <c r="AF1362" s="5">
        <v>845.17</v>
      </c>
      <c r="AG1362">
        <v>60</v>
      </c>
      <c r="AH1362" t="str">
        <f t="shared" si="21"/>
        <v>Old</v>
      </c>
    </row>
    <row r="1363" spans="1:34" x14ac:dyDescent="0.25">
      <c r="A1363">
        <v>1878</v>
      </c>
      <c r="B1363" s="1">
        <v>44836</v>
      </c>
      <c r="C1363">
        <v>3</v>
      </c>
      <c r="D1363" t="s">
        <v>28</v>
      </c>
      <c r="E1363" t="s">
        <v>74</v>
      </c>
      <c r="F1363" t="s">
        <v>30</v>
      </c>
      <c r="G1363" t="s">
        <v>46</v>
      </c>
      <c r="H1363" t="s">
        <v>56</v>
      </c>
      <c r="I1363" t="s">
        <v>46</v>
      </c>
      <c r="J1363" t="s">
        <v>34</v>
      </c>
      <c r="K1363" t="s">
        <v>188</v>
      </c>
      <c r="L1363" t="s">
        <v>89</v>
      </c>
      <c r="M1363" s="1">
        <v>37059</v>
      </c>
      <c r="N1363" t="s">
        <v>36</v>
      </c>
      <c r="O1363" t="s">
        <v>37</v>
      </c>
      <c r="P1363" t="s">
        <v>38</v>
      </c>
      <c r="Q1363" t="s">
        <v>61</v>
      </c>
      <c r="R1363" t="s">
        <v>40</v>
      </c>
      <c r="S1363" t="str">
        <f>IF(Table1[[#This Row],[Current Employee Rating]]&gt;=4,"High Performer",IF(Table1[[#This Row],[Current Employee Rating]]&gt;=3,"Average Performer","Low Performer"))</f>
        <v>Average Performer</v>
      </c>
      <c r="T1363">
        <v>3</v>
      </c>
      <c r="U1363" s="1">
        <v>44939</v>
      </c>
      <c r="V1363">
        <v>5</v>
      </c>
      <c r="W1363" t="str">
        <f>IF(Table1[[#This Row],[Engagement Score]]&lt;3,"Low",IF(Table1[[#This Row],[Engagement Score]]&lt;4,"Medium","High"))</f>
        <v>High</v>
      </c>
      <c r="X1363">
        <v>3</v>
      </c>
      <c r="Y1363" t="str">
        <f>IF(Table1[[#This Row],[Satisfaction Score]]&lt;3,"Unsatisfied",IF(Table1[[#This Row],[Satisfaction Score]]&lt;4,"Neutral","Satisfied"))</f>
        <v>Neutral</v>
      </c>
      <c r="Z1363">
        <v>3</v>
      </c>
      <c r="AA1363" s="1">
        <v>45071</v>
      </c>
      <c r="AB1363" t="s">
        <v>68</v>
      </c>
      <c r="AC1363" t="s">
        <v>51</v>
      </c>
      <c r="AD1363" t="s">
        <v>73</v>
      </c>
      <c r="AE1363">
        <v>5</v>
      </c>
      <c r="AF1363" s="5">
        <v>932.44</v>
      </c>
      <c r="AG1363">
        <v>21</v>
      </c>
      <c r="AH1363" t="str">
        <f t="shared" si="21"/>
        <v>Young Adult</v>
      </c>
    </row>
    <row r="1364" spans="1:34" x14ac:dyDescent="0.25">
      <c r="A1364">
        <v>1879</v>
      </c>
      <c r="B1364" s="1">
        <v>43429</v>
      </c>
      <c r="C1364">
        <v>7</v>
      </c>
      <c r="D1364" t="s">
        <v>28</v>
      </c>
      <c r="E1364" t="s">
        <v>69</v>
      </c>
      <c r="F1364" t="s">
        <v>108</v>
      </c>
      <c r="G1364" t="s">
        <v>46</v>
      </c>
      <c r="H1364" t="s">
        <v>56</v>
      </c>
      <c r="I1364" t="s">
        <v>33</v>
      </c>
      <c r="J1364" t="s">
        <v>34</v>
      </c>
      <c r="K1364" t="s">
        <v>188</v>
      </c>
      <c r="L1364" t="s">
        <v>79</v>
      </c>
      <c r="M1364" s="1">
        <v>24045</v>
      </c>
      <c r="N1364" t="s">
        <v>36</v>
      </c>
      <c r="O1364" t="s">
        <v>37</v>
      </c>
      <c r="P1364" t="s">
        <v>72</v>
      </c>
      <c r="Q1364" t="s">
        <v>61</v>
      </c>
      <c r="R1364" t="s">
        <v>40</v>
      </c>
      <c r="S1364" t="str">
        <f>IF(Table1[[#This Row],[Current Employee Rating]]&gt;=4,"High Performer",IF(Table1[[#This Row],[Current Employee Rating]]&gt;=3,"Average Performer","Low Performer"))</f>
        <v>Average Performer</v>
      </c>
      <c r="T1364">
        <v>3</v>
      </c>
      <c r="U1364" s="1">
        <v>45143</v>
      </c>
      <c r="V1364">
        <v>2</v>
      </c>
      <c r="W1364" t="str">
        <f>IF(Table1[[#This Row],[Engagement Score]]&lt;3,"Low",IF(Table1[[#This Row],[Engagement Score]]&lt;4,"Medium","High"))</f>
        <v>Low</v>
      </c>
      <c r="X1364">
        <v>3</v>
      </c>
      <c r="Y1364" t="str">
        <f>IF(Table1[[#This Row],[Satisfaction Score]]&lt;3,"Unsatisfied",IF(Table1[[#This Row],[Satisfaction Score]]&lt;4,"Neutral","Satisfied"))</f>
        <v>Neutral</v>
      </c>
      <c r="Z1364">
        <v>4</v>
      </c>
      <c r="AA1364" s="1">
        <v>45045</v>
      </c>
      <c r="AB1364" t="s">
        <v>41</v>
      </c>
      <c r="AC1364" t="s">
        <v>42</v>
      </c>
      <c r="AD1364" t="s">
        <v>73</v>
      </c>
      <c r="AE1364">
        <v>2</v>
      </c>
      <c r="AF1364" s="5">
        <v>227.51</v>
      </c>
      <c r="AG1364">
        <v>53</v>
      </c>
      <c r="AH1364" t="str">
        <f t="shared" si="21"/>
        <v>Middle Aged</v>
      </c>
    </row>
    <row r="1365" spans="1:34" x14ac:dyDescent="0.25">
      <c r="A1365">
        <v>1880</v>
      </c>
      <c r="B1365" s="1">
        <v>44386</v>
      </c>
      <c r="C1365">
        <v>4</v>
      </c>
      <c r="D1365" t="s">
        <v>28</v>
      </c>
      <c r="E1365" t="s">
        <v>29</v>
      </c>
      <c r="F1365" t="s">
        <v>108</v>
      </c>
      <c r="G1365" t="s">
        <v>55</v>
      </c>
      <c r="H1365" t="s">
        <v>45</v>
      </c>
      <c r="I1365" t="s">
        <v>55</v>
      </c>
      <c r="J1365" t="s">
        <v>34</v>
      </c>
      <c r="K1365" t="s">
        <v>188</v>
      </c>
      <c r="L1365" t="s">
        <v>96</v>
      </c>
      <c r="M1365" s="1">
        <v>24114</v>
      </c>
      <c r="N1365" t="s">
        <v>36</v>
      </c>
      <c r="O1365" t="s">
        <v>37</v>
      </c>
      <c r="P1365" t="s">
        <v>72</v>
      </c>
      <c r="Q1365" t="s">
        <v>39</v>
      </c>
      <c r="R1365" t="s">
        <v>40</v>
      </c>
      <c r="S1365" t="str">
        <f>IF(Table1[[#This Row],[Current Employee Rating]]&gt;=4,"High Performer",IF(Table1[[#This Row],[Current Employee Rating]]&gt;=3,"Average Performer","Low Performer"))</f>
        <v>Average Performer</v>
      </c>
      <c r="T1365">
        <v>3</v>
      </c>
      <c r="U1365" s="1">
        <v>45029</v>
      </c>
      <c r="V1365">
        <v>5</v>
      </c>
      <c r="W1365" t="str">
        <f>IF(Table1[[#This Row],[Engagement Score]]&lt;3,"Low",IF(Table1[[#This Row],[Engagement Score]]&lt;4,"Medium","High"))</f>
        <v>High</v>
      </c>
      <c r="X1365">
        <v>1</v>
      </c>
      <c r="Y1365" t="str">
        <f>IF(Table1[[#This Row],[Satisfaction Score]]&lt;3,"Unsatisfied",IF(Table1[[#This Row],[Satisfaction Score]]&lt;4,"Neutral","Satisfied"))</f>
        <v>Unsatisfied</v>
      </c>
      <c r="Z1365">
        <v>2</v>
      </c>
      <c r="AA1365" s="1">
        <v>44783</v>
      </c>
      <c r="AB1365" t="s">
        <v>50</v>
      </c>
      <c r="AC1365" t="s">
        <v>42</v>
      </c>
      <c r="AD1365" t="s">
        <v>52</v>
      </c>
      <c r="AE1365">
        <v>5</v>
      </c>
      <c r="AF1365" s="5">
        <v>785.05</v>
      </c>
      <c r="AG1365">
        <v>55</v>
      </c>
      <c r="AH1365" t="str">
        <f t="shared" si="21"/>
        <v>Middle Aged</v>
      </c>
    </row>
    <row r="1366" spans="1:34" x14ac:dyDescent="0.25">
      <c r="A1366">
        <v>1881</v>
      </c>
      <c r="B1366" s="1">
        <v>43586</v>
      </c>
      <c r="C1366">
        <v>7</v>
      </c>
      <c r="D1366" t="s">
        <v>28</v>
      </c>
      <c r="E1366" t="s">
        <v>44</v>
      </c>
      <c r="F1366" t="s">
        <v>30</v>
      </c>
      <c r="G1366" t="s">
        <v>55</v>
      </c>
      <c r="H1366" t="s">
        <v>56</v>
      </c>
      <c r="I1366" t="s">
        <v>46</v>
      </c>
      <c r="J1366" t="s">
        <v>34</v>
      </c>
      <c r="K1366" t="s">
        <v>188</v>
      </c>
      <c r="L1366" t="s">
        <v>70</v>
      </c>
      <c r="M1366" s="1">
        <v>36813</v>
      </c>
      <c r="N1366" t="s">
        <v>36</v>
      </c>
      <c r="O1366" t="s">
        <v>48</v>
      </c>
      <c r="P1366" t="s">
        <v>84</v>
      </c>
      <c r="Q1366" t="s">
        <v>61</v>
      </c>
      <c r="R1366" t="s">
        <v>40</v>
      </c>
      <c r="S1366" t="str">
        <f>IF(Table1[[#This Row],[Current Employee Rating]]&gt;=4,"High Performer",IF(Table1[[#This Row],[Current Employee Rating]]&gt;=3,"Average Performer","Low Performer"))</f>
        <v>Average Performer</v>
      </c>
      <c r="T1366">
        <v>3</v>
      </c>
      <c r="U1366" s="1">
        <v>44822</v>
      </c>
      <c r="V1366">
        <v>3</v>
      </c>
      <c r="W1366" t="str">
        <f>IF(Table1[[#This Row],[Engagement Score]]&lt;3,"Low",IF(Table1[[#This Row],[Engagement Score]]&lt;4,"Medium","High"))</f>
        <v>Medium</v>
      </c>
      <c r="X1366">
        <v>5</v>
      </c>
      <c r="Y1366" t="str">
        <f>IF(Table1[[#This Row],[Satisfaction Score]]&lt;3,"Unsatisfied",IF(Table1[[#This Row],[Satisfaction Score]]&lt;4,"Neutral","Satisfied"))</f>
        <v>Satisfied</v>
      </c>
      <c r="Z1366">
        <v>3</v>
      </c>
      <c r="AA1366" s="1">
        <v>45107</v>
      </c>
      <c r="AB1366" t="s">
        <v>92</v>
      </c>
      <c r="AC1366" t="s">
        <v>51</v>
      </c>
      <c r="AD1366" t="s">
        <v>73</v>
      </c>
      <c r="AE1366">
        <v>4</v>
      </c>
      <c r="AF1366" s="5">
        <v>584.91999999999996</v>
      </c>
      <c r="AG1366">
        <v>19</v>
      </c>
      <c r="AH1366" t="str">
        <f t="shared" si="21"/>
        <v>Young Adult</v>
      </c>
    </row>
    <row r="1367" spans="1:34" x14ac:dyDescent="0.25">
      <c r="A1367">
        <v>1882</v>
      </c>
      <c r="B1367" s="1">
        <v>44509</v>
      </c>
      <c r="C1367">
        <v>4</v>
      </c>
      <c r="D1367" t="s">
        <v>28</v>
      </c>
      <c r="E1367" t="s">
        <v>87</v>
      </c>
      <c r="F1367" t="s">
        <v>30</v>
      </c>
      <c r="G1367" t="s">
        <v>55</v>
      </c>
      <c r="H1367" t="s">
        <v>45</v>
      </c>
      <c r="I1367" t="s">
        <v>46</v>
      </c>
      <c r="J1367" t="s">
        <v>34</v>
      </c>
      <c r="K1367" t="s">
        <v>188</v>
      </c>
      <c r="L1367" t="s">
        <v>97</v>
      </c>
      <c r="M1367" s="1">
        <v>16474</v>
      </c>
      <c r="N1367" t="s">
        <v>36</v>
      </c>
      <c r="O1367" t="s">
        <v>37</v>
      </c>
      <c r="P1367" t="s">
        <v>84</v>
      </c>
      <c r="Q1367" t="s">
        <v>77</v>
      </c>
      <c r="R1367" t="s">
        <v>40</v>
      </c>
      <c r="S1367" t="str">
        <f>IF(Table1[[#This Row],[Current Employee Rating]]&gt;=4,"High Performer",IF(Table1[[#This Row],[Current Employee Rating]]&gt;=3,"Average Performer","Low Performer"))</f>
        <v>Average Performer</v>
      </c>
      <c r="T1367">
        <v>3</v>
      </c>
      <c r="U1367" s="1">
        <v>45114</v>
      </c>
      <c r="V1367">
        <v>1</v>
      </c>
      <c r="W1367" t="str">
        <f>IF(Table1[[#This Row],[Engagement Score]]&lt;3,"Low",IF(Table1[[#This Row],[Engagement Score]]&lt;4,"Medium","High"))</f>
        <v>Low</v>
      </c>
      <c r="X1367">
        <v>4</v>
      </c>
      <c r="Y1367" t="str">
        <f>IF(Table1[[#This Row],[Satisfaction Score]]&lt;3,"Unsatisfied",IF(Table1[[#This Row],[Satisfaction Score]]&lt;4,"Neutral","Satisfied"))</f>
        <v>Satisfied</v>
      </c>
      <c r="Z1367">
        <v>2</v>
      </c>
      <c r="AA1367" s="1">
        <v>45027</v>
      </c>
      <c r="AB1367" t="s">
        <v>41</v>
      </c>
      <c r="AC1367" t="s">
        <v>42</v>
      </c>
      <c r="AD1367" t="s">
        <v>52</v>
      </c>
      <c r="AE1367">
        <v>5</v>
      </c>
      <c r="AF1367" s="5">
        <v>206.16</v>
      </c>
      <c r="AG1367">
        <v>76</v>
      </c>
      <c r="AH1367" t="str">
        <f t="shared" si="21"/>
        <v>Old</v>
      </c>
    </row>
    <row r="1368" spans="1:34" x14ac:dyDescent="0.25">
      <c r="A1368">
        <v>1883</v>
      </c>
      <c r="B1368" s="1">
        <v>43339</v>
      </c>
      <c r="C1368">
        <v>7</v>
      </c>
      <c r="D1368" t="s">
        <v>28</v>
      </c>
      <c r="E1368" t="s">
        <v>81</v>
      </c>
      <c r="F1368" t="s">
        <v>30</v>
      </c>
      <c r="G1368" t="s">
        <v>55</v>
      </c>
      <c r="H1368" t="s">
        <v>56</v>
      </c>
      <c r="I1368" t="s">
        <v>33</v>
      </c>
      <c r="J1368" t="s">
        <v>34</v>
      </c>
      <c r="K1368" t="s">
        <v>188</v>
      </c>
      <c r="L1368" t="s">
        <v>96</v>
      </c>
      <c r="M1368" s="1">
        <v>24656</v>
      </c>
      <c r="N1368" t="s">
        <v>36</v>
      </c>
      <c r="O1368" t="s">
        <v>37</v>
      </c>
      <c r="P1368" t="s">
        <v>72</v>
      </c>
      <c r="Q1368" t="s">
        <v>61</v>
      </c>
      <c r="R1368" t="s">
        <v>40</v>
      </c>
      <c r="S1368" t="str">
        <f>IF(Table1[[#This Row],[Current Employee Rating]]&gt;=4,"High Performer",IF(Table1[[#This Row],[Current Employee Rating]]&gt;=3,"Average Performer","Low Performer"))</f>
        <v>Average Performer</v>
      </c>
      <c r="T1368">
        <v>3</v>
      </c>
      <c r="U1368" s="1">
        <v>44843</v>
      </c>
      <c r="V1368">
        <v>3</v>
      </c>
      <c r="W1368" t="str">
        <f>IF(Table1[[#This Row],[Engagement Score]]&lt;3,"Low",IF(Table1[[#This Row],[Engagement Score]]&lt;4,"Medium","High"))</f>
        <v>Medium</v>
      </c>
      <c r="X1368">
        <v>4</v>
      </c>
      <c r="Y1368" t="str">
        <f>IF(Table1[[#This Row],[Satisfaction Score]]&lt;3,"Unsatisfied",IF(Table1[[#This Row],[Satisfaction Score]]&lt;4,"Neutral","Satisfied"))</f>
        <v>Satisfied</v>
      </c>
      <c r="Z1368">
        <v>2</v>
      </c>
      <c r="AA1368" s="1">
        <v>45065</v>
      </c>
      <c r="AB1368" t="s">
        <v>50</v>
      </c>
      <c r="AC1368" t="s">
        <v>42</v>
      </c>
      <c r="AD1368" t="s">
        <v>43</v>
      </c>
      <c r="AE1368">
        <v>1</v>
      </c>
      <c r="AF1368" s="5">
        <v>483.43</v>
      </c>
      <c r="AG1368">
        <v>51</v>
      </c>
      <c r="AH1368" t="str">
        <f t="shared" si="21"/>
        <v>Middle Aged</v>
      </c>
    </row>
    <row r="1369" spans="1:34" x14ac:dyDescent="0.25">
      <c r="A1369">
        <v>1884</v>
      </c>
      <c r="B1369" s="1">
        <v>43540</v>
      </c>
      <c r="C1369">
        <v>7</v>
      </c>
      <c r="D1369" t="s">
        <v>28</v>
      </c>
      <c r="E1369" t="s">
        <v>54</v>
      </c>
      <c r="F1369" t="s">
        <v>30</v>
      </c>
      <c r="G1369" t="s">
        <v>46</v>
      </c>
      <c r="H1369" t="s">
        <v>32</v>
      </c>
      <c r="I1369" t="s">
        <v>46</v>
      </c>
      <c r="J1369" t="s">
        <v>34</v>
      </c>
      <c r="K1369" t="s">
        <v>188</v>
      </c>
      <c r="L1369" t="s">
        <v>75</v>
      </c>
      <c r="M1369" s="1">
        <v>36731</v>
      </c>
      <c r="N1369" t="s">
        <v>36</v>
      </c>
      <c r="O1369" t="s">
        <v>37</v>
      </c>
      <c r="P1369" t="s">
        <v>60</v>
      </c>
      <c r="Q1369" t="s">
        <v>67</v>
      </c>
      <c r="R1369" t="s">
        <v>40</v>
      </c>
      <c r="S1369" t="str">
        <f>IF(Table1[[#This Row],[Current Employee Rating]]&gt;=4,"High Performer",IF(Table1[[#This Row],[Current Employee Rating]]&gt;=3,"Average Performer","Low Performer"))</f>
        <v>Average Performer</v>
      </c>
      <c r="T1369">
        <v>3</v>
      </c>
      <c r="U1369" s="1">
        <v>45030</v>
      </c>
      <c r="V1369">
        <v>1</v>
      </c>
      <c r="W1369" t="str">
        <f>IF(Table1[[#This Row],[Engagement Score]]&lt;3,"Low",IF(Table1[[#This Row],[Engagement Score]]&lt;4,"Medium","High"))</f>
        <v>Low</v>
      </c>
      <c r="X1369">
        <v>3</v>
      </c>
      <c r="Y1369" t="str">
        <f>IF(Table1[[#This Row],[Satisfaction Score]]&lt;3,"Unsatisfied",IF(Table1[[#This Row],[Satisfaction Score]]&lt;4,"Neutral","Satisfied"))</f>
        <v>Neutral</v>
      </c>
      <c r="Z1369">
        <v>3</v>
      </c>
      <c r="AA1369" s="1">
        <v>44813</v>
      </c>
      <c r="AB1369" t="s">
        <v>62</v>
      </c>
      <c r="AC1369" t="s">
        <v>51</v>
      </c>
      <c r="AD1369" t="s">
        <v>52</v>
      </c>
      <c r="AE1369">
        <v>2</v>
      </c>
      <c r="AF1369" s="5">
        <v>889.87</v>
      </c>
      <c r="AG1369">
        <v>19</v>
      </c>
      <c r="AH1369" t="str">
        <f t="shared" si="21"/>
        <v>Young Adult</v>
      </c>
    </row>
    <row r="1370" spans="1:34" x14ac:dyDescent="0.25">
      <c r="A1370">
        <v>1885</v>
      </c>
      <c r="B1370" s="1">
        <v>44568</v>
      </c>
      <c r="C1370">
        <v>4</v>
      </c>
      <c r="D1370" t="s">
        <v>28</v>
      </c>
      <c r="E1370" t="s">
        <v>94</v>
      </c>
      <c r="F1370" t="s">
        <v>30</v>
      </c>
      <c r="G1370" t="s">
        <v>31</v>
      </c>
      <c r="H1370" t="s">
        <v>56</v>
      </c>
      <c r="I1370" t="s">
        <v>55</v>
      </c>
      <c r="J1370" t="s">
        <v>34</v>
      </c>
      <c r="K1370" t="s">
        <v>188</v>
      </c>
      <c r="L1370" t="s">
        <v>65</v>
      </c>
      <c r="M1370" s="1">
        <v>30825</v>
      </c>
      <c r="N1370" t="s">
        <v>36</v>
      </c>
      <c r="O1370" t="s">
        <v>48</v>
      </c>
      <c r="P1370" t="s">
        <v>60</v>
      </c>
      <c r="Q1370" t="s">
        <v>67</v>
      </c>
      <c r="R1370" t="s">
        <v>40</v>
      </c>
      <c r="S1370" t="str">
        <f>IF(Table1[[#This Row],[Current Employee Rating]]&gt;=4,"High Performer",IF(Table1[[#This Row],[Current Employee Rating]]&gt;=3,"Average Performer","Low Performer"))</f>
        <v>Average Performer</v>
      </c>
      <c r="T1370">
        <v>3</v>
      </c>
      <c r="U1370" s="1">
        <v>44818</v>
      </c>
      <c r="V1370">
        <v>1</v>
      </c>
      <c r="W1370" t="str">
        <f>IF(Table1[[#This Row],[Engagement Score]]&lt;3,"Low",IF(Table1[[#This Row],[Engagement Score]]&lt;4,"Medium","High"))</f>
        <v>Low</v>
      </c>
      <c r="X1370">
        <v>2</v>
      </c>
      <c r="Y1370" t="str">
        <f>IF(Table1[[#This Row],[Satisfaction Score]]&lt;3,"Unsatisfied",IF(Table1[[#This Row],[Satisfaction Score]]&lt;4,"Neutral","Satisfied"))</f>
        <v>Unsatisfied</v>
      </c>
      <c r="Z1370">
        <v>4</v>
      </c>
      <c r="AA1370" s="1">
        <v>44972</v>
      </c>
      <c r="AB1370" t="s">
        <v>50</v>
      </c>
      <c r="AC1370" t="s">
        <v>42</v>
      </c>
      <c r="AD1370" t="s">
        <v>52</v>
      </c>
      <c r="AE1370">
        <v>3</v>
      </c>
      <c r="AF1370" s="5">
        <v>503.04</v>
      </c>
      <c r="AG1370">
        <v>38</v>
      </c>
      <c r="AH1370" t="str">
        <f t="shared" si="21"/>
        <v>Adult</v>
      </c>
    </row>
    <row r="1371" spans="1:34" x14ac:dyDescent="0.25">
      <c r="A1371">
        <v>1886</v>
      </c>
      <c r="B1371" s="1">
        <v>44838</v>
      </c>
      <c r="C1371">
        <v>3</v>
      </c>
      <c r="D1371" t="s">
        <v>28</v>
      </c>
      <c r="E1371" t="s">
        <v>85</v>
      </c>
      <c r="F1371" t="s">
        <v>30</v>
      </c>
      <c r="G1371" t="s">
        <v>31</v>
      </c>
      <c r="H1371" t="s">
        <v>45</v>
      </c>
      <c r="I1371" t="s">
        <v>33</v>
      </c>
      <c r="J1371" t="s">
        <v>34</v>
      </c>
      <c r="K1371" t="s">
        <v>188</v>
      </c>
      <c r="L1371" t="s">
        <v>82</v>
      </c>
      <c r="M1371" s="1">
        <v>31022</v>
      </c>
      <c r="N1371" t="s">
        <v>36</v>
      </c>
      <c r="O1371" t="s">
        <v>48</v>
      </c>
      <c r="P1371" t="s">
        <v>38</v>
      </c>
      <c r="Q1371" t="s">
        <v>61</v>
      </c>
      <c r="R1371" t="s">
        <v>40</v>
      </c>
      <c r="S1371" t="str">
        <f>IF(Table1[[#This Row],[Current Employee Rating]]&gt;=4,"High Performer",IF(Table1[[#This Row],[Current Employee Rating]]&gt;=3,"Average Performer","Low Performer"))</f>
        <v>Average Performer</v>
      </c>
      <c r="T1371">
        <v>3</v>
      </c>
      <c r="U1371" s="1">
        <v>44944</v>
      </c>
      <c r="V1371">
        <v>3</v>
      </c>
      <c r="W1371" t="str">
        <f>IF(Table1[[#This Row],[Engagement Score]]&lt;3,"Low",IF(Table1[[#This Row],[Engagement Score]]&lt;4,"Medium","High"))</f>
        <v>Medium</v>
      </c>
      <c r="X1371">
        <v>2</v>
      </c>
      <c r="Y1371" t="str">
        <f>IF(Table1[[#This Row],[Satisfaction Score]]&lt;3,"Unsatisfied",IF(Table1[[#This Row],[Satisfaction Score]]&lt;4,"Neutral","Satisfied"))</f>
        <v>Unsatisfied</v>
      </c>
      <c r="Z1371">
        <v>5</v>
      </c>
      <c r="AA1371" s="1">
        <v>45087</v>
      </c>
      <c r="AB1371" t="s">
        <v>50</v>
      </c>
      <c r="AC1371" t="s">
        <v>51</v>
      </c>
      <c r="AD1371" t="s">
        <v>63</v>
      </c>
      <c r="AE1371">
        <v>1</v>
      </c>
      <c r="AF1371" s="5">
        <v>349.8</v>
      </c>
      <c r="AG1371">
        <v>38</v>
      </c>
      <c r="AH1371" t="str">
        <f t="shared" si="21"/>
        <v>Adult</v>
      </c>
    </row>
    <row r="1372" spans="1:34" x14ac:dyDescent="0.25">
      <c r="A1372">
        <v>1887</v>
      </c>
      <c r="B1372" s="1">
        <v>44643</v>
      </c>
      <c r="C1372">
        <v>4</v>
      </c>
      <c r="D1372" t="s">
        <v>28</v>
      </c>
      <c r="E1372" t="s">
        <v>64</v>
      </c>
      <c r="F1372" t="s">
        <v>30</v>
      </c>
      <c r="G1372" t="s">
        <v>55</v>
      </c>
      <c r="H1372" t="s">
        <v>32</v>
      </c>
      <c r="I1372" t="s">
        <v>55</v>
      </c>
      <c r="J1372" t="s">
        <v>34</v>
      </c>
      <c r="K1372" t="s">
        <v>188</v>
      </c>
      <c r="L1372" t="s">
        <v>70</v>
      </c>
      <c r="M1372" s="1">
        <v>35686</v>
      </c>
      <c r="N1372" t="s">
        <v>36</v>
      </c>
      <c r="O1372" t="s">
        <v>48</v>
      </c>
      <c r="P1372" t="s">
        <v>38</v>
      </c>
      <c r="Q1372" t="s">
        <v>77</v>
      </c>
      <c r="R1372" t="s">
        <v>40</v>
      </c>
      <c r="S1372" t="str">
        <f>IF(Table1[[#This Row],[Current Employee Rating]]&gt;=4,"High Performer",IF(Table1[[#This Row],[Current Employee Rating]]&gt;=3,"Average Performer","Low Performer"))</f>
        <v>Average Performer</v>
      </c>
      <c r="T1372">
        <v>3</v>
      </c>
      <c r="U1372" s="1">
        <v>45053</v>
      </c>
      <c r="V1372">
        <v>2</v>
      </c>
      <c r="W1372" t="str">
        <f>IF(Table1[[#This Row],[Engagement Score]]&lt;3,"Low",IF(Table1[[#This Row],[Engagement Score]]&lt;4,"Medium","High"))</f>
        <v>Low</v>
      </c>
      <c r="X1372">
        <v>3</v>
      </c>
      <c r="Y1372" t="str">
        <f>IF(Table1[[#This Row],[Satisfaction Score]]&lt;3,"Unsatisfied",IF(Table1[[#This Row],[Satisfaction Score]]&lt;4,"Neutral","Satisfied"))</f>
        <v>Neutral</v>
      </c>
      <c r="Z1372">
        <v>3</v>
      </c>
      <c r="AA1372" s="1">
        <v>44918</v>
      </c>
      <c r="AB1372" t="s">
        <v>50</v>
      </c>
      <c r="AC1372" t="s">
        <v>51</v>
      </c>
      <c r="AD1372" t="s">
        <v>73</v>
      </c>
      <c r="AE1372">
        <v>4</v>
      </c>
      <c r="AF1372" s="5">
        <v>547.76</v>
      </c>
      <c r="AG1372">
        <v>25</v>
      </c>
      <c r="AH1372" t="str">
        <f t="shared" si="21"/>
        <v>Adult</v>
      </c>
    </row>
    <row r="1373" spans="1:34" x14ac:dyDescent="0.25">
      <c r="A1373">
        <v>1888</v>
      </c>
      <c r="B1373" s="1">
        <v>43956</v>
      </c>
      <c r="C1373">
        <v>6</v>
      </c>
      <c r="D1373" t="s">
        <v>28</v>
      </c>
      <c r="E1373" t="s">
        <v>74</v>
      </c>
      <c r="F1373" t="s">
        <v>30</v>
      </c>
      <c r="G1373" t="s">
        <v>55</v>
      </c>
      <c r="H1373" t="s">
        <v>56</v>
      </c>
      <c r="I1373" t="s">
        <v>33</v>
      </c>
      <c r="J1373" t="s">
        <v>34</v>
      </c>
      <c r="K1373" t="s">
        <v>188</v>
      </c>
      <c r="L1373" t="s">
        <v>79</v>
      </c>
      <c r="M1373" s="1">
        <v>17527</v>
      </c>
      <c r="N1373" t="s">
        <v>36</v>
      </c>
      <c r="O1373" t="s">
        <v>37</v>
      </c>
      <c r="P1373" t="s">
        <v>38</v>
      </c>
      <c r="Q1373" t="s">
        <v>67</v>
      </c>
      <c r="R1373" t="s">
        <v>40</v>
      </c>
      <c r="S1373" t="str">
        <f>IF(Table1[[#This Row],[Current Employee Rating]]&gt;=4,"High Performer",IF(Table1[[#This Row],[Current Employee Rating]]&gt;=3,"Average Performer","Low Performer"))</f>
        <v>Average Performer</v>
      </c>
      <c r="T1373">
        <v>3</v>
      </c>
      <c r="U1373" s="1">
        <v>45130</v>
      </c>
      <c r="V1373">
        <v>1</v>
      </c>
      <c r="W1373" t="str">
        <f>IF(Table1[[#This Row],[Engagement Score]]&lt;3,"Low",IF(Table1[[#This Row],[Engagement Score]]&lt;4,"Medium","High"))</f>
        <v>Low</v>
      </c>
      <c r="X1373">
        <v>5</v>
      </c>
      <c r="Y1373" t="str">
        <f>IF(Table1[[#This Row],[Satisfaction Score]]&lt;3,"Unsatisfied",IF(Table1[[#This Row],[Satisfaction Score]]&lt;4,"Neutral","Satisfied"))</f>
        <v>Satisfied</v>
      </c>
      <c r="Z1373">
        <v>1</v>
      </c>
      <c r="AA1373" s="1">
        <v>44918</v>
      </c>
      <c r="AB1373" t="s">
        <v>68</v>
      </c>
      <c r="AC1373" t="s">
        <v>51</v>
      </c>
      <c r="AD1373" t="s">
        <v>63</v>
      </c>
      <c r="AE1373">
        <v>2</v>
      </c>
      <c r="AF1373" s="5">
        <v>961.68</v>
      </c>
      <c r="AG1373">
        <v>73</v>
      </c>
      <c r="AH1373" t="str">
        <f t="shared" si="21"/>
        <v>Old</v>
      </c>
    </row>
    <row r="1374" spans="1:34" x14ac:dyDescent="0.25">
      <c r="A1374">
        <v>1889</v>
      </c>
      <c r="B1374" s="1">
        <v>44158</v>
      </c>
      <c r="C1374">
        <v>5</v>
      </c>
      <c r="D1374" t="s">
        <v>28</v>
      </c>
      <c r="E1374" t="s">
        <v>94</v>
      </c>
      <c r="F1374" t="s">
        <v>30</v>
      </c>
      <c r="G1374" t="s">
        <v>31</v>
      </c>
      <c r="H1374" t="s">
        <v>56</v>
      </c>
      <c r="I1374" t="s">
        <v>33</v>
      </c>
      <c r="J1374" t="s">
        <v>34</v>
      </c>
      <c r="K1374" t="s">
        <v>188</v>
      </c>
      <c r="L1374" t="s">
        <v>65</v>
      </c>
      <c r="M1374" s="1">
        <v>20865</v>
      </c>
      <c r="N1374" t="s">
        <v>36</v>
      </c>
      <c r="O1374" t="s">
        <v>37</v>
      </c>
      <c r="P1374" t="s">
        <v>60</v>
      </c>
      <c r="Q1374" t="s">
        <v>77</v>
      </c>
      <c r="R1374" t="s">
        <v>40</v>
      </c>
      <c r="S1374" t="str">
        <f>IF(Table1[[#This Row],[Current Employee Rating]]&gt;=4,"High Performer",IF(Table1[[#This Row],[Current Employee Rating]]&gt;=3,"Average Performer","Low Performer"))</f>
        <v>Average Performer</v>
      </c>
      <c r="T1374">
        <v>3</v>
      </c>
      <c r="U1374" s="1">
        <v>44840</v>
      </c>
      <c r="V1374">
        <v>5</v>
      </c>
      <c r="W1374" t="str">
        <f>IF(Table1[[#This Row],[Engagement Score]]&lt;3,"Low",IF(Table1[[#This Row],[Engagement Score]]&lt;4,"Medium","High"))</f>
        <v>High</v>
      </c>
      <c r="X1374">
        <v>4</v>
      </c>
      <c r="Y1374" t="str">
        <f>IF(Table1[[#This Row],[Satisfaction Score]]&lt;3,"Unsatisfied",IF(Table1[[#This Row],[Satisfaction Score]]&lt;4,"Neutral","Satisfied"))</f>
        <v>Satisfied</v>
      </c>
      <c r="Z1374">
        <v>4</v>
      </c>
      <c r="AA1374" s="1">
        <v>44966</v>
      </c>
      <c r="AB1374" t="s">
        <v>41</v>
      </c>
      <c r="AC1374" t="s">
        <v>42</v>
      </c>
      <c r="AD1374" t="s">
        <v>52</v>
      </c>
      <c r="AE1374">
        <v>1</v>
      </c>
      <c r="AF1374" s="5">
        <v>993.76</v>
      </c>
      <c r="AG1374">
        <v>63</v>
      </c>
      <c r="AH1374" t="str">
        <f t="shared" si="21"/>
        <v>Old</v>
      </c>
    </row>
    <row r="1375" spans="1:34" x14ac:dyDescent="0.25">
      <c r="A1375">
        <v>1890</v>
      </c>
      <c r="B1375" s="1">
        <v>44648</v>
      </c>
      <c r="C1375">
        <v>4</v>
      </c>
      <c r="D1375" t="s">
        <v>28</v>
      </c>
      <c r="E1375" t="s">
        <v>74</v>
      </c>
      <c r="F1375" t="s">
        <v>30</v>
      </c>
      <c r="G1375" t="s">
        <v>31</v>
      </c>
      <c r="H1375" t="s">
        <v>56</v>
      </c>
      <c r="I1375" t="s">
        <v>55</v>
      </c>
      <c r="J1375" t="s">
        <v>34</v>
      </c>
      <c r="K1375" t="s">
        <v>188</v>
      </c>
      <c r="L1375" t="s">
        <v>89</v>
      </c>
      <c r="M1375" s="1">
        <v>24982</v>
      </c>
      <c r="N1375" t="s">
        <v>36</v>
      </c>
      <c r="O1375" t="s">
        <v>37</v>
      </c>
      <c r="P1375" t="s">
        <v>38</v>
      </c>
      <c r="Q1375" t="s">
        <v>39</v>
      </c>
      <c r="R1375" t="s">
        <v>40</v>
      </c>
      <c r="S1375" t="str">
        <f>IF(Table1[[#This Row],[Current Employee Rating]]&gt;=4,"High Performer",IF(Table1[[#This Row],[Current Employee Rating]]&gt;=3,"Average Performer","Low Performer"))</f>
        <v>Average Performer</v>
      </c>
      <c r="T1375">
        <v>3</v>
      </c>
      <c r="U1375" s="1">
        <v>45058</v>
      </c>
      <c r="V1375">
        <v>1</v>
      </c>
      <c r="W1375" t="str">
        <f>IF(Table1[[#This Row],[Engagement Score]]&lt;3,"Low",IF(Table1[[#This Row],[Engagement Score]]&lt;4,"Medium","High"))</f>
        <v>Low</v>
      </c>
      <c r="X1375">
        <v>3</v>
      </c>
      <c r="Y1375" t="str">
        <f>IF(Table1[[#This Row],[Satisfaction Score]]&lt;3,"Unsatisfied",IF(Table1[[#This Row],[Satisfaction Score]]&lt;4,"Neutral","Satisfied"))</f>
        <v>Neutral</v>
      </c>
      <c r="Z1375">
        <v>2</v>
      </c>
      <c r="AA1375" s="1">
        <v>44859</v>
      </c>
      <c r="AB1375" t="s">
        <v>92</v>
      </c>
      <c r="AC1375" t="s">
        <v>42</v>
      </c>
      <c r="AD1375" t="s">
        <v>43</v>
      </c>
      <c r="AE1375">
        <v>2</v>
      </c>
      <c r="AF1375" s="5">
        <v>998.32</v>
      </c>
      <c r="AG1375">
        <v>54</v>
      </c>
      <c r="AH1375" t="str">
        <f t="shared" si="21"/>
        <v>Middle Aged</v>
      </c>
    </row>
    <row r="1376" spans="1:34" x14ac:dyDescent="0.25">
      <c r="A1376">
        <v>1891</v>
      </c>
      <c r="B1376" s="1">
        <v>43915</v>
      </c>
      <c r="C1376">
        <v>6</v>
      </c>
      <c r="D1376" t="s">
        <v>28</v>
      </c>
      <c r="E1376" t="s">
        <v>81</v>
      </c>
      <c r="F1376" t="s">
        <v>30</v>
      </c>
      <c r="G1376" t="s">
        <v>55</v>
      </c>
      <c r="H1376" t="s">
        <v>32</v>
      </c>
      <c r="I1376" t="s">
        <v>55</v>
      </c>
      <c r="J1376" t="s">
        <v>34</v>
      </c>
      <c r="K1376" t="s">
        <v>188</v>
      </c>
      <c r="L1376" t="s">
        <v>47</v>
      </c>
      <c r="M1376" s="1">
        <v>16977</v>
      </c>
      <c r="N1376" t="s">
        <v>36</v>
      </c>
      <c r="O1376" t="s">
        <v>37</v>
      </c>
      <c r="P1376" t="s">
        <v>49</v>
      </c>
      <c r="Q1376" t="s">
        <v>67</v>
      </c>
      <c r="R1376" t="s">
        <v>40</v>
      </c>
      <c r="S1376" t="str">
        <f>IF(Table1[[#This Row],[Current Employee Rating]]&gt;=4,"High Performer",IF(Table1[[#This Row],[Current Employee Rating]]&gt;=3,"Average Performer","Low Performer"))</f>
        <v>Average Performer</v>
      </c>
      <c r="T1376">
        <v>3</v>
      </c>
      <c r="U1376" s="1">
        <v>44917</v>
      </c>
      <c r="V1376">
        <v>2</v>
      </c>
      <c r="W1376" t="str">
        <f>IF(Table1[[#This Row],[Engagement Score]]&lt;3,"Low",IF(Table1[[#This Row],[Engagement Score]]&lt;4,"Medium","High"))</f>
        <v>Low</v>
      </c>
      <c r="X1376">
        <v>5</v>
      </c>
      <c r="Y1376" t="str">
        <f>IF(Table1[[#This Row],[Satisfaction Score]]&lt;3,"Unsatisfied",IF(Table1[[#This Row],[Satisfaction Score]]&lt;4,"Neutral","Satisfied"))</f>
        <v>Satisfied</v>
      </c>
      <c r="Z1376">
        <v>2</v>
      </c>
      <c r="AA1376" s="1">
        <v>45120</v>
      </c>
      <c r="AB1376" t="s">
        <v>41</v>
      </c>
      <c r="AC1376" t="s">
        <v>51</v>
      </c>
      <c r="AD1376" t="s">
        <v>52</v>
      </c>
      <c r="AE1376">
        <v>1</v>
      </c>
      <c r="AF1376" s="5">
        <v>961.55</v>
      </c>
      <c r="AG1376">
        <v>74</v>
      </c>
      <c r="AH1376" t="str">
        <f t="shared" si="21"/>
        <v>Old</v>
      </c>
    </row>
    <row r="1377" spans="1:34" x14ac:dyDescent="0.25">
      <c r="A1377">
        <v>1892</v>
      </c>
      <c r="B1377" s="1">
        <v>43319</v>
      </c>
      <c r="C1377">
        <v>7</v>
      </c>
      <c r="D1377" t="s">
        <v>106</v>
      </c>
      <c r="E1377" t="s">
        <v>64</v>
      </c>
      <c r="F1377" t="s">
        <v>30</v>
      </c>
      <c r="G1377" t="s">
        <v>31</v>
      </c>
      <c r="H1377" t="s">
        <v>45</v>
      </c>
      <c r="I1377" t="s">
        <v>33</v>
      </c>
      <c r="J1377" t="s">
        <v>34</v>
      </c>
      <c r="K1377" t="s">
        <v>188</v>
      </c>
      <c r="L1377" t="s">
        <v>47</v>
      </c>
      <c r="M1377" s="1">
        <v>31562</v>
      </c>
      <c r="N1377" t="s">
        <v>36</v>
      </c>
      <c r="O1377" t="s">
        <v>37</v>
      </c>
      <c r="P1377" t="s">
        <v>84</v>
      </c>
      <c r="Q1377" t="s">
        <v>61</v>
      </c>
      <c r="R1377" t="s">
        <v>40</v>
      </c>
      <c r="S1377" t="str">
        <f>IF(Table1[[#This Row],[Current Employee Rating]]&gt;=4,"High Performer",IF(Table1[[#This Row],[Current Employee Rating]]&gt;=3,"Average Performer","Low Performer"))</f>
        <v>Average Performer</v>
      </c>
      <c r="T1377">
        <v>3</v>
      </c>
      <c r="U1377" s="1">
        <v>44937</v>
      </c>
      <c r="V1377">
        <v>3</v>
      </c>
      <c r="W1377" t="str">
        <f>IF(Table1[[#This Row],[Engagement Score]]&lt;3,"Low",IF(Table1[[#This Row],[Engagement Score]]&lt;4,"Medium","High"))</f>
        <v>Medium</v>
      </c>
      <c r="X1377">
        <v>3</v>
      </c>
      <c r="Y1377" t="str">
        <f>IF(Table1[[#This Row],[Satisfaction Score]]&lt;3,"Unsatisfied",IF(Table1[[#This Row],[Satisfaction Score]]&lt;4,"Neutral","Satisfied"))</f>
        <v>Neutral</v>
      </c>
      <c r="Z1377">
        <v>3</v>
      </c>
      <c r="AA1377" s="1">
        <v>44966</v>
      </c>
      <c r="AB1377" t="s">
        <v>68</v>
      </c>
      <c r="AC1377" t="s">
        <v>51</v>
      </c>
      <c r="AD1377" t="s">
        <v>52</v>
      </c>
      <c r="AE1377">
        <v>3</v>
      </c>
      <c r="AF1377" s="5">
        <v>192.73</v>
      </c>
      <c r="AG1377">
        <v>32</v>
      </c>
      <c r="AH1377" t="str">
        <f t="shared" si="21"/>
        <v>Adult</v>
      </c>
    </row>
    <row r="1378" spans="1:34" x14ac:dyDescent="0.25">
      <c r="A1378">
        <v>1893</v>
      </c>
      <c r="B1378" s="1">
        <v>43872</v>
      </c>
      <c r="C1378">
        <v>6</v>
      </c>
      <c r="D1378" t="s">
        <v>106</v>
      </c>
      <c r="E1378" t="s">
        <v>69</v>
      </c>
      <c r="F1378" t="s">
        <v>30</v>
      </c>
      <c r="G1378" t="s">
        <v>31</v>
      </c>
      <c r="H1378" t="s">
        <v>45</v>
      </c>
      <c r="I1378" t="s">
        <v>55</v>
      </c>
      <c r="J1378" t="s">
        <v>34</v>
      </c>
      <c r="K1378" t="s">
        <v>188</v>
      </c>
      <c r="L1378" t="s">
        <v>65</v>
      </c>
      <c r="M1378" s="1">
        <v>27787</v>
      </c>
      <c r="N1378" t="s">
        <v>36</v>
      </c>
      <c r="O1378" t="s">
        <v>48</v>
      </c>
      <c r="P1378" t="s">
        <v>38</v>
      </c>
      <c r="Q1378" t="s">
        <v>77</v>
      </c>
      <c r="R1378" t="s">
        <v>40</v>
      </c>
      <c r="S1378" t="str">
        <f>IF(Table1[[#This Row],[Current Employee Rating]]&gt;=4,"High Performer",IF(Table1[[#This Row],[Current Employee Rating]]&gt;=3,"Average Performer","Low Performer"))</f>
        <v>Average Performer</v>
      </c>
      <c r="T1378">
        <v>3</v>
      </c>
      <c r="U1378" s="1">
        <v>45085</v>
      </c>
      <c r="V1378">
        <v>2</v>
      </c>
      <c r="W1378" t="str">
        <f>IF(Table1[[#This Row],[Engagement Score]]&lt;3,"Low",IF(Table1[[#This Row],[Engagement Score]]&lt;4,"Medium","High"))</f>
        <v>Low</v>
      </c>
      <c r="X1378">
        <v>3</v>
      </c>
      <c r="Y1378" t="str">
        <f>IF(Table1[[#This Row],[Satisfaction Score]]&lt;3,"Unsatisfied",IF(Table1[[#This Row],[Satisfaction Score]]&lt;4,"Neutral","Satisfied"))</f>
        <v>Neutral</v>
      </c>
      <c r="Z1378">
        <v>4</v>
      </c>
      <c r="AA1378" s="1">
        <v>44832</v>
      </c>
      <c r="AB1378" t="s">
        <v>41</v>
      </c>
      <c r="AC1378" t="s">
        <v>42</v>
      </c>
      <c r="AD1378" t="s">
        <v>63</v>
      </c>
      <c r="AE1378">
        <v>1</v>
      </c>
      <c r="AF1378" s="5">
        <v>604.53</v>
      </c>
      <c r="AG1378">
        <v>44</v>
      </c>
      <c r="AH1378" t="str">
        <f t="shared" si="21"/>
        <v>Middle Aged</v>
      </c>
    </row>
    <row r="1379" spans="1:34" x14ac:dyDescent="0.25">
      <c r="A1379">
        <v>1894</v>
      </c>
      <c r="B1379" s="1">
        <v>44927</v>
      </c>
      <c r="C1379">
        <v>3</v>
      </c>
      <c r="D1379" t="s">
        <v>106</v>
      </c>
      <c r="E1379" t="s">
        <v>29</v>
      </c>
      <c r="F1379" t="s">
        <v>30</v>
      </c>
      <c r="G1379" t="s">
        <v>55</v>
      </c>
      <c r="H1379" t="s">
        <v>45</v>
      </c>
      <c r="I1379" t="s">
        <v>55</v>
      </c>
      <c r="J1379" t="s">
        <v>34</v>
      </c>
      <c r="K1379" t="s">
        <v>188</v>
      </c>
      <c r="L1379" t="s">
        <v>70</v>
      </c>
      <c r="M1379" s="1">
        <v>21693</v>
      </c>
      <c r="N1379" t="s">
        <v>36</v>
      </c>
      <c r="O1379" t="s">
        <v>48</v>
      </c>
      <c r="P1379" t="s">
        <v>60</v>
      </c>
      <c r="Q1379" t="s">
        <v>61</v>
      </c>
      <c r="R1379" t="s">
        <v>40</v>
      </c>
      <c r="S1379" t="str">
        <f>IF(Table1[[#This Row],[Current Employee Rating]]&gt;=4,"High Performer",IF(Table1[[#This Row],[Current Employee Rating]]&gt;=3,"Average Performer","Low Performer"))</f>
        <v>Average Performer</v>
      </c>
      <c r="T1379">
        <v>3</v>
      </c>
      <c r="U1379" s="1">
        <v>45078</v>
      </c>
      <c r="V1379">
        <v>3</v>
      </c>
      <c r="W1379" t="str">
        <f>IF(Table1[[#This Row],[Engagement Score]]&lt;3,"Low",IF(Table1[[#This Row],[Engagement Score]]&lt;4,"Medium","High"))</f>
        <v>Medium</v>
      </c>
      <c r="X1379">
        <v>1</v>
      </c>
      <c r="Y1379" t="str">
        <f>IF(Table1[[#This Row],[Satisfaction Score]]&lt;3,"Unsatisfied",IF(Table1[[#This Row],[Satisfaction Score]]&lt;4,"Neutral","Satisfied"))</f>
        <v>Unsatisfied</v>
      </c>
      <c r="Z1379">
        <v>5</v>
      </c>
      <c r="AA1379" s="1">
        <v>45075</v>
      </c>
      <c r="AB1379" t="s">
        <v>68</v>
      </c>
      <c r="AC1379" t="s">
        <v>51</v>
      </c>
      <c r="AD1379" t="s">
        <v>43</v>
      </c>
      <c r="AE1379">
        <v>2</v>
      </c>
      <c r="AF1379" s="5">
        <v>144.38999999999999</v>
      </c>
      <c r="AG1379">
        <v>64</v>
      </c>
      <c r="AH1379" t="str">
        <f t="shared" si="21"/>
        <v>Old</v>
      </c>
    </row>
    <row r="1380" spans="1:34" x14ac:dyDescent="0.25">
      <c r="A1380">
        <v>1895</v>
      </c>
      <c r="B1380" s="1">
        <v>44902</v>
      </c>
      <c r="C1380">
        <v>3</v>
      </c>
      <c r="D1380" t="s">
        <v>106</v>
      </c>
      <c r="E1380" t="s">
        <v>44</v>
      </c>
      <c r="F1380" t="s">
        <v>30</v>
      </c>
      <c r="G1380" t="s">
        <v>46</v>
      </c>
      <c r="H1380" t="s">
        <v>45</v>
      </c>
      <c r="I1380" t="s">
        <v>46</v>
      </c>
      <c r="J1380" t="s">
        <v>34</v>
      </c>
      <c r="K1380" t="s">
        <v>188</v>
      </c>
      <c r="L1380" t="s">
        <v>101</v>
      </c>
      <c r="M1380" s="1">
        <v>32533</v>
      </c>
      <c r="N1380" t="s">
        <v>36</v>
      </c>
      <c r="O1380" t="s">
        <v>37</v>
      </c>
      <c r="P1380" t="s">
        <v>38</v>
      </c>
      <c r="Q1380" t="s">
        <v>67</v>
      </c>
      <c r="R1380" t="s">
        <v>40</v>
      </c>
      <c r="S1380" t="str">
        <f>IF(Table1[[#This Row],[Current Employee Rating]]&gt;=4,"High Performer",IF(Table1[[#This Row],[Current Employee Rating]]&gt;=3,"Average Performer","Low Performer"))</f>
        <v>Average Performer</v>
      </c>
      <c r="T1380">
        <v>3</v>
      </c>
      <c r="U1380" s="1">
        <v>44852</v>
      </c>
      <c r="V1380">
        <v>4</v>
      </c>
      <c r="W1380" t="str">
        <f>IF(Table1[[#This Row],[Engagement Score]]&lt;3,"Low",IF(Table1[[#This Row],[Engagement Score]]&lt;4,"Medium","High"))</f>
        <v>High</v>
      </c>
      <c r="X1380">
        <v>5</v>
      </c>
      <c r="Y1380" t="str">
        <f>IF(Table1[[#This Row],[Satisfaction Score]]&lt;3,"Unsatisfied",IF(Table1[[#This Row],[Satisfaction Score]]&lt;4,"Neutral","Satisfied"))</f>
        <v>Satisfied</v>
      </c>
      <c r="Z1380">
        <v>2</v>
      </c>
      <c r="AA1380" s="1">
        <v>44816</v>
      </c>
      <c r="AB1380" t="s">
        <v>68</v>
      </c>
      <c r="AC1380" t="s">
        <v>51</v>
      </c>
      <c r="AD1380" t="s">
        <v>63</v>
      </c>
      <c r="AE1380">
        <v>5</v>
      </c>
      <c r="AF1380" s="5">
        <v>517.91999999999996</v>
      </c>
      <c r="AG1380">
        <v>33</v>
      </c>
      <c r="AH1380" t="str">
        <f t="shared" si="21"/>
        <v>Adult</v>
      </c>
    </row>
    <row r="1381" spans="1:34" x14ac:dyDescent="0.25">
      <c r="A1381">
        <v>1896</v>
      </c>
      <c r="B1381" s="1">
        <v>44998</v>
      </c>
      <c r="C1381">
        <v>3</v>
      </c>
      <c r="D1381" t="s">
        <v>106</v>
      </c>
      <c r="E1381" t="s">
        <v>87</v>
      </c>
      <c r="F1381" t="s">
        <v>30</v>
      </c>
      <c r="G1381" t="s">
        <v>55</v>
      </c>
      <c r="H1381" t="s">
        <v>45</v>
      </c>
      <c r="I1381" t="s">
        <v>46</v>
      </c>
      <c r="J1381" t="s">
        <v>34</v>
      </c>
      <c r="K1381" t="s">
        <v>188</v>
      </c>
      <c r="L1381" t="s">
        <v>79</v>
      </c>
      <c r="M1381" s="1">
        <v>18950</v>
      </c>
      <c r="N1381" t="s">
        <v>36</v>
      </c>
      <c r="O1381" t="s">
        <v>37</v>
      </c>
      <c r="P1381" t="s">
        <v>49</v>
      </c>
      <c r="Q1381" t="s">
        <v>67</v>
      </c>
      <c r="R1381" t="s">
        <v>40</v>
      </c>
      <c r="S1381" t="str">
        <f>IF(Table1[[#This Row],[Current Employee Rating]]&gt;=4,"High Performer",IF(Table1[[#This Row],[Current Employee Rating]]&gt;=3,"Average Performer","Low Performer"))</f>
        <v>Average Performer</v>
      </c>
      <c r="T1381">
        <v>3</v>
      </c>
      <c r="U1381" s="1">
        <v>44943</v>
      </c>
      <c r="V1381">
        <v>1</v>
      </c>
      <c r="W1381" t="str">
        <f>IF(Table1[[#This Row],[Engagement Score]]&lt;3,"Low",IF(Table1[[#This Row],[Engagement Score]]&lt;4,"Medium","High"))</f>
        <v>Low</v>
      </c>
      <c r="X1381">
        <v>1</v>
      </c>
      <c r="Y1381" t="str">
        <f>IF(Table1[[#This Row],[Satisfaction Score]]&lt;3,"Unsatisfied",IF(Table1[[#This Row],[Satisfaction Score]]&lt;4,"Neutral","Satisfied"))</f>
        <v>Unsatisfied</v>
      </c>
      <c r="Z1381">
        <v>3</v>
      </c>
      <c r="AA1381" s="1">
        <v>44979</v>
      </c>
      <c r="AB1381" t="s">
        <v>50</v>
      </c>
      <c r="AC1381" t="s">
        <v>51</v>
      </c>
      <c r="AD1381" t="s">
        <v>63</v>
      </c>
      <c r="AE1381">
        <v>4</v>
      </c>
      <c r="AF1381" s="5">
        <v>537.71</v>
      </c>
      <c r="AG1381">
        <v>72</v>
      </c>
      <c r="AH1381" t="str">
        <f t="shared" si="21"/>
        <v>Old</v>
      </c>
    </row>
    <row r="1382" spans="1:34" x14ac:dyDescent="0.25">
      <c r="A1382">
        <v>1897</v>
      </c>
      <c r="B1382" s="1">
        <v>44514</v>
      </c>
      <c r="C1382">
        <v>4</v>
      </c>
      <c r="D1382" t="s">
        <v>106</v>
      </c>
      <c r="E1382" t="s">
        <v>81</v>
      </c>
      <c r="F1382" t="s">
        <v>30</v>
      </c>
      <c r="G1382" t="s">
        <v>55</v>
      </c>
      <c r="H1382" t="s">
        <v>32</v>
      </c>
      <c r="I1382" t="s">
        <v>33</v>
      </c>
      <c r="J1382" t="s">
        <v>34</v>
      </c>
      <c r="K1382" t="s">
        <v>188</v>
      </c>
      <c r="L1382" t="s">
        <v>70</v>
      </c>
      <c r="M1382" s="1">
        <v>17734</v>
      </c>
      <c r="N1382" t="s">
        <v>36</v>
      </c>
      <c r="O1382" t="s">
        <v>48</v>
      </c>
      <c r="P1382" t="s">
        <v>84</v>
      </c>
      <c r="Q1382" t="s">
        <v>77</v>
      </c>
      <c r="R1382" t="s">
        <v>40</v>
      </c>
      <c r="S1382" t="str">
        <f>IF(Table1[[#This Row],[Current Employee Rating]]&gt;=4,"High Performer",IF(Table1[[#This Row],[Current Employee Rating]]&gt;=3,"Average Performer","Low Performer"))</f>
        <v>Average Performer</v>
      </c>
      <c r="T1382">
        <v>3</v>
      </c>
      <c r="U1382" s="1">
        <v>44809</v>
      </c>
      <c r="V1382">
        <v>2</v>
      </c>
      <c r="W1382" t="str">
        <f>IF(Table1[[#This Row],[Engagement Score]]&lt;3,"Low",IF(Table1[[#This Row],[Engagement Score]]&lt;4,"Medium","High"))</f>
        <v>Low</v>
      </c>
      <c r="X1382">
        <v>4</v>
      </c>
      <c r="Y1382" t="str">
        <f>IF(Table1[[#This Row],[Satisfaction Score]]&lt;3,"Unsatisfied",IF(Table1[[#This Row],[Satisfaction Score]]&lt;4,"Neutral","Satisfied"))</f>
        <v>Satisfied</v>
      </c>
      <c r="Z1382">
        <v>5</v>
      </c>
      <c r="AA1382" s="1">
        <v>45001</v>
      </c>
      <c r="AB1382" t="s">
        <v>92</v>
      </c>
      <c r="AC1382" t="s">
        <v>51</v>
      </c>
      <c r="AD1382" t="s">
        <v>63</v>
      </c>
      <c r="AE1382">
        <v>2</v>
      </c>
      <c r="AF1382" s="5">
        <v>491.71</v>
      </c>
      <c r="AG1382">
        <v>73</v>
      </c>
      <c r="AH1382" t="str">
        <f t="shared" si="21"/>
        <v>Old</v>
      </c>
    </row>
    <row r="1383" spans="1:34" x14ac:dyDescent="0.25">
      <c r="A1383">
        <v>1898</v>
      </c>
      <c r="B1383" s="1">
        <v>43621</v>
      </c>
      <c r="C1383">
        <v>6</v>
      </c>
      <c r="D1383" t="s">
        <v>28</v>
      </c>
      <c r="E1383" t="s">
        <v>87</v>
      </c>
      <c r="F1383" t="s">
        <v>30</v>
      </c>
      <c r="G1383" t="s">
        <v>55</v>
      </c>
      <c r="H1383" t="s">
        <v>32</v>
      </c>
      <c r="I1383" t="s">
        <v>33</v>
      </c>
      <c r="J1383" t="s">
        <v>34</v>
      </c>
      <c r="K1383" t="s">
        <v>188</v>
      </c>
      <c r="L1383" t="s">
        <v>70</v>
      </c>
      <c r="M1383" s="1">
        <v>35444</v>
      </c>
      <c r="N1383" t="s">
        <v>36</v>
      </c>
      <c r="O1383" t="s">
        <v>37</v>
      </c>
      <c r="P1383" t="s">
        <v>38</v>
      </c>
      <c r="Q1383" t="s">
        <v>61</v>
      </c>
      <c r="R1383" t="s">
        <v>40</v>
      </c>
      <c r="S1383" t="str">
        <f>IF(Table1[[#This Row],[Current Employee Rating]]&gt;=4,"High Performer",IF(Table1[[#This Row],[Current Employee Rating]]&gt;=3,"Average Performer","Low Performer"))</f>
        <v>Average Performer</v>
      </c>
      <c r="T1383">
        <v>3</v>
      </c>
      <c r="U1383" s="1">
        <v>45125</v>
      </c>
      <c r="V1383">
        <v>4</v>
      </c>
      <c r="W1383" t="str">
        <f>IF(Table1[[#This Row],[Engagement Score]]&lt;3,"Low",IF(Table1[[#This Row],[Engagement Score]]&lt;4,"Medium","High"))</f>
        <v>High</v>
      </c>
      <c r="X1383">
        <v>5</v>
      </c>
      <c r="Y1383" t="str">
        <f>IF(Table1[[#This Row],[Satisfaction Score]]&lt;3,"Unsatisfied",IF(Table1[[#This Row],[Satisfaction Score]]&lt;4,"Neutral","Satisfied"))</f>
        <v>Satisfied</v>
      </c>
      <c r="Z1383">
        <v>5</v>
      </c>
      <c r="AA1383" s="1">
        <v>45117</v>
      </c>
      <c r="AB1383" t="s">
        <v>62</v>
      </c>
      <c r="AC1383" t="s">
        <v>42</v>
      </c>
      <c r="AD1383" t="s">
        <v>63</v>
      </c>
      <c r="AE1383">
        <v>3</v>
      </c>
      <c r="AF1383" s="5">
        <v>673.38</v>
      </c>
      <c r="AG1383">
        <v>22</v>
      </c>
      <c r="AH1383" t="str">
        <f t="shared" si="21"/>
        <v>Young Adult</v>
      </c>
    </row>
    <row r="1384" spans="1:34" x14ac:dyDescent="0.25">
      <c r="A1384">
        <v>1899</v>
      </c>
      <c r="B1384" s="1">
        <v>44177</v>
      </c>
      <c r="C1384">
        <v>5</v>
      </c>
      <c r="D1384" t="s">
        <v>28</v>
      </c>
      <c r="E1384" t="s">
        <v>64</v>
      </c>
      <c r="F1384" t="s">
        <v>30</v>
      </c>
      <c r="G1384" t="s">
        <v>31</v>
      </c>
      <c r="H1384" t="s">
        <v>32</v>
      </c>
      <c r="I1384" t="s">
        <v>55</v>
      </c>
      <c r="J1384" t="s">
        <v>34</v>
      </c>
      <c r="K1384" t="s">
        <v>188</v>
      </c>
      <c r="L1384" t="s">
        <v>70</v>
      </c>
      <c r="M1384" s="1">
        <v>30200</v>
      </c>
      <c r="N1384" t="s">
        <v>36</v>
      </c>
      <c r="O1384" t="s">
        <v>37</v>
      </c>
      <c r="P1384" t="s">
        <v>84</v>
      </c>
      <c r="Q1384" t="s">
        <v>67</v>
      </c>
      <c r="R1384" t="s">
        <v>40</v>
      </c>
      <c r="S1384" t="str">
        <f>IF(Table1[[#This Row],[Current Employee Rating]]&gt;=4,"High Performer",IF(Table1[[#This Row],[Current Employee Rating]]&gt;=3,"Average Performer","Low Performer"))</f>
        <v>Average Performer</v>
      </c>
      <c r="T1384">
        <v>3</v>
      </c>
      <c r="U1384" s="1">
        <v>45105</v>
      </c>
      <c r="V1384">
        <v>2</v>
      </c>
      <c r="W1384" t="str">
        <f>IF(Table1[[#This Row],[Engagement Score]]&lt;3,"Low",IF(Table1[[#This Row],[Engagement Score]]&lt;4,"Medium","High"))</f>
        <v>Low</v>
      </c>
      <c r="X1384">
        <v>4</v>
      </c>
      <c r="Y1384" t="str">
        <f>IF(Table1[[#This Row],[Satisfaction Score]]&lt;3,"Unsatisfied",IF(Table1[[#This Row],[Satisfaction Score]]&lt;4,"Neutral","Satisfied"))</f>
        <v>Satisfied</v>
      </c>
      <c r="Z1384">
        <v>5</v>
      </c>
      <c r="AA1384" s="1">
        <v>44955</v>
      </c>
      <c r="AB1384" t="s">
        <v>41</v>
      </c>
      <c r="AC1384" t="s">
        <v>42</v>
      </c>
      <c r="AD1384" t="s">
        <v>52</v>
      </c>
      <c r="AE1384">
        <v>2</v>
      </c>
      <c r="AF1384" s="5">
        <v>724.87</v>
      </c>
      <c r="AG1384">
        <v>38</v>
      </c>
      <c r="AH1384" t="str">
        <f t="shared" si="21"/>
        <v>Adult</v>
      </c>
    </row>
    <row r="1385" spans="1:34" x14ac:dyDescent="0.25">
      <c r="A1385">
        <v>1900</v>
      </c>
      <c r="B1385" s="1">
        <v>43927</v>
      </c>
      <c r="C1385">
        <v>6</v>
      </c>
      <c r="D1385" t="s">
        <v>28</v>
      </c>
      <c r="E1385" t="s">
        <v>94</v>
      </c>
      <c r="F1385" t="s">
        <v>30</v>
      </c>
      <c r="G1385" t="s">
        <v>55</v>
      </c>
      <c r="H1385" t="s">
        <v>56</v>
      </c>
      <c r="I1385" t="s">
        <v>55</v>
      </c>
      <c r="J1385" t="s">
        <v>34</v>
      </c>
      <c r="K1385" t="s">
        <v>188</v>
      </c>
      <c r="L1385" t="s">
        <v>65</v>
      </c>
      <c r="M1385" s="1">
        <v>21997</v>
      </c>
      <c r="N1385" t="s">
        <v>36</v>
      </c>
      <c r="O1385" t="s">
        <v>37</v>
      </c>
      <c r="P1385" t="s">
        <v>49</v>
      </c>
      <c r="Q1385" t="s">
        <v>39</v>
      </c>
      <c r="R1385" t="s">
        <v>40</v>
      </c>
      <c r="S1385" t="str">
        <f>IF(Table1[[#This Row],[Current Employee Rating]]&gt;=4,"High Performer",IF(Table1[[#This Row],[Current Employee Rating]]&gt;=3,"Average Performer","Low Performer"))</f>
        <v>Average Performer</v>
      </c>
      <c r="T1385">
        <v>3</v>
      </c>
      <c r="U1385" s="1">
        <v>45109</v>
      </c>
      <c r="V1385">
        <v>2</v>
      </c>
      <c r="W1385" t="str">
        <f>IF(Table1[[#This Row],[Engagement Score]]&lt;3,"Low",IF(Table1[[#This Row],[Engagement Score]]&lt;4,"Medium","High"))</f>
        <v>Low</v>
      </c>
      <c r="X1385">
        <v>2</v>
      </c>
      <c r="Y1385" t="str">
        <f>IF(Table1[[#This Row],[Satisfaction Score]]&lt;3,"Unsatisfied",IF(Table1[[#This Row],[Satisfaction Score]]&lt;4,"Neutral","Satisfied"))</f>
        <v>Unsatisfied</v>
      </c>
      <c r="Z1385">
        <v>5</v>
      </c>
      <c r="AA1385" s="1">
        <v>45043</v>
      </c>
      <c r="AB1385" t="s">
        <v>92</v>
      </c>
      <c r="AC1385" t="s">
        <v>42</v>
      </c>
      <c r="AD1385" t="s">
        <v>73</v>
      </c>
      <c r="AE1385">
        <v>4</v>
      </c>
      <c r="AF1385" s="5">
        <v>140.83000000000001</v>
      </c>
      <c r="AG1385">
        <v>60</v>
      </c>
      <c r="AH1385" t="str">
        <f t="shared" si="21"/>
        <v>Old</v>
      </c>
    </row>
    <row r="1386" spans="1:34" x14ac:dyDescent="0.25">
      <c r="A1386">
        <v>1901</v>
      </c>
      <c r="B1386" s="1">
        <v>44956</v>
      </c>
      <c r="C1386">
        <v>3</v>
      </c>
      <c r="D1386" t="s">
        <v>28</v>
      </c>
      <c r="E1386" t="s">
        <v>74</v>
      </c>
      <c r="F1386" t="s">
        <v>30</v>
      </c>
      <c r="G1386" t="s">
        <v>55</v>
      </c>
      <c r="H1386" t="s">
        <v>56</v>
      </c>
      <c r="I1386" t="s">
        <v>55</v>
      </c>
      <c r="J1386" t="s">
        <v>34</v>
      </c>
      <c r="K1386" t="s">
        <v>188</v>
      </c>
      <c r="L1386" t="s">
        <v>79</v>
      </c>
      <c r="M1386" s="1">
        <v>21771</v>
      </c>
      <c r="N1386" t="s">
        <v>36</v>
      </c>
      <c r="O1386" t="s">
        <v>37</v>
      </c>
      <c r="P1386" t="s">
        <v>38</v>
      </c>
      <c r="Q1386" t="s">
        <v>77</v>
      </c>
      <c r="R1386" t="s">
        <v>40</v>
      </c>
      <c r="S1386" t="str">
        <f>IF(Table1[[#This Row],[Current Employee Rating]]&gt;=4,"High Performer",IF(Table1[[#This Row],[Current Employee Rating]]&gt;=3,"Average Performer","Low Performer"))</f>
        <v>Average Performer</v>
      </c>
      <c r="T1386">
        <v>3</v>
      </c>
      <c r="U1386" s="1">
        <v>45099</v>
      </c>
      <c r="V1386">
        <v>4</v>
      </c>
      <c r="W1386" t="str">
        <f>IF(Table1[[#This Row],[Engagement Score]]&lt;3,"Low",IF(Table1[[#This Row],[Engagement Score]]&lt;4,"Medium","High"))</f>
        <v>High</v>
      </c>
      <c r="X1386">
        <v>1</v>
      </c>
      <c r="Y1386" t="str">
        <f>IF(Table1[[#This Row],[Satisfaction Score]]&lt;3,"Unsatisfied",IF(Table1[[#This Row],[Satisfaction Score]]&lt;4,"Neutral","Satisfied"))</f>
        <v>Unsatisfied</v>
      </c>
      <c r="Z1386">
        <v>5</v>
      </c>
      <c r="AA1386" s="1">
        <v>44826</v>
      </c>
      <c r="AB1386" t="s">
        <v>62</v>
      </c>
      <c r="AC1386" t="s">
        <v>51</v>
      </c>
      <c r="AD1386" t="s">
        <v>73</v>
      </c>
      <c r="AE1386">
        <v>1</v>
      </c>
      <c r="AF1386" s="5">
        <v>113.47</v>
      </c>
      <c r="AG1386">
        <v>64</v>
      </c>
      <c r="AH1386" t="str">
        <f t="shared" si="21"/>
        <v>Old</v>
      </c>
    </row>
    <row r="1387" spans="1:34" x14ac:dyDescent="0.25">
      <c r="A1387">
        <v>1902</v>
      </c>
      <c r="B1387" s="1">
        <v>44082</v>
      </c>
      <c r="C1387">
        <v>5</v>
      </c>
      <c r="D1387" t="s">
        <v>28</v>
      </c>
      <c r="E1387" t="s">
        <v>81</v>
      </c>
      <c r="F1387" t="s">
        <v>30</v>
      </c>
      <c r="G1387" t="s">
        <v>55</v>
      </c>
      <c r="H1387" t="s">
        <v>45</v>
      </c>
      <c r="I1387" t="s">
        <v>33</v>
      </c>
      <c r="J1387" t="s">
        <v>34</v>
      </c>
      <c r="K1387" t="s">
        <v>188</v>
      </c>
      <c r="L1387" t="s">
        <v>79</v>
      </c>
      <c r="M1387" s="1">
        <v>19035</v>
      </c>
      <c r="N1387" t="s">
        <v>36</v>
      </c>
      <c r="O1387" t="s">
        <v>48</v>
      </c>
      <c r="P1387" t="s">
        <v>60</v>
      </c>
      <c r="Q1387" t="s">
        <v>77</v>
      </c>
      <c r="R1387" t="s">
        <v>40</v>
      </c>
      <c r="S1387" t="str">
        <f>IF(Table1[[#This Row],[Current Employee Rating]]&gt;=4,"High Performer",IF(Table1[[#This Row],[Current Employee Rating]]&gt;=3,"Average Performer","Low Performer"))</f>
        <v>Average Performer</v>
      </c>
      <c r="T1387">
        <v>3</v>
      </c>
      <c r="U1387" s="1">
        <v>45134</v>
      </c>
      <c r="V1387">
        <v>2</v>
      </c>
      <c r="W1387" t="str">
        <f>IF(Table1[[#This Row],[Engagement Score]]&lt;3,"Low",IF(Table1[[#This Row],[Engagement Score]]&lt;4,"Medium","High"))</f>
        <v>Low</v>
      </c>
      <c r="X1387">
        <v>5</v>
      </c>
      <c r="Y1387" t="str">
        <f>IF(Table1[[#This Row],[Satisfaction Score]]&lt;3,"Unsatisfied",IF(Table1[[#This Row],[Satisfaction Score]]&lt;4,"Neutral","Satisfied"))</f>
        <v>Satisfied</v>
      </c>
      <c r="Z1387">
        <v>3</v>
      </c>
      <c r="AA1387" s="1">
        <v>44981</v>
      </c>
      <c r="AB1387" t="s">
        <v>50</v>
      </c>
      <c r="AC1387" t="s">
        <v>51</v>
      </c>
      <c r="AD1387" t="s">
        <v>52</v>
      </c>
      <c r="AE1387">
        <v>1</v>
      </c>
      <c r="AF1387" s="5">
        <v>604.92999999999995</v>
      </c>
      <c r="AG1387">
        <v>68</v>
      </c>
      <c r="AH1387" t="str">
        <f t="shared" si="21"/>
        <v>Old</v>
      </c>
    </row>
    <row r="1388" spans="1:34" x14ac:dyDescent="0.25">
      <c r="A1388">
        <v>1903</v>
      </c>
      <c r="B1388" s="1">
        <v>44179</v>
      </c>
      <c r="C1388">
        <v>5</v>
      </c>
      <c r="D1388" t="s">
        <v>28</v>
      </c>
      <c r="E1388" t="s">
        <v>54</v>
      </c>
      <c r="F1388" t="s">
        <v>30</v>
      </c>
      <c r="G1388" t="s">
        <v>46</v>
      </c>
      <c r="H1388" t="s">
        <v>32</v>
      </c>
      <c r="I1388" t="s">
        <v>46</v>
      </c>
      <c r="J1388" t="s">
        <v>34</v>
      </c>
      <c r="K1388" t="s">
        <v>188</v>
      </c>
      <c r="L1388" t="s">
        <v>70</v>
      </c>
      <c r="M1388" s="1">
        <v>22017</v>
      </c>
      <c r="N1388" t="s">
        <v>36</v>
      </c>
      <c r="O1388" t="s">
        <v>37</v>
      </c>
      <c r="P1388" t="s">
        <v>72</v>
      </c>
      <c r="Q1388" t="s">
        <v>77</v>
      </c>
      <c r="R1388" t="s">
        <v>40</v>
      </c>
      <c r="S1388" t="str">
        <f>IF(Table1[[#This Row],[Current Employee Rating]]&gt;=4,"High Performer",IF(Table1[[#This Row],[Current Employee Rating]]&gt;=3,"Average Performer","Low Performer"))</f>
        <v>Average Performer</v>
      </c>
      <c r="T1388">
        <v>3</v>
      </c>
      <c r="U1388" s="1">
        <v>44912</v>
      </c>
      <c r="V1388">
        <v>5</v>
      </c>
      <c r="W1388" t="str">
        <f>IF(Table1[[#This Row],[Engagement Score]]&lt;3,"Low",IF(Table1[[#This Row],[Engagement Score]]&lt;4,"Medium","High"))</f>
        <v>High</v>
      </c>
      <c r="X1388">
        <v>5</v>
      </c>
      <c r="Y1388" t="str">
        <f>IF(Table1[[#This Row],[Satisfaction Score]]&lt;3,"Unsatisfied",IF(Table1[[#This Row],[Satisfaction Score]]&lt;4,"Neutral","Satisfied"))</f>
        <v>Satisfied</v>
      </c>
      <c r="Z1388">
        <v>2</v>
      </c>
      <c r="AA1388" s="1">
        <v>45073</v>
      </c>
      <c r="AB1388" t="s">
        <v>62</v>
      </c>
      <c r="AC1388" t="s">
        <v>51</v>
      </c>
      <c r="AD1388" t="s">
        <v>63</v>
      </c>
      <c r="AE1388">
        <v>4</v>
      </c>
      <c r="AF1388" s="5">
        <v>699.97</v>
      </c>
      <c r="AG1388">
        <v>60</v>
      </c>
      <c r="AH1388" t="str">
        <f t="shared" si="21"/>
        <v>Old</v>
      </c>
    </row>
    <row r="1389" spans="1:34" x14ac:dyDescent="0.25">
      <c r="A1389">
        <v>1904</v>
      </c>
      <c r="B1389" s="1">
        <v>44872</v>
      </c>
      <c r="C1389">
        <v>3</v>
      </c>
      <c r="D1389" t="s">
        <v>28</v>
      </c>
      <c r="E1389" t="s">
        <v>69</v>
      </c>
      <c r="F1389" t="s">
        <v>30</v>
      </c>
      <c r="G1389" t="s">
        <v>31</v>
      </c>
      <c r="H1389" t="s">
        <v>32</v>
      </c>
      <c r="I1389" t="s">
        <v>46</v>
      </c>
      <c r="J1389" t="s">
        <v>34</v>
      </c>
      <c r="K1389" t="s">
        <v>188</v>
      </c>
      <c r="L1389" t="s">
        <v>65</v>
      </c>
      <c r="M1389" s="1">
        <v>30235</v>
      </c>
      <c r="N1389" t="s">
        <v>36</v>
      </c>
      <c r="O1389" t="s">
        <v>37</v>
      </c>
      <c r="P1389" t="s">
        <v>84</v>
      </c>
      <c r="Q1389" t="s">
        <v>39</v>
      </c>
      <c r="R1389" t="s">
        <v>40</v>
      </c>
      <c r="S1389" t="str">
        <f>IF(Table1[[#This Row],[Current Employee Rating]]&gt;=4,"High Performer",IF(Table1[[#This Row],[Current Employee Rating]]&gt;=3,"Average Performer","Low Performer"))</f>
        <v>Average Performer</v>
      </c>
      <c r="T1389">
        <v>3</v>
      </c>
      <c r="U1389" s="1">
        <v>44904</v>
      </c>
      <c r="V1389">
        <v>5</v>
      </c>
      <c r="W1389" t="str">
        <f>IF(Table1[[#This Row],[Engagement Score]]&lt;3,"Low",IF(Table1[[#This Row],[Engagement Score]]&lt;4,"Medium","High"))</f>
        <v>High</v>
      </c>
      <c r="X1389">
        <v>1</v>
      </c>
      <c r="Y1389" t="str">
        <f>IF(Table1[[#This Row],[Satisfaction Score]]&lt;3,"Unsatisfied",IF(Table1[[#This Row],[Satisfaction Score]]&lt;4,"Neutral","Satisfied"))</f>
        <v>Unsatisfied</v>
      </c>
      <c r="Z1389">
        <v>4</v>
      </c>
      <c r="AA1389" s="1">
        <v>44854</v>
      </c>
      <c r="AB1389" t="s">
        <v>41</v>
      </c>
      <c r="AC1389" t="s">
        <v>42</v>
      </c>
      <c r="AD1389" t="s">
        <v>43</v>
      </c>
      <c r="AE1389">
        <v>1</v>
      </c>
      <c r="AF1389" s="5">
        <v>576.1</v>
      </c>
      <c r="AG1389">
        <v>40</v>
      </c>
      <c r="AH1389" t="str">
        <f t="shared" si="21"/>
        <v>Middle Aged</v>
      </c>
    </row>
    <row r="1390" spans="1:34" x14ac:dyDescent="0.25">
      <c r="A1390">
        <v>1905</v>
      </c>
      <c r="B1390" s="1">
        <v>44657</v>
      </c>
      <c r="C1390">
        <v>4</v>
      </c>
      <c r="D1390" t="s">
        <v>28</v>
      </c>
      <c r="E1390" t="s">
        <v>29</v>
      </c>
      <c r="F1390" t="s">
        <v>30</v>
      </c>
      <c r="G1390" t="s">
        <v>46</v>
      </c>
      <c r="H1390" t="s">
        <v>56</v>
      </c>
      <c r="I1390" t="s">
        <v>33</v>
      </c>
      <c r="J1390" t="s">
        <v>34</v>
      </c>
      <c r="K1390" t="s">
        <v>188</v>
      </c>
      <c r="L1390" t="s">
        <v>101</v>
      </c>
      <c r="M1390" s="1">
        <v>26368</v>
      </c>
      <c r="N1390" t="s">
        <v>36</v>
      </c>
      <c r="O1390" t="s">
        <v>37</v>
      </c>
      <c r="P1390" t="s">
        <v>84</v>
      </c>
      <c r="Q1390" t="s">
        <v>67</v>
      </c>
      <c r="R1390" t="s">
        <v>40</v>
      </c>
      <c r="S1390" t="str">
        <f>IF(Table1[[#This Row],[Current Employee Rating]]&gt;=4,"High Performer",IF(Table1[[#This Row],[Current Employee Rating]]&gt;=3,"Average Performer","Low Performer"))</f>
        <v>Average Performer</v>
      </c>
      <c r="T1390">
        <v>3</v>
      </c>
      <c r="U1390" s="1">
        <v>45031</v>
      </c>
      <c r="V1390">
        <v>5</v>
      </c>
      <c r="W1390" t="str">
        <f>IF(Table1[[#This Row],[Engagement Score]]&lt;3,"Low",IF(Table1[[#This Row],[Engagement Score]]&lt;4,"Medium","High"))</f>
        <v>High</v>
      </c>
      <c r="X1390">
        <v>2</v>
      </c>
      <c r="Y1390" t="str">
        <f>IF(Table1[[#This Row],[Satisfaction Score]]&lt;3,"Unsatisfied",IF(Table1[[#This Row],[Satisfaction Score]]&lt;4,"Neutral","Satisfied"))</f>
        <v>Unsatisfied</v>
      </c>
      <c r="Z1390">
        <v>1</v>
      </c>
      <c r="AA1390" s="1">
        <v>44889</v>
      </c>
      <c r="AB1390" t="s">
        <v>41</v>
      </c>
      <c r="AC1390" t="s">
        <v>42</v>
      </c>
      <c r="AD1390" t="s">
        <v>73</v>
      </c>
      <c r="AE1390">
        <v>2</v>
      </c>
      <c r="AF1390" s="5">
        <v>958.46</v>
      </c>
      <c r="AG1390">
        <v>50</v>
      </c>
      <c r="AH1390" t="str">
        <f t="shared" si="21"/>
        <v>Middle Aged</v>
      </c>
    </row>
    <row r="1391" spans="1:34" x14ac:dyDescent="0.25">
      <c r="A1391">
        <v>1906</v>
      </c>
      <c r="B1391" s="1">
        <v>44249</v>
      </c>
      <c r="C1391">
        <v>5</v>
      </c>
      <c r="D1391" t="s">
        <v>28</v>
      </c>
      <c r="E1391" t="s">
        <v>85</v>
      </c>
      <c r="F1391" t="s">
        <v>30</v>
      </c>
      <c r="G1391" t="s">
        <v>46</v>
      </c>
      <c r="H1391" t="s">
        <v>56</v>
      </c>
      <c r="I1391" t="s">
        <v>55</v>
      </c>
      <c r="J1391" t="s">
        <v>34</v>
      </c>
      <c r="K1391" t="s">
        <v>188</v>
      </c>
      <c r="L1391" t="s">
        <v>70</v>
      </c>
      <c r="M1391" s="1">
        <v>17382</v>
      </c>
      <c r="N1391" t="s">
        <v>36</v>
      </c>
      <c r="O1391" t="s">
        <v>48</v>
      </c>
      <c r="P1391" t="s">
        <v>49</v>
      </c>
      <c r="Q1391" t="s">
        <v>39</v>
      </c>
      <c r="R1391" t="s">
        <v>40</v>
      </c>
      <c r="S1391" t="str">
        <f>IF(Table1[[#This Row],[Current Employee Rating]]&gt;=4,"High Performer",IF(Table1[[#This Row],[Current Employee Rating]]&gt;=3,"Average Performer","Low Performer"))</f>
        <v>Average Performer</v>
      </c>
      <c r="T1391">
        <v>3</v>
      </c>
      <c r="U1391" s="1">
        <v>44923</v>
      </c>
      <c r="V1391">
        <v>1</v>
      </c>
      <c r="W1391" t="str">
        <f>IF(Table1[[#This Row],[Engagement Score]]&lt;3,"Low",IF(Table1[[#This Row],[Engagement Score]]&lt;4,"Medium","High"))</f>
        <v>Low</v>
      </c>
      <c r="X1391">
        <v>4</v>
      </c>
      <c r="Y1391" t="str">
        <f>IF(Table1[[#This Row],[Satisfaction Score]]&lt;3,"Unsatisfied",IF(Table1[[#This Row],[Satisfaction Score]]&lt;4,"Neutral","Satisfied"))</f>
        <v>Satisfied</v>
      </c>
      <c r="Z1391">
        <v>5</v>
      </c>
      <c r="AA1391" s="1">
        <v>44990</v>
      </c>
      <c r="AB1391" t="s">
        <v>62</v>
      </c>
      <c r="AC1391" t="s">
        <v>51</v>
      </c>
      <c r="AD1391" t="s">
        <v>73</v>
      </c>
      <c r="AE1391">
        <v>5</v>
      </c>
      <c r="AF1391" s="5">
        <v>228.41</v>
      </c>
      <c r="AG1391">
        <v>74</v>
      </c>
      <c r="AH1391" t="str">
        <f t="shared" si="21"/>
        <v>Old</v>
      </c>
    </row>
    <row r="1392" spans="1:34" x14ac:dyDescent="0.25">
      <c r="A1392">
        <v>1907</v>
      </c>
      <c r="B1392" s="1">
        <v>44697</v>
      </c>
      <c r="C1392">
        <v>3</v>
      </c>
      <c r="D1392" t="s">
        <v>28</v>
      </c>
      <c r="E1392" t="s">
        <v>44</v>
      </c>
      <c r="F1392" t="s">
        <v>30</v>
      </c>
      <c r="G1392" t="s">
        <v>55</v>
      </c>
      <c r="H1392" t="s">
        <v>32</v>
      </c>
      <c r="I1392" t="s">
        <v>46</v>
      </c>
      <c r="J1392" t="s">
        <v>34</v>
      </c>
      <c r="K1392" t="s">
        <v>188</v>
      </c>
      <c r="L1392" t="s">
        <v>70</v>
      </c>
      <c r="M1392" s="1">
        <v>32451</v>
      </c>
      <c r="N1392" t="s">
        <v>36</v>
      </c>
      <c r="O1392" t="s">
        <v>48</v>
      </c>
      <c r="P1392" t="s">
        <v>84</v>
      </c>
      <c r="Q1392" t="s">
        <v>39</v>
      </c>
      <c r="R1392" t="s">
        <v>40</v>
      </c>
      <c r="S1392" t="str">
        <f>IF(Table1[[#This Row],[Current Employee Rating]]&gt;=4,"High Performer",IF(Table1[[#This Row],[Current Employee Rating]]&gt;=3,"Average Performer","Low Performer"))</f>
        <v>Average Performer</v>
      </c>
      <c r="T1392">
        <v>3</v>
      </c>
      <c r="U1392" s="1">
        <v>44944</v>
      </c>
      <c r="V1392">
        <v>2</v>
      </c>
      <c r="W1392" t="str">
        <f>IF(Table1[[#This Row],[Engagement Score]]&lt;3,"Low",IF(Table1[[#This Row],[Engagement Score]]&lt;4,"Medium","High"))</f>
        <v>Low</v>
      </c>
      <c r="X1392">
        <v>4</v>
      </c>
      <c r="Y1392" t="str">
        <f>IF(Table1[[#This Row],[Satisfaction Score]]&lt;3,"Unsatisfied",IF(Table1[[#This Row],[Satisfaction Score]]&lt;4,"Neutral","Satisfied"))</f>
        <v>Satisfied</v>
      </c>
      <c r="Z1392">
        <v>5</v>
      </c>
      <c r="AA1392" s="1">
        <v>44875</v>
      </c>
      <c r="AB1392" t="s">
        <v>68</v>
      </c>
      <c r="AC1392" t="s">
        <v>42</v>
      </c>
      <c r="AD1392" t="s">
        <v>63</v>
      </c>
      <c r="AE1392">
        <v>2</v>
      </c>
      <c r="AF1392" s="5">
        <v>203.44</v>
      </c>
      <c r="AG1392">
        <v>34</v>
      </c>
      <c r="AH1392" t="str">
        <f t="shared" si="21"/>
        <v>Adult</v>
      </c>
    </row>
    <row r="1393" spans="1:34" x14ac:dyDescent="0.25">
      <c r="A1393">
        <v>1908</v>
      </c>
      <c r="B1393" s="1">
        <v>43848</v>
      </c>
      <c r="C1393">
        <v>6</v>
      </c>
      <c r="D1393" t="s">
        <v>28</v>
      </c>
      <c r="E1393" t="s">
        <v>87</v>
      </c>
      <c r="F1393" t="s">
        <v>30</v>
      </c>
      <c r="G1393" t="s">
        <v>31</v>
      </c>
      <c r="H1393" t="s">
        <v>56</v>
      </c>
      <c r="I1393" t="s">
        <v>46</v>
      </c>
      <c r="J1393" t="s">
        <v>34</v>
      </c>
      <c r="K1393" t="s">
        <v>188</v>
      </c>
      <c r="L1393" t="s">
        <v>70</v>
      </c>
      <c r="M1393" s="1">
        <v>15480</v>
      </c>
      <c r="N1393" t="s">
        <v>36</v>
      </c>
      <c r="O1393" t="s">
        <v>37</v>
      </c>
      <c r="P1393" t="s">
        <v>38</v>
      </c>
      <c r="Q1393" t="s">
        <v>39</v>
      </c>
      <c r="R1393" t="s">
        <v>40</v>
      </c>
      <c r="S1393" t="str">
        <f>IF(Table1[[#This Row],[Current Employee Rating]]&gt;=4,"High Performer",IF(Table1[[#This Row],[Current Employee Rating]]&gt;=3,"Average Performer","Low Performer"))</f>
        <v>Average Performer</v>
      </c>
      <c r="T1393">
        <v>3</v>
      </c>
      <c r="U1393" s="1">
        <v>44952</v>
      </c>
      <c r="V1393">
        <v>4</v>
      </c>
      <c r="W1393" t="str">
        <f>IF(Table1[[#This Row],[Engagement Score]]&lt;3,"Low",IF(Table1[[#This Row],[Engagement Score]]&lt;4,"Medium","High"))</f>
        <v>High</v>
      </c>
      <c r="X1393">
        <v>2</v>
      </c>
      <c r="Y1393" t="str">
        <f>IF(Table1[[#This Row],[Satisfaction Score]]&lt;3,"Unsatisfied",IF(Table1[[#This Row],[Satisfaction Score]]&lt;4,"Neutral","Satisfied"))</f>
        <v>Unsatisfied</v>
      </c>
      <c r="Z1393">
        <v>5</v>
      </c>
      <c r="AA1393" s="1">
        <v>45128</v>
      </c>
      <c r="AB1393" t="s">
        <v>62</v>
      </c>
      <c r="AC1393" t="s">
        <v>51</v>
      </c>
      <c r="AD1393" t="s">
        <v>52</v>
      </c>
      <c r="AE1393">
        <v>2</v>
      </c>
      <c r="AF1393" s="5">
        <v>359.08</v>
      </c>
      <c r="AG1393">
        <v>78</v>
      </c>
      <c r="AH1393" t="str">
        <f t="shared" si="21"/>
        <v>Old</v>
      </c>
    </row>
    <row r="1394" spans="1:34" x14ac:dyDescent="0.25">
      <c r="A1394">
        <v>1909</v>
      </c>
      <c r="B1394" s="1">
        <v>44490</v>
      </c>
      <c r="C1394">
        <v>4</v>
      </c>
      <c r="D1394" t="s">
        <v>28</v>
      </c>
      <c r="E1394" t="s">
        <v>64</v>
      </c>
      <c r="F1394" t="s">
        <v>30</v>
      </c>
      <c r="G1394" t="s">
        <v>55</v>
      </c>
      <c r="H1394" t="s">
        <v>45</v>
      </c>
      <c r="I1394" t="s">
        <v>46</v>
      </c>
      <c r="J1394" t="s">
        <v>34</v>
      </c>
      <c r="K1394" t="s">
        <v>188</v>
      </c>
      <c r="L1394" t="s">
        <v>65</v>
      </c>
      <c r="M1394" s="1">
        <v>22569</v>
      </c>
      <c r="N1394" t="s">
        <v>36</v>
      </c>
      <c r="O1394" t="s">
        <v>37</v>
      </c>
      <c r="P1394" t="s">
        <v>38</v>
      </c>
      <c r="Q1394" t="s">
        <v>39</v>
      </c>
      <c r="R1394" t="s">
        <v>40</v>
      </c>
      <c r="S1394" t="str">
        <f>IF(Table1[[#This Row],[Current Employee Rating]]&gt;=4,"High Performer",IF(Table1[[#This Row],[Current Employee Rating]]&gt;=3,"Average Performer","Low Performer"))</f>
        <v>Average Performer</v>
      </c>
      <c r="T1394">
        <v>3</v>
      </c>
      <c r="U1394" s="1">
        <v>44888</v>
      </c>
      <c r="V1394">
        <v>3</v>
      </c>
      <c r="W1394" t="str">
        <f>IF(Table1[[#This Row],[Engagement Score]]&lt;3,"Low",IF(Table1[[#This Row],[Engagement Score]]&lt;4,"Medium","High"))</f>
        <v>Medium</v>
      </c>
      <c r="X1394">
        <v>5</v>
      </c>
      <c r="Y1394" t="str">
        <f>IF(Table1[[#This Row],[Satisfaction Score]]&lt;3,"Unsatisfied",IF(Table1[[#This Row],[Satisfaction Score]]&lt;4,"Neutral","Satisfied"))</f>
        <v>Satisfied</v>
      </c>
      <c r="Z1394">
        <v>2</v>
      </c>
      <c r="AA1394" s="1">
        <v>45000</v>
      </c>
      <c r="AB1394" t="s">
        <v>68</v>
      </c>
      <c r="AC1394" t="s">
        <v>42</v>
      </c>
      <c r="AD1394" t="s">
        <v>73</v>
      </c>
      <c r="AE1394">
        <v>3</v>
      </c>
      <c r="AF1394" s="5">
        <v>653.23</v>
      </c>
      <c r="AG1394">
        <v>60</v>
      </c>
      <c r="AH1394" t="str">
        <f t="shared" si="21"/>
        <v>Old</v>
      </c>
    </row>
    <row r="1395" spans="1:34" x14ac:dyDescent="0.25">
      <c r="A1395">
        <v>1910</v>
      </c>
      <c r="B1395" s="1">
        <v>43470</v>
      </c>
      <c r="C1395">
        <v>7</v>
      </c>
      <c r="D1395" t="s">
        <v>28</v>
      </c>
      <c r="E1395" t="s">
        <v>94</v>
      </c>
      <c r="F1395" t="s">
        <v>30</v>
      </c>
      <c r="G1395" t="s">
        <v>55</v>
      </c>
      <c r="H1395" t="s">
        <v>32</v>
      </c>
      <c r="I1395" t="s">
        <v>55</v>
      </c>
      <c r="J1395" t="s">
        <v>34</v>
      </c>
      <c r="K1395" t="s">
        <v>188</v>
      </c>
      <c r="L1395" t="s">
        <v>75</v>
      </c>
      <c r="M1395" s="1">
        <v>15652</v>
      </c>
      <c r="N1395" t="s">
        <v>36</v>
      </c>
      <c r="O1395" t="s">
        <v>37</v>
      </c>
      <c r="P1395" t="s">
        <v>49</v>
      </c>
      <c r="Q1395" t="s">
        <v>77</v>
      </c>
      <c r="R1395" t="s">
        <v>40</v>
      </c>
      <c r="S1395" t="str">
        <f>IF(Table1[[#This Row],[Current Employee Rating]]&gt;=4,"High Performer",IF(Table1[[#This Row],[Current Employee Rating]]&gt;=3,"Average Performer","Low Performer"))</f>
        <v>Average Performer</v>
      </c>
      <c r="T1395">
        <v>3</v>
      </c>
      <c r="U1395" s="1">
        <v>44870</v>
      </c>
      <c r="V1395">
        <v>1</v>
      </c>
      <c r="W1395" t="str">
        <f>IF(Table1[[#This Row],[Engagement Score]]&lt;3,"Low",IF(Table1[[#This Row],[Engagement Score]]&lt;4,"Medium","High"))</f>
        <v>Low</v>
      </c>
      <c r="X1395">
        <v>4</v>
      </c>
      <c r="Y1395" t="str">
        <f>IF(Table1[[#This Row],[Satisfaction Score]]&lt;3,"Unsatisfied",IF(Table1[[#This Row],[Satisfaction Score]]&lt;4,"Neutral","Satisfied"))</f>
        <v>Satisfied</v>
      </c>
      <c r="Z1395">
        <v>1</v>
      </c>
      <c r="AA1395" s="1">
        <v>44846</v>
      </c>
      <c r="AB1395" t="s">
        <v>50</v>
      </c>
      <c r="AC1395" t="s">
        <v>42</v>
      </c>
      <c r="AD1395" t="s">
        <v>73</v>
      </c>
      <c r="AE1395">
        <v>5</v>
      </c>
      <c r="AF1395" s="5">
        <v>614.4</v>
      </c>
      <c r="AG1395">
        <v>77</v>
      </c>
      <c r="AH1395" t="str">
        <f t="shared" si="21"/>
        <v>Old</v>
      </c>
    </row>
    <row r="1396" spans="1:34" x14ac:dyDescent="0.25">
      <c r="A1396">
        <v>1911</v>
      </c>
      <c r="B1396" s="1">
        <v>44220</v>
      </c>
      <c r="C1396">
        <v>5</v>
      </c>
      <c r="D1396" t="s">
        <v>28</v>
      </c>
      <c r="E1396" t="s">
        <v>74</v>
      </c>
      <c r="F1396" t="s">
        <v>108</v>
      </c>
      <c r="G1396" t="s">
        <v>46</v>
      </c>
      <c r="H1396" t="s">
        <v>56</v>
      </c>
      <c r="I1396" t="s">
        <v>33</v>
      </c>
      <c r="J1396" t="s">
        <v>34</v>
      </c>
      <c r="K1396" t="s">
        <v>188</v>
      </c>
      <c r="L1396" t="s">
        <v>101</v>
      </c>
      <c r="M1396" s="1">
        <v>33401</v>
      </c>
      <c r="N1396" t="s">
        <v>36</v>
      </c>
      <c r="O1396" t="s">
        <v>37</v>
      </c>
      <c r="P1396" t="s">
        <v>38</v>
      </c>
      <c r="Q1396" t="s">
        <v>77</v>
      </c>
      <c r="R1396" t="s">
        <v>40</v>
      </c>
      <c r="S1396" t="str">
        <f>IF(Table1[[#This Row],[Current Employee Rating]]&gt;=4,"High Performer",IF(Table1[[#This Row],[Current Employee Rating]]&gt;=3,"Average Performer","Low Performer"))</f>
        <v>Average Performer</v>
      </c>
      <c r="T1396">
        <v>3</v>
      </c>
      <c r="U1396" s="1">
        <v>45024</v>
      </c>
      <c r="V1396">
        <v>3</v>
      </c>
      <c r="W1396" t="str">
        <f>IF(Table1[[#This Row],[Engagement Score]]&lt;3,"Low",IF(Table1[[#This Row],[Engagement Score]]&lt;4,"Medium","High"))</f>
        <v>Medium</v>
      </c>
      <c r="X1396">
        <v>4</v>
      </c>
      <c r="Y1396" t="str">
        <f>IF(Table1[[#This Row],[Satisfaction Score]]&lt;3,"Unsatisfied",IF(Table1[[#This Row],[Satisfaction Score]]&lt;4,"Neutral","Satisfied"))</f>
        <v>Satisfied</v>
      </c>
      <c r="Z1396">
        <v>3</v>
      </c>
      <c r="AA1396" s="1">
        <v>44877</v>
      </c>
      <c r="AB1396" t="s">
        <v>92</v>
      </c>
      <c r="AC1396" t="s">
        <v>51</v>
      </c>
      <c r="AD1396" t="s">
        <v>73</v>
      </c>
      <c r="AE1396">
        <v>5</v>
      </c>
      <c r="AF1396" s="5">
        <v>333.08</v>
      </c>
      <c r="AG1396">
        <v>30</v>
      </c>
      <c r="AH1396" t="str">
        <f t="shared" si="21"/>
        <v>Adult</v>
      </c>
    </row>
    <row r="1397" spans="1:34" x14ac:dyDescent="0.25">
      <c r="A1397">
        <v>1912</v>
      </c>
      <c r="B1397" s="1">
        <v>43896</v>
      </c>
      <c r="C1397">
        <v>6</v>
      </c>
      <c r="D1397" t="s">
        <v>106</v>
      </c>
      <c r="E1397" t="s">
        <v>64</v>
      </c>
      <c r="F1397" t="s">
        <v>30</v>
      </c>
      <c r="G1397" t="s">
        <v>46</v>
      </c>
      <c r="H1397" t="s">
        <v>56</v>
      </c>
      <c r="I1397" t="s">
        <v>33</v>
      </c>
      <c r="J1397" t="s">
        <v>34</v>
      </c>
      <c r="K1397" t="s">
        <v>188</v>
      </c>
      <c r="L1397" t="s">
        <v>79</v>
      </c>
      <c r="M1397" s="1">
        <v>32066</v>
      </c>
      <c r="N1397" t="s">
        <v>36</v>
      </c>
      <c r="O1397" t="s">
        <v>37</v>
      </c>
      <c r="P1397" t="s">
        <v>84</v>
      </c>
      <c r="Q1397" t="s">
        <v>67</v>
      </c>
      <c r="R1397" t="s">
        <v>40</v>
      </c>
      <c r="S1397" t="str">
        <f>IF(Table1[[#This Row],[Current Employee Rating]]&gt;=4,"High Performer",IF(Table1[[#This Row],[Current Employee Rating]]&gt;=3,"Average Performer","Low Performer"))</f>
        <v>Average Performer</v>
      </c>
      <c r="T1397">
        <v>3</v>
      </c>
      <c r="U1397" s="1">
        <v>45018</v>
      </c>
      <c r="V1397">
        <v>2</v>
      </c>
      <c r="W1397" t="str">
        <f>IF(Table1[[#This Row],[Engagement Score]]&lt;3,"Low",IF(Table1[[#This Row],[Engagement Score]]&lt;4,"Medium","High"))</f>
        <v>Low</v>
      </c>
      <c r="X1397">
        <v>5</v>
      </c>
      <c r="Y1397" t="str">
        <f>IF(Table1[[#This Row],[Satisfaction Score]]&lt;3,"Unsatisfied",IF(Table1[[#This Row],[Satisfaction Score]]&lt;4,"Neutral","Satisfied"))</f>
        <v>Satisfied</v>
      </c>
      <c r="Z1397">
        <v>1</v>
      </c>
      <c r="AA1397" s="1">
        <v>45011</v>
      </c>
      <c r="AB1397" t="s">
        <v>41</v>
      </c>
      <c r="AC1397" t="s">
        <v>51</v>
      </c>
      <c r="AD1397" t="s">
        <v>63</v>
      </c>
      <c r="AE1397">
        <v>1</v>
      </c>
      <c r="AF1397" s="5">
        <v>718.38</v>
      </c>
      <c r="AG1397">
        <v>33</v>
      </c>
      <c r="AH1397" t="str">
        <f t="shared" si="21"/>
        <v>Adult</v>
      </c>
    </row>
    <row r="1398" spans="1:34" x14ac:dyDescent="0.25">
      <c r="A1398">
        <v>1913</v>
      </c>
      <c r="B1398" s="1">
        <v>44884</v>
      </c>
      <c r="C1398">
        <v>3</v>
      </c>
      <c r="D1398" t="s">
        <v>106</v>
      </c>
      <c r="E1398" t="s">
        <v>94</v>
      </c>
      <c r="F1398" t="s">
        <v>108</v>
      </c>
      <c r="G1398" t="s">
        <v>55</v>
      </c>
      <c r="H1398" t="s">
        <v>56</v>
      </c>
      <c r="I1398" t="s">
        <v>55</v>
      </c>
      <c r="J1398" t="s">
        <v>34</v>
      </c>
      <c r="K1398" t="s">
        <v>188</v>
      </c>
      <c r="L1398" t="s">
        <v>65</v>
      </c>
      <c r="M1398" s="1">
        <v>26506</v>
      </c>
      <c r="N1398" t="s">
        <v>36</v>
      </c>
      <c r="O1398" t="s">
        <v>48</v>
      </c>
      <c r="P1398" t="s">
        <v>38</v>
      </c>
      <c r="Q1398" t="s">
        <v>67</v>
      </c>
      <c r="R1398" t="s">
        <v>40</v>
      </c>
      <c r="S1398" t="str">
        <f>IF(Table1[[#This Row],[Current Employee Rating]]&gt;=4,"High Performer",IF(Table1[[#This Row],[Current Employee Rating]]&gt;=3,"Average Performer","Low Performer"))</f>
        <v>Average Performer</v>
      </c>
      <c r="T1398">
        <v>3</v>
      </c>
      <c r="U1398" s="1">
        <v>44947</v>
      </c>
      <c r="V1398">
        <v>5</v>
      </c>
      <c r="W1398" t="str">
        <f>IF(Table1[[#This Row],[Engagement Score]]&lt;3,"Low",IF(Table1[[#This Row],[Engagement Score]]&lt;4,"Medium","High"))</f>
        <v>High</v>
      </c>
      <c r="X1398">
        <v>4</v>
      </c>
      <c r="Y1398" t="str">
        <f>IF(Table1[[#This Row],[Satisfaction Score]]&lt;3,"Unsatisfied",IF(Table1[[#This Row],[Satisfaction Score]]&lt;4,"Neutral","Satisfied"))</f>
        <v>Satisfied</v>
      </c>
      <c r="Z1398">
        <v>2</v>
      </c>
      <c r="AA1398" s="1">
        <v>44959</v>
      </c>
      <c r="AB1398" t="s">
        <v>62</v>
      </c>
      <c r="AC1398" t="s">
        <v>51</v>
      </c>
      <c r="AD1398" t="s">
        <v>43</v>
      </c>
      <c r="AE1398">
        <v>3</v>
      </c>
      <c r="AF1398" s="5">
        <v>195.29</v>
      </c>
      <c r="AG1398">
        <v>50</v>
      </c>
      <c r="AH1398" t="str">
        <f t="shared" si="21"/>
        <v>Middle Aged</v>
      </c>
    </row>
    <row r="1399" spans="1:34" x14ac:dyDescent="0.25">
      <c r="A1399">
        <v>1914</v>
      </c>
      <c r="B1399" s="1">
        <v>43539</v>
      </c>
      <c r="C1399">
        <v>7</v>
      </c>
      <c r="D1399" t="s">
        <v>106</v>
      </c>
      <c r="E1399" t="s">
        <v>74</v>
      </c>
      <c r="F1399" t="s">
        <v>108</v>
      </c>
      <c r="G1399" t="s">
        <v>46</v>
      </c>
      <c r="H1399" t="s">
        <v>56</v>
      </c>
      <c r="I1399" t="s">
        <v>55</v>
      </c>
      <c r="J1399" t="s">
        <v>34</v>
      </c>
      <c r="K1399" t="s">
        <v>188</v>
      </c>
      <c r="L1399" t="s">
        <v>79</v>
      </c>
      <c r="M1399" s="1">
        <v>29680</v>
      </c>
      <c r="N1399" t="s">
        <v>36</v>
      </c>
      <c r="O1399" t="s">
        <v>37</v>
      </c>
      <c r="P1399" t="s">
        <v>60</v>
      </c>
      <c r="Q1399" t="s">
        <v>67</v>
      </c>
      <c r="R1399" t="s">
        <v>40</v>
      </c>
      <c r="S1399" t="str">
        <f>IF(Table1[[#This Row],[Current Employee Rating]]&gt;=4,"High Performer",IF(Table1[[#This Row],[Current Employee Rating]]&gt;=3,"Average Performer","Low Performer"))</f>
        <v>Average Performer</v>
      </c>
      <c r="T1399">
        <v>3</v>
      </c>
      <c r="U1399" s="1">
        <v>44980</v>
      </c>
      <c r="V1399">
        <v>4</v>
      </c>
      <c r="W1399" t="str">
        <f>IF(Table1[[#This Row],[Engagement Score]]&lt;3,"Low",IF(Table1[[#This Row],[Engagement Score]]&lt;4,"Medium","High"))</f>
        <v>High</v>
      </c>
      <c r="X1399">
        <v>4</v>
      </c>
      <c r="Y1399" t="str">
        <f>IF(Table1[[#This Row],[Satisfaction Score]]&lt;3,"Unsatisfied",IF(Table1[[#This Row],[Satisfaction Score]]&lt;4,"Neutral","Satisfied"))</f>
        <v>Satisfied</v>
      </c>
      <c r="Z1399">
        <v>5</v>
      </c>
      <c r="AA1399" s="1">
        <v>44937</v>
      </c>
      <c r="AB1399" t="s">
        <v>41</v>
      </c>
      <c r="AC1399" t="s">
        <v>51</v>
      </c>
      <c r="AD1399" t="s">
        <v>73</v>
      </c>
      <c r="AE1399">
        <v>2</v>
      </c>
      <c r="AF1399" s="5">
        <v>113.43</v>
      </c>
      <c r="AG1399">
        <v>38</v>
      </c>
      <c r="AH1399" t="str">
        <f t="shared" si="21"/>
        <v>Adult</v>
      </c>
    </row>
    <row r="1400" spans="1:34" x14ac:dyDescent="0.25">
      <c r="A1400">
        <v>1917</v>
      </c>
      <c r="B1400" s="1">
        <v>43614</v>
      </c>
      <c r="C1400">
        <v>6</v>
      </c>
      <c r="D1400" t="s">
        <v>28</v>
      </c>
      <c r="E1400" t="s">
        <v>44</v>
      </c>
      <c r="F1400" t="s">
        <v>30</v>
      </c>
      <c r="G1400" t="s">
        <v>31</v>
      </c>
      <c r="H1400" t="s">
        <v>56</v>
      </c>
      <c r="I1400" t="s">
        <v>55</v>
      </c>
      <c r="J1400" t="s">
        <v>34</v>
      </c>
      <c r="K1400" t="s">
        <v>188</v>
      </c>
      <c r="L1400" t="s">
        <v>75</v>
      </c>
      <c r="M1400" s="1">
        <v>22223</v>
      </c>
      <c r="N1400" t="s">
        <v>36</v>
      </c>
      <c r="O1400" t="s">
        <v>37</v>
      </c>
      <c r="P1400" t="s">
        <v>72</v>
      </c>
      <c r="Q1400" t="s">
        <v>61</v>
      </c>
      <c r="R1400" t="s">
        <v>40</v>
      </c>
      <c r="S1400" t="str">
        <f>IF(Table1[[#This Row],[Current Employee Rating]]&gt;=4,"High Performer",IF(Table1[[#This Row],[Current Employee Rating]]&gt;=3,"Average Performer","Low Performer"))</f>
        <v>Average Performer</v>
      </c>
      <c r="T1400">
        <v>3</v>
      </c>
      <c r="U1400" s="1">
        <v>44865</v>
      </c>
      <c r="V1400">
        <v>5</v>
      </c>
      <c r="W1400" t="str">
        <f>IF(Table1[[#This Row],[Engagement Score]]&lt;3,"Low",IF(Table1[[#This Row],[Engagement Score]]&lt;4,"Medium","High"))</f>
        <v>High</v>
      </c>
      <c r="X1400">
        <v>2</v>
      </c>
      <c r="Y1400" t="str">
        <f>IF(Table1[[#This Row],[Satisfaction Score]]&lt;3,"Unsatisfied",IF(Table1[[#This Row],[Satisfaction Score]]&lt;4,"Neutral","Satisfied"))</f>
        <v>Unsatisfied</v>
      </c>
      <c r="Z1400">
        <v>3</v>
      </c>
      <c r="AA1400" s="1">
        <v>44950</v>
      </c>
      <c r="AB1400" t="s">
        <v>50</v>
      </c>
      <c r="AC1400" t="s">
        <v>42</v>
      </c>
      <c r="AD1400" t="s">
        <v>52</v>
      </c>
      <c r="AE1400">
        <v>3</v>
      </c>
      <c r="AF1400" s="5">
        <v>419.83</v>
      </c>
      <c r="AG1400">
        <v>59</v>
      </c>
      <c r="AH1400" t="str">
        <f t="shared" si="21"/>
        <v>Middle Aged</v>
      </c>
    </row>
    <row r="1401" spans="1:34" x14ac:dyDescent="0.25">
      <c r="A1401">
        <v>1918</v>
      </c>
      <c r="B1401" s="1">
        <v>44935</v>
      </c>
      <c r="C1401">
        <v>3</v>
      </c>
      <c r="D1401" t="s">
        <v>28</v>
      </c>
      <c r="E1401" t="s">
        <v>87</v>
      </c>
      <c r="F1401" t="s">
        <v>30</v>
      </c>
      <c r="G1401" t="s">
        <v>31</v>
      </c>
      <c r="H1401" t="s">
        <v>56</v>
      </c>
      <c r="I1401" t="s">
        <v>33</v>
      </c>
      <c r="J1401" t="s">
        <v>34</v>
      </c>
      <c r="K1401" t="s">
        <v>188</v>
      </c>
      <c r="L1401" t="s">
        <v>70</v>
      </c>
      <c r="M1401" s="1">
        <v>33128</v>
      </c>
      <c r="N1401" t="s">
        <v>36</v>
      </c>
      <c r="O1401" t="s">
        <v>37</v>
      </c>
      <c r="P1401" t="s">
        <v>72</v>
      </c>
      <c r="Q1401" t="s">
        <v>61</v>
      </c>
      <c r="R1401" t="s">
        <v>40</v>
      </c>
      <c r="S1401" t="str">
        <f>IF(Table1[[#This Row],[Current Employee Rating]]&gt;=4,"High Performer",IF(Table1[[#This Row],[Current Employee Rating]]&gt;=3,"Average Performer","Low Performer"))</f>
        <v>Average Performer</v>
      </c>
      <c r="T1401">
        <v>3</v>
      </c>
      <c r="U1401" s="1">
        <v>44835</v>
      </c>
      <c r="V1401">
        <v>3</v>
      </c>
      <c r="W1401" t="str">
        <f>IF(Table1[[#This Row],[Engagement Score]]&lt;3,"Low",IF(Table1[[#This Row],[Engagement Score]]&lt;4,"Medium","High"))</f>
        <v>Medium</v>
      </c>
      <c r="X1401">
        <v>5</v>
      </c>
      <c r="Y1401" t="str">
        <f>IF(Table1[[#This Row],[Satisfaction Score]]&lt;3,"Unsatisfied",IF(Table1[[#This Row],[Satisfaction Score]]&lt;4,"Neutral","Satisfied"))</f>
        <v>Satisfied</v>
      </c>
      <c r="Z1401">
        <v>5</v>
      </c>
      <c r="AA1401" s="1">
        <v>45141</v>
      </c>
      <c r="AB1401" t="s">
        <v>92</v>
      </c>
      <c r="AC1401" t="s">
        <v>42</v>
      </c>
      <c r="AD1401" t="s">
        <v>52</v>
      </c>
      <c r="AE1401">
        <v>2</v>
      </c>
      <c r="AF1401" s="5">
        <v>226.7</v>
      </c>
      <c r="AG1401">
        <v>33</v>
      </c>
      <c r="AH1401" t="str">
        <f t="shared" si="21"/>
        <v>Adult</v>
      </c>
    </row>
    <row r="1402" spans="1:34" x14ac:dyDescent="0.25">
      <c r="A1402">
        <v>1919</v>
      </c>
      <c r="B1402" s="1">
        <v>44682</v>
      </c>
      <c r="C1402">
        <v>4</v>
      </c>
      <c r="D1402" t="s">
        <v>28</v>
      </c>
      <c r="E1402" t="s">
        <v>64</v>
      </c>
      <c r="F1402" t="s">
        <v>108</v>
      </c>
      <c r="G1402" t="s">
        <v>31</v>
      </c>
      <c r="H1402" t="s">
        <v>45</v>
      </c>
      <c r="I1402" t="s">
        <v>55</v>
      </c>
      <c r="J1402" t="s">
        <v>34</v>
      </c>
      <c r="K1402" t="s">
        <v>188</v>
      </c>
      <c r="L1402" t="s">
        <v>100</v>
      </c>
      <c r="M1402" s="1">
        <v>33100</v>
      </c>
      <c r="N1402" t="s">
        <v>36</v>
      </c>
      <c r="O1402" t="s">
        <v>37</v>
      </c>
      <c r="P1402" t="s">
        <v>60</v>
      </c>
      <c r="Q1402" t="s">
        <v>39</v>
      </c>
      <c r="R1402" t="s">
        <v>40</v>
      </c>
      <c r="S1402" t="str">
        <f>IF(Table1[[#This Row],[Current Employee Rating]]&gt;=4,"High Performer",IF(Table1[[#This Row],[Current Employee Rating]]&gt;=3,"Average Performer","Low Performer"))</f>
        <v>Average Performer</v>
      </c>
      <c r="T1402">
        <v>3</v>
      </c>
      <c r="U1402" s="1">
        <v>45068</v>
      </c>
      <c r="V1402">
        <v>2</v>
      </c>
      <c r="W1402" t="str">
        <f>IF(Table1[[#This Row],[Engagement Score]]&lt;3,"Low",IF(Table1[[#This Row],[Engagement Score]]&lt;4,"Medium","High"))</f>
        <v>Low</v>
      </c>
      <c r="X1402">
        <v>3</v>
      </c>
      <c r="Y1402" t="str">
        <f>IF(Table1[[#This Row],[Satisfaction Score]]&lt;3,"Unsatisfied",IF(Table1[[#This Row],[Satisfaction Score]]&lt;4,"Neutral","Satisfied"))</f>
        <v>Neutral</v>
      </c>
      <c r="Z1402">
        <v>3</v>
      </c>
      <c r="AA1402" s="1">
        <v>45095</v>
      </c>
      <c r="AB1402" t="s">
        <v>41</v>
      </c>
      <c r="AC1402" t="s">
        <v>51</v>
      </c>
      <c r="AD1402" t="s">
        <v>43</v>
      </c>
      <c r="AE1402">
        <v>1</v>
      </c>
      <c r="AF1402" s="5">
        <v>583.76</v>
      </c>
      <c r="AG1402">
        <v>32</v>
      </c>
      <c r="AH1402" t="str">
        <f t="shared" si="21"/>
        <v>Adult</v>
      </c>
    </row>
    <row r="1403" spans="1:34" x14ac:dyDescent="0.25">
      <c r="A1403">
        <v>1920</v>
      </c>
      <c r="B1403" s="1">
        <v>44222</v>
      </c>
      <c r="C1403">
        <v>5</v>
      </c>
      <c r="D1403" t="s">
        <v>28</v>
      </c>
      <c r="E1403" t="s">
        <v>94</v>
      </c>
      <c r="F1403" t="s">
        <v>108</v>
      </c>
      <c r="G1403" t="s">
        <v>55</v>
      </c>
      <c r="H1403" t="s">
        <v>56</v>
      </c>
      <c r="I1403" t="s">
        <v>55</v>
      </c>
      <c r="J1403" t="s">
        <v>34</v>
      </c>
      <c r="K1403" t="s">
        <v>188</v>
      </c>
      <c r="L1403" t="s">
        <v>70</v>
      </c>
      <c r="M1403" s="1">
        <v>17748</v>
      </c>
      <c r="N1403" t="s">
        <v>36</v>
      </c>
      <c r="O1403" t="s">
        <v>37</v>
      </c>
      <c r="P1403" t="s">
        <v>49</v>
      </c>
      <c r="Q1403" t="s">
        <v>39</v>
      </c>
      <c r="R1403" t="s">
        <v>40</v>
      </c>
      <c r="S1403" t="str">
        <f>IF(Table1[[#This Row],[Current Employee Rating]]&gt;=4,"High Performer",IF(Table1[[#This Row],[Current Employee Rating]]&gt;=3,"Average Performer","Low Performer"))</f>
        <v>Average Performer</v>
      </c>
      <c r="T1403">
        <v>3</v>
      </c>
      <c r="U1403" s="1">
        <v>44827</v>
      </c>
      <c r="V1403">
        <v>2</v>
      </c>
      <c r="W1403" t="str">
        <f>IF(Table1[[#This Row],[Engagement Score]]&lt;3,"Low",IF(Table1[[#This Row],[Engagement Score]]&lt;4,"Medium","High"))</f>
        <v>Low</v>
      </c>
      <c r="X1403">
        <v>5</v>
      </c>
      <c r="Y1403" t="str">
        <f>IF(Table1[[#This Row],[Satisfaction Score]]&lt;3,"Unsatisfied",IF(Table1[[#This Row],[Satisfaction Score]]&lt;4,"Neutral","Satisfied"))</f>
        <v>Satisfied</v>
      </c>
      <c r="Z1403">
        <v>3</v>
      </c>
      <c r="AA1403" s="1">
        <v>45020</v>
      </c>
      <c r="AB1403" t="s">
        <v>50</v>
      </c>
      <c r="AC1403" t="s">
        <v>42</v>
      </c>
      <c r="AD1403" t="s">
        <v>43</v>
      </c>
      <c r="AE1403">
        <v>3</v>
      </c>
      <c r="AF1403" s="5">
        <v>646.65</v>
      </c>
      <c r="AG1403">
        <v>73</v>
      </c>
      <c r="AH1403" t="str">
        <f t="shared" si="21"/>
        <v>Old</v>
      </c>
    </row>
    <row r="1404" spans="1:34" x14ac:dyDescent="0.25">
      <c r="A1404">
        <v>1921</v>
      </c>
      <c r="B1404" s="1">
        <v>44445</v>
      </c>
      <c r="C1404">
        <v>4</v>
      </c>
      <c r="D1404" t="s">
        <v>28</v>
      </c>
      <c r="E1404" t="s">
        <v>74</v>
      </c>
      <c r="F1404" t="s">
        <v>30</v>
      </c>
      <c r="G1404" t="s">
        <v>31</v>
      </c>
      <c r="H1404" t="s">
        <v>32</v>
      </c>
      <c r="I1404" t="s">
        <v>55</v>
      </c>
      <c r="J1404" t="s">
        <v>34</v>
      </c>
      <c r="K1404" t="s">
        <v>188</v>
      </c>
      <c r="L1404" t="s">
        <v>79</v>
      </c>
      <c r="M1404" s="1">
        <v>34542</v>
      </c>
      <c r="N1404" t="s">
        <v>36</v>
      </c>
      <c r="O1404" t="s">
        <v>48</v>
      </c>
      <c r="P1404" t="s">
        <v>60</v>
      </c>
      <c r="Q1404" t="s">
        <v>67</v>
      </c>
      <c r="R1404" t="s">
        <v>40</v>
      </c>
      <c r="S1404" t="str">
        <f>IF(Table1[[#This Row],[Current Employee Rating]]&gt;=4,"High Performer",IF(Table1[[#This Row],[Current Employee Rating]]&gt;=3,"Average Performer","Low Performer"))</f>
        <v>Average Performer</v>
      </c>
      <c r="T1404">
        <v>3</v>
      </c>
      <c r="U1404" s="1">
        <v>44958</v>
      </c>
      <c r="V1404">
        <v>3</v>
      </c>
      <c r="W1404" t="str">
        <f>IF(Table1[[#This Row],[Engagement Score]]&lt;3,"Low",IF(Table1[[#This Row],[Engagement Score]]&lt;4,"Medium","High"))</f>
        <v>Medium</v>
      </c>
      <c r="X1404">
        <v>2</v>
      </c>
      <c r="Y1404" t="str">
        <f>IF(Table1[[#This Row],[Satisfaction Score]]&lt;3,"Unsatisfied",IF(Table1[[#This Row],[Satisfaction Score]]&lt;4,"Neutral","Satisfied"))</f>
        <v>Unsatisfied</v>
      </c>
      <c r="Z1404">
        <v>5</v>
      </c>
      <c r="AA1404" s="1">
        <v>45074</v>
      </c>
      <c r="AB1404" t="s">
        <v>68</v>
      </c>
      <c r="AC1404" t="s">
        <v>51</v>
      </c>
      <c r="AD1404" t="s">
        <v>52</v>
      </c>
      <c r="AE1404">
        <v>2</v>
      </c>
      <c r="AF1404" s="5">
        <v>813.17</v>
      </c>
      <c r="AG1404">
        <v>27</v>
      </c>
      <c r="AH1404" t="str">
        <f t="shared" si="21"/>
        <v>Adult</v>
      </c>
    </row>
    <row r="1405" spans="1:34" x14ac:dyDescent="0.25">
      <c r="A1405">
        <v>1922</v>
      </c>
      <c r="B1405" s="1">
        <v>44041</v>
      </c>
      <c r="C1405">
        <v>5</v>
      </c>
      <c r="D1405" t="s">
        <v>28</v>
      </c>
      <c r="E1405" t="s">
        <v>81</v>
      </c>
      <c r="F1405" t="s">
        <v>30</v>
      </c>
      <c r="G1405" t="s">
        <v>55</v>
      </c>
      <c r="H1405" t="s">
        <v>45</v>
      </c>
      <c r="I1405" t="s">
        <v>46</v>
      </c>
      <c r="J1405" t="s">
        <v>34</v>
      </c>
      <c r="K1405" t="s">
        <v>188</v>
      </c>
      <c r="L1405" t="s">
        <v>65</v>
      </c>
      <c r="M1405" s="1">
        <v>21227</v>
      </c>
      <c r="N1405" t="s">
        <v>36</v>
      </c>
      <c r="O1405" t="s">
        <v>48</v>
      </c>
      <c r="P1405" t="s">
        <v>84</v>
      </c>
      <c r="Q1405" t="s">
        <v>77</v>
      </c>
      <c r="R1405" t="s">
        <v>40</v>
      </c>
      <c r="S1405" t="str">
        <f>IF(Table1[[#This Row],[Current Employee Rating]]&gt;=4,"High Performer",IF(Table1[[#This Row],[Current Employee Rating]]&gt;=3,"Average Performer","Low Performer"))</f>
        <v>Average Performer</v>
      </c>
      <c r="T1405">
        <v>3</v>
      </c>
      <c r="U1405" s="1">
        <v>45045</v>
      </c>
      <c r="V1405">
        <v>1</v>
      </c>
      <c r="W1405" t="str">
        <f>IF(Table1[[#This Row],[Engagement Score]]&lt;3,"Low",IF(Table1[[#This Row],[Engagement Score]]&lt;4,"Medium","High"))</f>
        <v>Low</v>
      </c>
      <c r="X1405">
        <v>1</v>
      </c>
      <c r="Y1405" t="str">
        <f>IF(Table1[[#This Row],[Satisfaction Score]]&lt;3,"Unsatisfied",IF(Table1[[#This Row],[Satisfaction Score]]&lt;4,"Neutral","Satisfied"))</f>
        <v>Unsatisfied</v>
      </c>
      <c r="Z1405">
        <v>3</v>
      </c>
      <c r="AA1405" s="1">
        <v>44879</v>
      </c>
      <c r="AB1405" t="s">
        <v>68</v>
      </c>
      <c r="AC1405" t="s">
        <v>51</v>
      </c>
      <c r="AD1405" t="s">
        <v>73</v>
      </c>
      <c r="AE1405">
        <v>3</v>
      </c>
      <c r="AF1405" s="5">
        <v>636.38</v>
      </c>
      <c r="AG1405">
        <v>62</v>
      </c>
      <c r="AH1405" t="str">
        <f t="shared" si="21"/>
        <v>Old</v>
      </c>
    </row>
    <row r="1406" spans="1:34" x14ac:dyDescent="0.25">
      <c r="A1406">
        <v>1923</v>
      </c>
      <c r="B1406" s="1">
        <v>45016</v>
      </c>
      <c r="C1406">
        <v>3</v>
      </c>
      <c r="D1406" t="s">
        <v>28</v>
      </c>
      <c r="E1406" t="s">
        <v>54</v>
      </c>
      <c r="F1406" t="s">
        <v>30</v>
      </c>
      <c r="G1406" t="s">
        <v>55</v>
      </c>
      <c r="H1406" t="s">
        <v>56</v>
      </c>
      <c r="I1406" t="s">
        <v>55</v>
      </c>
      <c r="J1406" t="s">
        <v>34</v>
      </c>
      <c r="K1406" t="s">
        <v>188</v>
      </c>
      <c r="L1406" t="s">
        <v>104</v>
      </c>
      <c r="M1406" s="1">
        <v>24416</v>
      </c>
      <c r="N1406" t="s">
        <v>36</v>
      </c>
      <c r="O1406" t="s">
        <v>37</v>
      </c>
      <c r="P1406" t="s">
        <v>60</v>
      </c>
      <c r="Q1406" t="s">
        <v>39</v>
      </c>
      <c r="R1406" t="s">
        <v>40</v>
      </c>
      <c r="S1406" t="str">
        <f>IF(Table1[[#This Row],[Current Employee Rating]]&gt;=4,"High Performer",IF(Table1[[#This Row],[Current Employee Rating]]&gt;=3,"Average Performer","Low Performer"))</f>
        <v>Average Performer</v>
      </c>
      <c r="T1406">
        <v>3</v>
      </c>
      <c r="U1406" s="1">
        <v>45136</v>
      </c>
      <c r="V1406">
        <v>3</v>
      </c>
      <c r="W1406" t="str">
        <f>IF(Table1[[#This Row],[Engagement Score]]&lt;3,"Low",IF(Table1[[#This Row],[Engagement Score]]&lt;4,"Medium","High"))</f>
        <v>Medium</v>
      </c>
      <c r="X1406">
        <v>4</v>
      </c>
      <c r="Y1406" t="str">
        <f>IF(Table1[[#This Row],[Satisfaction Score]]&lt;3,"Unsatisfied",IF(Table1[[#This Row],[Satisfaction Score]]&lt;4,"Neutral","Satisfied"))</f>
        <v>Satisfied</v>
      </c>
      <c r="Z1406">
        <v>4</v>
      </c>
      <c r="AA1406" s="1">
        <v>44882</v>
      </c>
      <c r="AB1406" t="s">
        <v>62</v>
      </c>
      <c r="AC1406" t="s">
        <v>51</v>
      </c>
      <c r="AD1406" t="s">
        <v>43</v>
      </c>
      <c r="AE1406">
        <v>3</v>
      </c>
      <c r="AF1406" s="5">
        <v>868.74</v>
      </c>
      <c r="AG1406">
        <v>57</v>
      </c>
      <c r="AH1406" t="str">
        <f t="shared" si="21"/>
        <v>Middle Aged</v>
      </c>
    </row>
    <row r="1407" spans="1:34" x14ac:dyDescent="0.25">
      <c r="A1407">
        <v>1924</v>
      </c>
      <c r="B1407" s="1">
        <v>45062</v>
      </c>
      <c r="C1407">
        <v>2</v>
      </c>
      <c r="D1407" t="s">
        <v>28</v>
      </c>
      <c r="E1407" t="s">
        <v>69</v>
      </c>
      <c r="F1407" t="s">
        <v>30</v>
      </c>
      <c r="G1407" t="s">
        <v>46</v>
      </c>
      <c r="H1407" t="s">
        <v>56</v>
      </c>
      <c r="I1407" t="s">
        <v>55</v>
      </c>
      <c r="J1407" t="s">
        <v>34</v>
      </c>
      <c r="K1407" t="s">
        <v>188</v>
      </c>
      <c r="L1407" t="s">
        <v>70</v>
      </c>
      <c r="M1407" s="1">
        <v>34667</v>
      </c>
      <c r="N1407" t="s">
        <v>36</v>
      </c>
      <c r="O1407" t="s">
        <v>37</v>
      </c>
      <c r="P1407" t="s">
        <v>49</v>
      </c>
      <c r="Q1407" t="s">
        <v>67</v>
      </c>
      <c r="R1407" t="s">
        <v>40</v>
      </c>
      <c r="S1407" t="str">
        <f>IF(Table1[[#This Row],[Current Employee Rating]]&gt;=4,"High Performer",IF(Table1[[#This Row],[Current Employee Rating]]&gt;=3,"Average Performer","Low Performer"))</f>
        <v>Average Performer</v>
      </c>
      <c r="T1407">
        <v>3</v>
      </c>
      <c r="U1407" s="1">
        <v>44809</v>
      </c>
      <c r="V1407">
        <v>3</v>
      </c>
      <c r="W1407" t="str">
        <f>IF(Table1[[#This Row],[Engagement Score]]&lt;3,"Low",IF(Table1[[#This Row],[Engagement Score]]&lt;4,"Medium","High"))</f>
        <v>Medium</v>
      </c>
      <c r="X1407">
        <v>5</v>
      </c>
      <c r="Y1407" t="str">
        <f>IF(Table1[[#This Row],[Satisfaction Score]]&lt;3,"Unsatisfied",IF(Table1[[#This Row],[Satisfaction Score]]&lt;4,"Neutral","Satisfied"))</f>
        <v>Satisfied</v>
      </c>
      <c r="Z1407">
        <v>1</v>
      </c>
      <c r="AA1407" s="1">
        <v>45121</v>
      </c>
      <c r="AB1407" t="s">
        <v>50</v>
      </c>
      <c r="AC1407" t="s">
        <v>51</v>
      </c>
      <c r="AD1407" t="s">
        <v>43</v>
      </c>
      <c r="AE1407">
        <v>4</v>
      </c>
      <c r="AF1407" s="5">
        <v>250.41</v>
      </c>
      <c r="AG1407">
        <v>29</v>
      </c>
      <c r="AH1407" t="str">
        <f t="shared" si="21"/>
        <v>Adult</v>
      </c>
    </row>
    <row r="1408" spans="1:34" x14ac:dyDescent="0.25">
      <c r="A1408">
        <v>1925</v>
      </c>
      <c r="B1408" s="1">
        <v>45045</v>
      </c>
      <c r="C1408">
        <v>3</v>
      </c>
      <c r="D1408" t="s">
        <v>28</v>
      </c>
      <c r="E1408" t="s">
        <v>29</v>
      </c>
      <c r="F1408" t="s">
        <v>30</v>
      </c>
      <c r="G1408" t="s">
        <v>31</v>
      </c>
      <c r="H1408" t="s">
        <v>56</v>
      </c>
      <c r="I1408" t="s">
        <v>55</v>
      </c>
      <c r="J1408" t="s">
        <v>34</v>
      </c>
      <c r="K1408" t="s">
        <v>188</v>
      </c>
      <c r="L1408" t="s">
        <v>89</v>
      </c>
      <c r="M1408" s="1">
        <v>29264</v>
      </c>
      <c r="N1408" t="s">
        <v>36</v>
      </c>
      <c r="O1408" t="s">
        <v>48</v>
      </c>
      <c r="P1408" t="s">
        <v>60</v>
      </c>
      <c r="Q1408" t="s">
        <v>77</v>
      </c>
      <c r="R1408" t="s">
        <v>40</v>
      </c>
      <c r="S1408" t="str">
        <f>IF(Table1[[#This Row],[Current Employee Rating]]&gt;=4,"High Performer",IF(Table1[[#This Row],[Current Employee Rating]]&gt;=3,"Average Performer","Low Performer"))</f>
        <v>Average Performer</v>
      </c>
      <c r="T1408">
        <v>3</v>
      </c>
      <c r="U1408" s="1">
        <v>45037</v>
      </c>
      <c r="V1408">
        <v>1</v>
      </c>
      <c r="W1408" t="str">
        <f>IF(Table1[[#This Row],[Engagement Score]]&lt;3,"Low",IF(Table1[[#This Row],[Engagement Score]]&lt;4,"Medium","High"))</f>
        <v>Low</v>
      </c>
      <c r="X1408">
        <v>5</v>
      </c>
      <c r="Y1408" t="str">
        <f>IF(Table1[[#This Row],[Satisfaction Score]]&lt;3,"Unsatisfied",IF(Table1[[#This Row],[Satisfaction Score]]&lt;4,"Neutral","Satisfied"))</f>
        <v>Satisfied</v>
      </c>
      <c r="Z1408">
        <v>3</v>
      </c>
      <c r="AA1408" s="1">
        <v>45058</v>
      </c>
      <c r="AB1408" t="s">
        <v>92</v>
      </c>
      <c r="AC1408" t="s">
        <v>42</v>
      </c>
      <c r="AD1408" t="s">
        <v>63</v>
      </c>
      <c r="AE1408">
        <v>3</v>
      </c>
      <c r="AF1408" s="5">
        <v>882.06</v>
      </c>
      <c r="AG1408">
        <v>43</v>
      </c>
      <c r="AH1408" t="str">
        <f t="shared" si="21"/>
        <v>Middle Aged</v>
      </c>
    </row>
    <row r="1409" spans="1:34" x14ac:dyDescent="0.25">
      <c r="A1409">
        <v>1926</v>
      </c>
      <c r="B1409" s="1">
        <v>43796</v>
      </c>
      <c r="C1409">
        <v>6</v>
      </c>
      <c r="D1409" t="s">
        <v>28</v>
      </c>
      <c r="E1409" t="s">
        <v>85</v>
      </c>
      <c r="F1409" t="s">
        <v>30</v>
      </c>
      <c r="G1409" t="s">
        <v>31</v>
      </c>
      <c r="H1409" t="s">
        <v>45</v>
      </c>
      <c r="I1409" t="s">
        <v>33</v>
      </c>
      <c r="J1409" t="s">
        <v>34</v>
      </c>
      <c r="K1409" t="s">
        <v>188</v>
      </c>
      <c r="L1409" t="s">
        <v>70</v>
      </c>
      <c r="M1409" s="1">
        <v>36527</v>
      </c>
      <c r="N1409" t="s">
        <v>36</v>
      </c>
      <c r="O1409" t="s">
        <v>48</v>
      </c>
      <c r="P1409" t="s">
        <v>72</v>
      </c>
      <c r="Q1409" t="s">
        <v>61</v>
      </c>
      <c r="R1409" t="s">
        <v>40</v>
      </c>
      <c r="S1409" t="str">
        <f>IF(Table1[[#This Row],[Current Employee Rating]]&gt;=4,"High Performer",IF(Table1[[#This Row],[Current Employee Rating]]&gt;=3,"Average Performer","Low Performer"))</f>
        <v>Average Performer</v>
      </c>
      <c r="T1409">
        <v>3</v>
      </c>
      <c r="U1409" s="1">
        <v>44793</v>
      </c>
      <c r="V1409">
        <v>3</v>
      </c>
      <c r="W1409" t="str">
        <f>IF(Table1[[#This Row],[Engagement Score]]&lt;3,"Low",IF(Table1[[#This Row],[Engagement Score]]&lt;4,"Medium","High"))</f>
        <v>Medium</v>
      </c>
      <c r="X1409">
        <v>4</v>
      </c>
      <c r="Y1409" t="str">
        <f>IF(Table1[[#This Row],[Satisfaction Score]]&lt;3,"Unsatisfied",IF(Table1[[#This Row],[Satisfaction Score]]&lt;4,"Neutral","Satisfied"))</f>
        <v>Satisfied</v>
      </c>
      <c r="Z1409">
        <v>2</v>
      </c>
      <c r="AA1409" s="1">
        <v>45107</v>
      </c>
      <c r="AB1409" t="s">
        <v>41</v>
      </c>
      <c r="AC1409" t="s">
        <v>42</v>
      </c>
      <c r="AD1409" t="s">
        <v>73</v>
      </c>
      <c r="AE1409">
        <v>1</v>
      </c>
      <c r="AF1409" s="5">
        <v>350.88</v>
      </c>
      <c r="AG1409">
        <v>19</v>
      </c>
      <c r="AH1409" t="str">
        <f t="shared" si="21"/>
        <v>Young Adult</v>
      </c>
    </row>
    <row r="1410" spans="1:34" x14ac:dyDescent="0.25">
      <c r="A1410">
        <v>1927</v>
      </c>
      <c r="B1410" s="1">
        <v>44868</v>
      </c>
      <c r="C1410">
        <v>3</v>
      </c>
      <c r="D1410" t="s">
        <v>28</v>
      </c>
      <c r="E1410" t="s">
        <v>44</v>
      </c>
      <c r="F1410" t="s">
        <v>30</v>
      </c>
      <c r="G1410" t="s">
        <v>55</v>
      </c>
      <c r="H1410" t="s">
        <v>32</v>
      </c>
      <c r="I1410" t="s">
        <v>55</v>
      </c>
      <c r="J1410" t="s">
        <v>34</v>
      </c>
      <c r="K1410" t="s">
        <v>188</v>
      </c>
      <c r="L1410" t="s">
        <v>70</v>
      </c>
      <c r="M1410" s="1">
        <v>27856</v>
      </c>
      <c r="N1410" t="s">
        <v>36</v>
      </c>
      <c r="O1410" t="s">
        <v>48</v>
      </c>
      <c r="P1410" t="s">
        <v>49</v>
      </c>
      <c r="Q1410" t="s">
        <v>67</v>
      </c>
      <c r="R1410" t="s">
        <v>40</v>
      </c>
      <c r="S1410" t="str">
        <f>IF(Table1[[#This Row],[Current Employee Rating]]&gt;=4,"High Performer",IF(Table1[[#This Row],[Current Employee Rating]]&gt;=3,"Average Performer","Low Performer"))</f>
        <v>Average Performer</v>
      </c>
      <c r="T1410">
        <v>3</v>
      </c>
      <c r="U1410" s="1">
        <v>44908</v>
      </c>
      <c r="V1410">
        <v>3</v>
      </c>
      <c r="W1410" t="str">
        <f>IF(Table1[[#This Row],[Engagement Score]]&lt;3,"Low",IF(Table1[[#This Row],[Engagement Score]]&lt;4,"Medium","High"))</f>
        <v>Medium</v>
      </c>
      <c r="X1410">
        <v>2</v>
      </c>
      <c r="Y1410" t="str">
        <f>IF(Table1[[#This Row],[Satisfaction Score]]&lt;3,"Unsatisfied",IF(Table1[[#This Row],[Satisfaction Score]]&lt;4,"Neutral","Satisfied"))</f>
        <v>Unsatisfied</v>
      </c>
      <c r="Z1410">
        <v>1</v>
      </c>
      <c r="AA1410" s="1">
        <v>44980</v>
      </c>
      <c r="AB1410" t="s">
        <v>41</v>
      </c>
      <c r="AC1410" t="s">
        <v>51</v>
      </c>
      <c r="AD1410" t="s">
        <v>63</v>
      </c>
      <c r="AE1410">
        <v>5</v>
      </c>
      <c r="AF1410" s="5">
        <v>571.80999999999995</v>
      </c>
      <c r="AG1410">
        <v>46</v>
      </c>
      <c r="AH1410" t="str">
        <f t="shared" si="21"/>
        <v>Middle Aged</v>
      </c>
    </row>
    <row r="1411" spans="1:34" x14ac:dyDescent="0.25">
      <c r="A1411">
        <v>1928</v>
      </c>
      <c r="B1411" s="1">
        <v>44781</v>
      </c>
      <c r="C1411">
        <v>3</v>
      </c>
      <c r="D1411" t="s">
        <v>28</v>
      </c>
      <c r="E1411" t="s">
        <v>87</v>
      </c>
      <c r="F1411" t="s">
        <v>30</v>
      </c>
      <c r="G1411" t="s">
        <v>55</v>
      </c>
      <c r="H1411" t="s">
        <v>45</v>
      </c>
      <c r="I1411" t="s">
        <v>46</v>
      </c>
      <c r="J1411" t="s">
        <v>34</v>
      </c>
      <c r="K1411" t="s">
        <v>188</v>
      </c>
      <c r="L1411" t="s">
        <v>65</v>
      </c>
      <c r="M1411" s="1">
        <v>30392</v>
      </c>
      <c r="N1411" t="s">
        <v>36</v>
      </c>
      <c r="O1411" t="s">
        <v>37</v>
      </c>
      <c r="P1411" t="s">
        <v>49</v>
      </c>
      <c r="Q1411" t="s">
        <v>39</v>
      </c>
      <c r="R1411" t="s">
        <v>40</v>
      </c>
      <c r="S1411" t="str">
        <f>IF(Table1[[#This Row],[Current Employee Rating]]&gt;=4,"High Performer",IF(Table1[[#This Row],[Current Employee Rating]]&gt;=3,"Average Performer","Low Performer"))</f>
        <v>Average Performer</v>
      </c>
      <c r="T1411">
        <v>3</v>
      </c>
      <c r="U1411" s="1">
        <v>44797</v>
      </c>
      <c r="V1411">
        <v>4</v>
      </c>
      <c r="W1411" t="str">
        <f>IF(Table1[[#This Row],[Engagement Score]]&lt;3,"Low",IF(Table1[[#This Row],[Engagement Score]]&lt;4,"Medium","High"))</f>
        <v>High</v>
      </c>
      <c r="X1411">
        <v>5</v>
      </c>
      <c r="Y1411" t="str">
        <f>IF(Table1[[#This Row],[Satisfaction Score]]&lt;3,"Unsatisfied",IF(Table1[[#This Row],[Satisfaction Score]]&lt;4,"Neutral","Satisfied"))</f>
        <v>Satisfied</v>
      </c>
      <c r="Z1411">
        <v>5</v>
      </c>
      <c r="AA1411" s="1">
        <v>44980</v>
      </c>
      <c r="AB1411" t="s">
        <v>92</v>
      </c>
      <c r="AC1411" t="s">
        <v>42</v>
      </c>
      <c r="AD1411" t="s">
        <v>43</v>
      </c>
      <c r="AE1411">
        <v>3</v>
      </c>
      <c r="AF1411" s="5">
        <v>900.89</v>
      </c>
      <c r="AG1411">
        <v>39</v>
      </c>
      <c r="AH1411" t="str">
        <f t="shared" ref="AH1411:AH1474" si="22">IF(AG1411&lt;25,"Young Adult", IF(AG1411&lt;40, "Adult", IF(AG1411&lt;60, "Middle Aged", "Old")))</f>
        <v>Adult</v>
      </c>
    </row>
    <row r="1412" spans="1:34" x14ac:dyDescent="0.25">
      <c r="A1412">
        <v>1929</v>
      </c>
      <c r="B1412" s="1">
        <v>45134</v>
      </c>
      <c r="C1412">
        <v>2</v>
      </c>
      <c r="D1412" t="s">
        <v>28</v>
      </c>
      <c r="E1412" t="s">
        <v>64</v>
      </c>
      <c r="F1412" t="s">
        <v>30</v>
      </c>
      <c r="G1412" t="s">
        <v>31</v>
      </c>
      <c r="H1412" t="s">
        <v>45</v>
      </c>
      <c r="I1412" t="s">
        <v>55</v>
      </c>
      <c r="J1412" t="s">
        <v>34</v>
      </c>
      <c r="K1412" t="s">
        <v>188</v>
      </c>
      <c r="L1412" t="s">
        <v>70</v>
      </c>
      <c r="M1412" s="1">
        <v>32205</v>
      </c>
      <c r="N1412" t="s">
        <v>36</v>
      </c>
      <c r="O1412" t="s">
        <v>37</v>
      </c>
      <c r="P1412" t="s">
        <v>84</v>
      </c>
      <c r="Q1412" t="s">
        <v>39</v>
      </c>
      <c r="R1412" t="s">
        <v>40</v>
      </c>
      <c r="S1412" t="str">
        <f>IF(Table1[[#This Row],[Current Employee Rating]]&gt;=4,"High Performer",IF(Table1[[#This Row],[Current Employee Rating]]&gt;=3,"Average Performer","Low Performer"))</f>
        <v>Average Performer</v>
      </c>
      <c r="T1412">
        <v>3</v>
      </c>
      <c r="U1412" s="1">
        <v>44904</v>
      </c>
      <c r="V1412">
        <v>4</v>
      </c>
      <c r="W1412" t="str">
        <f>IF(Table1[[#This Row],[Engagement Score]]&lt;3,"Low",IF(Table1[[#This Row],[Engagement Score]]&lt;4,"Medium","High"))</f>
        <v>High</v>
      </c>
      <c r="X1412">
        <v>1</v>
      </c>
      <c r="Y1412" t="str">
        <f>IF(Table1[[#This Row],[Satisfaction Score]]&lt;3,"Unsatisfied",IF(Table1[[#This Row],[Satisfaction Score]]&lt;4,"Neutral","Satisfied"))</f>
        <v>Unsatisfied</v>
      </c>
      <c r="Z1412">
        <v>3</v>
      </c>
      <c r="AA1412" s="1">
        <v>45142</v>
      </c>
      <c r="AB1412" t="s">
        <v>50</v>
      </c>
      <c r="AC1412" t="s">
        <v>42</v>
      </c>
      <c r="AD1412" t="s">
        <v>43</v>
      </c>
      <c r="AE1412">
        <v>3</v>
      </c>
      <c r="AF1412" s="5">
        <v>312.56</v>
      </c>
      <c r="AG1412">
        <v>35</v>
      </c>
      <c r="AH1412" t="str">
        <f t="shared" si="22"/>
        <v>Adult</v>
      </c>
    </row>
    <row r="1413" spans="1:34" x14ac:dyDescent="0.25">
      <c r="A1413">
        <v>1930</v>
      </c>
      <c r="B1413" s="1">
        <v>45122</v>
      </c>
      <c r="C1413">
        <v>2</v>
      </c>
      <c r="D1413" t="s">
        <v>28</v>
      </c>
      <c r="E1413" t="s">
        <v>94</v>
      </c>
      <c r="F1413" t="s">
        <v>30</v>
      </c>
      <c r="G1413" t="s">
        <v>55</v>
      </c>
      <c r="H1413" t="s">
        <v>32</v>
      </c>
      <c r="I1413" t="s">
        <v>33</v>
      </c>
      <c r="J1413" t="s">
        <v>34</v>
      </c>
      <c r="K1413" t="s">
        <v>188</v>
      </c>
      <c r="L1413" t="s">
        <v>65</v>
      </c>
      <c r="M1413" s="1">
        <v>31650</v>
      </c>
      <c r="N1413" t="s">
        <v>36</v>
      </c>
      <c r="O1413" t="s">
        <v>37</v>
      </c>
      <c r="P1413" t="s">
        <v>84</v>
      </c>
      <c r="Q1413" t="s">
        <v>61</v>
      </c>
      <c r="R1413" t="s">
        <v>40</v>
      </c>
      <c r="S1413" t="str">
        <f>IF(Table1[[#This Row],[Current Employee Rating]]&gt;=4,"High Performer",IF(Table1[[#This Row],[Current Employee Rating]]&gt;=3,"Average Performer","Low Performer"))</f>
        <v>Average Performer</v>
      </c>
      <c r="T1413">
        <v>3</v>
      </c>
      <c r="U1413" s="1">
        <v>44922</v>
      </c>
      <c r="V1413">
        <v>3</v>
      </c>
      <c r="W1413" t="str">
        <f>IF(Table1[[#This Row],[Engagement Score]]&lt;3,"Low",IF(Table1[[#This Row],[Engagement Score]]&lt;4,"Medium","High"))</f>
        <v>Medium</v>
      </c>
      <c r="X1413">
        <v>3</v>
      </c>
      <c r="Y1413" t="str">
        <f>IF(Table1[[#This Row],[Satisfaction Score]]&lt;3,"Unsatisfied",IF(Table1[[#This Row],[Satisfaction Score]]&lt;4,"Neutral","Satisfied"))</f>
        <v>Neutral</v>
      </c>
      <c r="Z1413">
        <v>4</v>
      </c>
      <c r="AA1413" s="1">
        <v>45107</v>
      </c>
      <c r="AB1413" t="s">
        <v>62</v>
      </c>
      <c r="AC1413" t="s">
        <v>51</v>
      </c>
      <c r="AD1413" t="s">
        <v>52</v>
      </c>
      <c r="AE1413">
        <v>5</v>
      </c>
      <c r="AF1413" s="5">
        <v>533.55999999999995</v>
      </c>
      <c r="AG1413">
        <v>37</v>
      </c>
      <c r="AH1413" t="str">
        <f t="shared" si="22"/>
        <v>Adult</v>
      </c>
    </row>
    <row r="1414" spans="1:34" x14ac:dyDescent="0.25">
      <c r="A1414">
        <v>1931</v>
      </c>
      <c r="B1414" s="1">
        <v>44874</v>
      </c>
      <c r="C1414">
        <v>3</v>
      </c>
      <c r="D1414" t="s">
        <v>28</v>
      </c>
      <c r="E1414" t="s">
        <v>74</v>
      </c>
      <c r="F1414" t="s">
        <v>30</v>
      </c>
      <c r="G1414" t="s">
        <v>55</v>
      </c>
      <c r="H1414" t="s">
        <v>56</v>
      </c>
      <c r="I1414" t="s">
        <v>33</v>
      </c>
      <c r="J1414" t="s">
        <v>34</v>
      </c>
      <c r="K1414" t="s">
        <v>188</v>
      </c>
      <c r="L1414" t="s">
        <v>97</v>
      </c>
      <c r="M1414" s="1">
        <v>36516</v>
      </c>
      <c r="N1414" t="s">
        <v>36</v>
      </c>
      <c r="O1414" t="s">
        <v>37</v>
      </c>
      <c r="P1414" t="s">
        <v>38</v>
      </c>
      <c r="Q1414" t="s">
        <v>61</v>
      </c>
      <c r="R1414" t="s">
        <v>40</v>
      </c>
      <c r="S1414" t="str">
        <f>IF(Table1[[#This Row],[Current Employee Rating]]&gt;=4,"High Performer",IF(Table1[[#This Row],[Current Employee Rating]]&gt;=3,"Average Performer","Low Performer"))</f>
        <v>Average Performer</v>
      </c>
      <c r="T1414">
        <v>3</v>
      </c>
      <c r="U1414" s="1">
        <v>45032</v>
      </c>
      <c r="V1414">
        <v>2</v>
      </c>
      <c r="W1414" t="str">
        <f>IF(Table1[[#This Row],[Engagement Score]]&lt;3,"Low",IF(Table1[[#This Row],[Engagement Score]]&lt;4,"Medium","High"))</f>
        <v>Low</v>
      </c>
      <c r="X1414">
        <v>3</v>
      </c>
      <c r="Y1414" t="str">
        <f>IF(Table1[[#This Row],[Satisfaction Score]]&lt;3,"Unsatisfied",IF(Table1[[#This Row],[Satisfaction Score]]&lt;4,"Neutral","Satisfied"))</f>
        <v>Neutral</v>
      </c>
      <c r="Z1414">
        <v>4</v>
      </c>
      <c r="AA1414" s="1">
        <v>45060</v>
      </c>
      <c r="AB1414" t="s">
        <v>41</v>
      </c>
      <c r="AC1414" t="s">
        <v>42</v>
      </c>
      <c r="AD1414" t="s">
        <v>43</v>
      </c>
      <c r="AE1414">
        <v>5</v>
      </c>
      <c r="AF1414" s="5">
        <v>381.36</v>
      </c>
      <c r="AG1414">
        <v>23</v>
      </c>
      <c r="AH1414" t="str">
        <f t="shared" si="22"/>
        <v>Young Adult</v>
      </c>
    </row>
    <row r="1415" spans="1:34" x14ac:dyDescent="0.25">
      <c r="A1415">
        <v>1932</v>
      </c>
      <c r="B1415" s="1">
        <v>43823</v>
      </c>
      <c r="C1415">
        <v>6</v>
      </c>
      <c r="D1415" t="s">
        <v>140</v>
      </c>
      <c r="E1415" t="s">
        <v>69</v>
      </c>
      <c r="F1415" t="s">
        <v>30</v>
      </c>
      <c r="G1415" t="s">
        <v>55</v>
      </c>
      <c r="H1415" t="s">
        <v>45</v>
      </c>
      <c r="I1415" t="s">
        <v>33</v>
      </c>
      <c r="J1415" t="s">
        <v>57</v>
      </c>
      <c r="K1415" t="s">
        <v>57</v>
      </c>
      <c r="L1415" t="s">
        <v>58</v>
      </c>
      <c r="M1415" s="1">
        <v>28353</v>
      </c>
      <c r="N1415" t="s">
        <v>36</v>
      </c>
      <c r="O1415" t="s">
        <v>48</v>
      </c>
      <c r="P1415" t="s">
        <v>60</v>
      </c>
      <c r="Q1415" t="s">
        <v>39</v>
      </c>
      <c r="R1415" t="s">
        <v>40</v>
      </c>
      <c r="S1415" t="str">
        <f>IF(Table1[[#This Row],[Current Employee Rating]]&gt;=4,"High Performer",IF(Table1[[#This Row],[Current Employee Rating]]&gt;=3,"Average Performer","Low Performer"))</f>
        <v>Average Performer</v>
      </c>
      <c r="T1415">
        <v>3</v>
      </c>
      <c r="U1415" s="1">
        <v>44943</v>
      </c>
      <c r="V1415">
        <v>5</v>
      </c>
      <c r="W1415" t="str">
        <f>IF(Table1[[#This Row],[Engagement Score]]&lt;3,"Low",IF(Table1[[#This Row],[Engagement Score]]&lt;4,"Medium","High"))</f>
        <v>High</v>
      </c>
      <c r="X1415">
        <v>5</v>
      </c>
      <c r="Y1415" t="str">
        <f>IF(Table1[[#This Row],[Satisfaction Score]]&lt;3,"Unsatisfied",IF(Table1[[#This Row],[Satisfaction Score]]&lt;4,"Neutral","Satisfied"))</f>
        <v>Satisfied</v>
      </c>
      <c r="Z1415">
        <v>2</v>
      </c>
      <c r="AA1415" s="1">
        <v>45004</v>
      </c>
      <c r="AB1415" t="s">
        <v>50</v>
      </c>
      <c r="AC1415" t="s">
        <v>42</v>
      </c>
      <c r="AD1415" t="s">
        <v>43</v>
      </c>
      <c r="AE1415">
        <v>2</v>
      </c>
      <c r="AF1415" s="5">
        <v>754.08</v>
      </c>
      <c r="AG1415">
        <v>42</v>
      </c>
      <c r="AH1415" t="str">
        <f t="shared" si="22"/>
        <v>Middle Aged</v>
      </c>
    </row>
    <row r="1416" spans="1:34" x14ac:dyDescent="0.25">
      <c r="A1416">
        <v>1933</v>
      </c>
      <c r="B1416" s="1">
        <v>43532</v>
      </c>
      <c r="C1416">
        <v>7</v>
      </c>
      <c r="D1416" t="s">
        <v>140</v>
      </c>
      <c r="E1416" t="s">
        <v>81</v>
      </c>
      <c r="F1416" t="s">
        <v>30</v>
      </c>
      <c r="G1416" t="s">
        <v>31</v>
      </c>
      <c r="H1416" t="s">
        <v>32</v>
      </c>
      <c r="I1416" t="s">
        <v>46</v>
      </c>
      <c r="J1416" t="s">
        <v>57</v>
      </c>
      <c r="K1416" t="s">
        <v>57</v>
      </c>
      <c r="L1416" t="s">
        <v>47</v>
      </c>
      <c r="M1416" s="1">
        <v>32813</v>
      </c>
      <c r="N1416" t="s">
        <v>141</v>
      </c>
      <c r="O1416" t="s">
        <v>37</v>
      </c>
      <c r="P1416" t="s">
        <v>72</v>
      </c>
      <c r="Q1416" t="s">
        <v>39</v>
      </c>
      <c r="R1416" t="s">
        <v>40</v>
      </c>
      <c r="S1416" t="str">
        <f>IF(Table1[[#This Row],[Current Employee Rating]]&gt;=4,"High Performer",IF(Table1[[#This Row],[Current Employee Rating]]&gt;=3,"Average Performer","Low Performer"))</f>
        <v>Average Performer</v>
      </c>
      <c r="T1416">
        <v>3</v>
      </c>
      <c r="U1416" s="1">
        <v>45070</v>
      </c>
      <c r="V1416">
        <v>2</v>
      </c>
      <c r="W1416" t="str">
        <f>IF(Table1[[#This Row],[Engagement Score]]&lt;3,"Low",IF(Table1[[#This Row],[Engagement Score]]&lt;4,"Medium","High"))</f>
        <v>Low</v>
      </c>
      <c r="X1416">
        <v>4</v>
      </c>
      <c r="Y1416" t="str">
        <f>IF(Table1[[#This Row],[Satisfaction Score]]&lt;3,"Unsatisfied",IF(Table1[[#This Row],[Satisfaction Score]]&lt;4,"Neutral","Satisfied"))</f>
        <v>Satisfied</v>
      </c>
      <c r="Z1416">
        <v>5</v>
      </c>
      <c r="AA1416" s="1">
        <v>44851</v>
      </c>
      <c r="AB1416" t="s">
        <v>50</v>
      </c>
      <c r="AC1416" t="s">
        <v>42</v>
      </c>
      <c r="AD1416" t="s">
        <v>52</v>
      </c>
      <c r="AE1416">
        <v>5</v>
      </c>
      <c r="AF1416" s="5">
        <v>837.19</v>
      </c>
      <c r="AG1416">
        <v>30</v>
      </c>
      <c r="AH1416" t="str">
        <f t="shared" si="22"/>
        <v>Adult</v>
      </c>
    </row>
    <row r="1417" spans="1:34" x14ac:dyDescent="0.25">
      <c r="A1417">
        <v>1934</v>
      </c>
      <c r="B1417" s="1">
        <v>43641</v>
      </c>
      <c r="C1417">
        <v>6</v>
      </c>
      <c r="D1417" t="s">
        <v>140</v>
      </c>
      <c r="E1417" t="s">
        <v>74</v>
      </c>
      <c r="F1417" t="s">
        <v>108</v>
      </c>
      <c r="G1417" t="s">
        <v>31</v>
      </c>
      <c r="H1417" t="s">
        <v>56</v>
      </c>
      <c r="I1417" t="s">
        <v>55</v>
      </c>
      <c r="J1417" t="s">
        <v>57</v>
      </c>
      <c r="K1417" t="s">
        <v>57</v>
      </c>
      <c r="L1417" t="s">
        <v>75</v>
      </c>
      <c r="M1417" s="1">
        <v>33510</v>
      </c>
      <c r="N1417" t="s">
        <v>142</v>
      </c>
      <c r="O1417" t="s">
        <v>37</v>
      </c>
      <c r="P1417" t="s">
        <v>60</v>
      </c>
      <c r="Q1417" t="s">
        <v>39</v>
      </c>
      <c r="R1417" t="s">
        <v>40</v>
      </c>
      <c r="S1417" t="str">
        <f>IF(Table1[[#This Row],[Current Employee Rating]]&gt;=4,"High Performer",IF(Table1[[#This Row],[Current Employee Rating]]&gt;=3,"Average Performer","Low Performer"))</f>
        <v>Average Performer</v>
      </c>
      <c r="T1417">
        <v>3</v>
      </c>
      <c r="U1417" s="1">
        <v>44798</v>
      </c>
      <c r="V1417">
        <v>2</v>
      </c>
      <c r="W1417" t="str">
        <f>IF(Table1[[#This Row],[Engagement Score]]&lt;3,"Low",IF(Table1[[#This Row],[Engagement Score]]&lt;4,"Medium","High"))</f>
        <v>Low</v>
      </c>
      <c r="X1417">
        <v>5</v>
      </c>
      <c r="Y1417" t="str">
        <f>IF(Table1[[#This Row],[Satisfaction Score]]&lt;3,"Unsatisfied",IF(Table1[[#This Row],[Satisfaction Score]]&lt;4,"Neutral","Satisfied"))</f>
        <v>Satisfied</v>
      </c>
      <c r="Z1417">
        <v>2</v>
      </c>
      <c r="AA1417" s="1">
        <v>45054</v>
      </c>
      <c r="AB1417" t="s">
        <v>41</v>
      </c>
      <c r="AC1417" t="s">
        <v>51</v>
      </c>
      <c r="AD1417" t="s">
        <v>52</v>
      </c>
      <c r="AE1417">
        <v>2</v>
      </c>
      <c r="AF1417" s="5">
        <v>993.7</v>
      </c>
      <c r="AG1417">
        <v>28</v>
      </c>
      <c r="AH1417" t="str">
        <f t="shared" si="22"/>
        <v>Adult</v>
      </c>
    </row>
    <row r="1418" spans="1:34" x14ac:dyDescent="0.25">
      <c r="A1418">
        <v>1935</v>
      </c>
      <c r="B1418" s="1">
        <v>43468</v>
      </c>
      <c r="C1418">
        <v>7</v>
      </c>
      <c r="D1418" t="s">
        <v>106</v>
      </c>
      <c r="E1418" t="s">
        <v>64</v>
      </c>
      <c r="F1418" t="s">
        <v>30</v>
      </c>
      <c r="G1418" t="s">
        <v>46</v>
      </c>
      <c r="H1418" t="s">
        <v>45</v>
      </c>
      <c r="I1418" t="s">
        <v>33</v>
      </c>
      <c r="J1418" t="s">
        <v>57</v>
      </c>
      <c r="K1418" t="s">
        <v>57</v>
      </c>
      <c r="L1418" t="s">
        <v>105</v>
      </c>
      <c r="M1418" s="1">
        <v>27364</v>
      </c>
      <c r="N1418" t="s">
        <v>36</v>
      </c>
      <c r="O1418" t="s">
        <v>48</v>
      </c>
      <c r="P1418" t="s">
        <v>49</v>
      </c>
      <c r="Q1418" t="s">
        <v>77</v>
      </c>
      <c r="R1418" t="s">
        <v>40</v>
      </c>
      <c r="S1418" t="str">
        <f>IF(Table1[[#This Row],[Current Employee Rating]]&gt;=4,"High Performer",IF(Table1[[#This Row],[Current Employee Rating]]&gt;=3,"Average Performer","Low Performer"))</f>
        <v>Average Performer</v>
      </c>
      <c r="T1418">
        <v>3</v>
      </c>
      <c r="U1418" s="1">
        <v>45036</v>
      </c>
      <c r="V1418">
        <v>5</v>
      </c>
      <c r="W1418" t="str">
        <f>IF(Table1[[#This Row],[Engagement Score]]&lt;3,"Low",IF(Table1[[#This Row],[Engagement Score]]&lt;4,"Medium","High"))</f>
        <v>High</v>
      </c>
      <c r="X1418">
        <v>1</v>
      </c>
      <c r="Y1418" t="str">
        <f>IF(Table1[[#This Row],[Satisfaction Score]]&lt;3,"Unsatisfied",IF(Table1[[#This Row],[Satisfaction Score]]&lt;4,"Neutral","Satisfied"))</f>
        <v>Unsatisfied</v>
      </c>
      <c r="Z1418">
        <v>4</v>
      </c>
      <c r="AA1418" s="1">
        <v>44820</v>
      </c>
      <c r="AB1418" t="s">
        <v>50</v>
      </c>
      <c r="AC1418" t="s">
        <v>42</v>
      </c>
      <c r="AD1418" t="s">
        <v>63</v>
      </c>
      <c r="AE1418">
        <v>2</v>
      </c>
      <c r="AF1418" s="5">
        <v>505.4</v>
      </c>
      <c r="AG1418">
        <v>45</v>
      </c>
      <c r="AH1418" t="str">
        <f t="shared" si="22"/>
        <v>Middle Aged</v>
      </c>
    </row>
    <row r="1419" spans="1:34" x14ac:dyDescent="0.25">
      <c r="A1419">
        <v>1936</v>
      </c>
      <c r="B1419" s="1">
        <v>44959</v>
      </c>
      <c r="C1419">
        <v>3</v>
      </c>
      <c r="D1419" t="s">
        <v>106</v>
      </c>
      <c r="E1419" t="s">
        <v>69</v>
      </c>
      <c r="F1419" t="s">
        <v>30</v>
      </c>
      <c r="G1419" t="s">
        <v>55</v>
      </c>
      <c r="H1419" t="s">
        <v>56</v>
      </c>
      <c r="I1419" t="s">
        <v>46</v>
      </c>
      <c r="J1419" t="s">
        <v>57</v>
      </c>
      <c r="K1419" t="s">
        <v>57</v>
      </c>
      <c r="L1419" t="s">
        <v>70</v>
      </c>
      <c r="M1419" s="1">
        <v>33384</v>
      </c>
      <c r="N1419" t="s">
        <v>142</v>
      </c>
      <c r="O1419" t="s">
        <v>37</v>
      </c>
      <c r="P1419" t="s">
        <v>49</v>
      </c>
      <c r="Q1419" t="s">
        <v>39</v>
      </c>
      <c r="R1419" t="s">
        <v>40</v>
      </c>
      <c r="S1419" t="str">
        <f>IF(Table1[[#This Row],[Current Employee Rating]]&gt;=4,"High Performer",IF(Table1[[#This Row],[Current Employee Rating]]&gt;=3,"Average Performer","Low Performer"))</f>
        <v>Average Performer</v>
      </c>
      <c r="T1419">
        <v>3</v>
      </c>
      <c r="U1419" s="1">
        <v>44845</v>
      </c>
      <c r="V1419">
        <v>3</v>
      </c>
      <c r="W1419" t="str">
        <f>IF(Table1[[#This Row],[Engagement Score]]&lt;3,"Low",IF(Table1[[#This Row],[Engagement Score]]&lt;4,"Medium","High"))</f>
        <v>Medium</v>
      </c>
      <c r="X1419">
        <v>3</v>
      </c>
      <c r="Y1419" t="str">
        <f>IF(Table1[[#This Row],[Satisfaction Score]]&lt;3,"Unsatisfied",IF(Table1[[#This Row],[Satisfaction Score]]&lt;4,"Neutral","Satisfied"))</f>
        <v>Neutral</v>
      </c>
      <c r="Z1419">
        <v>5</v>
      </c>
      <c r="AA1419" s="1">
        <v>44794</v>
      </c>
      <c r="AB1419" t="s">
        <v>41</v>
      </c>
      <c r="AC1419" t="s">
        <v>51</v>
      </c>
      <c r="AD1419" t="s">
        <v>43</v>
      </c>
      <c r="AE1419">
        <v>5</v>
      </c>
      <c r="AF1419" s="5">
        <v>567.54999999999995</v>
      </c>
      <c r="AG1419">
        <v>32</v>
      </c>
      <c r="AH1419" t="str">
        <f t="shared" si="22"/>
        <v>Adult</v>
      </c>
    </row>
    <row r="1420" spans="1:34" x14ac:dyDescent="0.25">
      <c r="A1420">
        <v>1937</v>
      </c>
      <c r="B1420" s="1">
        <v>44650</v>
      </c>
      <c r="C1420">
        <v>4</v>
      </c>
      <c r="D1420" t="s">
        <v>106</v>
      </c>
      <c r="E1420" t="s">
        <v>29</v>
      </c>
      <c r="F1420" t="s">
        <v>108</v>
      </c>
      <c r="G1420" t="s">
        <v>55</v>
      </c>
      <c r="H1420" t="s">
        <v>45</v>
      </c>
      <c r="I1420" t="s">
        <v>33</v>
      </c>
      <c r="J1420" t="s">
        <v>57</v>
      </c>
      <c r="K1420" t="s">
        <v>57</v>
      </c>
      <c r="L1420" t="s">
        <v>79</v>
      </c>
      <c r="M1420" s="1">
        <v>20904</v>
      </c>
      <c r="N1420" t="s">
        <v>142</v>
      </c>
      <c r="O1420" t="s">
        <v>37</v>
      </c>
      <c r="P1420" t="s">
        <v>84</v>
      </c>
      <c r="Q1420" t="s">
        <v>61</v>
      </c>
      <c r="R1420" t="s">
        <v>40</v>
      </c>
      <c r="S1420" t="str">
        <f>IF(Table1[[#This Row],[Current Employee Rating]]&gt;=4,"High Performer",IF(Table1[[#This Row],[Current Employee Rating]]&gt;=3,"Average Performer","Low Performer"))</f>
        <v>Average Performer</v>
      </c>
      <c r="T1420">
        <v>3</v>
      </c>
      <c r="U1420" s="1">
        <v>44784</v>
      </c>
      <c r="V1420">
        <v>4</v>
      </c>
      <c r="W1420" t="str">
        <f>IF(Table1[[#This Row],[Engagement Score]]&lt;3,"Low",IF(Table1[[#This Row],[Engagement Score]]&lt;4,"Medium","High"))</f>
        <v>High</v>
      </c>
      <c r="X1420">
        <v>5</v>
      </c>
      <c r="Y1420" t="str">
        <f>IF(Table1[[#This Row],[Satisfaction Score]]&lt;3,"Unsatisfied",IF(Table1[[#This Row],[Satisfaction Score]]&lt;4,"Neutral","Satisfied"))</f>
        <v>Satisfied</v>
      </c>
      <c r="Z1420">
        <v>4</v>
      </c>
      <c r="AA1420" s="1">
        <v>45054</v>
      </c>
      <c r="AB1420" t="s">
        <v>41</v>
      </c>
      <c r="AC1420" t="s">
        <v>51</v>
      </c>
      <c r="AD1420" t="s">
        <v>63</v>
      </c>
      <c r="AE1420">
        <v>4</v>
      </c>
      <c r="AF1420" s="5">
        <v>774.74</v>
      </c>
      <c r="AG1420">
        <v>65</v>
      </c>
      <c r="AH1420" t="str">
        <f t="shared" si="22"/>
        <v>Old</v>
      </c>
    </row>
    <row r="1421" spans="1:34" x14ac:dyDescent="0.25">
      <c r="A1421">
        <v>1938</v>
      </c>
      <c r="B1421" s="1">
        <v>43913</v>
      </c>
      <c r="C1421">
        <v>6</v>
      </c>
      <c r="D1421" t="s">
        <v>106</v>
      </c>
      <c r="E1421" t="s">
        <v>64</v>
      </c>
      <c r="F1421" t="s">
        <v>30</v>
      </c>
      <c r="G1421" t="s">
        <v>46</v>
      </c>
      <c r="H1421" t="s">
        <v>45</v>
      </c>
      <c r="I1421" t="s">
        <v>55</v>
      </c>
      <c r="J1421" t="s">
        <v>57</v>
      </c>
      <c r="K1421" t="s">
        <v>57</v>
      </c>
      <c r="L1421" t="s">
        <v>89</v>
      </c>
      <c r="M1421" s="1">
        <v>20897</v>
      </c>
      <c r="N1421" t="s">
        <v>36</v>
      </c>
      <c r="O1421" t="s">
        <v>37</v>
      </c>
      <c r="P1421" t="s">
        <v>60</v>
      </c>
      <c r="Q1421" t="s">
        <v>61</v>
      </c>
      <c r="R1421" t="s">
        <v>40</v>
      </c>
      <c r="S1421" t="str">
        <f>IF(Table1[[#This Row],[Current Employee Rating]]&gt;=4,"High Performer",IF(Table1[[#This Row],[Current Employee Rating]]&gt;=3,"Average Performer","Low Performer"))</f>
        <v>Average Performer</v>
      </c>
      <c r="T1421">
        <v>3</v>
      </c>
      <c r="U1421" s="1">
        <v>44819</v>
      </c>
      <c r="V1421">
        <v>1</v>
      </c>
      <c r="W1421" t="str">
        <f>IF(Table1[[#This Row],[Engagement Score]]&lt;3,"Low",IF(Table1[[#This Row],[Engagement Score]]&lt;4,"Medium","High"))</f>
        <v>Low</v>
      </c>
      <c r="X1421">
        <v>4</v>
      </c>
      <c r="Y1421" t="str">
        <f>IF(Table1[[#This Row],[Satisfaction Score]]&lt;3,"Unsatisfied",IF(Table1[[#This Row],[Satisfaction Score]]&lt;4,"Neutral","Satisfied"))</f>
        <v>Satisfied</v>
      </c>
      <c r="Z1421">
        <v>3</v>
      </c>
      <c r="AA1421" s="1">
        <v>44797</v>
      </c>
      <c r="AB1421" t="s">
        <v>92</v>
      </c>
      <c r="AC1421" t="s">
        <v>51</v>
      </c>
      <c r="AD1421" t="s">
        <v>73</v>
      </c>
      <c r="AE1421">
        <v>5</v>
      </c>
      <c r="AF1421" s="5">
        <v>316.61</v>
      </c>
      <c r="AG1421">
        <v>63</v>
      </c>
      <c r="AH1421" t="str">
        <f t="shared" si="22"/>
        <v>Old</v>
      </c>
    </row>
    <row r="1422" spans="1:34" x14ac:dyDescent="0.25">
      <c r="A1422">
        <v>1939</v>
      </c>
      <c r="B1422" s="1">
        <v>43622</v>
      </c>
      <c r="C1422">
        <v>6</v>
      </c>
      <c r="D1422" t="s">
        <v>106</v>
      </c>
      <c r="E1422" t="s">
        <v>94</v>
      </c>
      <c r="F1422" t="s">
        <v>30</v>
      </c>
      <c r="G1422" t="s">
        <v>31</v>
      </c>
      <c r="H1422" t="s">
        <v>32</v>
      </c>
      <c r="I1422" t="s">
        <v>33</v>
      </c>
      <c r="J1422" t="s">
        <v>57</v>
      </c>
      <c r="K1422" t="s">
        <v>57</v>
      </c>
      <c r="L1422" t="s">
        <v>70</v>
      </c>
      <c r="M1422" s="1">
        <v>15405</v>
      </c>
      <c r="N1422" t="s">
        <v>142</v>
      </c>
      <c r="O1422" t="s">
        <v>37</v>
      </c>
      <c r="P1422" t="s">
        <v>84</v>
      </c>
      <c r="Q1422" t="s">
        <v>67</v>
      </c>
      <c r="R1422" t="s">
        <v>40</v>
      </c>
      <c r="S1422" t="str">
        <f>IF(Table1[[#This Row],[Current Employee Rating]]&gt;=4,"High Performer",IF(Table1[[#This Row],[Current Employee Rating]]&gt;=3,"Average Performer","Low Performer"))</f>
        <v>Average Performer</v>
      </c>
      <c r="T1422">
        <v>3</v>
      </c>
      <c r="U1422" s="1">
        <v>45090</v>
      </c>
      <c r="V1422">
        <v>4</v>
      </c>
      <c r="W1422" t="str">
        <f>IF(Table1[[#This Row],[Engagement Score]]&lt;3,"Low",IF(Table1[[#This Row],[Engagement Score]]&lt;4,"Medium","High"))</f>
        <v>High</v>
      </c>
      <c r="X1422">
        <v>5</v>
      </c>
      <c r="Y1422" t="str">
        <f>IF(Table1[[#This Row],[Satisfaction Score]]&lt;3,"Unsatisfied",IF(Table1[[#This Row],[Satisfaction Score]]&lt;4,"Neutral","Satisfied"))</f>
        <v>Satisfied</v>
      </c>
      <c r="Z1422">
        <v>3</v>
      </c>
      <c r="AA1422" s="1">
        <v>44861</v>
      </c>
      <c r="AB1422" t="s">
        <v>92</v>
      </c>
      <c r="AC1422" t="s">
        <v>51</v>
      </c>
      <c r="AD1422" t="s">
        <v>63</v>
      </c>
      <c r="AE1422">
        <v>3</v>
      </c>
      <c r="AF1422" s="5">
        <v>531.73</v>
      </c>
      <c r="AG1422">
        <v>77</v>
      </c>
      <c r="AH1422" t="str">
        <f t="shared" si="22"/>
        <v>Old</v>
      </c>
    </row>
    <row r="1423" spans="1:34" x14ac:dyDescent="0.25">
      <c r="A1423">
        <v>1940</v>
      </c>
      <c r="B1423" s="1">
        <v>45074</v>
      </c>
      <c r="C1423">
        <v>2</v>
      </c>
      <c r="D1423" t="s">
        <v>106</v>
      </c>
      <c r="E1423" t="s">
        <v>64</v>
      </c>
      <c r="F1423" t="s">
        <v>30</v>
      </c>
      <c r="G1423" t="s">
        <v>31</v>
      </c>
      <c r="H1423" t="s">
        <v>45</v>
      </c>
      <c r="I1423" t="s">
        <v>33</v>
      </c>
      <c r="J1423" t="s">
        <v>57</v>
      </c>
      <c r="K1423" t="s">
        <v>57</v>
      </c>
      <c r="L1423" t="s">
        <v>79</v>
      </c>
      <c r="M1423" s="1">
        <v>15560</v>
      </c>
      <c r="N1423" t="s">
        <v>36</v>
      </c>
      <c r="O1423" t="s">
        <v>37</v>
      </c>
      <c r="P1423" t="s">
        <v>84</v>
      </c>
      <c r="Q1423" t="s">
        <v>39</v>
      </c>
      <c r="R1423" t="s">
        <v>40</v>
      </c>
      <c r="S1423" t="str">
        <f>IF(Table1[[#This Row],[Current Employee Rating]]&gt;=4,"High Performer",IF(Table1[[#This Row],[Current Employee Rating]]&gt;=3,"Average Performer","Low Performer"))</f>
        <v>Average Performer</v>
      </c>
      <c r="T1423">
        <v>3</v>
      </c>
      <c r="U1423" s="1">
        <v>44793</v>
      </c>
      <c r="V1423">
        <v>3</v>
      </c>
      <c r="W1423" t="str">
        <f>IF(Table1[[#This Row],[Engagement Score]]&lt;3,"Low",IF(Table1[[#This Row],[Engagement Score]]&lt;4,"Medium","High"))</f>
        <v>Medium</v>
      </c>
      <c r="X1423">
        <v>4</v>
      </c>
      <c r="Y1423" t="str">
        <f>IF(Table1[[#This Row],[Satisfaction Score]]&lt;3,"Unsatisfied",IF(Table1[[#This Row],[Satisfaction Score]]&lt;4,"Neutral","Satisfied"))</f>
        <v>Satisfied</v>
      </c>
      <c r="Z1423">
        <v>5</v>
      </c>
      <c r="AA1423" s="1">
        <v>44942</v>
      </c>
      <c r="AB1423" t="s">
        <v>92</v>
      </c>
      <c r="AC1423" t="s">
        <v>51</v>
      </c>
      <c r="AD1423" t="s">
        <v>43</v>
      </c>
      <c r="AE1423">
        <v>2</v>
      </c>
      <c r="AF1423" s="5">
        <v>342.26</v>
      </c>
      <c r="AG1423">
        <v>81</v>
      </c>
      <c r="AH1423" t="str">
        <f t="shared" si="22"/>
        <v>Old</v>
      </c>
    </row>
    <row r="1424" spans="1:34" x14ac:dyDescent="0.25">
      <c r="A1424">
        <v>1941</v>
      </c>
      <c r="B1424" s="1">
        <v>44230</v>
      </c>
      <c r="C1424">
        <v>5</v>
      </c>
      <c r="D1424" t="s">
        <v>106</v>
      </c>
      <c r="E1424" t="s">
        <v>94</v>
      </c>
      <c r="F1424" t="s">
        <v>30</v>
      </c>
      <c r="G1424" t="s">
        <v>31</v>
      </c>
      <c r="H1424" t="s">
        <v>45</v>
      </c>
      <c r="I1424" t="s">
        <v>46</v>
      </c>
      <c r="J1424" t="s">
        <v>57</v>
      </c>
      <c r="K1424" t="s">
        <v>57</v>
      </c>
      <c r="L1424" t="s">
        <v>79</v>
      </c>
      <c r="M1424" s="1">
        <v>15255</v>
      </c>
      <c r="N1424" t="s">
        <v>142</v>
      </c>
      <c r="O1424" t="s">
        <v>37</v>
      </c>
      <c r="P1424" t="s">
        <v>49</v>
      </c>
      <c r="Q1424" t="s">
        <v>39</v>
      </c>
      <c r="R1424" t="s">
        <v>40</v>
      </c>
      <c r="S1424" t="str">
        <f>IF(Table1[[#This Row],[Current Employee Rating]]&gt;=4,"High Performer",IF(Table1[[#This Row],[Current Employee Rating]]&gt;=3,"Average Performer","Low Performer"))</f>
        <v>Average Performer</v>
      </c>
      <c r="T1424">
        <v>3</v>
      </c>
      <c r="U1424" s="1">
        <v>44820</v>
      </c>
      <c r="V1424">
        <v>3</v>
      </c>
      <c r="W1424" t="str">
        <f>IF(Table1[[#This Row],[Engagement Score]]&lt;3,"Low",IF(Table1[[#This Row],[Engagement Score]]&lt;4,"Medium","High"))</f>
        <v>Medium</v>
      </c>
      <c r="X1424">
        <v>5</v>
      </c>
      <c r="Y1424" t="str">
        <f>IF(Table1[[#This Row],[Satisfaction Score]]&lt;3,"Unsatisfied",IF(Table1[[#This Row],[Satisfaction Score]]&lt;4,"Neutral","Satisfied"))</f>
        <v>Satisfied</v>
      </c>
      <c r="Z1424">
        <v>4</v>
      </c>
      <c r="AA1424" s="1">
        <v>44961</v>
      </c>
      <c r="AB1424" t="s">
        <v>41</v>
      </c>
      <c r="AC1424" t="s">
        <v>51</v>
      </c>
      <c r="AD1424" t="s">
        <v>43</v>
      </c>
      <c r="AE1424">
        <v>3</v>
      </c>
      <c r="AF1424" s="5">
        <v>158.79</v>
      </c>
      <c r="AG1424">
        <v>80</v>
      </c>
      <c r="AH1424" t="str">
        <f t="shared" si="22"/>
        <v>Old</v>
      </c>
    </row>
    <row r="1425" spans="1:34" x14ac:dyDescent="0.25">
      <c r="A1425">
        <v>1942</v>
      </c>
      <c r="B1425" s="1">
        <v>43676</v>
      </c>
      <c r="C1425">
        <v>6</v>
      </c>
      <c r="D1425" t="s">
        <v>106</v>
      </c>
      <c r="E1425" t="s">
        <v>64</v>
      </c>
      <c r="F1425" t="s">
        <v>108</v>
      </c>
      <c r="G1425" t="s">
        <v>46</v>
      </c>
      <c r="H1425" t="s">
        <v>45</v>
      </c>
      <c r="I1425" t="s">
        <v>46</v>
      </c>
      <c r="J1425" t="s">
        <v>57</v>
      </c>
      <c r="K1425" t="s">
        <v>57</v>
      </c>
      <c r="L1425" t="s">
        <v>101</v>
      </c>
      <c r="M1425" s="1">
        <v>23418</v>
      </c>
      <c r="N1425" t="s">
        <v>36</v>
      </c>
      <c r="O1425" t="s">
        <v>37</v>
      </c>
      <c r="P1425" t="s">
        <v>60</v>
      </c>
      <c r="Q1425" t="s">
        <v>39</v>
      </c>
      <c r="R1425" t="s">
        <v>40</v>
      </c>
      <c r="S1425" t="str">
        <f>IF(Table1[[#This Row],[Current Employee Rating]]&gt;=4,"High Performer",IF(Table1[[#This Row],[Current Employee Rating]]&gt;=3,"Average Performer","Low Performer"))</f>
        <v>Average Performer</v>
      </c>
      <c r="T1425">
        <v>3</v>
      </c>
      <c r="U1425" s="1">
        <v>44873</v>
      </c>
      <c r="V1425">
        <v>2</v>
      </c>
      <c r="W1425" t="str">
        <f>IF(Table1[[#This Row],[Engagement Score]]&lt;3,"Low",IF(Table1[[#This Row],[Engagement Score]]&lt;4,"Medium","High"))</f>
        <v>Low</v>
      </c>
      <c r="X1425">
        <v>4</v>
      </c>
      <c r="Y1425" t="str">
        <f>IF(Table1[[#This Row],[Satisfaction Score]]&lt;3,"Unsatisfied",IF(Table1[[#This Row],[Satisfaction Score]]&lt;4,"Neutral","Satisfied"))</f>
        <v>Satisfied</v>
      </c>
      <c r="Z1425">
        <v>2</v>
      </c>
      <c r="AA1425" s="1">
        <v>45031</v>
      </c>
      <c r="AB1425" t="s">
        <v>50</v>
      </c>
      <c r="AC1425" t="s">
        <v>42</v>
      </c>
      <c r="AD1425" t="s">
        <v>63</v>
      </c>
      <c r="AE1425">
        <v>3</v>
      </c>
      <c r="AF1425" s="5">
        <v>250.51</v>
      </c>
      <c r="AG1425">
        <v>55</v>
      </c>
      <c r="AH1425" t="str">
        <f t="shared" si="22"/>
        <v>Middle Aged</v>
      </c>
    </row>
    <row r="1426" spans="1:34" x14ac:dyDescent="0.25">
      <c r="A1426">
        <v>1943</v>
      </c>
      <c r="B1426" s="1">
        <v>44689</v>
      </c>
      <c r="C1426">
        <v>4</v>
      </c>
      <c r="D1426" t="s">
        <v>106</v>
      </c>
      <c r="E1426" t="s">
        <v>94</v>
      </c>
      <c r="F1426" t="s">
        <v>108</v>
      </c>
      <c r="G1426" t="s">
        <v>31</v>
      </c>
      <c r="H1426" t="s">
        <v>45</v>
      </c>
      <c r="I1426" t="s">
        <v>46</v>
      </c>
      <c r="J1426" t="s">
        <v>57</v>
      </c>
      <c r="K1426" t="s">
        <v>57</v>
      </c>
      <c r="L1426" t="s">
        <v>100</v>
      </c>
      <c r="M1426" s="1">
        <v>20537</v>
      </c>
      <c r="N1426" t="s">
        <v>142</v>
      </c>
      <c r="O1426" t="s">
        <v>37</v>
      </c>
      <c r="P1426" t="s">
        <v>38</v>
      </c>
      <c r="Q1426" t="s">
        <v>39</v>
      </c>
      <c r="R1426" t="s">
        <v>40</v>
      </c>
      <c r="S1426" t="str">
        <f>IF(Table1[[#This Row],[Current Employee Rating]]&gt;=4,"High Performer",IF(Table1[[#This Row],[Current Employee Rating]]&gt;=3,"Average Performer","Low Performer"))</f>
        <v>Average Performer</v>
      </c>
      <c r="T1426">
        <v>3</v>
      </c>
      <c r="U1426" s="1">
        <v>44826</v>
      </c>
      <c r="V1426">
        <v>5</v>
      </c>
      <c r="W1426" t="str">
        <f>IF(Table1[[#This Row],[Engagement Score]]&lt;3,"Low",IF(Table1[[#This Row],[Engagement Score]]&lt;4,"Medium","High"))</f>
        <v>High</v>
      </c>
      <c r="X1426">
        <v>5</v>
      </c>
      <c r="Y1426" t="str">
        <f>IF(Table1[[#This Row],[Satisfaction Score]]&lt;3,"Unsatisfied",IF(Table1[[#This Row],[Satisfaction Score]]&lt;4,"Neutral","Satisfied"))</f>
        <v>Satisfied</v>
      </c>
      <c r="Z1426">
        <v>4</v>
      </c>
      <c r="AA1426" s="1">
        <v>45059</v>
      </c>
      <c r="AB1426" t="s">
        <v>68</v>
      </c>
      <c r="AC1426" t="s">
        <v>42</v>
      </c>
      <c r="AD1426" t="s">
        <v>73</v>
      </c>
      <c r="AE1426">
        <v>3</v>
      </c>
      <c r="AF1426" s="5">
        <v>453.4</v>
      </c>
      <c r="AG1426">
        <v>66</v>
      </c>
      <c r="AH1426" t="str">
        <f t="shared" si="22"/>
        <v>Old</v>
      </c>
    </row>
    <row r="1427" spans="1:34" x14ac:dyDescent="0.25">
      <c r="A1427">
        <v>1944</v>
      </c>
      <c r="B1427" s="1">
        <v>43963</v>
      </c>
      <c r="C1427">
        <v>5</v>
      </c>
      <c r="D1427" t="s">
        <v>106</v>
      </c>
      <c r="E1427" t="s">
        <v>64</v>
      </c>
      <c r="F1427" t="s">
        <v>30</v>
      </c>
      <c r="G1427" t="s">
        <v>46</v>
      </c>
      <c r="H1427" t="s">
        <v>45</v>
      </c>
      <c r="I1427" t="s">
        <v>55</v>
      </c>
      <c r="J1427" t="s">
        <v>57</v>
      </c>
      <c r="K1427" t="s">
        <v>57</v>
      </c>
      <c r="L1427" t="s">
        <v>70</v>
      </c>
      <c r="M1427" s="1">
        <v>23243</v>
      </c>
      <c r="N1427" t="s">
        <v>142</v>
      </c>
      <c r="O1427" t="s">
        <v>37</v>
      </c>
      <c r="P1427" t="s">
        <v>84</v>
      </c>
      <c r="Q1427" t="s">
        <v>67</v>
      </c>
      <c r="R1427" t="s">
        <v>40</v>
      </c>
      <c r="S1427" t="str">
        <f>IF(Table1[[#This Row],[Current Employee Rating]]&gt;=4,"High Performer",IF(Table1[[#This Row],[Current Employee Rating]]&gt;=3,"Average Performer","Low Performer"))</f>
        <v>Average Performer</v>
      </c>
      <c r="T1427">
        <v>3</v>
      </c>
      <c r="U1427" s="1">
        <v>44907</v>
      </c>
      <c r="V1427">
        <v>1</v>
      </c>
      <c r="W1427" t="str">
        <f>IF(Table1[[#This Row],[Engagement Score]]&lt;3,"Low",IF(Table1[[#This Row],[Engagement Score]]&lt;4,"Medium","High"))</f>
        <v>Low</v>
      </c>
      <c r="X1427">
        <v>4</v>
      </c>
      <c r="Y1427" t="str">
        <f>IF(Table1[[#This Row],[Satisfaction Score]]&lt;3,"Unsatisfied",IF(Table1[[#This Row],[Satisfaction Score]]&lt;4,"Neutral","Satisfied"))</f>
        <v>Satisfied</v>
      </c>
      <c r="Z1427">
        <v>1</v>
      </c>
      <c r="AA1427" s="1">
        <v>44860</v>
      </c>
      <c r="AB1427" t="s">
        <v>68</v>
      </c>
      <c r="AC1427" t="s">
        <v>51</v>
      </c>
      <c r="AD1427" t="s">
        <v>63</v>
      </c>
      <c r="AE1427">
        <v>5</v>
      </c>
      <c r="AF1427" s="5">
        <v>742.31</v>
      </c>
      <c r="AG1427">
        <v>57</v>
      </c>
      <c r="AH1427" t="str">
        <f t="shared" si="22"/>
        <v>Middle Aged</v>
      </c>
    </row>
    <row r="1428" spans="1:34" x14ac:dyDescent="0.25">
      <c r="A1428">
        <v>1945</v>
      </c>
      <c r="B1428" s="1">
        <v>43552</v>
      </c>
      <c r="C1428">
        <v>7</v>
      </c>
      <c r="D1428" t="s">
        <v>140</v>
      </c>
      <c r="E1428" t="s">
        <v>64</v>
      </c>
      <c r="F1428" t="s">
        <v>108</v>
      </c>
      <c r="G1428" t="s">
        <v>55</v>
      </c>
      <c r="H1428" t="s">
        <v>45</v>
      </c>
      <c r="I1428" t="s">
        <v>33</v>
      </c>
      <c r="J1428" t="s">
        <v>57</v>
      </c>
      <c r="K1428" t="s">
        <v>57</v>
      </c>
      <c r="L1428" t="s">
        <v>79</v>
      </c>
      <c r="M1428" s="1">
        <v>28173</v>
      </c>
      <c r="N1428" t="s">
        <v>36</v>
      </c>
      <c r="O1428" t="s">
        <v>37</v>
      </c>
      <c r="P1428" t="s">
        <v>38</v>
      </c>
      <c r="Q1428" t="s">
        <v>67</v>
      </c>
      <c r="R1428" t="s">
        <v>40</v>
      </c>
      <c r="S1428" t="str">
        <f>IF(Table1[[#This Row],[Current Employee Rating]]&gt;=4,"High Performer",IF(Table1[[#This Row],[Current Employee Rating]]&gt;=3,"Average Performer","Low Performer"))</f>
        <v>Average Performer</v>
      </c>
      <c r="T1428">
        <v>3</v>
      </c>
      <c r="U1428" s="1">
        <v>44967</v>
      </c>
      <c r="V1428">
        <v>1</v>
      </c>
      <c r="W1428" t="str">
        <f>IF(Table1[[#This Row],[Engagement Score]]&lt;3,"Low",IF(Table1[[#This Row],[Engagement Score]]&lt;4,"Medium","High"))</f>
        <v>Low</v>
      </c>
      <c r="X1428">
        <v>3</v>
      </c>
      <c r="Y1428" t="str">
        <f>IF(Table1[[#This Row],[Satisfaction Score]]&lt;3,"Unsatisfied",IF(Table1[[#This Row],[Satisfaction Score]]&lt;4,"Neutral","Satisfied"))</f>
        <v>Neutral</v>
      </c>
      <c r="Z1428">
        <v>4</v>
      </c>
      <c r="AA1428" s="1">
        <v>44938</v>
      </c>
      <c r="AB1428" t="s">
        <v>50</v>
      </c>
      <c r="AC1428" t="s">
        <v>51</v>
      </c>
      <c r="AD1428" t="s">
        <v>73</v>
      </c>
      <c r="AE1428">
        <v>5</v>
      </c>
      <c r="AF1428" s="5">
        <v>341.94</v>
      </c>
      <c r="AG1428">
        <v>42</v>
      </c>
      <c r="AH1428" t="str">
        <f t="shared" si="22"/>
        <v>Middle Aged</v>
      </c>
    </row>
    <row r="1429" spans="1:34" x14ac:dyDescent="0.25">
      <c r="A1429">
        <v>1946</v>
      </c>
      <c r="B1429" s="1">
        <v>43668</v>
      </c>
      <c r="C1429">
        <v>6</v>
      </c>
      <c r="D1429" t="s">
        <v>106</v>
      </c>
      <c r="E1429" t="s">
        <v>74</v>
      </c>
      <c r="F1429" t="s">
        <v>30</v>
      </c>
      <c r="G1429" t="s">
        <v>55</v>
      </c>
      <c r="H1429" t="s">
        <v>45</v>
      </c>
      <c r="I1429" t="s">
        <v>55</v>
      </c>
      <c r="J1429" t="s">
        <v>57</v>
      </c>
      <c r="K1429" t="s">
        <v>57</v>
      </c>
      <c r="L1429" t="s">
        <v>47</v>
      </c>
      <c r="M1429" s="1">
        <v>20658</v>
      </c>
      <c r="N1429" t="s">
        <v>142</v>
      </c>
      <c r="O1429" t="s">
        <v>37</v>
      </c>
      <c r="P1429" t="s">
        <v>60</v>
      </c>
      <c r="Q1429" t="s">
        <v>39</v>
      </c>
      <c r="R1429" t="s">
        <v>40</v>
      </c>
      <c r="S1429" t="str">
        <f>IF(Table1[[#This Row],[Current Employee Rating]]&gt;=4,"High Performer",IF(Table1[[#This Row],[Current Employee Rating]]&gt;=3,"Average Performer","Low Performer"))</f>
        <v>Average Performer</v>
      </c>
      <c r="T1429">
        <v>3</v>
      </c>
      <c r="U1429" s="1">
        <v>44931</v>
      </c>
      <c r="V1429">
        <v>3</v>
      </c>
      <c r="W1429" t="str">
        <f>IF(Table1[[#This Row],[Engagement Score]]&lt;3,"Low",IF(Table1[[#This Row],[Engagement Score]]&lt;4,"Medium","High"))</f>
        <v>Medium</v>
      </c>
      <c r="X1429">
        <v>5</v>
      </c>
      <c r="Y1429" t="str">
        <f>IF(Table1[[#This Row],[Satisfaction Score]]&lt;3,"Unsatisfied",IF(Table1[[#This Row],[Satisfaction Score]]&lt;4,"Neutral","Satisfied"))</f>
        <v>Satisfied</v>
      </c>
      <c r="Z1429">
        <v>1</v>
      </c>
      <c r="AA1429" s="1">
        <v>44803</v>
      </c>
      <c r="AB1429" t="s">
        <v>50</v>
      </c>
      <c r="AC1429" t="s">
        <v>42</v>
      </c>
      <c r="AD1429" t="s">
        <v>63</v>
      </c>
      <c r="AE1429">
        <v>1</v>
      </c>
      <c r="AF1429" s="5">
        <v>967.18</v>
      </c>
      <c r="AG1429">
        <v>63</v>
      </c>
      <c r="AH1429" t="str">
        <f t="shared" si="22"/>
        <v>Old</v>
      </c>
    </row>
    <row r="1430" spans="1:34" x14ac:dyDescent="0.25">
      <c r="A1430">
        <v>1947</v>
      </c>
      <c r="B1430" s="1">
        <v>44091</v>
      </c>
      <c r="C1430">
        <v>5</v>
      </c>
      <c r="D1430" t="s">
        <v>140</v>
      </c>
      <c r="E1430" t="s">
        <v>87</v>
      </c>
      <c r="F1430" t="s">
        <v>30</v>
      </c>
      <c r="G1430" t="s">
        <v>46</v>
      </c>
      <c r="H1430" t="s">
        <v>32</v>
      </c>
      <c r="I1430" t="s">
        <v>33</v>
      </c>
      <c r="J1430" t="s">
        <v>57</v>
      </c>
      <c r="K1430" t="s">
        <v>57</v>
      </c>
      <c r="L1430" t="s">
        <v>58</v>
      </c>
      <c r="M1430" s="1">
        <v>30153</v>
      </c>
      <c r="N1430" t="s">
        <v>142</v>
      </c>
      <c r="O1430" t="s">
        <v>37</v>
      </c>
      <c r="P1430" t="s">
        <v>38</v>
      </c>
      <c r="Q1430" t="s">
        <v>61</v>
      </c>
      <c r="R1430" t="s">
        <v>40</v>
      </c>
      <c r="S1430" t="str">
        <f>IF(Table1[[#This Row],[Current Employee Rating]]&gt;=4,"High Performer",IF(Table1[[#This Row],[Current Employee Rating]]&gt;=3,"Average Performer","Low Performer"))</f>
        <v>Average Performer</v>
      </c>
      <c r="T1430">
        <v>3</v>
      </c>
      <c r="U1430" s="1">
        <v>45105</v>
      </c>
      <c r="V1430">
        <v>1</v>
      </c>
      <c r="W1430" t="str">
        <f>IF(Table1[[#This Row],[Engagement Score]]&lt;3,"Low",IF(Table1[[#This Row],[Engagement Score]]&lt;4,"Medium","High"))</f>
        <v>Low</v>
      </c>
      <c r="X1430">
        <v>3</v>
      </c>
      <c r="Y1430" t="str">
        <f>IF(Table1[[#This Row],[Satisfaction Score]]&lt;3,"Unsatisfied",IF(Table1[[#This Row],[Satisfaction Score]]&lt;4,"Neutral","Satisfied"))</f>
        <v>Neutral</v>
      </c>
      <c r="Z1430">
        <v>3</v>
      </c>
      <c r="AA1430" s="1">
        <v>44879</v>
      </c>
      <c r="AB1430" t="s">
        <v>92</v>
      </c>
      <c r="AC1430" t="s">
        <v>51</v>
      </c>
      <c r="AD1430" t="s">
        <v>43</v>
      </c>
      <c r="AE1430">
        <v>3</v>
      </c>
      <c r="AF1430" s="5">
        <v>147.4</v>
      </c>
      <c r="AG1430">
        <v>38</v>
      </c>
      <c r="AH1430" t="str">
        <f t="shared" si="22"/>
        <v>Adult</v>
      </c>
    </row>
    <row r="1431" spans="1:34" x14ac:dyDescent="0.25">
      <c r="A1431">
        <v>1948</v>
      </c>
      <c r="B1431" s="1">
        <v>44744</v>
      </c>
      <c r="C1431">
        <v>3</v>
      </c>
      <c r="D1431" t="s">
        <v>106</v>
      </c>
      <c r="E1431" t="s">
        <v>64</v>
      </c>
      <c r="F1431" t="s">
        <v>108</v>
      </c>
      <c r="G1431" t="s">
        <v>46</v>
      </c>
      <c r="H1431" t="s">
        <v>56</v>
      </c>
      <c r="I1431" t="s">
        <v>33</v>
      </c>
      <c r="J1431" t="s">
        <v>57</v>
      </c>
      <c r="K1431" t="s">
        <v>57</v>
      </c>
      <c r="L1431" t="s">
        <v>89</v>
      </c>
      <c r="M1431" s="1">
        <v>23353</v>
      </c>
      <c r="N1431" t="s">
        <v>142</v>
      </c>
      <c r="O1431" t="s">
        <v>37</v>
      </c>
      <c r="P1431" t="s">
        <v>72</v>
      </c>
      <c r="Q1431" t="s">
        <v>67</v>
      </c>
      <c r="R1431" t="s">
        <v>40</v>
      </c>
      <c r="S1431" t="str">
        <f>IF(Table1[[#This Row],[Current Employee Rating]]&gt;=4,"High Performer",IF(Table1[[#This Row],[Current Employee Rating]]&gt;=3,"Average Performer","Low Performer"))</f>
        <v>Average Performer</v>
      </c>
      <c r="T1431">
        <v>3</v>
      </c>
      <c r="U1431" s="1">
        <v>45001</v>
      </c>
      <c r="V1431">
        <v>2</v>
      </c>
      <c r="W1431" t="str">
        <f>IF(Table1[[#This Row],[Engagement Score]]&lt;3,"Low",IF(Table1[[#This Row],[Engagement Score]]&lt;4,"Medium","High"))</f>
        <v>Low</v>
      </c>
      <c r="X1431">
        <v>1</v>
      </c>
      <c r="Y1431" t="str">
        <f>IF(Table1[[#This Row],[Satisfaction Score]]&lt;3,"Unsatisfied",IF(Table1[[#This Row],[Satisfaction Score]]&lt;4,"Neutral","Satisfied"))</f>
        <v>Unsatisfied</v>
      </c>
      <c r="Z1431">
        <v>5</v>
      </c>
      <c r="AA1431" s="1">
        <v>45069</v>
      </c>
      <c r="AB1431" t="s">
        <v>62</v>
      </c>
      <c r="AC1431" t="s">
        <v>51</v>
      </c>
      <c r="AD1431" t="s">
        <v>43</v>
      </c>
      <c r="AE1431">
        <v>4</v>
      </c>
      <c r="AF1431" s="5">
        <v>884.26</v>
      </c>
      <c r="AG1431">
        <v>59</v>
      </c>
      <c r="AH1431" t="str">
        <f t="shared" si="22"/>
        <v>Middle Aged</v>
      </c>
    </row>
    <row r="1432" spans="1:34" x14ac:dyDescent="0.25">
      <c r="A1432">
        <v>1949</v>
      </c>
      <c r="B1432" s="1">
        <v>43799</v>
      </c>
      <c r="C1432">
        <v>6</v>
      </c>
      <c r="D1432" t="s">
        <v>140</v>
      </c>
      <c r="E1432" t="s">
        <v>87</v>
      </c>
      <c r="F1432" t="s">
        <v>30</v>
      </c>
      <c r="G1432" t="s">
        <v>31</v>
      </c>
      <c r="H1432" t="s">
        <v>45</v>
      </c>
      <c r="I1432" t="s">
        <v>46</v>
      </c>
      <c r="J1432" t="s">
        <v>57</v>
      </c>
      <c r="K1432" t="s">
        <v>57</v>
      </c>
      <c r="L1432" t="s">
        <v>70</v>
      </c>
      <c r="M1432" s="1">
        <v>18357</v>
      </c>
      <c r="N1432" t="s">
        <v>142</v>
      </c>
      <c r="O1432" t="s">
        <v>37</v>
      </c>
      <c r="P1432" t="s">
        <v>49</v>
      </c>
      <c r="Q1432" t="s">
        <v>77</v>
      </c>
      <c r="R1432" t="s">
        <v>40</v>
      </c>
      <c r="S1432" t="str">
        <f>IF(Table1[[#This Row],[Current Employee Rating]]&gt;=4,"High Performer",IF(Table1[[#This Row],[Current Employee Rating]]&gt;=3,"Average Performer","Low Performer"))</f>
        <v>Average Performer</v>
      </c>
      <c r="T1432">
        <v>3</v>
      </c>
      <c r="U1432" s="1">
        <v>44811</v>
      </c>
      <c r="V1432">
        <v>5</v>
      </c>
      <c r="W1432" t="str">
        <f>IF(Table1[[#This Row],[Engagement Score]]&lt;3,"Low",IF(Table1[[#This Row],[Engagement Score]]&lt;4,"Medium","High"))</f>
        <v>High</v>
      </c>
      <c r="X1432">
        <v>3</v>
      </c>
      <c r="Y1432" t="str">
        <f>IF(Table1[[#This Row],[Satisfaction Score]]&lt;3,"Unsatisfied",IF(Table1[[#This Row],[Satisfaction Score]]&lt;4,"Neutral","Satisfied"))</f>
        <v>Neutral</v>
      </c>
      <c r="Z1432">
        <v>4</v>
      </c>
      <c r="AA1432" s="1">
        <v>45044</v>
      </c>
      <c r="AB1432" t="s">
        <v>50</v>
      </c>
      <c r="AC1432" t="s">
        <v>42</v>
      </c>
      <c r="AD1432" t="s">
        <v>52</v>
      </c>
      <c r="AE1432">
        <v>5</v>
      </c>
      <c r="AF1432" s="5">
        <v>592.96</v>
      </c>
      <c r="AG1432">
        <v>69</v>
      </c>
      <c r="AH1432" t="str">
        <f t="shared" si="22"/>
        <v>Old</v>
      </c>
    </row>
    <row r="1433" spans="1:34" x14ac:dyDescent="0.25">
      <c r="A1433">
        <v>1950</v>
      </c>
      <c r="B1433" s="1">
        <v>45128</v>
      </c>
      <c r="C1433">
        <v>2</v>
      </c>
      <c r="D1433" t="s">
        <v>106</v>
      </c>
      <c r="E1433" t="s">
        <v>64</v>
      </c>
      <c r="F1433" t="s">
        <v>108</v>
      </c>
      <c r="G1433" t="s">
        <v>31</v>
      </c>
      <c r="H1433" t="s">
        <v>32</v>
      </c>
      <c r="I1433" t="s">
        <v>33</v>
      </c>
      <c r="J1433" t="s">
        <v>34</v>
      </c>
      <c r="K1433" t="s">
        <v>188</v>
      </c>
      <c r="L1433" t="s">
        <v>89</v>
      </c>
      <c r="M1433" s="1">
        <v>21268</v>
      </c>
      <c r="N1433" t="s">
        <v>142</v>
      </c>
      <c r="O1433" t="s">
        <v>37</v>
      </c>
      <c r="P1433" t="s">
        <v>84</v>
      </c>
      <c r="Q1433" t="s">
        <v>67</v>
      </c>
      <c r="R1433" t="s">
        <v>40</v>
      </c>
      <c r="S1433" t="str">
        <f>IF(Table1[[#This Row],[Current Employee Rating]]&gt;=4,"High Performer",IF(Table1[[#This Row],[Current Employee Rating]]&gt;=3,"Average Performer","Low Performer"))</f>
        <v>Average Performer</v>
      </c>
      <c r="T1433">
        <v>3</v>
      </c>
      <c r="U1433" s="1">
        <v>44821</v>
      </c>
      <c r="V1433">
        <v>3</v>
      </c>
      <c r="W1433" t="str">
        <f>IF(Table1[[#This Row],[Engagement Score]]&lt;3,"Low",IF(Table1[[#This Row],[Engagement Score]]&lt;4,"Medium","High"))</f>
        <v>Medium</v>
      </c>
      <c r="X1433">
        <v>2</v>
      </c>
      <c r="Y1433" t="str">
        <f>IF(Table1[[#This Row],[Satisfaction Score]]&lt;3,"Unsatisfied",IF(Table1[[#This Row],[Satisfaction Score]]&lt;4,"Neutral","Satisfied"))</f>
        <v>Unsatisfied</v>
      </c>
      <c r="Z1433">
        <v>1</v>
      </c>
      <c r="AA1433" s="1">
        <v>44978</v>
      </c>
      <c r="AB1433" t="s">
        <v>62</v>
      </c>
      <c r="AC1433" t="s">
        <v>51</v>
      </c>
      <c r="AD1433" t="s">
        <v>73</v>
      </c>
      <c r="AE1433">
        <v>2</v>
      </c>
      <c r="AF1433" s="5">
        <v>801.28</v>
      </c>
      <c r="AG1433">
        <v>65</v>
      </c>
      <c r="AH1433" t="str">
        <f t="shared" si="22"/>
        <v>Old</v>
      </c>
    </row>
    <row r="1434" spans="1:34" x14ac:dyDescent="0.25">
      <c r="A1434">
        <v>1951</v>
      </c>
      <c r="B1434" s="1">
        <v>44069</v>
      </c>
      <c r="C1434">
        <v>5</v>
      </c>
      <c r="D1434" t="s">
        <v>140</v>
      </c>
      <c r="E1434" t="s">
        <v>85</v>
      </c>
      <c r="F1434" t="s">
        <v>108</v>
      </c>
      <c r="G1434" t="s">
        <v>55</v>
      </c>
      <c r="H1434" t="s">
        <v>45</v>
      </c>
      <c r="I1434" t="s">
        <v>33</v>
      </c>
      <c r="J1434" t="s">
        <v>57</v>
      </c>
      <c r="K1434" t="s">
        <v>57</v>
      </c>
      <c r="L1434" t="s">
        <v>47</v>
      </c>
      <c r="M1434" s="1">
        <v>22198</v>
      </c>
      <c r="N1434" t="s">
        <v>36</v>
      </c>
      <c r="O1434" t="s">
        <v>37</v>
      </c>
      <c r="P1434" t="s">
        <v>84</v>
      </c>
      <c r="Q1434" t="s">
        <v>67</v>
      </c>
      <c r="R1434" t="s">
        <v>40</v>
      </c>
      <c r="S1434" t="str">
        <f>IF(Table1[[#This Row],[Current Employee Rating]]&gt;=4,"High Performer",IF(Table1[[#This Row],[Current Employee Rating]]&gt;=3,"Average Performer","Low Performer"))</f>
        <v>Average Performer</v>
      </c>
      <c r="T1434">
        <v>3</v>
      </c>
      <c r="U1434" s="1">
        <v>45036</v>
      </c>
      <c r="V1434">
        <v>4</v>
      </c>
      <c r="W1434" t="str">
        <f>IF(Table1[[#This Row],[Engagement Score]]&lt;3,"Low",IF(Table1[[#This Row],[Engagement Score]]&lt;4,"Medium","High"))</f>
        <v>High</v>
      </c>
      <c r="X1434">
        <v>1</v>
      </c>
      <c r="Y1434" t="str">
        <f>IF(Table1[[#This Row],[Satisfaction Score]]&lt;3,"Unsatisfied",IF(Table1[[#This Row],[Satisfaction Score]]&lt;4,"Neutral","Satisfied"))</f>
        <v>Unsatisfied</v>
      </c>
      <c r="Z1434">
        <v>3</v>
      </c>
      <c r="AA1434" s="1">
        <v>45045</v>
      </c>
      <c r="AB1434" t="s">
        <v>41</v>
      </c>
      <c r="AC1434" t="s">
        <v>42</v>
      </c>
      <c r="AD1434" t="s">
        <v>52</v>
      </c>
      <c r="AE1434">
        <v>2</v>
      </c>
      <c r="AF1434" s="5">
        <v>717.95</v>
      </c>
      <c r="AG1434">
        <v>60</v>
      </c>
      <c r="AH1434" t="str">
        <f t="shared" si="22"/>
        <v>Old</v>
      </c>
    </row>
    <row r="1435" spans="1:34" x14ac:dyDescent="0.25">
      <c r="A1435">
        <v>1952</v>
      </c>
      <c r="B1435" s="1">
        <v>43967</v>
      </c>
      <c r="C1435">
        <v>5</v>
      </c>
      <c r="D1435" t="s">
        <v>140</v>
      </c>
      <c r="E1435" t="s">
        <v>64</v>
      </c>
      <c r="F1435" t="s">
        <v>30</v>
      </c>
      <c r="G1435" t="s">
        <v>55</v>
      </c>
      <c r="H1435" t="s">
        <v>45</v>
      </c>
      <c r="I1435" t="s">
        <v>55</v>
      </c>
      <c r="J1435" t="s">
        <v>57</v>
      </c>
      <c r="K1435" t="s">
        <v>57</v>
      </c>
      <c r="L1435" t="s">
        <v>111</v>
      </c>
      <c r="M1435" s="1">
        <v>32720</v>
      </c>
      <c r="N1435" t="s">
        <v>142</v>
      </c>
      <c r="O1435" t="s">
        <v>37</v>
      </c>
      <c r="P1435" t="s">
        <v>60</v>
      </c>
      <c r="Q1435" t="s">
        <v>77</v>
      </c>
      <c r="R1435" t="s">
        <v>40</v>
      </c>
      <c r="S1435" t="str">
        <f>IF(Table1[[#This Row],[Current Employee Rating]]&gt;=4,"High Performer",IF(Table1[[#This Row],[Current Employee Rating]]&gt;=3,"Average Performer","Low Performer"))</f>
        <v>Average Performer</v>
      </c>
      <c r="T1435">
        <v>3</v>
      </c>
      <c r="U1435" s="1">
        <v>45086</v>
      </c>
      <c r="V1435">
        <v>2</v>
      </c>
      <c r="W1435" t="str">
        <f>IF(Table1[[#This Row],[Engagement Score]]&lt;3,"Low",IF(Table1[[#This Row],[Engagement Score]]&lt;4,"Medium","High"))</f>
        <v>Low</v>
      </c>
      <c r="X1435">
        <v>5</v>
      </c>
      <c r="Y1435" t="str">
        <f>IF(Table1[[#This Row],[Satisfaction Score]]&lt;3,"Unsatisfied",IF(Table1[[#This Row],[Satisfaction Score]]&lt;4,"Neutral","Satisfied"))</f>
        <v>Satisfied</v>
      </c>
      <c r="Z1435">
        <v>2</v>
      </c>
      <c r="AA1435" s="1">
        <v>44990</v>
      </c>
      <c r="AB1435" t="s">
        <v>41</v>
      </c>
      <c r="AC1435" t="s">
        <v>42</v>
      </c>
      <c r="AD1435" t="s">
        <v>73</v>
      </c>
      <c r="AE1435">
        <v>1</v>
      </c>
      <c r="AF1435" s="5">
        <v>846.22</v>
      </c>
      <c r="AG1435">
        <v>31</v>
      </c>
      <c r="AH1435" t="str">
        <f t="shared" si="22"/>
        <v>Adult</v>
      </c>
    </row>
    <row r="1436" spans="1:34" x14ac:dyDescent="0.25">
      <c r="A1436">
        <v>1953</v>
      </c>
      <c r="B1436" s="1">
        <v>45022</v>
      </c>
      <c r="C1436">
        <v>3</v>
      </c>
      <c r="D1436" t="s">
        <v>28</v>
      </c>
      <c r="E1436" t="s">
        <v>54</v>
      </c>
      <c r="F1436" t="s">
        <v>30</v>
      </c>
      <c r="G1436" t="s">
        <v>55</v>
      </c>
      <c r="H1436" t="s">
        <v>56</v>
      </c>
      <c r="I1436" t="s">
        <v>55</v>
      </c>
      <c r="J1436" t="s">
        <v>34</v>
      </c>
      <c r="K1436" t="s">
        <v>188</v>
      </c>
      <c r="L1436" t="s">
        <v>35</v>
      </c>
      <c r="M1436" s="1">
        <v>27810</v>
      </c>
      <c r="N1436" t="s">
        <v>36</v>
      </c>
      <c r="O1436" t="s">
        <v>37</v>
      </c>
      <c r="P1436" t="s">
        <v>84</v>
      </c>
      <c r="Q1436" t="s">
        <v>77</v>
      </c>
      <c r="R1436" t="s">
        <v>40</v>
      </c>
      <c r="S1436" t="str">
        <f>IF(Table1[[#This Row],[Current Employee Rating]]&gt;=4,"High Performer",IF(Table1[[#This Row],[Current Employee Rating]]&gt;=3,"Average Performer","Low Performer"))</f>
        <v>Average Performer</v>
      </c>
      <c r="T1436">
        <v>3</v>
      </c>
      <c r="U1436" s="1">
        <v>45023</v>
      </c>
      <c r="V1436">
        <v>4</v>
      </c>
      <c r="W1436" t="str">
        <f>IF(Table1[[#This Row],[Engagement Score]]&lt;3,"Low",IF(Table1[[#This Row],[Engagement Score]]&lt;4,"Medium","High"))</f>
        <v>High</v>
      </c>
      <c r="X1436">
        <v>5</v>
      </c>
      <c r="Y1436" t="str">
        <f>IF(Table1[[#This Row],[Satisfaction Score]]&lt;3,"Unsatisfied",IF(Table1[[#This Row],[Satisfaction Score]]&lt;4,"Neutral","Satisfied"))</f>
        <v>Satisfied</v>
      </c>
      <c r="Z1436">
        <v>4</v>
      </c>
      <c r="AA1436" s="1">
        <v>44786</v>
      </c>
      <c r="AB1436" t="s">
        <v>41</v>
      </c>
      <c r="AC1436" t="s">
        <v>51</v>
      </c>
      <c r="AD1436" t="s">
        <v>73</v>
      </c>
      <c r="AE1436">
        <v>4</v>
      </c>
      <c r="AF1436" s="5">
        <v>275.62</v>
      </c>
      <c r="AG1436">
        <v>47</v>
      </c>
      <c r="AH1436" t="str">
        <f t="shared" si="22"/>
        <v>Middle Aged</v>
      </c>
    </row>
    <row r="1437" spans="1:34" x14ac:dyDescent="0.25">
      <c r="A1437">
        <v>1954</v>
      </c>
      <c r="B1437" s="1">
        <v>43514</v>
      </c>
      <c r="C1437">
        <v>7</v>
      </c>
      <c r="D1437" t="s">
        <v>106</v>
      </c>
      <c r="E1437" t="s">
        <v>85</v>
      </c>
      <c r="F1437" t="s">
        <v>108</v>
      </c>
      <c r="G1437" t="s">
        <v>46</v>
      </c>
      <c r="H1437" t="s">
        <v>32</v>
      </c>
      <c r="I1437" t="s">
        <v>33</v>
      </c>
      <c r="J1437" t="s">
        <v>34</v>
      </c>
      <c r="K1437" t="s">
        <v>188</v>
      </c>
      <c r="L1437" t="s">
        <v>35</v>
      </c>
      <c r="M1437" s="1">
        <v>25041</v>
      </c>
      <c r="N1437" t="s">
        <v>36</v>
      </c>
      <c r="O1437" t="s">
        <v>37</v>
      </c>
      <c r="P1437" t="s">
        <v>60</v>
      </c>
      <c r="Q1437" t="s">
        <v>77</v>
      </c>
      <c r="R1437" t="s">
        <v>40</v>
      </c>
      <c r="S1437" t="str">
        <f>IF(Table1[[#This Row],[Current Employee Rating]]&gt;=4,"High Performer",IF(Table1[[#This Row],[Current Employee Rating]]&gt;=3,"Average Performer","Low Performer"))</f>
        <v>Average Performer</v>
      </c>
      <c r="T1437">
        <v>3</v>
      </c>
      <c r="U1437" s="1">
        <v>45001</v>
      </c>
      <c r="V1437">
        <v>1</v>
      </c>
      <c r="W1437" t="str">
        <f>IF(Table1[[#This Row],[Engagement Score]]&lt;3,"Low",IF(Table1[[#This Row],[Engagement Score]]&lt;4,"Medium","High"))</f>
        <v>Low</v>
      </c>
      <c r="X1437">
        <v>1</v>
      </c>
      <c r="Y1437" t="str">
        <f>IF(Table1[[#This Row],[Satisfaction Score]]&lt;3,"Unsatisfied",IF(Table1[[#This Row],[Satisfaction Score]]&lt;4,"Neutral","Satisfied"))</f>
        <v>Unsatisfied</v>
      </c>
      <c r="Z1437">
        <v>5</v>
      </c>
      <c r="AA1437" s="1">
        <v>44787</v>
      </c>
      <c r="AB1437" t="s">
        <v>50</v>
      </c>
      <c r="AC1437" t="s">
        <v>51</v>
      </c>
      <c r="AD1437" t="s">
        <v>73</v>
      </c>
      <c r="AE1437">
        <v>5</v>
      </c>
      <c r="AF1437" s="5">
        <v>837.05</v>
      </c>
      <c r="AG1437">
        <v>51</v>
      </c>
      <c r="AH1437" t="str">
        <f t="shared" si="22"/>
        <v>Middle Aged</v>
      </c>
    </row>
    <row r="1438" spans="1:34" x14ac:dyDescent="0.25">
      <c r="A1438">
        <v>1955</v>
      </c>
      <c r="B1438" s="1">
        <v>44114</v>
      </c>
      <c r="C1438">
        <v>5</v>
      </c>
      <c r="D1438" t="s">
        <v>28</v>
      </c>
      <c r="E1438" t="s">
        <v>87</v>
      </c>
      <c r="F1438" t="s">
        <v>30</v>
      </c>
      <c r="G1438" t="s">
        <v>55</v>
      </c>
      <c r="H1438" t="s">
        <v>45</v>
      </c>
      <c r="I1438" t="s">
        <v>33</v>
      </c>
      <c r="J1438" t="s">
        <v>34</v>
      </c>
      <c r="K1438" t="s">
        <v>188</v>
      </c>
      <c r="L1438" t="s">
        <v>70</v>
      </c>
      <c r="M1438" s="1">
        <v>35889</v>
      </c>
      <c r="N1438" t="s">
        <v>36</v>
      </c>
      <c r="O1438" t="s">
        <v>48</v>
      </c>
      <c r="P1438" t="s">
        <v>38</v>
      </c>
      <c r="Q1438" t="s">
        <v>67</v>
      </c>
      <c r="R1438" t="s">
        <v>40</v>
      </c>
      <c r="S1438" t="str">
        <f>IF(Table1[[#This Row],[Current Employee Rating]]&gt;=4,"High Performer",IF(Table1[[#This Row],[Current Employee Rating]]&gt;=3,"Average Performer","Low Performer"))</f>
        <v>Average Performer</v>
      </c>
      <c r="T1438">
        <v>3</v>
      </c>
      <c r="U1438" s="1">
        <v>44800</v>
      </c>
      <c r="V1438">
        <v>2</v>
      </c>
      <c r="W1438" t="str">
        <f>IF(Table1[[#This Row],[Engagement Score]]&lt;3,"Low",IF(Table1[[#This Row],[Engagement Score]]&lt;4,"Medium","High"))</f>
        <v>Low</v>
      </c>
      <c r="X1438">
        <v>3</v>
      </c>
      <c r="Y1438" t="str">
        <f>IF(Table1[[#This Row],[Satisfaction Score]]&lt;3,"Unsatisfied",IF(Table1[[#This Row],[Satisfaction Score]]&lt;4,"Neutral","Satisfied"))</f>
        <v>Neutral</v>
      </c>
      <c r="Z1438">
        <v>4</v>
      </c>
      <c r="AA1438" s="1">
        <v>45129</v>
      </c>
      <c r="AB1438" t="s">
        <v>41</v>
      </c>
      <c r="AC1438" t="s">
        <v>42</v>
      </c>
      <c r="AD1438" t="s">
        <v>52</v>
      </c>
      <c r="AE1438">
        <v>3</v>
      </c>
      <c r="AF1438" s="5">
        <v>202.35</v>
      </c>
      <c r="AG1438">
        <v>22</v>
      </c>
      <c r="AH1438" t="str">
        <f t="shared" si="22"/>
        <v>Young Adult</v>
      </c>
    </row>
    <row r="1439" spans="1:34" x14ac:dyDescent="0.25">
      <c r="A1439">
        <v>1956</v>
      </c>
      <c r="B1439" s="1">
        <v>44331</v>
      </c>
      <c r="C1439">
        <v>4</v>
      </c>
      <c r="D1439" t="s">
        <v>28</v>
      </c>
      <c r="E1439" t="s">
        <v>54</v>
      </c>
      <c r="F1439" t="s">
        <v>30</v>
      </c>
      <c r="G1439" t="s">
        <v>46</v>
      </c>
      <c r="H1439" t="s">
        <v>45</v>
      </c>
      <c r="I1439" t="s">
        <v>55</v>
      </c>
      <c r="J1439" t="s">
        <v>34</v>
      </c>
      <c r="K1439" t="s">
        <v>188</v>
      </c>
      <c r="L1439" t="s">
        <v>109</v>
      </c>
      <c r="M1439" s="1">
        <v>21537</v>
      </c>
      <c r="N1439" t="s">
        <v>36</v>
      </c>
      <c r="O1439" t="s">
        <v>37</v>
      </c>
      <c r="P1439" t="s">
        <v>72</v>
      </c>
      <c r="Q1439" t="s">
        <v>67</v>
      </c>
      <c r="R1439" t="s">
        <v>40</v>
      </c>
      <c r="S1439" t="str">
        <f>IF(Table1[[#This Row],[Current Employee Rating]]&gt;=4,"High Performer",IF(Table1[[#This Row],[Current Employee Rating]]&gt;=3,"Average Performer","Low Performer"))</f>
        <v>Average Performer</v>
      </c>
      <c r="T1439">
        <v>3</v>
      </c>
      <c r="U1439" s="1">
        <v>44949</v>
      </c>
      <c r="V1439">
        <v>1</v>
      </c>
      <c r="W1439" t="str">
        <f>IF(Table1[[#This Row],[Engagement Score]]&lt;3,"Low",IF(Table1[[#This Row],[Engagement Score]]&lt;4,"Medium","High"))</f>
        <v>Low</v>
      </c>
      <c r="X1439">
        <v>5</v>
      </c>
      <c r="Y1439" t="str">
        <f>IF(Table1[[#This Row],[Satisfaction Score]]&lt;3,"Unsatisfied",IF(Table1[[#This Row],[Satisfaction Score]]&lt;4,"Neutral","Satisfied"))</f>
        <v>Satisfied</v>
      </c>
      <c r="Z1439">
        <v>4</v>
      </c>
      <c r="AA1439" s="1">
        <v>45082</v>
      </c>
      <c r="AB1439" t="s">
        <v>92</v>
      </c>
      <c r="AC1439" t="s">
        <v>51</v>
      </c>
      <c r="AD1439" t="s">
        <v>73</v>
      </c>
      <c r="AE1439">
        <v>4</v>
      </c>
      <c r="AF1439" s="5">
        <v>590.97</v>
      </c>
      <c r="AG1439">
        <v>63</v>
      </c>
      <c r="AH1439" t="str">
        <f t="shared" si="22"/>
        <v>Old</v>
      </c>
    </row>
    <row r="1440" spans="1:34" x14ac:dyDescent="0.25">
      <c r="A1440">
        <v>1957</v>
      </c>
      <c r="B1440" s="1">
        <v>43598</v>
      </c>
      <c r="C1440">
        <v>6</v>
      </c>
      <c r="D1440" t="s">
        <v>28</v>
      </c>
      <c r="E1440" t="s">
        <v>64</v>
      </c>
      <c r="F1440" t="s">
        <v>108</v>
      </c>
      <c r="G1440" t="s">
        <v>46</v>
      </c>
      <c r="H1440" t="s">
        <v>32</v>
      </c>
      <c r="I1440" t="s">
        <v>55</v>
      </c>
      <c r="J1440" t="s">
        <v>34</v>
      </c>
      <c r="K1440" t="s">
        <v>188</v>
      </c>
      <c r="L1440" t="s">
        <v>70</v>
      </c>
      <c r="M1440" s="1">
        <v>27440</v>
      </c>
      <c r="N1440" t="s">
        <v>36</v>
      </c>
      <c r="O1440" t="s">
        <v>37</v>
      </c>
      <c r="P1440" t="s">
        <v>84</v>
      </c>
      <c r="Q1440" t="s">
        <v>39</v>
      </c>
      <c r="R1440" t="s">
        <v>40</v>
      </c>
      <c r="S1440" t="str">
        <f>IF(Table1[[#This Row],[Current Employee Rating]]&gt;=4,"High Performer",IF(Table1[[#This Row],[Current Employee Rating]]&gt;=3,"Average Performer","Low Performer"))</f>
        <v>Average Performer</v>
      </c>
      <c r="T1440">
        <v>3</v>
      </c>
      <c r="U1440" s="1">
        <v>45002</v>
      </c>
      <c r="V1440">
        <v>5</v>
      </c>
      <c r="W1440" t="str">
        <f>IF(Table1[[#This Row],[Engagement Score]]&lt;3,"Low",IF(Table1[[#This Row],[Engagement Score]]&lt;4,"Medium","High"))</f>
        <v>High</v>
      </c>
      <c r="X1440">
        <v>2</v>
      </c>
      <c r="Y1440" t="str">
        <f>IF(Table1[[#This Row],[Satisfaction Score]]&lt;3,"Unsatisfied",IF(Table1[[#This Row],[Satisfaction Score]]&lt;4,"Neutral","Satisfied"))</f>
        <v>Unsatisfied</v>
      </c>
      <c r="Z1440">
        <v>2</v>
      </c>
      <c r="AA1440" s="1">
        <v>45030</v>
      </c>
      <c r="AB1440" t="s">
        <v>50</v>
      </c>
      <c r="AC1440" t="s">
        <v>51</v>
      </c>
      <c r="AD1440" t="s">
        <v>43</v>
      </c>
      <c r="AE1440">
        <v>5</v>
      </c>
      <c r="AF1440" s="5">
        <v>744.55</v>
      </c>
      <c r="AG1440">
        <v>44</v>
      </c>
      <c r="AH1440" t="str">
        <f t="shared" si="22"/>
        <v>Middle Aged</v>
      </c>
    </row>
    <row r="1441" spans="1:34" x14ac:dyDescent="0.25">
      <c r="A1441">
        <v>1958</v>
      </c>
      <c r="B1441" s="1">
        <v>43650</v>
      </c>
      <c r="C1441">
        <v>6</v>
      </c>
      <c r="D1441" t="s">
        <v>28</v>
      </c>
      <c r="E1441" t="s">
        <v>94</v>
      </c>
      <c r="F1441" t="s">
        <v>30</v>
      </c>
      <c r="G1441" t="s">
        <v>31</v>
      </c>
      <c r="H1441" t="s">
        <v>56</v>
      </c>
      <c r="I1441" t="s">
        <v>55</v>
      </c>
      <c r="J1441" t="s">
        <v>34</v>
      </c>
      <c r="K1441" t="s">
        <v>188</v>
      </c>
      <c r="L1441" t="s">
        <v>118</v>
      </c>
      <c r="M1441" s="1">
        <v>33164</v>
      </c>
      <c r="N1441" t="s">
        <v>36</v>
      </c>
      <c r="O1441" t="s">
        <v>37</v>
      </c>
      <c r="P1441" t="s">
        <v>60</v>
      </c>
      <c r="Q1441" t="s">
        <v>67</v>
      </c>
      <c r="R1441" t="s">
        <v>40</v>
      </c>
      <c r="S1441" t="str">
        <f>IF(Table1[[#This Row],[Current Employee Rating]]&gt;=4,"High Performer",IF(Table1[[#This Row],[Current Employee Rating]]&gt;=3,"Average Performer","Low Performer"))</f>
        <v>Average Performer</v>
      </c>
      <c r="T1441">
        <v>3</v>
      </c>
      <c r="U1441" s="1">
        <v>44839</v>
      </c>
      <c r="V1441">
        <v>4</v>
      </c>
      <c r="W1441" t="str">
        <f>IF(Table1[[#This Row],[Engagement Score]]&lt;3,"Low",IF(Table1[[#This Row],[Engagement Score]]&lt;4,"Medium","High"))</f>
        <v>High</v>
      </c>
      <c r="X1441">
        <v>2</v>
      </c>
      <c r="Y1441" t="str">
        <f>IF(Table1[[#This Row],[Satisfaction Score]]&lt;3,"Unsatisfied",IF(Table1[[#This Row],[Satisfaction Score]]&lt;4,"Neutral","Satisfied"))</f>
        <v>Unsatisfied</v>
      </c>
      <c r="Z1441">
        <v>5</v>
      </c>
      <c r="AA1441" s="1">
        <v>45069</v>
      </c>
      <c r="AB1441" t="s">
        <v>92</v>
      </c>
      <c r="AC1441" t="s">
        <v>42</v>
      </c>
      <c r="AD1441" t="s">
        <v>52</v>
      </c>
      <c r="AE1441">
        <v>2</v>
      </c>
      <c r="AF1441" s="5">
        <v>141.91</v>
      </c>
      <c r="AG1441">
        <v>29</v>
      </c>
      <c r="AH1441" t="str">
        <f t="shared" si="22"/>
        <v>Adult</v>
      </c>
    </row>
    <row r="1442" spans="1:34" x14ac:dyDescent="0.25">
      <c r="A1442">
        <v>1959</v>
      </c>
      <c r="B1442" s="1">
        <v>44652</v>
      </c>
      <c r="C1442">
        <v>4</v>
      </c>
      <c r="D1442" t="s">
        <v>28</v>
      </c>
      <c r="E1442" t="s">
        <v>29</v>
      </c>
      <c r="F1442" t="s">
        <v>30</v>
      </c>
      <c r="G1442" t="s">
        <v>46</v>
      </c>
      <c r="H1442" t="s">
        <v>56</v>
      </c>
      <c r="I1442" t="s">
        <v>33</v>
      </c>
      <c r="J1442" t="s">
        <v>34</v>
      </c>
      <c r="K1442" t="s">
        <v>188</v>
      </c>
      <c r="L1442" t="s">
        <v>96</v>
      </c>
      <c r="M1442" s="1">
        <v>32722</v>
      </c>
      <c r="N1442" t="s">
        <v>36</v>
      </c>
      <c r="O1442" t="s">
        <v>37</v>
      </c>
      <c r="P1442" t="s">
        <v>84</v>
      </c>
      <c r="Q1442" t="s">
        <v>67</v>
      </c>
      <c r="R1442" t="s">
        <v>40</v>
      </c>
      <c r="S1442" t="str">
        <f>IF(Table1[[#This Row],[Current Employee Rating]]&gt;=4,"High Performer",IF(Table1[[#This Row],[Current Employee Rating]]&gt;=3,"Average Performer","Low Performer"))</f>
        <v>Average Performer</v>
      </c>
      <c r="T1442">
        <v>3</v>
      </c>
      <c r="U1442" s="1">
        <v>44930</v>
      </c>
      <c r="V1442">
        <v>5</v>
      </c>
      <c r="W1442" t="str">
        <f>IF(Table1[[#This Row],[Engagement Score]]&lt;3,"Low",IF(Table1[[#This Row],[Engagement Score]]&lt;4,"Medium","High"))</f>
        <v>High</v>
      </c>
      <c r="X1442">
        <v>3</v>
      </c>
      <c r="Y1442" t="str">
        <f>IF(Table1[[#This Row],[Satisfaction Score]]&lt;3,"Unsatisfied",IF(Table1[[#This Row],[Satisfaction Score]]&lt;4,"Neutral","Satisfied"))</f>
        <v>Neutral</v>
      </c>
      <c r="Z1442">
        <v>4</v>
      </c>
      <c r="AA1442" s="1">
        <v>44817</v>
      </c>
      <c r="AB1442" t="s">
        <v>62</v>
      </c>
      <c r="AC1442" t="s">
        <v>51</v>
      </c>
      <c r="AD1442" t="s">
        <v>63</v>
      </c>
      <c r="AE1442">
        <v>2</v>
      </c>
      <c r="AF1442" s="5">
        <v>883.34</v>
      </c>
      <c r="AG1442">
        <v>33</v>
      </c>
      <c r="AH1442" t="str">
        <f t="shared" si="22"/>
        <v>Adult</v>
      </c>
    </row>
    <row r="1443" spans="1:34" x14ac:dyDescent="0.25">
      <c r="A1443">
        <v>1960</v>
      </c>
      <c r="B1443" s="1">
        <v>43407</v>
      </c>
      <c r="C1443">
        <v>7</v>
      </c>
      <c r="D1443" t="s">
        <v>28</v>
      </c>
      <c r="E1443" t="s">
        <v>94</v>
      </c>
      <c r="F1443" t="s">
        <v>30</v>
      </c>
      <c r="G1443" t="s">
        <v>55</v>
      </c>
      <c r="H1443" t="s">
        <v>45</v>
      </c>
      <c r="I1443" t="s">
        <v>46</v>
      </c>
      <c r="J1443" t="s">
        <v>34</v>
      </c>
      <c r="K1443" t="s">
        <v>188</v>
      </c>
      <c r="L1443" t="s">
        <v>47</v>
      </c>
      <c r="M1443" s="1">
        <v>17679</v>
      </c>
      <c r="N1443" t="s">
        <v>36</v>
      </c>
      <c r="O1443" t="s">
        <v>48</v>
      </c>
      <c r="P1443" t="s">
        <v>38</v>
      </c>
      <c r="Q1443" t="s">
        <v>77</v>
      </c>
      <c r="R1443" t="s">
        <v>40</v>
      </c>
      <c r="S1443" t="str">
        <f>IF(Table1[[#This Row],[Current Employee Rating]]&gt;=4,"High Performer",IF(Table1[[#This Row],[Current Employee Rating]]&gt;=3,"Average Performer","Low Performer"))</f>
        <v>Average Performer</v>
      </c>
      <c r="T1443">
        <v>3</v>
      </c>
      <c r="U1443" s="1">
        <v>44932</v>
      </c>
      <c r="V1443">
        <v>3</v>
      </c>
      <c r="W1443" t="str">
        <f>IF(Table1[[#This Row],[Engagement Score]]&lt;3,"Low",IF(Table1[[#This Row],[Engagement Score]]&lt;4,"Medium","High"))</f>
        <v>Medium</v>
      </c>
      <c r="X1443">
        <v>4</v>
      </c>
      <c r="Y1443" t="str">
        <f>IF(Table1[[#This Row],[Satisfaction Score]]&lt;3,"Unsatisfied",IF(Table1[[#This Row],[Satisfaction Score]]&lt;4,"Neutral","Satisfied"))</f>
        <v>Satisfied</v>
      </c>
      <c r="Z1443">
        <v>1</v>
      </c>
      <c r="AA1443" s="1">
        <v>45044</v>
      </c>
      <c r="AB1443" t="s">
        <v>41</v>
      </c>
      <c r="AC1443" t="s">
        <v>42</v>
      </c>
      <c r="AD1443" t="s">
        <v>73</v>
      </c>
      <c r="AE1443">
        <v>4</v>
      </c>
      <c r="AF1443" s="5">
        <v>176.82</v>
      </c>
      <c r="AG1443">
        <v>70</v>
      </c>
      <c r="AH1443" t="str">
        <f t="shared" si="22"/>
        <v>Old</v>
      </c>
    </row>
    <row r="1444" spans="1:34" x14ac:dyDescent="0.25">
      <c r="A1444">
        <v>1961</v>
      </c>
      <c r="B1444" s="1">
        <v>43384</v>
      </c>
      <c r="C1444">
        <v>7</v>
      </c>
      <c r="D1444" t="s">
        <v>28</v>
      </c>
      <c r="E1444" t="s">
        <v>64</v>
      </c>
      <c r="F1444" t="s">
        <v>108</v>
      </c>
      <c r="G1444" t="s">
        <v>46</v>
      </c>
      <c r="H1444" t="s">
        <v>45</v>
      </c>
      <c r="I1444" t="s">
        <v>55</v>
      </c>
      <c r="J1444" t="s">
        <v>34</v>
      </c>
      <c r="K1444" t="s">
        <v>188</v>
      </c>
      <c r="L1444" t="s">
        <v>75</v>
      </c>
      <c r="M1444" s="1">
        <v>16635</v>
      </c>
      <c r="N1444" t="s">
        <v>36</v>
      </c>
      <c r="O1444" t="s">
        <v>37</v>
      </c>
      <c r="P1444" t="s">
        <v>72</v>
      </c>
      <c r="Q1444" t="s">
        <v>67</v>
      </c>
      <c r="R1444" t="s">
        <v>40</v>
      </c>
      <c r="S1444" t="str">
        <f>IF(Table1[[#This Row],[Current Employee Rating]]&gt;=4,"High Performer",IF(Table1[[#This Row],[Current Employee Rating]]&gt;=3,"Average Performer","Low Performer"))</f>
        <v>Average Performer</v>
      </c>
      <c r="T1444">
        <v>3</v>
      </c>
      <c r="U1444" s="1">
        <v>44916</v>
      </c>
      <c r="V1444">
        <v>2</v>
      </c>
      <c r="W1444" t="str">
        <f>IF(Table1[[#This Row],[Engagement Score]]&lt;3,"Low",IF(Table1[[#This Row],[Engagement Score]]&lt;4,"Medium","High"))</f>
        <v>Low</v>
      </c>
      <c r="X1444">
        <v>3</v>
      </c>
      <c r="Y1444" t="str">
        <f>IF(Table1[[#This Row],[Satisfaction Score]]&lt;3,"Unsatisfied",IF(Table1[[#This Row],[Satisfaction Score]]&lt;4,"Neutral","Satisfied"))</f>
        <v>Neutral</v>
      </c>
      <c r="Z1444">
        <v>1</v>
      </c>
      <c r="AA1444" s="1">
        <v>45041</v>
      </c>
      <c r="AB1444" t="s">
        <v>50</v>
      </c>
      <c r="AC1444" t="s">
        <v>51</v>
      </c>
      <c r="AD1444" t="s">
        <v>43</v>
      </c>
      <c r="AE1444">
        <v>1</v>
      </c>
      <c r="AF1444" s="5">
        <v>767.22</v>
      </c>
      <c r="AG1444">
        <v>73</v>
      </c>
      <c r="AH1444" t="str">
        <f t="shared" si="22"/>
        <v>Old</v>
      </c>
    </row>
    <row r="1445" spans="1:34" x14ac:dyDescent="0.25">
      <c r="A1445">
        <v>1962</v>
      </c>
      <c r="B1445" s="1">
        <v>45102</v>
      </c>
      <c r="C1445">
        <v>2</v>
      </c>
      <c r="D1445" t="s">
        <v>106</v>
      </c>
      <c r="E1445" t="s">
        <v>29</v>
      </c>
      <c r="F1445" t="s">
        <v>30</v>
      </c>
      <c r="G1445" t="s">
        <v>31</v>
      </c>
      <c r="H1445" t="s">
        <v>32</v>
      </c>
      <c r="I1445" t="s">
        <v>46</v>
      </c>
      <c r="J1445" t="s">
        <v>34</v>
      </c>
      <c r="K1445" t="s">
        <v>188</v>
      </c>
      <c r="L1445" t="s">
        <v>65</v>
      </c>
      <c r="M1445" s="1">
        <v>18677</v>
      </c>
      <c r="N1445" t="s">
        <v>36</v>
      </c>
      <c r="O1445" t="s">
        <v>37</v>
      </c>
      <c r="P1445" t="s">
        <v>60</v>
      </c>
      <c r="Q1445" t="s">
        <v>77</v>
      </c>
      <c r="R1445" t="s">
        <v>40</v>
      </c>
      <c r="S1445" t="str">
        <f>IF(Table1[[#This Row],[Current Employee Rating]]&gt;=4,"High Performer",IF(Table1[[#This Row],[Current Employee Rating]]&gt;=3,"Average Performer","Low Performer"))</f>
        <v>Average Performer</v>
      </c>
      <c r="T1445">
        <v>3</v>
      </c>
      <c r="U1445" s="1">
        <v>44809</v>
      </c>
      <c r="V1445">
        <v>2</v>
      </c>
      <c r="W1445" t="str">
        <f>IF(Table1[[#This Row],[Engagement Score]]&lt;3,"Low",IF(Table1[[#This Row],[Engagement Score]]&lt;4,"Medium","High"))</f>
        <v>Low</v>
      </c>
      <c r="X1445">
        <v>4</v>
      </c>
      <c r="Y1445" t="str">
        <f>IF(Table1[[#This Row],[Satisfaction Score]]&lt;3,"Unsatisfied",IF(Table1[[#This Row],[Satisfaction Score]]&lt;4,"Neutral","Satisfied"))</f>
        <v>Satisfied</v>
      </c>
      <c r="Z1445">
        <v>1</v>
      </c>
      <c r="AA1445" s="1">
        <v>44836</v>
      </c>
      <c r="AB1445" t="s">
        <v>41</v>
      </c>
      <c r="AC1445" t="s">
        <v>51</v>
      </c>
      <c r="AD1445" t="s">
        <v>63</v>
      </c>
      <c r="AE1445">
        <v>5</v>
      </c>
      <c r="AF1445" s="5">
        <v>555.6</v>
      </c>
      <c r="AG1445">
        <v>72</v>
      </c>
      <c r="AH1445" t="str">
        <f t="shared" si="22"/>
        <v>Old</v>
      </c>
    </row>
    <row r="1446" spans="1:34" x14ac:dyDescent="0.25">
      <c r="A1446">
        <v>1963</v>
      </c>
      <c r="B1446" s="1">
        <v>44088</v>
      </c>
      <c r="C1446">
        <v>5</v>
      </c>
      <c r="D1446" t="s">
        <v>28</v>
      </c>
      <c r="E1446" t="s">
        <v>29</v>
      </c>
      <c r="F1446" t="s">
        <v>108</v>
      </c>
      <c r="G1446" t="s">
        <v>31</v>
      </c>
      <c r="H1446" t="s">
        <v>56</v>
      </c>
      <c r="I1446" t="s">
        <v>55</v>
      </c>
      <c r="J1446" t="s">
        <v>34</v>
      </c>
      <c r="K1446" t="s">
        <v>188</v>
      </c>
      <c r="L1446" t="s">
        <v>65</v>
      </c>
      <c r="M1446" s="1">
        <v>26427</v>
      </c>
      <c r="N1446" t="s">
        <v>36</v>
      </c>
      <c r="O1446" t="s">
        <v>37</v>
      </c>
      <c r="P1446" t="s">
        <v>60</v>
      </c>
      <c r="Q1446" t="s">
        <v>67</v>
      </c>
      <c r="R1446" t="s">
        <v>40</v>
      </c>
      <c r="S1446" t="str">
        <f>IF(Table1[[#This Row],[Current Employee Rating]]&gt;=4,"High Performer",IF(Table1[[#This Row],[Current Employee Rating]]&gt;=3,"Average Performer","Low Performer"))</f>
        <v>Average Performer</v>
      </c>
      <c r="T1446">
        <v>3</v>
      </c>
      <c r="U1446" s="1">
        <v>44796</v>
      </c>
      <c r="V1446">
        <v>2</v>
      </c>
      <c r="W1446" t="str">
        <f>IF(Table1[[#This Row],[Engagement Score]]&lt;3,"Low",IF(Table1[[#This Row],[Engagement Score]]&lt;4,"Medium","High"))</f>
        <v>Low</v>
      </c>
      <c r="X1446">
        <v>5</v>
      </c>
      <c r="Y1446" t="str">
        <f>IF(Table1[[#This Row],[Satisfaction Score]]&lt;3,"Unsatisfied",IF(Table1[[#This Row],[Satisfaction Score]]&lt;4,"Neutral","Satisfied"))</f>
        <v>Satisfied</v>
      </c>
      <c r="Z1446">
        <v>3</v>
      </c>
      <c r="AA1446" s="1">
        <v>45090</v>
      </c>
      <c r="AB1446" t="s">
        <v>68</v>
      </c>
      <c r="AC1446" t="s">
        <v>42</v>
      </c>
      <c r="AD1446" t="s">
        <v>52</v>
      </c>
      <c r="AE1446">
        <v>2</v>
      </c>
      <c r="AF1446" s="5">
        <v>316.02999999999997</v>
      </c>
      <c r="AG1446">
        <v>48</v>
      </c>
      <c r="AH1446" t="str">
        <f t="shared" si="22"/>
        <v>Middle Aged</v>
      </c>
    </row>
    <row r="1447" spans="1:34" x14ac:dyDescent="0.25">
      <c r="A1447">
        <v>1964</v>
      </c>
      <c r="B1447" s="1">
        <v>44915</v>
      </c>
      <c r="C1447">
        <v>3</v>
      </c>
      <c r="D1447" t="s">
        <v>28</v>
      </c>
      <c r="E1447" t="s">
        <v>44</v>
      </c>
      <c r="F1447" t="s">
        <v>108</v>
      </c>
      <c r="G1447" t="s">
        <v>46</v>
      </c>
      <c r="H1447" t="s">
        <v>56</v>
      </c>
      <c r="I1447" t="s">
        <v>46</v>
      </c>
      <c r="J1447" t="s">
        <v>34</v>
      </c>
      <c r="K1447" t="s">
        <v>188</v>
      </c>
      <c r="L1447" t="s">
        <v>82</v>
      </c>
      <c r="M1447" s="1">
        <v>25289</v>
      </c>
      <c r="N1447" t="s">
        <v>36</v>
      </c>
      <c r="O1447" t="s">
        <v>37</v>
      </c>
      <c r="P1447" t="s">
        <v>60</v>
      </c>
      <c r="Q1447" t="s">
        <v>67</v>
      </c>
      <c r="R1447" t="s">
        <v>40</v>
      </c>
      <c r="S1447" t="str">
        <f>IF(Table1[[#This Row],[Current Employee Rating]]&gt;=4,"High Performer",IF(Table1[[#This Row],[Current Employee Rating]]&gt;=3,"Average Performer","Low Performer"))</f>
        <v>Average Performer</v>
      </c>
      <c r="T1447">
        <v>3</v>
      </c>
      <c r="U1447" s="1">
        <v>44886</v>
      </c>
      <c r="V1447">
        <v>5</v>
      </c>
      <c r="W1447" t="str">
        <f>IF(Table1[[#This Row],[Engagement Score]]&lt;3,"Low",IF(Table1[[#This Row],[Engagement Score]]&lt;4,"Medium","High"))</f>
        <v>High</v>
      </c>
      <c r="X1447">
        <v>5</v>
      </c>
      <c r="Y1447" t="str">
        <f>IF(Table1[[#This Row],[Satisfaction Score]]&lt;3,"Unsatisfied",IF(Table1[[#This Row],[Satisfaction Score]]&lt;4,"Neutral","Satisfied"))</f>
        <v>Satisfied</v>
      </c>
      <c r="Z1447">
        <v>5</v>
      </c>
      <c r="AA1447" s="1">
        <v>45068</v>
      </c>
      <c r="AB1447" t="s">
        <v>50</v>
      </c>
      <c r="AC1447" t="s">
        <v>42</v>
      </c>
      <c r="AD1447" t="s">
        <v>43</v>
      </c>
      <c r="AE1447">
        <v>1</v>
      </c>
      <c r="AF1447" s="5">
        <v>540.96</v>
      </c>
      <c r="AG1447">
        <v>53</v>
      </c>
      <c r="AH1447" t="str">
        <f t="shared" si="22"/>
        <v>Middle Aged</v>
      </c>
    </row>
    <row r="1448" spans="1:34" x14ac:dyDescent="0.25">
      <c r="A1448">
        <v>1965</v>
      </c>
      <c r="B1448" s="1">
        <v>44615</v>
      </c>
      <c r="C1448">
        <v>4</v>
      </c>
      <c r="D1448" t="s">
        <v>106</v>
      </c>
      <c r="E1448" t="s">
        <v>29</v>
      </c>
      <c r="F1448" t="s">
        <v>30</v>
      </c>
      <c r="G1448" t="s">
        <v>55</v>
      </c>
      <c r="H1448" t="s">
        <v>45</v>
      </c>
      <c r="I1448" t="s">
        <v>33</v>
      </c>
      <c r="J1448" t="s">
        <v>34</v>
      </c>
      <c r="K1448" t="s">
        <v>188</v>
      </c>
      <c r="L1448" t="s">
        <v>65</v>
      </c>
      <c r="M1448" s="1">
        <v>18110</v>
      </c>
      <c r="N1448" t="s">
        <v>36</v>
      </c>
      <c r="O1448" t="s">
        <v>37</v>
      </c>
      <c r="P1448" t="s">
        <v>38</v>
      </c>
      <c r="Q1448" t="s">
        <v>39</v>
      </c>
      <c r="R1448" t="s">
        <v>40</v>
      </c>
      <c r="S1448" t="str">
        <f>IF(Table1[[#This Row],[Current Employee Rating]]&gt;=4,"High Performer",IF(Table1[[#This Row],[Current Employee Rating]]&gt;=3,"Average Performer","Low Performer"))</f>
        <v>Average Performer</v>
      </c>
      <c r="T1448">
        <v>3</v>
      </c>
      <c r="U1448" s="1">
        <v>44972</v>
      </c>
      <c r="V1448">
        <v>3</v>
      </c>
      <c r="W1448" t="str">
        <f>IF(Table1[[#This Row],[Engagement Score]]&lt;3,"Low",IF(Table1[[#This Row],[Engagement Score]]&lt;4,"Medium","High"))</f>
        <v>Medium</v>
      </c>
      <c r="X1448">
        <v>1</v>
      </c>
      <c r="Y1448" t="str">
        <f>IF(Table1[[#This Row],[Satisfaction Score]]&lt;3,"Unsatisfied",IF(Table1[[#This Row],[Satisfaction Score]]&lt;4,"Neutral","Satisfied"))</f>
        <v>Unsatisfied</v>
      </c>
      <c r="Z1448">
        <v>1</v>
      </c>
      <c r="AA1448" s="1">
        <v>44850</v>
      </c>
      <c r="AB1448" t="s">
        <v>41</v>
      </c>
      <c r="AC1448" t="s">
        <v>51</v>
      </c>
      <c r="AD1448" t="s">
        <v>43</v>
      </c>
      <c r="AE1448">
        <v>3</v>
      </c>
      <c r="AF1448" s="5">
        <v>444.23</v>
      </c>
      <c r="AG1448">
        <v>73</v>
      </c>
      <c r="AH1448" t="str">
        <f t="shared" si="22"/>
        <v>Old</v>
      </c>
    </row>
    <row r="1449" spans="1:34" x14ac:dyDescent="0.25">
      <c r="A1449">
        <v>1966</v>
      </c>
      <c r="B1449" s="1">
        <v>43616</v>
      </c>
      <c r="C1449">
        <v>6</v>
      </c>
      <c r="D1449" t="s">
        <v>106</v>
      </c>
      <c r="E1449" t="s">
        <v>64</v>
      </c>
      <c r="F1449" t="s">
        <v>30</v>
      </c>
      <c r="G1449" t="s">
        <v>55</v>
      </c>
      <c r="H1449" t="s">
        <v>32</v>
      </c>
      <c r="I1449" t="s">
        <v>46</v>
      </c>
      <c r="J1449" t="s">
        <v>34</v>
      </c>
      <c r="K1449" t="s">
        <v>188</v>
      </c>
      <c r="L1449" t="s">
        <v>65</v>
      </c>
      <c r="M1449" s="1">
        <v>25996</v>
      </c>
      <c r="N1449" t="s">
        <v>36</v>
      </c>
      <c r="O1449" t="s">
        <v>37</v>
      </c>
      <c r="P1449" t="s">
        <v>60</v>
      </c>
      <c r="Q1449" t="s">
        <v>39</v>
      </c>
      <c r="R1449" t="s">
        <v>40</v>
      </c>
      <c r="S1449" t="str">
        <f>IF(Table1[[#This Row],[Current Employee Rating]]&gt;=4,"High Performer",IF(Table1[[#This Row],[Current Employee Rating]]&gt;=3,"Average Performer","Low Performer"))</f>
        <v>Average Performer</v>
      </c>
      <c r="T1449">
        <v>3</v>
      </c>
      <c r="U1449" s="1">
        <v>44863</v>
      </c>
      <c r="V1449">
        <v>4</v>
      </c>
      <c r="W1449" t="str">
        <f>IF(Table1[[#This Row],[Engagement Score]]&lt;3,"Low",IF(Table1[[#This Row],[Engagement Score]]&lt;4,"Medium","High"))</f>
        <v>High</v>
      </c>
      <c r="X1449">
        <v>3</v>
      </c>
      <c r="Y1449" t="str">
        <f>IF(Table1[[#This Row],[Satisfaction Score]]&lt;3,"Unsatisfied",IF(Table1[[#This Row],[Satisfaction Score]]&lt;4,"Neutral","Satisfied"))</f>
        <v>Neutral</v>
      </c>
      <c r="Z1449">
        <v>2</v>
      </c>
      <c r="AA1449" s="1">
        <v>45065</v>
      </c>
      <c r="AB1449" t="s">
        <v>92</v>
      </c>
      <c r="AC1449" t="s">
        <v>42</v>
      </c>
      <c r="AD1449" t="s">
        <v>43</v>
      </c>
      <c r="AE1449">
        <v>5</v>
      </c>
      <c r="AF1449" s="5">
        <v>497.54</v>
      </c>
      <c r="AG1449">
        <v>48</v>
      </c>
      <c r="AH1449" t="str">
        <f t="shared" si="22"/>
        <v>Middle Aged</v>
      </c>
    </row>
    <row r="1450" spans="1:34" x14ac:dyDescent="0.25">
      <c r="A1450">
        <v>1967</v>
      </c>
      <c r="B1450" s="1">
        <v>43494</v>
      </c>
      <c r="C1450">
        <v>7</v>
      </c>
      <c r="D1450" t="s">
        <v>28</v>
      </c>
      <c r="E1450" t="s">
        <v>54</v>
      </c>
      <c r="F1450" t="s">
        <v>30</v>
      </c>
      <c r="G1450" t="s">
        <v>46</v>
      </c>
      <c r="H1450" t="s">
        <v>45</v>
      </c>
      <c r="I1450" t="s">
        <v>46</v>
      </c>
      <c r="J1450" t="s">
        <v>34</v>
      </c>
      <c r="K1450" t="s">
        <v>188</v>
      </c>
      <c r="L1450" t="s">
        <v>65</v>
      </c>
      <c r="M1450" s="1">
        <v>34679</v>
      </c>
      <c r="N1450" t="s">
        <v>36</v>
      </c>
      <c r="O1450" t="s">
        <v>37</v>
      </c>
      <c r="P1450" t="s">
        <v>60</v>
      </c>
      <c r="Q1450" t="s">
        <v>61</v>
      </c>
      <c r="R1450" t="s">
        <v>40</v>
      </c>
      <c r="S1450" t="str">
        <f>IF(Table1[[#This Row],[Current Employee Rating]]&gt;=4,"High Performer",IF(Table1[[#This Row],[Current Employee Rating]]&gt;=3,"Average Performer","Low Performer"))</f>
        <v>Average Performer</v>
      </c>
      <c r="T1450">
        <v>3</v>
      </c>
      <c r="U1450" s="1">
        <v>44983</v>
      </c>
      <c r="V1450">
        <v>4</v>
      </c>
      <c r="W1450" t="str">
        <f>IF(Table1[[#This Row],[Engagement Score]]&lt;3,"Low",IF(Table1[[#This Row],[Engagement Score]]&lt;4,"Medium","High"))</f>
        <v>High</v>
      </c>
      <c r="X1450">
        <v>2</v>
      </c>
      <c r="Y1450" t="str">
        <f>IF(Table1[[#This Row],[Satisfaction Score]]&lt;3,"Unsatisfied",IF(Table1[[#This Row],[Satisfaction Score]]&lt;4,"Neutral","Satisfied"))</f>
        <v>Unsatisfied</v>
      </c>
      <c r="Z1450">
        <v>4</v>
      </c>
      <c r="AA1450" s="1">
        <v>45130</v>
      </c>
      <c r="AB1450" t="s">
        <v>50</v>
      </c>
      <c r="AC1450" t="s">
        <v>42</v>
      </c>
      <c r="AD1450" t="s">
        <v>52</v>
      </c>
      <c r="AE1450">
        <v>4</v>
      </c>
      <c r="AF1450" s="5">
        <v>300.95</v>
      </c>
      <c r="AG1450">
        <v>25</v>
      </c>
      <c r="AH1450" t="str">
        <f t="shared" si="22"/>
        <v>Adult</v>
      </c>
    </row>
    <row r="1451" spans="1:34" x14ac:dyDescent="0.25">
      <c r="A1451">
        <v>1968</v>
      </c>
      <c r="B1451" s="1">
        <v>43709</v>
      </c>
      <c r="C1451">
        <v>6</v>
      </c>
      <c r="D1451" t="s">
        <v>28</v>
      </c>
      <c r="E1451" t="s">
        <v>81</v>
      </c>
      <c r="F1451" t="s">
        <v>30</v>
      </c>
      <c r="G1451" t="s">
        <v>55</v>
      </c>
      <c r="H1451" t="s">
        <v>56</v>
      </c>
      <c r="I1451" t="s">
        <v>33</v>
      </c>
      <c r="J1451" t="s">
        <v>34</v>
      </c>
      <c r="K1451" t="s">
        <v>188</v>
      </c>
      <c r="L1451" t="s">
        <v>65</v>
      </c>
      <c r="M1451" s="1">
        <v>20269</v>
      </c>
      <c r="N1451" t="s">
        <v>36</v>
      </c>
      <c r="O1451" t="s">
        <v>37</v>
      </c>
      <c r="P1451" t="s">
        <v>84</v>
      </c>
      <c r="Q1451" t="s">
        <v>39</v>
      </c>
      <c r="R1451" t="s">
        <v>40</v>
      </c>
      <c r="S1451" t="str">
        <f>IF(Table1[[#This Row],[Current Employee Rating]]&gt;=4,"High Performer",IF(Table1[[#This Row],[Current Employee Rating]]&gt;=3,"Average Performer","Low Performer"))</f>
        <v>Average Performer</v>
      </c>
      <c r="T1451">
        <v>3</v>
      </c>
      <c r="U1451" s="1">
        <v>44922</v>
      </c>
      <c r="V1451">
        <v>1</v>
      </c>
      <c r="W1451" t="str">
        <f>IF(Table1[[#This Row],[Engagement Score]]&lt;3,"Low",IF(Table1[[#This Row],[Engagement Score]]&lt;4,"Medium","High"))</f>
        <v>Low</v>
      </c>
      <c r="X1451">
        <v>4</v>
      </c>
      <c r="Y1451" t="str">
        <f>IF(Table1[[#This Row],[Satisfaction Score]]&lt;3,"Unsatisfied",IF(Table1[[#This Row],[Satisfaction Score]]&lt;4,"Neutral","Satisfied"))</f>
        <v>Satisfied</v>
      </c>
      <c r="Z1451">
        <v>2</v>
      </c>
      <c r="AA1451" s="1">
        <v>44890</v>
      </c>
      <c r="AB1451" t="s">
        <v>50</v>
      </c>
      <c r="AC1451" t="s">
        <v>42</v>
      </c>
      <c r="AD1451" t="s">
        <v>52</v>
      </c>
      <c r="AE1451">
        <v>2</v>
      </c>
      <c r="AF1451" s="5">
        <v>283.06</v>
      </c>
      <c r="AG1451">
        <v>64</v>
      </c>
      <c r="AH1451" t="str">
        <f t="shared" si="22"/>
        <v>Old</v>
      </c>
    </row>
    <row r="1452" spans="1:34" x14ac:dyDescent="0.25">
      <c r="A1452">
        <v>1970</v>
      </c>
      <c r="B1452" s="1">
        <v>44672</v>
      </c>
      <c r="C1452">
        <v>4</v>
      </c>
      <c r="D1452" t="s">
        <v>28</v>
      </c>
      <c r="E1452" t="s">
        <v>94</v>
      </c>
      <c r="F1452" t="s">
        <v>30</v>
      </c>
      <c r="G1452" t="s">
        <v>46</v>
      </c>
      <c r="H1452" t="s">
        <v>32</v>
      </c>
      <c r="I1452" t="s">
        <v>33</v>
      </c>
      <c r="J1452" t="s">
        <v>34</v>
      </c>
      <c r="K1452" t="s">
        <v>188</v>
      </c>
      <c r="L1452" t="s">
        <v>70</v>
      </c>
      <c r="M1452" s="1">
        <v>19101</v>
      </c>
      <c r="N1452" t="s">
        <v>36</v>
      </c>
      <c r="O1452" t="s">
        <v>37</v>
      </c>
      <c r="P1452" t="s">
        <v>60</v>
      </c>
      <c r="Q1452" t="s">
        <v>61</v>
      </c>
      <c r="R1452" t="s">
        <v>40</v>
      </c>
      <c r="S1452" t="str">
        <f>IF(Table1[[#This Row],[Current Employee Rating]]&gt;=4,"High Performer",IF(Table1[[#This Row],[Current Employee Rating]]&gt;=3,"Average Performer","Low Performer"))</f>
        <v>Average Performer</v>
      </c>
      <c r="T1452">
        <v>3</v>
      </c>
      <c r="U1452" s="1">
        <v>44991</v>
      </c>
      <c r="V1452">
        <v>5</v>
      </c>
      <c r="W1452" t="str">
        <f>IF(Table1[[#This Row],[Engagement Score]]&lt;3,"Low",IF(Table1[[#This Row],[Engagement Score]]&lt;4,"Medium","High"))</f>
        <v>High</v>
      </c>
      <c r="X1452">
        <v>4</v>
      </c>
      <c r="Y1452" t="str">
        <f>IF(Table1[[#This Row],[Satisfaction Score]]&lt;3,"Unsatisfied",IF(Table1[[#This Row],[Satisfaction Score]]&lt;4,"Neutral","Satisfied"))</f>
        <v>Satisfied</v>
      </c>
      <c r="Z1452">
        <v>4</v>
      </c>
      <c r="AA1452" s="1">
        <v>45012</v>
      </c>
      <c r="AB1452" t="s">
        <v>41</v>
      </c>
      <c r="AC1452" t="s">
        <v>51</v>
      </c>
      <c r="AD1452" t="s">
        <v>43</v>
      </c>
      <c r="AE1452">
        <v>1</v>
      </c>
      <c r="AF1452" s="5">
        <v>398.23</v>
      </c>
      <c r="AG1452">
        <v>70</v>
      </c>
      <c r="AH1452" t="str">
        <f t="shared" si="22"/>
        <v>Old</v>
      </c>
    </row>
    <row r="1453" spans="1:34" x14ac:dyDescent="0.25">
      <c r="A1453">
        <v>1971</v>
      </c>
      <c r="B1453" s="1">
        <v>43358</v>
      </c>
      <c r="C1453">
        <v>7</v>
      </c>
      <c r="D1453" t="s">
        <v>106</v>
      </c>
      <c r="E1453" t="s">
        <v>87</v>
      </c>
      <c r="F1453" t="s">
        <v>108</v>
      </c>
      <c r="G1453" t="s">
        <v>46</v>
      </c>
      <c r="H1453" t="s">
        <v>32</v>
      </c>
      <c r="I1453" t="s">
        <v>55</v>
      </c>
      <c r="J1453" t="s">
        <v>34</v>
      </c>
      <c r="K1453" t="s">
        <v>188</v>
      </c>
      <c r="L1453" t="s">
        <v>65</v>
      </c>
      <c r="M1453" s="1">
        <v>34375</v>
      </c>
      <c r="N1453" t="s">
        <v>36</v>
      </c>
      <c r="O1453" t="s">
        <v>37</v>
      </c>
      <c r="P1453" t="s">
        <v>60</v>
      </c>
      <c r="Q1453" t="s">
        <v>77</v>
      </c>
      <c r="R1453" t="s">
        <v>40</v>
      </c>
      <c r="S1453" t="str">
        <f>IF(Table1[[#This Row],[Current Employee Rating]]&gt;=4,"High Performer",IF(Table1[[#This Row],[Current Employee Rating]]&gt;=3,"Average Performer","Low Performer"))</f>
        <v>Average Performer</v>
      </c>
      <c r="T1453">
        <v>3</v>
      </c>
      <c r="U1453" s="1">
        <v>45073</v>
      </c>
      <c r="V1453">
        <v>3</v>
      </c>
      <c r="W1453" t="str">
        <f>IF(Table1[[#This Row],[Engagement Score]]&lt;3,"Low",IF(Table1[[#This Row],[Engagement Score]]&lt;4,"Medium","High"))</f>
        <v>Medium</v>
      </c>
      <c r="X1453">
        <v>2</v>
      </c>
      <c r="Y1453" t="str">
        <f>IF(Table1[[#This Row],[Satisfaction Score]]&lt;3,"Unsatisfied",IF(Table1[[#This Row],[Satisfaction Score]]&lt;4,"Neutral","Satisfied"))</f>
        <v>Unsatisfied</v>
      </c>
      <c r="Z1453">
        <v>1</v>
      </c>
      <c r="AA1453" s="1">
        <v>44915</v>
      </c>
      <c r="AB1453" t="s">
        <v>41</v>
      </c>
      <c r="AC1453" t="s">
        <v>51</v>
      </c>
      <c r="AD1453" t="s">
        <v>52</v>
      </c>
      <c r="AE1453">
        <v>1</v>
      </c>
      <c r="AF1453" s="5">
        <v>331.8</v>
      </c>
      <c r="AG1453">
        <v>24</v>
      </c>
      <c r="AH1453" t="str">
        <f t="shared" si="22"/>
        <v>Young Adult</v>
      </c>
    </row>
    <row r="1454" spans="1:34" x14ac:dyDescent="0.25">
      <c r="A1454">
        <v>1972</v>
      </c>
      <c r="B1454" s="1">
        <v>44534</v>
      </c>
      <c r="C1454">
        <v>4</v>
      </c>
      <c r="D1454" t="s">
        <v>106</v>
      </c>
      <c r="E1454" t="s">
        <v>44</v>
      </c>
      <c r="F1454" t="s">
        <v>30</v>
      </c>
      <c r="G1454" t="s">
        <v>31</v>
      </c>
      <c r="H1454" t="s">
        <v>45</v>
      </c>
      <c r="I1454" t="s">
        <v>33</v>
      </c>
      <c r="J1454" t="s">
        <v>34</v>
      </c>
      <c r="K1454" t="s">
        <v>188</v>
      </c>
      <c r="L1454" t="s">
        <v>70</v>
      </c>
      <c r="M1454" s="1">
        <v>35087</v>
      </c>
      <c r="N1454" t="s">
        <v>36</v>
      </c>
      <c r="O1454" t="s">
        <v>48</v>
      </c>
      <c r="P1454" t="s">
        <v>84</v>
      </c>
      <c r="Q1454" t="s">
        <v>61</v>
      </c>
      <c r="R1454" t="s">
        <v>40</v>
      </c>
      <c r="S1454" t="str">
        <f>IF(Table1[[#This Row],[Current Employee Rating]]&gt;=4,"High Performer",IF(Table1[[#This Row],[Current Employee Rating]]&gt;=3,"Average Performer","Low Performer"))</f>
        <v>Average Performer</v>
      </c>
      <c r="T1454">
        <v>3</v>
      </c>
      <c r="U1454" s="1">
        <v>45000</v>
      </c>
      <c r="V1454">
        <v>2</v>
      </c>
      <c r="W1454" t="str">
        <f>IF(Table1[[#This Row],[Engagement Score]]&lt;3,"Low",IF(Table1[[#This Row],[Engagement Score]]&lt;4,"Medium","High"))</f>
        <v>Low</v>
      </c>
      <c r="X1454">
        <v>2</v>
      </c>
      <c r="Y1454" t="str">
        <f>IF(Table1[[#This Row],[Satisfaction Score]]&lt;3,"Unsatisfied",IF(Table1[[#This Row],[Satisfaction Score]]&lt;4,"Neutral","Satisfied"))</f>
        <v>Unsatisfied</v>
      </c>
      <c r="Z1454">
        <v>3</v>
      </c>
      <c r="AA1454" s="1">
        <v>45042</v>
      </c>
      <c r="AB1454" t="s">
        <v>41</v>
      </c>
      <c r="AC1454" t="s">
        <v>51</v>
      </c>
      <c r="AD1454" t="s">
        <v>52</v>
      </c>
      <c r="AE1454">
        <v>4</v>
      </c>
      <c r="AF1454" s="5">
        <v>349.48</v>
      </c>
      <c r="AG1454">
        <v>25</v>
      </c>
      <c r="AH1454" t="str">
        <f t="shared" si="22"/>
        <v>Adult</v>
      </c>
    </row>
    <row r="1455" spans="1:34" x14ac:dyDescent="0.25">
      <c r="A1455">
        <v>1973</v>
      </c>
      <c r="B1455" s="1">
        <v>43783</v>
      </c>
      <c r="C1455">
        <v>6</v>
      </c>
      <c r="D1455" t="s">
        <v>106</v>
      </c>
      <c r="E1455" t="s">
        <v>69</v>
      </c>
      <c r="F1455" t="s">
        <v>30</v>
      </c>
      <c r="G1455" t="s">
        <v>55</v>
      </c>
      <c r="H1455" t="s">
        <v>56</v>
      </c>
      <c r="I1455" t="s">
        <v>55</v>
      </c>
      <c r="J1455" t="s">
        <v>34</v>
      </c>
      <c r="K1455" t="s">
        <v>188</v>
      </c>
      <c r="L1455" t="s">
        <v>65</v>
      </c>
      <c r="M1455" s="1">
        <v>33521</v>
      </c>
      <c r="N1455" t="s">
        <v>36</v>
      </c>
      <c r="O1455" t="s">
        <v>37</v>
      </c>
      <c r="P1455" t="s">
        <v>72</v>
      </c>
      <c r="Q1455" t="s">
        <v>67</v>
      </c>
      <c r="R1455" t="s">
        <v>40</v>
      </c>
      <c r="S1455" t="str">
        <f>IF(Table1[[#This Row],[Current Employee Rating]]&gt;=4,"High Performer",IF(Table1[[#This Row],[Current Employee Rating]]&gt;=3,"Average Performer","Low Performer"))</f>
        <v>Average Performer</v>
      </c>
      <c r="T1455">
        <v>3</v>
      </c>
      <c r="U1455" s="1">
        <v>44803</v>
      </c>
      <c r="V1455">
        <v>4</v>
      </c>
      <c r="W1455" t="str">
        <f>IF(Table1[[#This Row],[Engagement Score]]&lt;3,"Low",IF(Table1[[#This Row],[Engagement Score]]&lt;4,"Medium","High"))</f>
        <v>High</v>
      </c>
      <c r="X1455">
        <v>2</v>
      </c>
      <c r="Y1455" t="str">
        <f>IF(Table1[[#This Row],[Satisfaction Score]]&lt;3,"Unsatisfied",IF(Table1[[#This Row],[Satisfaction Score]]&lt;4,"Neutral","Satisfied"))</f>
        <v>Unsatisfied</v>
      </c>
      <c r="Z1455">
        <v>3</v>
      </c>
      <c r="AA1455" s="1">
        <v>45017</v>
      </c>
      <c r="AB1455" t="s">
        <v>92</v>
      </c>
      <c r="AC1455" t="s">
        <v>51</v>
      </c>
      <c r="AD1455" t="s">
        <v>43</v>
      </c>
      <c r="AE1455">
        <v>1</v>
      </c>
      <c r="AF1455" s="5">
        <v>596.48</v>
      </c>
      <c r="AG1455">
        <v>28</v>
      </c>
      <c r="AH1455" t="str">
        <f t="shared" si="22"/>
        <v>Adult</v>
      </c>
    </row>
    <row r="1456" spans="1:34" x14ac:dyDescent="0.25">
      <c r="A1456">
        <v>1974</v>
      </c>
      <c r="B1456" s="1">
        <v>44300</v>
      </c>
      <c r="C1456">
        <v>5</v>
      </c>
      <c r="D1456" t="s">
        <v>28</v>
      </c>
      <c r="E1456" t="s">
        <v>81</v>
      </c>
      <c r="F1456" t="s">
        <v>30</v>
      </c>
      <c r="G1456" t="s">
        <v>46</v>
      </c>
      <c r="H1456" t="s">
        <v>45</v>
      </c>
      <c r="I1456" t="s">
        <v>33</v>
      </c>
      <c r="J1456" t="s">
        <v>34</v>
      </c>
      <c r="K1456" t="s">
        <v>188</v>
      </c>
      <c r="L1456" t="s">
        <v>47</v>
      </c>
      <c r="M1456" s="1">
        <v>25201</v>
      </c>
      <c r="N1456" t="s">
        <v>36</v>
      </c>
      <c r="O1456" t="s">
        <v>37</v>
      </c>
      <c r="P1456" t="s">
        <v>38</v>
      </c>
      <c r="Q1456" t="s">
        <v>39</v>
      </c>
      <c r="R1456" t="s">
        <v>40</v>
      </c>
      <c r="S1456" t="str">
        <f>IF(Table1[[#This Row],[Current Employee Rating]]&gt;=4,"High Performer",IF(Table1[[#This Row],[Current Employee Rating]]&gt;=3,"Average Performer","Low Performer"))</f>
        <v>Average Performer</v>
      </c>
      <c r="T1456">
        <v>3</v>
      </c>
      <c r="U1456" s="1">
        <v>44943</v>
      </c>
      <c r="V1456">
        <v>4</v>
      </c>
      <c r="W1456" t="str">
        <f>IF(Table1[[#This Row],[Engagement Score]]&lt;3,"Low",IF(Table1[[#This Row],[Engagement Score]]&lt;4,"Medium","High"))</f>
        <v>High</v>
      </c>
      <c r="X1456">
        <v>1</v>
      </c>
      <c r="Y1456" t="str">
        <f>IF(Table1[[#This Row],[Satisfaction Score]]&lt;3,"Unsatisfied",IF(Table1[[#This Row],[Satisfaction Score]]&lt;4,"Neutral","Satisfied"))</f>
        <v>Unsatisfied</v>
      </c>
      <c r="Z1456">
        <v>3</v>
      </c>
      <c r="AA1456" s="1">
        <v>44842</v>
      </c>
      <c r="AB1456" t="s">
        <v>62</v>
      </c>
      <c r="AC1456" t="s">
        <v>42</v>
      </c>
      <c r="AD1456" t="s">
        <v>52</v>
      </c>
      <c r="AE1456">
        <v>2</v>
      </c>
      <c r="AF1456" s="5">
        <v>677.45</v>
      </c>
      <c r="AG1456">
        <v>53</v>
      </c>
      <c r="AH1456" t="str">
        <f t="shared" si="22"/>
        <v>Middle Aged</v>
      </c>
    </row>
    <row r="1457" spans="1:34" x14ac:dyDescent="0.25">
      <c r="A1457">
        <v>1975</v>
      </c>
      <c r="B1457" s="1">
        <v>43569</v>
      </c>
      <c r="C1457">
        <v>7</v>
      </c>
      <c r="D1457" t="s">
        <v>28</v>
      </c>
      <c r="E1457" t="s">
        <v>85</v>
      </c>
      <c r="F1457" t="s">
        <v>30</v>
      </c>
      <c r="G1457" t="s">
        <v>31</v>
      </c>
      <c r="H1457" t="s">
        <v>45</v>
      </c>
      <c r="I1457" t="s">
        <v>33</v>
      </c>
      <c r="J1457" t="s">
        <v>34</v>
      </c>
      <c r="K1457" t="s">
        <v>188</v>
      </c>
      <c r="L1457" t="s">
        <v>96</v>
      </c>
      <c r="M1457" s="1">
        <v>15280</v>
      </c>
      <c r="N1457" t="s">
        <v>36</v>
      </c>
      <c r="O1457" t="s">
        <v>37</v>
      </c>
      <c r="P1457" t="s">
        <v>60</v>
      </c>
      <c r="Q1457" t="s">
        <v>77</v>
      </c>
      <c r="R1457" t="s">
        <v>40</v>
      </c>
      <c r="S1457" t="str">
        <f>IF(Table1[[#This Row],[Current Employee Rating]]&gt;=4,"High Performer",IF(Table1[[#This Row],[Current Employee Rating]]&gt;=3,"Average Performer","Low Performer"))</f>
        <v>Average Performer</v>
      </c>
      <c r="T1457">
        <v>3</v>
      </c>
      <c r="U1457" s="1">
        <v>45009</v>
      </c>
      <c r="V1457">
        <v>4</v>
      </c>
      <c r="W1457" t="str">
        <f>IF(Table1[[#This Row],[Engagement Score]]&lt;3,"Low",IF(Table1[[#This Row],[Engagement Score]]&lt;4,"Medium","High"))</f>
        <v>High</v>
      </c>
      <c r="X1457">
        <v>4</v>
      </c>
      <c r="Y1457" t="str">
        <f>IF(Table1[[#This Row],[Satisfaction Score]]&lt;3,"Unsatisfied",IF(Table1[[#This Row],[Satisfaction Score]]&lt;4,"Neutral","Satisfied"))</f>
        <v>Satisfied</v>
      </c>
      <c r="Z1457">
        <v>3</v>
      </c>
      <c r="AA1457" s="1">
        <v>44997</v>
      </c>
      <c r="AB1457" t="s">
        <v>50</v>
      </c>
      <c r="AC1457" t="s">
        <v>42</v>
      </c>
      <c r="AD1457" t="s">
        <v>43</v>
      </c>
      <c r="AE1457">
        <v>5</v>
      </c>
      <c r="AF1457" s="5">
        <v>664.61</v>
      </c>
      <c r="AG1457">
        <v>78</v>
      </c>
      <c r="AH1457" t="str">
        <f t="shared" si="22"/>
        <v>Old</v>
      </c>
    </row>
    <row r="1458" spans="1:34" x14ac:dyDescent="0.25">
      <c r="A1458">
        <v>1976</v>
      </c>
      <c r="B1458" s="1">
        <v>44205</v>
      </c>
      <c r="C1458">
        <v>5</v>
      </c>
      <c r="D1458" t="s">
        <v>28</v>
      </c>
      <c r="E1458" t="s">
        <v>44</v>
      </c>
      <c r="F1458" t="s">
        <v>30</v>
      </c>
      <c r="G1458" t="s">
        <v>55</v>
      </c>
      <c r="H1458" t="s">
        <v>32</v>
      </c>
      <c r="I1458" t="s">
        <v>55</v>
      </c>
      <c r="J1458" t="s">
        <v>34</v>
      </c>
      <c r="K1458" t="s">
        <v>188</v>
      </c>
      <c r="L1458" t="s">
        <v>35</v>
      </c>
      <c r="M1458" s="1">
        <v>16484</v>
      </c>
      <c r="N1458" t="s">
        <v>36</v>
      </c>
      <c r="O1458" t="s">
        <v>37</v>
      </c>
      <c r="P1458" t="s">
        <v>38</v>
      </c>
      <c r="Q1458" t="s">
        <v>61</v>
      </c>
      <c r="R1458" t="s">
        <v>40</v>
      </c>
      <c r="S1458" t="str">
        <f>IF(Table1[[#This Row],[Current Employee Rating]]&gt;=4,"High Performer",IF(Table1[[#This Row],[Current Employee Rating]]&gt;=3,"Average Performer","Low Performer"))</f>
        <v>Average Performer</v>
      </c>
      <c r="T1458">
        <v>3</v>
      </c>
      <c r="U1458" s="1">
        <v>45041</v>
      </c>
      <c r="V1458">
        <v>1</v>
      </c>
      <c r="W1458" t="str">
        <f>IF(Table1[[#This Row],[Engagement Score]]&lt;3,"Low",IF(Table1[[#This Row],[Engagement Score]]&lt;4,"Medium","High"))</f>
        <v>Low</v>
      </c>
      <c r="X1458">
        <v>5</v>
      </c>
      <c r="Y1458" t="str">
        <f>IF(Table1[[#This Row],[Satisfaction Score]]&lt;3,"Unsatisfied",IF(Table1[[#This Row],[Satisfaction Score]]&lt;4,"Neutral","Satisfied"))</f>
        <v>Satisfied</v>
      </c>
      <c r="Z1458">
        <v>1</v>
      </c>
      <c r="AA1458" s="1">
        <v>44881</v>
      </c>
      <c r="AB1458" t="s">
        <v>92</v>
      </c>
      <c r="AC1458" t="s">
        <v>51</v>
      </c>
      <c r="AD1458" t="s">
        <v>63</v>
      </c>
      <c r="AE1458">
        <v>5</v>
      </c>
      <c r="AF1458" s="5">
        <v>405.13</v>
      </c>
      <c r="AG1458">
        <v>76</v>
      </c>
      <c r="AH1458" t="str">
        <f t="shared" si="22"/>
        <v>Old</v>
      </c>
    </row>
    <row r="1459" spans="1:34" x14ac:dyDescent="0.25">
      <c r="A1459">
        <v>1977</v>
      </c>
      <c r="B1459" s="1">
        <v>44921</v>
      </c>
      <c r="C1459">
        <v>3</v>
      </c>
      <c r="D1459" t="s">
        <v>28</v>
      </c>
      <c r="E1459" t="s">
        <v>87</v>
      </c>
      <c r="F1459" t="s">
        <v>108</v>
      </c>
      <c r="G1459" t="s">
        <v>31</v>
      </c>
      <c r="H1459" t="s">
        <v>56</v>
      </c>
      <c r="I1459" t="s">
        <v>55</v>
      </c>
      <c r="J1459" t="s">
        <v>34</v>
      </c>
      <c r="K1459" t="s">
        <v>188</v>
      </c>
      <c r="L1459" t="s">
        <v>70</v>
      </c>
      <c r="M1459" s="1">
        <v>19259</v>
      </c>
      <c r="N1459" t="s">
        <v>36</v>
      </c>
      <c r="O1459" t="s">
        <v>37</v>
      </c>
      <c r="P1459" t="s">
        <v>38</v>
      </c>
      <c r="Q1459" t="s">
        <v>61</v>
      </c>
      <c r="R1459" t="s">
        <v>40</v>
      </c>
      <c r="S1459" t="str">
        <f>IF(Table1[[#This Row],[Current Employee Rating]]&gt;=4,"High Performer",IF(Table1[[#This Row],[Current Employee Rating]]&gt;=3,"Average Performer","Low Performer"))</f>
        <v>Average Performer</v>
      </c>
      <c r="T1459">
        <v>3</v>
      </c>
      <c r="U1459" s="1">
        <v>45003</v>
      </c>
      <c r="V1459">
        <v>2</v>
      </c>
      <c r="W1459" t="str">
        <f>IF(Table1[[#This Row],[Engagement Score]]&lt;3,"Low",IF(Table1[[#This Row],[Engagement Score]]&lt;4,"Medium","High"))</f>
        <v>Low</v>
      </c>
      <c r="X1459">
        <v>5</v>
      </c>
      <c r="Y1459" t="str">
        <f>IF(Table1[[#This Row],[Satisfaction Score]]&lt;3,"Unsatisfied",IF(Table1[[#This Row],[Satisfaction Score]]&lt;4,"Neutral","Satisfied"))</f>
        <v>Satisfied</v>
      </c>
      <c r="Z1459">
        <v>4</v>
      </c>
      <c r="AA1459" s="1">
        <v>45072</v>
      </c>
      <c r="AB1459" t="s">
        <v>41</v>
      </c>
      <c r="AC1459" t="s">
        <v>42</v>
      </c>
      <c r="AD1459" t="s">
        <v>52</v>
      </c>
      <c r="AE1459">
        <v>5</v>
      </c>
      <c r="AF1459" s="5">
        <v>781.27</v>
      </c>
      <c r="AG1459">
        <v>70</v>
      </c>
      <c r="AH1459" t="str">
        <f t="shared" si="22"/>
        <v>Old</v>
      </c>
    </row>
    <row r="1460" spans="1:34" x14ac:dyDescent="0.25">
      <c r="A1460">
        <v>1978</v>
      </c>
      <c r="B1460" s="1">
        <v>44474</v>
      </c>
      <c r="C1460">
        <v>4</v>
      </c>
      <c r="D1460" t="s">
        <v>28</v>
      </c>
      <c r="E1460" t="s">
        <v>64</v>
      </c>
      <c r="F1460" t="s">
        <v>108</v>
      </c>
      <c r="G1460" t="s">
        <v>55</v>
      </c>
      <c r="H1460" t="s">
        <v>56</v>
      </c>
      <c r="I1460" t="s">
        <v>46</v>
      </c>
      <c r="J1460" t="s">
        <v>34</v>
      </c>
      <c r="K1460" t="s">
        <v>188</v>
      </c>
      <c r="L1460" t="s">
        <v>35</v>
      </c>
      <c r="M1460" s="1">
        <v>28116</v>
      </c>
      <c r="N1460" t="s">
        <v>36</v>
      </c>
      <c r="O1460" t="s">
        <v>37</v>
      </c>
      <c r="P1460" t="s">
        <v>60</v>
      </c>
      <c r="Q1460" t="s">
        <v>77</v>
      </c>
      <c r="R1460" t="s">
        <v>40</v>
      </c>
      <c r="S1460" t="str">
        <f>IF(Table1[[#This Row],[Current Employee Rating]]&gt;=4,"High Performer",IF(Table1[[#This Row],[Current Employee Rating]]&gt;=3,"Average Performer","Low Performer"))</f>
        <v>Average Performer</v>
      </c>
      <c r="T1460">
        <v>3</v>
      </c>
      <c r="U1460" s="1">
        <v>45085</v>
      </c>
      <c r="V1460">
        <v>3</v>
      </c>
      <c r="W1460" t="str">
        <f>IF(Table1[[#This Row],[Engagement Score]]&lt;3,"Low",IF(Table1[[#This Row],[Engagement Score]]&lt;4,"Medium","High"))</f>
        <v>Medium</v>
      </c>
      <c r="X1460">
        <v>5</v>
      </c>
      <c r="Y1460" t="str">
        <f>IF(Table1[[#This Row],[Satisfaction Score]]&lt;3,"Unsatisfied",IF(Table1[[#This Row],[Satisfaction Score]]&lt;4,"Neutral","Satisfied"))</f>
        <v>Satisfied</v>
      </c>
      <c r="Z1460">
        <v>1</v>
      </c>
      <c r="AA1460" s="1">
        <v>44944</v>
      </c>
      <c r="AB1460" t="s">
        <v>41</v>
      </c>
      <c r="AC1460" t="s">
        <v>42</v>
      </c>
      <c r="AD1460" t="s">
        <v>43</v>
      </c>
      <c r="AE1460">
        <v>5</v>
      </c>
      <c r="AF1460" s="5">
        <v>983.61</v>
      </c>
      <c r="AG1460">
        <v>45</v>
      </c>
      <c r="AH1460" t="str">
        <f t="shared" si="22"/>
        <v>Middle Aged</v>
      </c>
    </row>
    <row r="1461" spans="1:34" x14ac:dyDescent="0.25">
      <c r="A1461">
        <v>1979</v>
      </c>
      <c r="B1461" s="1">
        <v>44829</v>
      </c>
      <c r="C1461">
        <v>3</v>
      </c>
      <c r="D1461" t="s">
        <v>28</v>
      </c>
      <c r="E1461" t="s">
        <v>94</v>
      </c>
      <c r="F1461" t="s">
        <v>30</v>
      </c>
      <c r="G1461" t="s">
        <v>46</v>
      </c>
      <c r="H1461" t="s">
        <v>56</v>
      </c>
      <c r="I1461" t="s">
        <v>33</v>
      </c>
      <c r="J1461" t="s">
        <v>34</v>
      </c>
      <c r="K1461" t="s">
        <v>188</v>
      </c>
      <c r="L1461" t="s">
        <v>79</v>
      </c>
      <c r="M1461" s="1">
        <v>26383</v>
      </c>
      <c r="N1461" t="s">
        <v>36</v>
      </c>
      <c r="O1461" t="s">
        <v>37</v>
      </c>
      <c r="P1461" t="s">
        <v>84</v>
      </c>
      <c r="Q1461" t="s">
        <v>61</v>
      </c>
      <c r="R1461" t="s">
        <v>40</v>
      </c>
      <c r="S1461" t="str">
        <f>IF(Table1[[#This Row],[Current Employee Rating]]&gt;=4,"High Performer",IF(Table1[[#This Row],[Current Employee Rating]]&gt;=3,"Average Performer","Low Performer"))</f>
        <v>Average Performer</v>
      </c>
      <c r="T1461">
        <v>3</v>
      </c>
      <c r="U1461" s="1">
        <v>45124</v>
      </c>
      <c r="V1461">
        <v>1</v>
      </c>
      <c r="W1461" t="str">
        <f>IF(Table1[[#This Row],[Engagement Score]]&lt;3,"Low",IF(Table1[[#This Row],[Engagement Score]]&lt;4,"Medium","High"))</f>
        <v>Low</v>
      </c>
      <c r="X1461">
        <v>4</v>
      </c>
      <c r="Y1461" t="str">
        <f>IF(Table1[[#This Row],[Satisfaction Score]]&lt;3,"Unsatisfied",IF(Table1[[#This Row],[Satisfaction Score]]&lt;4,"Neutral","Satisfied"))</f>
        <v>Satisfied</v>
      </c>
      <c r="Z1461">
        <v>5</v>
      </c>
      <c r="AA1461" s="1">
        <v>45065</v>
      </c>
      <c r="AB1461" t="s">
        <v>92</v>
      </c>
      <c r="AC1461" t="s">
        <v>42</v>
      </c>
      <c r="AD1461" t="s">
        <v>43</v>
      </c>
      <c r="AE1461">
        <v>1</v>
      </c>
      <c r="AF1461" s="5">
        <v>656.46</v>
      </c>
      <c r="AG1461">
        <v>50</v>
      </c>
      <c r="AH1461" t="str">
        <f t="shared" si="22"/>
        <v>Middle Aged</v>
      </c>
    </row>
    <row r="1462" spans="1:34" x14ac:dyDescent="0.25">
      <c r="A1462">
        <v>1980</v>
      </c>
      <c r="B1462" s="1">
        <v>44510</v>
      </c>
      <c r="C1462">
        <v>4</v>
      </c>
      <c r="D1462" t="s">
        <v>28</v>
      </c>
      <c r="E1462" t="s">
        <v>74</v>
      </c>
      <c r="F1462" t="s">
        <v>30</v>
      </c>
      <c r="G1462" t="s">
        <v>46</v>
      </c>
      <c r="H1462" t="s">
        <v>32</v>
      </c>
      <c r="I1462" t="s">
        <v>55</v>
      </c>
      <c r="J1462" t="s">
        <v>34</v>
      </c>
      <c r="K1462" t="s">
        <v>188</v>
      </c>
      <c r="L1462" t="s">
        <v>65</v>
      </c>
      <c r="M1462" s="1">
        <v>33040</v>
      </c>
      <c r="N1462" t="s">
        <v>36</v>
      </c>
      <c r="O1462" t="s">
        <v>37</v>
      </c>
      <c r="P1462" t="s">
        <v>49</v>
      </c>
      <c r="Q1462" t="s">
        <v>67</v>
      </c>
      <c r="R1462" t="s">
        <v>40</v>
      </c>
      <c r="S1462" t="str">
        <f>IF(Table1[[#This Row],[Current Employee Rating]]&gt;=4,"High Performer",IF(Table1[[#This Row],[Current Employee Rating]]&gt;=3,"Average Performer","Low Performer"))</f>
        <v>Average Performer</v>
      </c>
      <c r="T1462">
        <v>3</v>
      </c>
      <c r="U1462" s="1">
        <v>45063</v>
      </c>
      <c r="V1462">
        <v>5</v>
      </c>
      <c r="W1462" t="str">
        <f>IF(Table1[[#This Row],[Engagement Score]]&lt;3,"Low",IF(Table1[[#This Row],[Engagement Score]]&lt;4,"Medium","High"))</f>
        <v>High</v>
      </c>
      <c r="X1462">
        <v>4</v>
      </c>
      <c r="Y1462" t="str">
        <f>IF(Table1[[#This Row],[Satisfaction Score]]&lt;3,"Unsatisfied",IF(Table1[[#This Row],[Satisfaction Score]]&lt;4,"Neutral","Satisfied"))</f>
        <v>Satisfied</v>
      </c>
      <c r="Z1462">
        <v>5</v>
      </c>
      <c r="AA1462" s="1">
        <v>45010</v>
      </c>
      <c r="AB1462" t="s">
        <v>62</v>
      </c>
      <c r="AC1462" t="s">
        <v>51</v>
      </c>
      <c r="AD1462" t="s">
        <v>43</v>
      </c>
      <c r="AE1462">
        <v>1</v>
      </c>
      <c r="AF1462" s="5">
        <v>446.07</v>
      </c>
      <c r="AG1462">
        <v>31</v>
      </c>
      <c r="AH1462" t="str">
        <f t="shared" si="22"/>
        <v>Adult</v>
      </c>
    </row>
    <row r="1463" spans="1:34" x14ac:dyDescent="0.25">
      <c r="A1463">
        <v>1981</v>
      </c>
      <c r="B1463" s="1">
        <v>44294</v>
      </c>
      <c r="C1463">
        <v>5</v>
      </c>
      <c r="D1463" t="s">
        <v>28</v>
      </c>
      <c r="E1463" t="s">
        <v>81</v>
      </c>
      <c r="F1463" t="s">
        <v>30</v>
      </c>
      <c r="G1463" t="s">
        <v>31</v>
      </c>
      <c r="H1463" t="s">
        <v>45</v>
      </c>
      <c r="I1463" t="s">
        <v>33</v>
      </c>
      <c r="J1463" t="s">
        <v>34</v>
      </c>
      <c r="K1463" t="s">
        <v>188</v>
      </c>
      <c r="L1463" t="s">
        <v>65</v>
      </c>
      <c r="M1463" s="1">
        <v>34287</v>
      </c>
      <c r="N1463" t="s">
        <v>36</v>
      </c>
      <c r="O1463" t="s">
        <v>48</v>
      </c>
      <c r="P1463" t="s">
        <v>72</v>
      </c>
      <c r="Q1463" t="s">
        <v>77</v>
      </c>
      <c r="R1463" t="s">
        <v>40</v>
      </c>
      <c r="S1463" t="str">
        <f>IF(Table1[[#This Row],[Current Employee Rating]]&gt;=4,"High Performer",IF(Table1[[#This Row],[Current Employee Rating]]&gt;=3,"Average Performer","Low Performer"))</f>
        <v>Average Performer</v>
      </c>
      <c r="T1463">
        <v>3</v>
      </c>
      <c r="U1463" s="1">
        <v>45008</v>
      </c>
      <c r="V1463">
        <v>5</v>
      </c>
      <c r="W1463" t="str">
        <f>IF(Table1[[#This Row],[Engagement Score]]&lt;3,"Low",IF(Table1[[#This Row],[Engagement Score]]&lt;4,"Medium","High"))</f>
        <v>High</v>
      </c>
      <c r="X1463">
        <v>4</v>
      </c>
      <c r="Y1463" t="str">
        <f>IF(Table1[[#This Row],[Satisfaction Score]]&lt;3,"Unsatisfied",IF(Table1[[#This Row],[Satisfaction Score]]&lt;4,"Neutral","Satisfied"))</f>
        <v>Satisfied</v>
      </c>
      <c r="Z1463">
        <v>3</v>
      </c>
      <c r="AA1463" s="1">
        <v>44783</v>
      </c>
      <c r="AB1463" t="s">
        <v>41</v>
      </c>
      <c r="AC1463" t="s">
        <v>42</v>
      </c>
      <c r="AD1463" t="s">
        <v>73</v>
      </c>
      <c r="AE1463">
        <v>1</v>
      </c>
      <c r="AF1463" s="5">
        <v>676.42</v>
      </c>
      <c r="AG1463">
        <v>28</v>
      </c>
      <c r="AH1463" t="str">
        <f t="shared" si="22"/>
        <v>Adult</v>
      </c>
    </row>
    <row r="1464" spans="1:34" x14ac:dyDescent="0.25">
      <c r="A1464">
        <v>1982</v>
      </c>
      <c r="B1464" s="1">
        <v>43418</v>
      </c>
      <c r="C1464">
        <v>7</v>
      </c>
      <c r="D1464" t="s">
        <v>28</v>
      </c>
      <c r="E1464" t="s">
        <v>54</v>
      </c>
      <c r="F1464" t="s">
        <v>30</v>
      </c>
      <c r="G1464" t="s">
        <v>55</v>
      </c>
      <c r="H1464" t="s">
        <v>32</v>
      </c>
      <c r="I1464" t="s">
        <v>33</v>
      </c>
      <c r="J1464" t="s">
        <v>34</v>
      </c>
      <c r="K1464" t="s">
        <v>188</v>
      </c>
      <c r="L1464" t="s">
        <v>58</v>
      </c>
      <c r="M1464" s="1">
        <v>29365</v>
      </c>
      <c r="N1464" t="s">
        <v>36</v>
      </c>
      <c r="O1464" t="s">
        <v>37</v>
      </c>
      <c r="P1464" t="s">
        <v>49</v>
      </c>
      <c r="Q1464" t="s">
        <v>67</v>
      </c>
      <c r="R1464" t="s">
        <v>40</v>
      </c>
      <c r="S1464" t="str">
        <f>IF(Table1[[#This Row],[Current Employee Rating]]&gt;=4,"High Performer",IF(Table1[[#This Row],[Current Employee Rating]]&gt;=3,"Average Performer","Low Performer"))</f>
        <v>Average Performer</v>
      </c>
      <c r="T1464">
        <v>3</v>
      </c>
      <c r="U1464" s="1">
        <v>45101</v>
      </c>
      <c r="V1464">
        <v>3</v>
      </c>
      <c r="W1464" t="str">
        <f>IF(Table1[[#This Row],[Engagement Score]]&lt;3,"Low",IF(Table1[[#This Row],[Engagement Score]]&lt;4,"Medium","High"))</f>
        <v>Medium</v>
      </c>
      <c r="X1464">
        <v>5</v>
      </c>
      <c r="Y1464" t="str">
        <f>IF(Table1[[#This Row],[Satisfaction Score]]&lt;3,"Unsatisfied",IF(Table1[[#This Row],[Satisfaction Score]]&lt;4,"Neutral","Satisfied"))</f>
        <v>Satisfied</v>
      </c>
      <c r="Z1464">
        <v>5</v>
      </c>
      <c r="AA1464" s="1">
        <v>44955</v>
      </c>
      <c r="AB1464" t="s">
        <v>41</v>
      </c>
      <c r="AC1464" t="s">
        <v>42</v>
      </c>
      <c r="AD1464" t="s">
        <v>73</v>
      </c>
      <c r="AE1464">
        <v>5</v>
      </c>
      <c r="AF1464" s="5">
        <v>861.83</v>
      </c>
      <c r="AG1464">
        <v>38</v>
      </c>
      <c r="AH1464" t="str">
        <f t="shared" si="22"/>
        <v>Adult</v>
      </c>
    </row>
    <row r="1465" spans="1:34" x14ac:dyDescent="0.25">
      <c r="A1465">
        <v>1983</v>
      </c>
      <c r="B1465" s="1">
        <v>43904</v>
      </c>
      <c r="C1465">
        <v>6</v>
      </c>
      <c r="D1465" t="s">
        <v>28</v>
      </c>
      <c r="E1465" t="s">
        <v>69</v>
      </c>
      <c r="F1465" t="s">
        <v>30</v>
      </c>
      <c r="G1465" t="s">
        <v>46</v>
      </c>
      <c r="H1465" t="s">
        <v>32</v>
      </c>
      <c r="I1465" t="s">
        <v>55</v>
      </c>
      <c r="J1465" t="s">
        <v>34</v>
      </c>
      <c r="K1465" t="s">
        <v>188</v>
      </c>
      <c r="L1465" t="s">
        <v>65</v>
      </c>
      <c r="M1465" s="1">
        <v>20785</v>
      </c>
      <c r="N1465" t="s">
        <v>36</v>
      </c>
      <c r="O1465" t="s">
        <v>37</v>
      </c>
      <c r="P1465" t="s">
        <v>84</v>
      </c>
      <c r="Q1465" t="s">
        <v>39</v>
      </c>
      <c r="R1465" t="s">
        <v>40</v>
      </c>
      <c r="S1465" t="str">
        <f>IF(Table1[[#This Row],[Current Employee Rating]]&gt;=4,"High Performer",IF(Table1[[#This Row],[Current Employee Rating]]&gt;=3,"Average Performer","Low Performer"))</f>
        <v>Average Performer</v>
      </c>
      <c r="T1465">
        <v>3</v>
      </c>
      <c r="U1465" s="1">
        <v>44789</v>
      </c>
      <c r="V1465">
        <v>2</v>
      </c>
      <c r="W1465" t="str">
        <f>IF(Table1[[#This Row],[Engagement Score]]&lt;3,"Low",IF(Table1[[#This Row],[Engagement Score]]&lt;4,"Medium","High"))</f>
        <v>Low</v>
      </c>
      <c r="X1465">
        <v>5</v>
      </c>
      <c r="Y1465" t="str">
        <f>IF(Table1[[#This Row],[Satisfaction Score]]&lt;3,"Unsatisfied",IF(Table1[[#This Row],[Satisfaction Score]]&lt;4,"Neutral","Satisfied"))</f>
        <v>Satisfied</v>
      </c>
      <c r="Z1465">
        <v>1</v>
      </c>
      <c r="AA1465" s="1">
        <v>44923</v>
      </c>
      <c r="AB1465" t="s">
        <v>50</v>
      </c>
      <c r="AC1465" t="s">
        <v>42</v>
      </c>
      <c r="AD1465" t="s">
        <v>43</v>
      </c>
      <c r="AE1465">
        <v>5</v>
      </c>
      <c r="AF1465" s="5">
        <v>769.23</v>
      </c>
      <c r="AG1465">
        <v>64</v>
      </c>
      <c r="AH1465" t="str">
        <f t="shared" si="22"/>
        <v>Old</v>
      </c>
    </row>
    <row r="1466" spans="1:34" x14ac:dyDescent="0.25">
      <c r="A1466">
        <v>1984</v>
      </c>
      <c r="B1466" s="1">
        <v>44006</v>
      </c>
      <c r="C1466">
        <v>5</v>
      </c>
      <c r="D1466" t="s">
        <v>28</v>
      </c>
      <c r="E1466" t="s">
        <v>29</v>
      </c>
      <c r="F1466" t="s">
        <v>30</v>
      </c>
      <c r="G1466" t="s">
        <v>55</v>
      </c>
      <c r="H1466" t="s">
        <v>56</v>
      </c>
      <c r="I1466" t="s">
        <v>33</v>
      </c>
      <c r="J1466" t="s">
        <v>34</v>
      </c>
      <c r="K1466" t="s">
        <v>188</v>
      </c>
      <c r="L1466" t="s">
        <v>102</v>
      </c>
      <c r="M1466" s="1">
        <v>17574</v>
      </c>
      <c r="N1466" t="s">
        <v>36</v>
      </c>
      <c r="O1466" t="s">
        <v>37</v>
      </c>
      <c r="P1466" t="s">
        <v>72</v>
      </c>
      <c r="Q1466" t="s">
        <v>61</v>
      </c>
      <c r="R1466" t="s">
        <v>40</v>
      </c>
      <c r="S1466" t="str">
        <f>IF(Table1[[#This Row],[Current Employee Rating]]&gt;=4,"High Performer",IF(Table1[[#This Row],[Current Employee Rating]]&gt;=3,"Average Performer","Low Performer"))</f>
        <v>Average Performer</v>
      </c>
      <c r="T1466">
        <v>3</v>
      </c>
      <c r="U1466" s="1">
        <v>44780</v>
      </c>
      <c r="V1466">
        <v>5</v>
      </c>
      <c r="W1466" t="str">
        <f>IF(Table1[[#This Row],[Engagement Score]]&lt;3,"Low",IF(Table1[[#This Row],[Engagement Score]]&lt;4,"Medium","High"))</f>
        <v>High</v>
      </c>
      <c r="X1466">
        <v>2</v>
      </c>
      <c r="Y1466" t="str">
        <f>IF(Table1[[#This Row],[Satisfaction Score]]&lt;3,"Unsatisfied",IF(Table1[[#This Row],[Satisfaction Score]]&lt;4,"Neutral","Satisfied"))</f>
        <v>Unsatisfied</v>
      </c>
      <c r="Z1466">
        <v>2</v>
      </c>
      <c r="AA1466" s="1">
        <v>44791</v>
      </c>
      <c r="AB1466" t="s">
        <v>41</v>
      </c>
      <c r="AC1466" t="s">
        <v>42</v>
      </c>
      <c r="AD1466" t="s">
        <v>43</v>
      </c>
      <c r="AE1466">
        <v>4</v>
      </c>
      <c r="AF1466" s="5">
        <v>983.02</v>
      </c>
      <c r="AG1466">
        <v>72</v>
      </c>
      <c r="AH1466" t="str">
        <f t="shared" si="22"/>
        <v>Old</v>
      </c>
    </row>
    <row r="1467" spans="1:34" x14ac:dyDescent="0.25">
      <c r="A1467">
        <v>1985</v>
      </c>
      <c r="B1467" s="1">
        <v>45004</v>
      </c>
      <c r="C1467">
        <v>3</v>
      </c>
      <c r="D1467" t="s">
        <v>28</v>
      </c>
      <c r="E1467" t="s">
        <v>85</v>
      </c>
      <c r="F1467" t="s">
        <v>30</v>
      </c>
      <c r="G1467" t="s">
        <v>31</v>
      </c>
      <c r="H1467" t="s">
        <v>56</v>
      </c>
      <c r="I1467" t="s">
        <v>33</v>
      </c>
      <c r="J1467" t="s">
        <v>34</v>
      </c>
      <c r="K1467" t="s">
        <v>188</v>
      </c>
      <c r="L1467" t="s">
        <v>65</v>
      </c>
      <c r="M1467" s="1">
        <v>23324</v>
      </c>
      <c r="N1467" t="s">
        <v>36</v>
      </c>
      <c r="O1467" t="s">
        <v>37</v>
      </c>
      <c r="P1467" t="s">
        <v>38</v>
      </c>
      <c r="Q1467" t="s">
        <v>39</v>
      </c>
      <c r="R1467" t="s">
        <v>40</v>
      </c>
      <c r="S1467" t="str">
        <f>IF(Table1[[#This Row],[Current Employee Rating]]&gt;=4,"High Performer",IF(Table1[[#This Row],[Current Employee Rating]]&gt;=3,"Average Performer","Low Performer"))</f>
        <v>Average Performer</v>
      </c>
      <c r="T1467">
        <v>3</v>
      </c>
      <c r="U1467" s="1">
        <v>44989</v>
      </c>
      <c r="V1467">
        <v>5</v>
      </c>
      <c r="W1467" t="str">
        <f>IF(Table1[[#This Row],[Engagement Score]]&lt;3,"Low",IF(Table1[[#This Row],[Engagement Score]]&lt;4,"Medium","High"))</f>
        <v>High</v>
      </c>
      <c r="X1467">
        <v>5</v>
      </c>
      <c r="Y1467" t="str">
        <f>IF(Table1[[#This Row],[Satisfaction Score]]&lt;3,"Unsatisfied",IF(Table1[[#This Row],[Satisfaction Score]]&lt;4,"Neutral","Satisfied"))</f>
        <v>Satisfied</v>
      </c>
      <c r="Z1467">
        <v>2</v>
      </c>
      <c r="AA1467" s="1">
        <v>44832</v>
      </c>
      <c r="AB1467" t="s">
        <v>92</v>
      </c>
      <c r="AC1467" t="s">
        <v>42</v>
      </c>
      <c r="AD1467" t="s">
        <v>52</v>
      </c>
      <c r="AE1467">
        <v>3</v>
      </c>
      <c r="AF1467" s="5">
        <v>474.95</v>
      </c>
      <c r="AG1467">
        <v>60</v>
      </c>
      <c r="AH1467" t="str">
        <f t="shared" si="22"/>
        <v>Old</v>
      </c>
    </row>
    <row r="1468" spans="1:34" x14ac:dyDescent="0.25">
      <c r="A1468">
        <v>1986</v>
      </c>
      <c r="B1468" s="1">
        <v>44788</v>
      </c>
      <c r="C1468">
        <v>3</v>
      </c>
      <c r="D1468" t="s">
        <v>28</v>
      </c>
      <c r="E1468" t="s">
        <v>44</v>
      </c>
      <c r="F1468" t="s">
        <v>30</v>
      </c>
      <c r="G1468" t="s">
        <v>31</v>
      </c>
      <c r="H1468" t="s">
        <v>32</v>
      </c>
      <c r="I1468" t="s">
        <v>55</v>
      </c>
      <c r="J1468" t="s">
        <v>34</v>
      </c>
      <c r="K1468" t="s">
        <v>188</v>
      </c>
      <c r="L1468" t="s">
        <v>82</v>
      </c>
      <c r="M1468" s="1">
        <v>17947</v>
      </c>
      <c r="N1468" t="s">
        <v>36</v>
      </c>
      <c r="O1468" t="s">
        <v>37</v>
      </c>
      <c r="P1468" t="s">
        <v>72</v>
      </c>
      <c r="Q1468" t="s">
        <v>77</v>
      </c>
      <c r="R1468" t="s">
        <v>40</v>
      </c>
      <c r="S1468" t="str">
        <f>IF(Table1[[#This Row],[Current Employee Rating]]&gt;=4,"High Performer",IF(Table1[[#This Row],[Current Employee Rating]]&gt;=3,"Average Performer","Low Performer"))</f>
        <v>Average Performer</v>
      </c>
      <c r="T1468">
        <v>3</v>
      </c>
      <c r="U1468" s="1">
        <v>44821</v>
      </c>
      <c r="V1468">
        <v>1</v>
      </c>
      <c r="W1468" t="str">
        <f>IF(Table1[[#This Row],[Engagement Score]]&lt;3,"Low",IF(Table1[[#This Row],[Engagement Score]]&lt;4,"Medium","High"))</f>
        <v>Low</v>
      </c>
      <c r="X1468">
        <v>4</v>
      </c>
      <c r="Y1468" t="str">
        <f>IF(Table1[[#This Row],[Satisfaction Score]]&lt;3,"Unsatisfied",IF(Table1[[#This Row],[Satisfaction Score]]&lt;4,"Neutral","Satisfied"))</f>
        <v>Satisfied</v>
      </c>
      <c r="Z1468">
        <v>2</v>
      </c>
      <c r="AA1468" s="1">
        <v>44978</v>
      </c>
      <c r="AB1468" t="s">
        <v>92</v>
      </c>
      <c r="AC1468" t="s">
        <v>42</v>
      </c>
      <c r="AD1468" t="s">
        <v>43</v>
      </c>
      <c r="AE1468">
        <v>3</v>
      </c>
      <c r="AF1468" s="5">
        <v>800.81</v>
      </c>
      <c r="AG1468">
        <v>73</v>
      </c>
      <c r="AH1468" t="str">
        <f t="shared" si="22"/>
        <v>Old</v>
      </c>
    </row>
    <row r="1469" spans="1:34" x14ac:dyDescent="0.25">
      <c r="A1469">
        <v>1987</v>
      </c>
      <c r="B1469" s="1">
        <v>43413</v>
      </c>
      <c r="C1469">
        <v>7</v>
      </c>
      <c r="D1469" t="s">
        <v>28</v>
      </c>
      <c r="E1469" t="s">
        <v>87</v>
      </c>
      <c r="F1469" t="s">
        <v>30</v>
      </c>
      <c r="G1469" t="s">
        <v>55</v>
      </c>
      <c r="H1469" t="s">
        <v>32</v>
      </c>
      <c r="I1469" t="s">
        <v>46</v>
      </c>
      <c r="J1469" t="s">
        <v>34</v>
      </c>
      <c r="K1469" t="s">
        <v>188</v>
      </c>
      <c r="L1469" t="s">
        <v>58</v>
      </c>
      <c r="M1469" s="1">
        <v>24619</v>
      </c>
      <c r="N1469" t="s">
        <v>36</v>
      </c>
      <c r="O1469" t="s">
        <v>37</v>
      </c>
      <c r="P1469" t="s">
        <v>38</v>
      </c>
      <c r="Q1469" t="s">
        <v>61</v>
      </c>
      <c r="R1469" t="s">
        <v>40</v>
      </c>
      <c r="S1469" t="str">
        <f>IF(Table1[[#This Row],[Current Employee Rating]]&gt;=4,"High Performer",IF(Table1[[#This Row],[Current Employee Rating]]&gt;=3,"Average Performer","Low Performer"))</f>
        <v>Average Performer</v>
      </c>
      <c r="T1469">
        <v>3</v>
      </c>
      <c r="U1469" s="1">
        <v>45125</v>
      </c>
      <c r="V1469">
        <v>5</v>
      </c>
      <c r="W1469" t="str">
        <f>IF(Table1[[#This Row],[Engagement Score]]&lt;3,"Low",IF(Table1[[#This Row],[Engagement Score]]&lt;4,"Medium","High"))</f>
        <v>High</v>
      </c>
      <c r="X1469">
        <v>1</v>
      </c>
      <c r="Y1469" t="str">
        <f>IF(Table1[[#This Row],[Satisfaction Score]]&lt;3,"Unsatisfied",IF(Table1[[#This Row],[Satisfaction Score]]&lt;4,"Neutral","Satisfied"))</f>
        <v>Unsatisfied</v>
      </c>
      <c r="Z1469">
        <v>3</v>
      </c>
      <c r="AA1469" s="1">
        <v>45104</v>
      </c>
      <c r="AB1469" t="s">
        <v>92</v>
      </c>
      <c r="AC1469" t="s">
        <v>42</v>
      </c>
      <c r="AD1469" t="s">
        <v>43</v>
      </c>
      <c r="AE1469">
        <v>2</v>
      </c>
      <c r="AF1469" s="5">
        <v>844.93</v>
      </c>
      <c r="AG1469">
        <v>51</v>
      </c>
      <c r="AH1469" t="str">
        <f t="shared" si="22"/>
        <v>Middle Aged</v>
      </c>
    </row>
    <row r="1470" spans="1:34" x14ac:dyDescent="0.25">
      <c r="A1470">
        <v>1988</v>
      </c>
      <c r="B1470" s="1">
        <v>43427</v>
      </c>
      <c r="C1470">
        <v>7</v>
      </c>
      <c r="D1470" t="s">
        <v>28</v>
      </c>
      <c r="E1470" t="s">
        <v>64</v>
      </c>
      <c r="F1470" t="s">
        <v>30</v>
      </c>
      <c r="G1470" t="s">
        <v>31</v>
      </c>
      <c r="H1470" t="s">
        <v>45</v>
      </c>
      <c r="I1470" t="s">
        <v>33</v>
      </c>
      <c r="J1470" t="s">
        <v>34</v>
      </c>
      <c r="K1470" t="s">
        <v>188</v>
      </c>
      <c r="L1470" t="s">
        <v>70</v>
      </c>
      <c r="M1470" s="1">
        <v>32807</v>
      </c>
      <c r="N1470" t="s">
        <v>36</v>
      </c>
      <c r="O1470" t="s">
        <v>37</v>
      </c>
      <c r="P1470" t="s">
        <v>72</v>
      </c>
      <c r="Q1470" t="s">
        <v>61</v>
      </c>
      <c r="R1470" t="s">
        <v>40</v>
      </c>
      <c r="S1470" t="str">
        <f>IF(Table1[[#This Row],[Current Employee Rating]]&gt;=4,"High Performer",IF(Table1[[#This Row],[Current Employee Rating]]&gt;=3,"Average Performer","Low Performer"))</f>
        <v>Average Performer</v>
      </c>
      <c r="T1470">
        <v>3</v>
      </c>
      <c r="U1470" s="1">
        <v>44967</v>
      </c>
      <c r="V1470">
        <v>1</v>
      </c>
      <c r="W1470" t="str">
        <f>IF(Table1[[#This Row],[Engagement Score]]&lt;3,"Low",IF(Table1[[#This Row],[Engagement Score]]&lt;4,"Medium","High"))</f>
        <v>Low</v>
      </c>
      <c r="X1470">
        <v>3</v>
      </c>
      <c r="Y1470" t="str">
        <f>IF(Table1[[#This Row],[Satisfaction Score]]&lt;3,"Unsatisfied",IF(Table1[[#This Row],[Satisfaction Score]]&lt;4,"Neutral","Satisfied"))</f>
        <v>Neutral</v>
      </c>
      <c r="Z1470">
        <v>5</v>
      </c>
      <c r="AA1470" s="1">
        <v>45064</v>
      </c>
      <c r="AB1470" t="s">
        <v>62</v>
      </c>
      <c r="AC1470" t="s">
        <v>51</v>
      </c>
      <c r="AD1470" t="s">
        <v>63</v>
      </c>
      <c r="AE1470">
        <v>4</v>
      </c>
      <c r="AF1470" s="5">
        <v>903.8</v>
      </c>
      <c r="AG1470">
        <v>29</v>
      </c>
      <c r="AH1470" t="str">
        <f t="shared" si="22"/>
        <v>Adult</v>
      </c>
    </row>
    <row r="1471" spans="1:34" x14ac:dyDescent="0.25">
      <c r="A1471">
        <v>1989</v>
      </c>
      <c r="B1471" s="1">
        <v>43886</v>
      </c>
      <c r="C1471">
        <v>6</v>
      </c>
      <c r="D1471" t="s">
        <v>106</v>
      </c>
      <c r="E1471" t="s">
        <v>54</v>
      </c>
      <c r="F1471" t="s">
        <v>30</v>
      </c>
      <c r="G1471" t="s">
        <v>55</v>
      </c>
      <c r="H1471" t="s">
        <v>45</v>
      </c>
      <c r="I1471" t="s">
        <v>33</v>
      </c>
      <c r="J1471" t="s">
        <v>34</v>
      </c>
      <c r="K1471" t="s">
        <v>188</v>
      </c>
      <c r="L1471" t="s">
        <v>70</v>
      </c>
      <c r="M1471" s="1">
        <v>36691</v>
      </c>
      <c r="N1471" t="s">
        <v>36</v>
      </c>
      <c r="O1471" t="s">
        <v>37</v>
      </c>
      <c r="P1471" t="s">
        <v>60</v>
      </c>
      <c r="Q1471" t="s">
        <v>67</v>
      </c>
      <c r="R1471" t="s">
        <v>40</v>
      </c>
      <c r="S1471" t="str">
        <f>IF(Table1[[#This Row],[Current Employee Rating]]&gt;=4,"High Performer",IF(Table1[[#This Row],[Current Employee Rating]]&gt;=3,"Average Performer","Low Performer"))</f>
        <v>Average Performer</v>
      </c>
      <c r="T1471">
        <v>3</v>
      </c>
      <c r="U1471" s="1">
        <v>45050</v>
      </c>
      <c r="V1471">
        <v>4</v>
      </c>
      <c r="W1471" t="str">
        <f>IF(Table1[[#This Row],[Engagement Score]]&lt;3,"Low",IF(Table1[[#This Row],[Engagement Score]]&lt;4,"Medium","High"))</f>
        <v>High</v>
      </c>
      <c r="X1471">
        <v>2</v>
      </c>
      <c r="Y1471" t="str">
        <f>IF(Table1[[#This Row],[Satisfaction Score]]&lt;3,"Unsatisfied",IF(Table1[[#This Row],[Satisfaction Score]]&lt;4,"Neutral","Satisfied"))</f>
        <v>Unsatisfied</v>
      </c>
      <c r="Z1471">
        <v>5</v>
      </c>
      <c r="AA1471" s="1">
        <v>44899</v>
      </c>
      <c r="AB1471" t="s">
        <v>41</v>
      </c>
      <c r="AC1471" t="s">
        <v>51</v>
      </c>
      <c r="AD1471" t="s">
        <v>52</v>
      </c>
      <c r="AE1471">
        <v>4</v>
      </c>
      <c r="AF1471" s="5">
        <v>329.3</v>
      </c>
      <c r="AG1471">
        <v>20</v>
      </c>
      <c r="AH1471" t="str">
        <f t="shared" si="22"/>
        <v>Young Adult</v>
      </c>
    </row>
    <row r="1472" spans="1:34" x14ac:dyDescent="0.25">
      <c r="A1472">
        <v>1990</v>
      </c>
      <c r="B1472" s="1">
        <v>43967</v>
      </c>
      <c r="C1472">
        <v>5</v>
      </c>
      <c r="D1472" t="s">
        <v>106</v>
      </c>
      <c r="E1472" t="s">
        <v>69</v>
      </c>
      <c r="F1472" t="s">
        <v>30</v>
      </c>
      <c r="G1472" t="s">
        <v>55</v>
      </c>
      <c r="H1472" t="s">
        <v>32</v>
      </c>
      <c r="I1472" t="s">
        <v>33</v>
      </c>
      <c r="J1472" t="s">
        <v>34</v>
      </c>
      <c r="K1472" t="s">
        <v>188</v>
      </c>
      <c r="L1472" t="s">
        <v>70</v>
      </c>
      <c r="M1472" s="1">
        <v>17428</v>
      </c>
      <c r="N1472" t="s">
        <v>36</v>
      </c>
      <c r="O1472" t="s">
        <v>37</v>
      </c>
      <c r="P1472" t="s">
        <v>72</v>
      </c>
      <c r="Q1472" t="s">
        <v>77</v>
      </c>
      <c r="R1472" t="s">
        <v>40</v>
      </c>
      <c r="S1472" t="str">
        <f>IF(Table1[[#This Row],[Current Employee Rating]]&gt;=4,"High Performer",IF(Table1[[#This Row],[Current Employee Rating]]&gt;=3,"Average Performer","Low Performer"))</f>
        <v>Average Performer</v>
      </c>
      <c r="T1472">
        <v>3</v>
      </c>
      <c r="U1472" s="1">
        <v>44804</v>
      </c>
      <c r="V1472">
        <v>3</v>
      </c>
      <c r="W1472" t="str">
        <f>IF(Table1[[#This Row],[Engagement Score]]&lt;3,"Low",IF(Table1[[#This Row],[Engagement Score]]&lt;4,"Medium","High"))</f>
        <v>Medium</v>
      </c>
      <c r="X1472">
        <v>1</v>
      </c>
      <c r="Y1472" t="str">
        <f>IF(Table1[[#This Row],[Satisfaction Score]]&lt;3,"Unsatisfied",IF(Table1[[#This Row],[Satisfaction Score]]&lt;4,"Neutral","Satisfied"))</f>
        <v>Unsatisfied</v>
      </c>
      <c r="Z1472">
        <v>1</v>
      </c>
      <c r="AA1472" s="1">
        <v>44822</v>
      </c>
      <c r="AB1472" t="s">
        <v>41</v>
      </c>
      <c r="AC1472" t="s">
        <v>42</v>
      </c>
      <c r="AD1472" t="s">
        <v>52</v>
      </c>
      <c r="AE1472">
        <v>1</v>
      </c>
      <c r="AF1472" s="5">
        <v>332.51</v>
      </c>
      <c r="AG1472">
        <v>73</v>
      </c>
      <c r="AH1472" t="str">
        <f t="shared" si="22"/>
        <v>Old</v>
      </c>
    </row>
    <row r="1473" spans="1:34" x14ac:dyDescent="0.25">
      <c r="A1473">
        <v>1991</v>
      </c>
      <c r="B1473" s="1">
        <v>43634</v>
      </c>
      <c r="C1473">
        <v>6</v>
      </c>
      <c r="D1473" t="s">
        <v>106</v>
      </c>
      <c r="E1473" t="s">
        <v>29</v>
      </c>
      <c r="F1473" t="s">
        <v>30</v>
      </c>
      <c r="G1473" t="s">
        <v>31</v>
      </c>
      <c r="H1473" t="s">
        <v>56</v>
      </c>
      <c r="I1473" t="s">
        <v>33</v>
      </c>
      <c r="J1473" t="s">
        <v>34</v>
      </c>
      <c r="K1473" t="s">
        <v>188</v>
      </c>
      <c r="L1473" t="s">
        <v>65</v>
      </c>
      <c r="M1473" s="1">
        <v>17899</v>
      </c>
      <c r="N1473" t="s">
        <v>36</v>
      </c>
      <c r="O1473" t="s">
        <v>37</v>
      </c>
      <c r="P1473" t="s">
        <v>60</v>
      </c>
      <c r="Q1473" t="s">
        <v>67</v>
      </c>
      <c r="R1473" t="s">
        <v>40</v>
      </c>
      <c r="S1473" t="str">
        <f>IF(Table1[[#This Row],[Current Employee Rating]]&gt;=4,"High Performer",IF(Table1[[#This Row],[Current Employee Rating]]&gt;=3,"Average Performer","Low Performer"))</f>
        <v>Average Performer</v>
      </c>
      <c r="T1473">
        <v>3</v>
      </c>
      <c r="U1473" s="1">
        <v>44952</v>
      </c>
      <c r="V1473">
        <v>2</v>
      </c>
      <c r="W1473" t="str">
        <f>IF(Table1[[#This Row],[Engagement Score]]&lt;3,"Low",IF(Table1[[#This Row],[Engagement Score]]&lt;4,"Medium","High"))</f>
        <v>Low</v>
      </c>
      <c r="X1473">
        <v>1</v>
      </c>
      <c r="Y1473" t="str">
        <f>IF(Table1[[#This Row],[Satisfaction Score]]&lt;3,"Unsatisfied",IF(Table1[[#This Row],[Satisfaction Score]]&lt;4,"Neutral","Satisfied"))</f>
        <v>Unsatisfied</v>
      </c>
      <c r="Z1473">
        <v>3</v>
      </c>
      <c r="AA1473" s="1">
        <v>44950</v>
      </c>
      <c r="AB1473" t="s">
        <v>68</v>
      </c>
      <c r="AC1473" t="s">
        <v>51</v>
      </c>
      <c r="AD1473" t="s">
        <v>43</v>
      </c>
      <c r="AE1473">
        <v>2</v>
      </c>
      <c r="AF1473" s="5">
        <v>643.63</v>
      </c>
      <c r="AG1473">
        <v>70</v>
      </c>
      <c r="AH1473" t="str">
        <f t="shared" si="22"/>
        <v>Old</v>
      </c>
    </row>
    <row r="1474" spans="1:34" x14ac:dyDescent="0.25">
      <c r="A1474">
        <v>1992</v>
      </c>
      <c r="B1474" s="1">
        <v>43605</v>
      </c>
      <c r="C1474">
        <v>6</v>
      </c>
      <c r="D1474" t="s">
        <v>106</v>
      </c>
      <c r="E1474" t="s">
        <v>85</v>
      </c>
      <c r="F1474" t="s">
        <v>30</v>
      </c>
      <c r="G1474" t="s">
        <v>31</v>
      </c>
      <c r="H1474" t="s">
        <v>45</v>
      </c>
      <c r="I1474" t="s">
        <v>46</v>
      </c>
      <c r="J1474" t="s">
        <v>34</v>
      </c>
      <c r="K1474" t="s">
        <v>188</v>
      </c>
      <c r="L1474" t="s">
        <v>65</v>
      </c>
      <c r="M1474" s="1">
        <v>18319</v>
      </c>
      <c r="N1474" t="s">
        <v>36</v>
      </c>
      <c r="O1474" t="s">
        <v>37</v>
      </c>
      <c r="P1474" t="s">
        <v>38</v>
      </c>
      <c r="Q1474" t="s">
        <v>77</v>
      </c>
      <c r="R1474" t="s">
        <v>40</v>
      </c>
      <c r="S1474" t="str">
        <f>IF(Table1[[#This Row],[Current Employee Rating]]&gt;=4,"High Performer",IF(Table1[[#This Row],[Current Employee Rating]]&gt;=3,"Average Performer","Low Performer"))</f>
        <v>Average Performer</v>
      </c>
      <c r="T1474">
        <v>3</v>
      </c>
      <c r="U1474" s="1">
        <v>44963</v>
      </c>
      <c r="V1474">
        <v>4</v>
      </c>
      <c r="W1474" t="str">
        <f>IF(Table1[[#This Row],[Engagement Score]]&lt;3,"Low",IF(Table1[[#This Row],[Engagement Score]]&lt;4,"Medium","High"))</f>
        <v>High</v>
      </c>
      <c r="X1474">
        <v>3</v>
      </c>
      <c r="Y1474" t="str">
        <f>IF(Table1[[#This Row],[Satisfaction Score]]&lt;3,"Unsatisfied",IF(Table1[[#This Row],[Satisfaction Score]]&lt;4,"Neutral","Satisfied"))</f>
        <v>Neutral</v>
      </c>
      <c r="Z1474">
        <v>3</v>
      </c>
      <c r="AA1474" s="1">
        <v>44815</v>
      </c>
      <c r="AB1474" t="s">
        <v>92</v>
      </c>
      <c r="AC1474" t="s">
        <v>42</v>
      </c>
      <c r="AD1474" t="s">
        <v>43</v>
      </c>
      <c r="AE1474">
        <v>2</v>
      </c>
      <c r="AF1474" s="5">
        <v>827.05</v>
      </c>
      <c r="AG1474">
        <v>69</v>
      </c>
      <c r="AH1474" t="str">
        <f t="shared" si="22"/>
        <v>Old</v>
      </c>
    </row>
    <row r="1475" spans="1:34" x14ac:dyDescent="0.25">
      <c r="A1475">
        <v>1993</v>
      </c>
      <c r="B1475" s="1">
        <v>44120</v>
      </c>
      <c r="C1475">
        <v>5</v>
      </c>
      <c r="D1475" t="s">
        <v>106</v>
      </c>
      <c r="E1475" t="s">
        <v>44</v>
      </c>
      <c r="F1475" t="s">
        <v>30</v>
      </c>
      <c r="G1475" t="s">
        <v>55</v>
      </c>
      <c r="H1475" t="s">
        <v>45</v>
      </c>
      <c r="I1475" t="s">
        <v>55</v>
      </c>
      <c r="J1475" t="s">
        <v>34</v>
      </c>
      <c r="K1475" t="s">
        <v>188</v>
      </c>
      <c r="L1475" t="s">
        <v>70</v>
      </c>
      <c r="M1475" s="1">
        <v>26501</v>
      </c>
      <c r="N1475" t="s">
        <v>36</v>
      </c>
      <c r="O1475" t="s">
        <v>37</v>
      </c>
      <c r="P1475" t="s">
        <v>49</v>
      </c>
      <c r="Q1475" t="s">
        <v>77</v>
      </c>
      <c r="R1475" t="s">
        <v>40</v>
      </c>
      <c r="S1475" t="str">
        <f>IF(Table1[[#This Row],[Current Employee Rating]]&gt;=4,"High Performer",IF(Table1[[#This Row],[Current Employee Rating]]&gt;=3,"Average Performer","Low Performer"))</f>
        <v>Average Performer</v>
      </c>
      <c r="T1475">
        <v>3</v>
      </c>
      <c r="U1475" s="1">
        <v>44905</v>
      </c>
      <c r="V1475">
        <v>5</v>
      </c>
      <c r="W1475" t="str">
        <f>IF(Table1[[#This Row],[Engagement Score]]&lt;3,"Low",IF(Table1[[#This Row],[Engagement Score]]&lt;4,"Medium","High"))</f>
        <v>High</v>
      </c>
      <c r="X1475">
        <v>2</v>
      </c>
      <c r="Y1475" t="str">
        <f>IF(Table1[[#This Row],[Satisfaction Score]]&lt;3,"Unsatisfied",IF(Table1[[#This Row],[Satisfaction Score]]&lt;4,"Neutral","Satisfied"))</f>
        <v>Unsatisfied</v>
      </c>
      <c r="Z1475">
        <v>4</v>
      </c>
      <c r="AA1475" s="1">
        <v>45048</v>
      </c>
      <c r="AB1475" t="s">
        <v>50</v>
      </c>
      <c r="AC1475" t="s">
        <v>51</v>
      </c>
      <c r="AD1475" t="s">
        <v>43</v>
      </c>
      <c r="AE1475">
        <v>3</v>
      </c>
      <c r="AF1475" s="5">
        <v>995.42</v>
      </c>
      <c r="AG1475">
        <v>48</v>
      </c>
      <c r="AH1475" t="str">
        <f t="shared" ref="AH1475:AH1538" si="23">IF(AG1475&lt;25,"Young Adult", IF(AG1475&lt;40, "Adult", IF(AG1475&lt;60, "Middle Aged", "Old")))</f>
        <v>Middle Aged</v>
      </c>
    </row>
    <row r="1476" spans="1:34" x14ac:dyDescent="0.25">
      <c r="A1476">
        <v>1994</v>
      </c>
      <c r="B1476" s="1">
        <v>44743</v>
      </c>
      <c r="C1476">
        <v>3</v>
      </c>
      <c r="D1476" t="s">
        <v>106</v>
      </c>
      <c r="E1476" t="s">
        <v>87</v>
      </c>
      <c r="F1476" t="s">
        <v>30</v>
      </c>
      <c r="G1476" t="s">
        <v>55</v>
      </c>
      <c r="H1476" t="s">
        <v>45</v>
      </c>
      <c r="I1476" t="s">
        <v>55</v>
      </c>
      <c r="J1476" t="s">
        <v>34</v>
      </c>
      <c r="K1476" t="s">
        <v>188</v>
      </c>
      <c r="L1476" t="s">
        <v>65</v>
      </c>
      <c r="M1476" s="1">
        <v>32506</v>
      </c>
      <c r="N1476" t="s">
        <v>36</v>
      </c>
      <c r="O1476" t="s">
        <v>37</v>
      </c>
      <c r="P1476" t="s">
        <v>60</v>
      </c>
      <c r="Q1476" t="s">
        <v>61</v>
      </c>
      <c r="R1476" t="s">
        <v>40</v>
      </c>
      <c r="S1476" t="str">
        <f>IF(Table1[[#This Row],[Current Employee Rating]]&gt;=4,"High Performer",IF(Table1[[#This Row],[Current Employee Rating]]&gt;=3,"Average Performer","Low Performer"))</f>
        <v>Average Performer</v>
      </c>
      <c r="T1476">
        <v>3</v>
      </c>
      <c r="U1476" s="1">
        <v>44838</v>
      </c>
      <c r="V1476">
        <v>5</v>
      </c>
      <c r="W1476" t="str">
        <f>IF(Table1[[#This Row],[Engagement Score]]&lt;3,"Low",IF(Table1[[#This Row],[Engagement Score]]&lt;4,"Medium","High"))</f>
        <v>High</v>
      </c>
      <c r="X1476">
        <v>5</v>
      </c>
      <c r="Y1476" t="str">
        <f>IF(Table1[[#This Row],[Satisfaction Score]]&lt;3,"Unsatisfied",IF(Table1[[#This Row],[Satisfaction Score]]&lt;4,"Neutral","Satisfied"))</f>
        <v>Satisfied</v>
      </c>
      <c r="Z1476">
        <v>1</v>
      </c>
      <c r="AA1476" s="1">
        <v>45036</v>
      </c>
      <c r="AB1476" t="s">
        <v>68</v>
      </c>
      <c r="AC1476" t="s">
        <v>51</v>
      </c>
      <c r="AD1476" t="s">
        <v>73</v>
      </c>
      <c r="AE1476">
        <v>4</v>
      </c>
      <c r="AF1476" s="5">
        <v>360.61</v>
      </c>
      <c r="AG1476">
        <v>34</v>
      </c>
      <c r="AH1476" t="str">
        <f t="shared" si="23"/>
        <v>Adult</v>
      </c>
    </row>
    <row r="1477" spans="1:34" x14ac:dyDescent="0.25">
      <c r="A1477">
        <v>1995</v>
      </c>
      <c r="B1477" s="1">
        <v>44912</v>
      </c>
      <c r="C1477">
        <v>3</v>
      </c>
      <c r="D1477" t="s">
        <v>106</v>
      </c>
      <c r="E1477" t="s">
        <v>64</v>
      </c>
      <c r="F1477" t="s">
        <v>30</v>
      </c>
      <c r="G1477" t="s">
        <v>31</v>
      </c>
      <c r="H1477" t="s">
        <v>45</v>
      </c>
      <c r="I1477" t="s">
        <v>55</v>
      </c>
      <c r="J1477" t="s">
        <v>34</v>
      </c>
      <c r="K1477" t="s">
        <v>188</v>
      </c>
      <c r="L1477" t="s">
        <v>70</v>
      </c>
      <c r="M1477" s="1">
        <v>28708</v>
      </c>
      <c r="N1477" t="s">
        <v>36</v>
      </c>
      <c r="O1477" t="s">
        <v>37</v>
      </c>
      <c r="P1477" t="s">
        <v>60</v>
      </c>
      <c r="Q1477" t="s">
        <v>67</v>
      </c>
      <c r="R1477" t="s">
        <v>40</v>
      </c>
      <c r="S1477" t="str">
        <f>IF(Table1[[#This Row],[Current Employee Rating]]&gt;=4,"High Performer",IF(Table1[[#This Row],[Current Employee Rating]]&gt;=3,"Average Performer","Low Performer"))</f>
        <v>Average Performer</v>
      </c>
      <c r="T1477">
        <v>3</v>
      </c>
      <c r="U1477" s="1">
        <v>45039</v>
      </c>
      <c r="V1477">
        <v>4</v>
      </c>
      <c r="W1477" t="str">
        <f>IF(Table1[[#This Row],[Engagement Score]]&lt;3,"Low",IF(Table1[[#This Row],[Engagement Score]]&lt;4,"Medium","High"))</f>
        <v>High</v>
      </c>
      <c r="X1477">
        <v>3</v>
      </c>
      <c r="Y1477" t="str">
        <f>IF(Table1[[#This Row],[Satisfaction Score]]&lt;3,"Unsatisfied",IF(Table1[[#This Row],[Satisfaction Score]]&lt;4,"Neutral","Satisfied"))</f>
        <v>Neutral</v>
      </c>
      <c r="Z1477">
        <v>1</v>
      </c>
      <c r="AA1477" s="1">
        <v>44796</v>
      </c>
      <c r="AB1477" t="s">
        <v>92</v>
      </c>
      <c r="AC1477" t="s">
        <v>51</v>
      </c>
      <c r="AD1477" t="s">
        <v>73</v>
      </c>
      <c r="AE1477">
        <v>3</v>
      </c>
      <c r="AF1477" s="5">
        <v>658.54</v>
      </c>
      <c r="AG1477">
        <v>44</v>
      </c>
      <c r="AH1477" t="str">
        <f t="shared" si="23"/>
        <v>Middle Aged</v>
      </c>
    </row>
    <row r="1478" spans="1:34" x14ac:dyDescent="0.25">
      <c r="A1478">
        <v>1996</v>
      </c>
      <c r="B1478" s="1">
        <v>44493</v>
      </c>
      <c r="C1478">
        <v>4</v>
      </c>
      <c r="D1478" t="s">
        <v>106</v>
      </c>
      <c r="E1478" t="s">
        <v>94</v>
      </c>
      <c r="F1478" t="s">
        <v>30</v>
      </c>
      <c r="G1478" t="s">
        <v>46</v>
      </c>
      <c r="H1478" t="s">
        <v>45</v>
      </c>
      <c r="I1478" t="s">
        <v>33</v>
      </c>
      <c r="J1478" t="s">
        <v>34</v>
      </c>
      <c r="K1478" t="s">
        <v>188</v>
      </c>
      <c r="L1478" t="s">
        <v>47</v>
      </c>
      <c r="M1478" s="1">
        <v>33795</v>
      </c>
      <c r="N1478" t="s">
        <v>36</v>
      </c>
      <c r="O1478" t="s">
        <v>37</v>
      </c>
      <c r="P1478" t="s">
        <v>38</v>
      </c>
      <c r="Q1478" t="s">
        <v>61</v>
      </c>
      <c r="R1478" t="s">
        <v>40</v>
      </c>
      <c r="S1478" t="str">
        <f>IF(Table1[[#This Row],[Current Employee Rating]]&gt;=4,"High Performer",IF(Table1[[#This Row],[Current Employee Rating]]&gt;=3,"Average Performer","Low Performer"))</f>
        <v>Average Performer</v>
      </c>
      <c r="T1478">
        <v>3</v>
      </c>
      <c r="U1478" s="1">
        <v>45139</v>
      </c>
      <c r="V1478">
        <v>3</v>
      </c>
      <c r="W1478" t="str">
        <f>IF(Table1[[#This Row],[Engagement Score]]&lt;3,"Low",IF(Table1[[#This Row],[Engagement Score]]&lt;4,"Medium","High"))</f>
        <v>Medium</v>
      </c>
      <c r="X1478">
        <v>5</v>
      </c>
      <c r="Y1478" t="str">
        <f>IF(Table1[[#This Row],[Satisfaction Score]]&lt;3,"Unsatisfied",IF(Table1[[#This Row],[Satisfaction Score]]&lt;4,"Neutral","Satisfied"))</f>
        <v>Satisfied</v>
      </c>
      <c r="Z1478">
        <v>2</v>
      </c>
      <c r="AA1478" s="1">
        <v>44911</v>
      </c>
      <c r="AB1478" t="s">
        <v>92</v>
      </c>
      <c r="AC1478" t="s">
        <v>42</v>
      </c>
      <c r="AD1478" t="s">
        <v>43</v>
      </c>
      <c r="AE1478">
        <v>5</v>
      </c>
      <c r="AF1478" s="5">
        <v>250.11</v>
      </c>
      <c r="AG1478">
        <v>29</v>
      </c>
      <c r="AH1478" t="str">
        <f t="shared" si="23"/>
        <v>Adult</v>
      </c>
    </row>
    <row r="1479" spans="1:34" x14ac:dyDescent="0.25">
      <c r="A1479">
        <v>1997</v>
      </c>
      <c r="B1479" s="1">
        <v>43524</v>
      </c>
      <c r="C1479">
        <v>7</v>
      </c>
      <c r="D1479" t="s">
        <v>106</v>
      </c>
      <c r="E1479" t="s">
        <v>74</v>
      </c>
      <c r="F1479" t="s">
        <v>30</v>
      </c>
      <c r="G1479" t="s">
        <v>46</v>
      </c>
      <c r="H1479" t="s">
        <v>56</v>
      </c>
      <c r="I1479" t="s">
        <v>55</v>
      </c>
      <c r="J1479" t="s">
        <v>34</v>
      </c>
      <c r="K1479" t="s">
        <v>188</v>
      </c>
      <c r="L1479" t="s">
        <v>101</v>
      </c>
      <c r="M1479" s="1">
        <v>33033</v>
      </c>
      <c r="N1479" t="s">
        <v>36</v>
      </c>
      <c r="O1479" t="s">
        <v>37</v>
      </c>
      <c r="P1479" t="s">
        <v>84</v>
      </c>
      <c r="Q1479" t="s">
        <v>77</v>
      </c>
      <c r="R1479" t="s">
        <v>40</v>
      </c>
      <c r="S1479" t="str">
        <f>IF(Table1[[#This Row],[Current Employee Rating]]&gt;=4,"High Performer",IF(Table1[[#This Row],[Current Employee Rating]]&gt;=3,"Average Performer","Low Performer"))</f>
        <v>Average Performer</v>
      </c>
      <c r="T1479">
        <v>3</v>
      </c>
      <c r="U1479" s="1">
        <v>44973</v>
      </c>
      <c r="V1479">
        <v>3</v>
      </c>
      <c r="W1479" t="str">
        <f>IF(Table1[[#This Row],[Engagement Score]]&lt;3,"Low",IF(Table1[[#This Row],[Engagement Score]]&lt;4,"Medium","High"))</f>
        <v>Medium</v>
      </c>
      <c r="X1479">
        <v>3</v>
      </c>
      <c r="Y1479" t="str">
        <f>IF(Table1[[#This Row],[Satisfaction Score]]&lt;3,"Unsatisfied",IF(Table1[[#This Row],[Satisfaction Score]]&lt;4,"Neutral","Satisfied"))</f>
        <v>Neutral</v>
      </c>
      <c r="Z1479">
        <v>2</v>
      </c>
      <c r="AA1479" s="1">
        <v>45045</v>
      </c>
      <c r="AB1479" t="s">
        <v>62</v>
      </c>
      <c r="AC1479" t="s">
        <v>42</v>
      </c>
      <c r="AD1479" t="s">
        <v>43</v>
      </c>
      <c r="AE1479">
        <v>4</v>
      </c>
      <c r="AF1479" s="5">
        <v>819.65</v>
      </c>
      <c r="AG1479">
        <v>29</v>
      </c>
      <c r="AH1479" t="str">
        <f t="shared" si="23"/>
        <v>Adult</v>
      </c>
    </row>
    <row r="1480" spans="1:34" x14ac:dyDescent="0.25">
      <c r="A1480">
        <v>1998</v>
      </c>
      <c r="B1480" s="1">
        <v>44644</v>
      </c>
      <c r="C1480">
        <v>4</v>
      </c>
      <c r="D1480" t="s">
        <v>106</v>
      </c>
      <c r="E1480" t="s">
        <v>81</v>
      </c>
      <c r="F1480" t="s">
        <v>30</v>
      </c>
      <c r="G1480" t="s">
        <v>55</v>
      </c>
      <c r="H1480" t="s">
        <v>32</v>
      </c>
      <c r="I1480" t="s">
        <v>46</v>
      </c>
      <c r="J1480" t="s">
        <v>34</v>
      </c>
      <c r="K1480" t="s">
        <v>188</v>
      </c>
      <c r="L1480" t="s">
        <v>65</v>
      </c>
      <c r="M1480" s="1">
        <v>36212</v>
      </c>
      <c r="N1480" t="s">
        <v>36</v>
      </c>
      <c r="O1480" t="s">
        <v>37</v>
      </c>
      <c r="P1480" t="s">
        <v>72</v>
      </c>
      <c r="Q1480" t="s">
        <v>39</v>
      </c>
      <c r="R1480" t="s">
        <v>40</v>
      </c>
      <c r="S1480" t="str">
        <f>IF(Table1[[#This Row],[Current Employee Rating]]&gt;=4,"High Performer",IF(Table1[[#This Row],[Current Employee Rating]]&gt;=3,"Average Performer","Low Performer"))</f>
        <v>Average Performer</v>
      </c>
      <c r="T1480">
        <v>3</v>
      </c>
      <c r="U1480" s="1">
        <v>44811</v>
      </c>
      <c r="V1480">
        <v>2</v>
      </c>
      <c r="W1480" t="str">
        <f>IF(Table1[[#This Row],[Engagement Score]]&lt;3,"Low",IF(Table1[[#This Row],[Engagement Score]]&lt;4,"Medium","High"))</f>
        <v>Low</v>
      </c>
      <c r="X1480">
        <v>4</v>
      </c>
      <c r="Y1480" t="str">
        <f>IF(Table1[[#This Row],[Satisfaction Score]]&lt;3,"Unsatisfied",IF(Table1[[#This Row],[Satisfaction Score]]&lt;4,"Neutral","Satisfied"))</f>
        <v>Satisfied</v>
      </c>
      <c r="Z1480">
        <v>3</v>
      </c>
      <c r="AA1480" s="1">
        <v>44896</v>
      </c>
      <c r="AB1480" t="s">
        <v>68</v>
      </c>
      <c r="AC1480" t="s">
        <v>42</v>
      </c>
      <c r="AD1480" t="s">
        <v>63</v>
      </c>
      <c r="AE1480">
        <v>2</v>
      </c>
      <c r="AF1480" s="5">
        <v>186.77</v>
      </c>
      <c r="AG1480">
        <v>23</v>
      </c>
      <c r="AH1480" t="str">
        <f t="shared" si="23"/>
        <v>Young Adult</v>
      </c>
    </row>
    <row r="1481" spans="1:34" x14ac:dyDescent="0.25">
      <c r="A1481">
        <v>1999</v>
      </c>
      <c r="B1481" s="1">
        <v>44486</v>
      </c>
      <c r="C1481">
        <v>4</v>
      </c>
      <c r="D1481" t="s">
        <v>106</v>
      </c>
      <c r="E1481" t="s">
        <v>54</v>
      </c>
      <c r="F1481" t="s">
        <v>30</v>
      </c>
      <c r="G1481" t="s">
        <v>31</v>
      </c>
      <c r="H1481" t="s">
        <v>45</v>
      </c>
      <c r="I1481" t="s">
        <v>33</v>
      </c>
      <c r="J1481" t="s">
        <v>34</v>
      </c>
      <c r="K1481" t="s">
        <v>188</v>
      </c>
      <c r="L1481" t="s">
        <v>70</v>
      </c>
      <c r="M1481" s="1">
        <v>15879</v>
      </c>
      <c r="N1481" t="s">
        <v>36</v>
      </c>
      <c r="O1481" t="s">
        <v>37</v>
      </c>
      <c r="P1481" t="s">
        <v>60</v>
      </c>
      <c r="Q1481" t="s">
        <v>39</v>
      </c>
      <c r="R1481" t="s">
        <v>40</v>
      </c>
      <c r="S1481" t="str">
        <f>IF(Table1[[#This Row],[Current Employee Rating]]&gt;=4,"High Performer",IF(Table1[[#This Row],[Current Employee Rating]]&gt;=3,"Average Performer","Low Performer"))</f>
        <v>Average Performer</v>
      </c>
      <c r="T1481">
        <v>3</v>
      </c>
      <c r="U1481" s="1">
        <v>45119</v>
      </c>
      <c r="V1481">
        <v>3</v>
      </c>
      <c r="W1481" t="str">
        <f>IF(Table1[[#This Row],[Engagement Score]]&lt;3,"Low",IF(Table1[[#This Row],[Engagement Score]]&lt;4,"Medium","High"))</f>
        <v>Medium</v>
      </c>
      <c r="X1481">
        <v>2</v>
      </c>
      <c r="Y1481" t="str">
        <f>IF(Table1[[#This Row],[Satisfaction Score]]&lt;3,"Unsatisfied",IF(Table1[[#This Row],[Satisfaction Score]]&lt;4,"Neutral","Satisfied"))</f>
        <v>Unsatisfied</v>
      </c>
      <c r="Z1481">
        <v>2</v>
      </c>
      <c r="AA1481" s="1">
        <v>45054</v>
      </c>
      <c r="AB1481" t="s">
        <v>68</v>
      </c>
      <c r="AC1481" t="s">
        <v>51</v>
      </c>
      <c r="AD1481" t="s">
        <v>73</v>
      </c>
      <c r="AE1481">
        <v>4</v>
      </c>
      <c r="AF1481" s="5">
        <v>633.66999999999996</v>
      </c>
      <c r="AG1481">
        <v>78</v>
      </c>
      <c r="AH1481" t="str">
        <f t="shared" si="23"/>
        <v>Old</v>
      </c>
    </row>
    <row r="1482" spans="1:34" x14ac:dyDescent="0.25">
      <c r="A1482">
        <v>2000</v>
      </c>
      <c r="B1482" s="1">
        <v>44694</v>
      </c>
      <c r="C1482">
        <v>3</v>
      </c>
      <c r="D1482" t="s">
        <v>28</v>
      </c>
      <c r="E1482" t="s">
        <v>94</v>
      </c>
      <c r="F1482" t="s">
        <v>30</v>
      </c>
      <c r="G1482" t="s">
        <v>55</v>
      </c>
      <c r="H1482" t="s">
        <v>45</v>
      </c>
      <c r="I1482" t="s">
        <v>46</v>
      </c>
      <c r="J1482" t="s">
        <v>34</v>
      </c>
      <c r="K1482" t="s">
        <v>188</v>
      </c>
      <c r="L1482" t="s">
        <v>65</v>
      </c>
      <c r="M1482" s="1">
        <v>23199</v>
      </c>
      <c r="N1482" t="s">
        <v>36</v>
      </c>
      <c r="O1482" t="s">
        <v>37</v>
      </c>
      <c r="P1482" t="s">
        <v>72</v>
      </c>
      <c r="Q1482" t="s">
        <v>39</v>
      </c>
      <c r="R1482" t="s">
        <v>40</v>
      </c>
      <c r="S1482" t="str">
        <f>IF(Table1[[#This Row],[Current Employee Rating]]&gt;=4,"High Performer",IF(Table1[[#This Row],[Current Employee Rating]]&gt;=3,"Average Performer","Low Performer"))</f>
        <v>Average Performer</v>
      </c>
      <c r="T1482">
        <v>3</v>
      </c>
      <c r="U1482" s="1">
        <v>44859</v>
      </c>
      <c r="V1482">
        <v>1</v>
      </c>
      <c r="W1482" t="str">
        <f>IF(Table1[[#This Row],[Engagement Score]]&lt;3,"Low",IF(Table1[[#This Row],[Engagement Score]]&lt;4,"Medium","High"))</f>
        <v>Low</v>
      </c>
      <c r="X1482">
        <v>3</v>
      </c>
      <c r="Y1482" t="str">
        <f>IF(Table1[[#This Row],[Satisfaction Score]]&lt;3,"Unsatisfied",IF(Table1[[#This Row],[Satisfaction Score]]&lt;4,"Neutral","Satisfied"))</f>
        <v>Neutral</v>
      </c>
      <c r="Z1482">
        <v>3</v>
      </c>
      <c r="AA1482" s="1">
        <v>45005</v>
      </c>
      <c r="AB1482" t="s">
        <v>68</v>
      </c>
      <c r="AC1482" t="s">
        <v>42</v>
      </c>
      <c r="AD1482" t="s">
        <v>52</v>
      </c>
      <c r="AE1482">
        <v>3</v>
      </c>
      <c r="AF1482" s="5">
        <v>236.34</v>
      </c>
      <c r="AG1482">
        <v>59</v>
      </c>
      <c r="AH1482" t="str">
        <f t="shared" si="23"/>
        <v>Middle Aged</v>
      </c>
    </row>
    <row r="1483" spans="1:34" x14ac:dyDescent="0.25">
      <c r="A1483">
        <v>2001</v>
      </c>
      <c r="B1483" s="1">
        <v>43747</v>
      </c>
      <c r="C1483">
        <v>6</v>
      </c>
      <c r="D1483" t="s">
        <v>28</v>
      </c>
      <c r="E1483" t="s">
        <v>85</v>
      </c>
      <c r="F1483" t="s">
        <v>108</v>
      </c>
      <c r="G1483" t="s">
        <v>31</v>
      </c>
      <c r="H1483" t="s">
        <v>56</v>
      </c>
      <c r="I1483" t="s">
        <v>55</v>
      </c>
      <c r="J1483" t="s">
        <v>34</v>
      </c>
      <c r="K1483" t="s">
        <v>188</v>
      </c>
      <c r="L1483" t="s">
        <v>105</v>
      </c>
      <c r="M1483" s="1">
        <v>28354</v>
      </c>
      <c r="N1483" t="s">
        <v>36</v>
      </c>
      <c r="O1483" t="s">
        <v>37</v>
      </c>
      <c r="P1483" t="s">
        <v>38</v>
      </c>
      <c r="Q1483" t="s">
        <v>39</v>
      </c>
      <c r="R1483" t="s">
        <v>40</v>
      </c>
      <c r="S1483" t="str">
        <f>IF(Table1[[#This Row],[Current Employee Rating]]&gt;=4,"High Performer",IF(Table1[[#This Row],[Current Employee Rating]]&gt;=3,"Average Performer","Low Performer"))</f>
        <v>Average Performer</v>
      </c>
      <c r="T1483">
        <v>3</v>
      </c>
      <c r="U1483" s="1">
        <v>44966</v>
      </c>
      <c r="V1483">
        <v>5</v>
      </c>
      <c r="W1483" t="str">
        <f>IF(Table1[[#This Row],[Engagement Score]]&lt;3,"Low",IF(Table1[[#This Row],[Engagement Score]]&lt;4,"Medium","High"))</f>
        <v>High</v>
      </c>
      <c r="X1483">
        <v>3</v>
      </c>
      <c r="Y1483" t="str">
        <f>IF(Table1[[#This Row],[Satisfaction Score]]&lt;3,"Unsatisfied",IF(Table1[[#This Row],[Satisfaction Score]]&lt;4,"Neutral","Satisfied"))</f>
        <v>Neutral</v>
      </c>
      <c r="Z1483">
        <v>5</v>
      </c>
      <c r="AA1483" s="1">
        <v>45050</v>
      </c>
      <c r="AB1483" t="s">
        <v>41</v>
      </c>
      <c r="AC1483" t="s">
        <v>42</v>
      </c>
      <c r="AD1483" t="s">
        <v>52</v>
      </c>
      <c r="AE1483">
        <v>4</v>
      </c>
      <c r="AF1483" s="5">
        <v>504.62</v>
      </c>
      <c r="AG1483">
        <v>42</v>
      </c>
      <c r="AH1483" t="str">
        <f t="shared" si="23"/>
        <v>Middle Aged</v>
      </c>
    </row>
    <row r="1484" spans="1:34" x14ac:dyDescent="0.25">
      <c r="A1484">
        <v>2002</v>
      </c>
      <c r="B1484" s="1">
        <v>43385</v>
      </c>
      <c r="C1484">
        <v>7</v>
      </c>
      <c r="D1484" t="s">
        <v>28</v>
      </c>
      <c r="E1484" t="s">
        <v>64</v>
      </c>
      <c r="F1484" t="s">
        <v>108</v>
      </c>
      <c r="G1484" t="s">
        <v>31</v>
      </c>
      <c r="H1484" t="s">
        <v>56</v>
      </c>
      <c r="I1484" t="s">
        <v>33</v>
      </c>
      <c r="J1484" t="s">
        <v>34</v>
      </c>
      <c r="K1484" t="s">
        <v>188</v>
      </c>
      <c r="L1484" t="s">
        <v>65</v>
      </c>
      <c r="M1484" s="1">
        <v>33018</v>
      </c>
      <c r="N1484" t="s">
        <v>36</v>
      </c>
      <c r="O1484" t="s">
        <v>37</v>
      </c>
      <c r="P1484" t="s">
        <v>38</v>
      </c>
      <c r="Q1484" t="s">
        <v>67</v>
      </c>
      <c r="R1484" t="s">
        <v>40</v>
      </c>
      <c r="S1484" t="str">
        <f>IF(Table1[[#This Row],[Current Employee Rating]]&gt;=4,"High Performer",IF(Table1[[#This Row],[Current Employee Rating]]&gt;=3,"Average Performer","Low Performer"))</f>
        <v>Average Performer</v>
      </c>
      <c r="T1484">
        <v>3</v>
      </c>
      <c r="U1484" s="1">
        <v>44996</v>
      </c>
      <c r="V1484">
        <v>1</v>
      </c>
      <c r="W1484" t="str">
        <f>IF(Table1[[#This Row],[Engagement Score]]&lt;3,"Low",IF(Table1[[#This Row],[Engagement Score]]&lt;4,"Medium","High"))</f>
        <v>Low</v>
      </c>
      <c r="X1484">
        <v>4</v>
      </c>
      <c r="Y1484" t="str">
        <f>IF(Table1[[#This Row],[Satisfaction Score]]&lt;3,"Unsatisfied",IF(Table1[[#This Row],[Satisfaction Score]]&lt;4,"Neutral","Satisfied"))</f>
        <v>Satisfied</v>
      </c>
      <c r="Z1484">
        <v>2</v>
      </c>
      <c r="AA1484" s="1">
        <v>44860</v>
      </c>
      <c r="AB1484" t="s">
        <v>62</v>
      </c>
      <c r="AC1484" t="s">
        <v>51</v>
      </c>
      <c r="AD1484" t="s">
        <v>52</v>
      </c>
      <c r="AE1484">
        <v>1</v>
      </c>
      <c r="AF1484" s="5">
        <v>217.86</v>
      </c>
      <c r="AG1484">
        <v>28</v>
      </c>
      <c r="AH1484" t="str">
        <f t="shared" si="23"/>
        <v>Adult</v>
      </c>
    </row>
    <row r="1485" spans="1:34" x14ac:dyDescent="0.25">
      <c r="A1485">
        <v>2003</v>
      </c>
      <c r="B1485" s="1">
        <v>43934</v>
      </c>
      <c r="C1485">
        <v>6</v>
      </c>
      <c r="D1485" t="s">
        <v>28</v>
      </c>
      <c r="E1485" t="s">
        <v>74</v>
      </c>
      <c r="F1485" t="s">
        <v>108</v>
      </c>
      <c r="G1485" t="s">
        <v>31</v>
      </c>
      <c r="H1485" t="s">
        <v>56</v>
      </c>
      <c r="I1485" t="s">
        <v>46</v>
      </c>
      <c r="J1485" t="s">
        <v>34</v>
      </c>
      <c r="K1485" t="s">
        <v>188</v>
      </c>
      <c r="L1485" t="s">
        <v>100</v>
      </c>
      <c r="M1485" s="1">
        <v>31229</v>
      </c>
      <c r="N1485" t="s">
        <v>36</v>
      </c>
      <c r="O1485" t="s">
        <v>37</v>
      </c>
      <c r="P1485" t="s">
        <v>60</v>
      </c>
      <c r="Q1485" t="s">
        <v>67</v>
      </c>
      <c r="R1485" t="s">
        <v>40</v>
      </c>
      <c r="S1485" t="str">
        <f>IF(Table1[[#This Row],[Current Employee Rating]]&gt;=4,"High Performer",IF(Table1[[#This Row],[Current Employee Rating]]&gt;=3,"Average Performer","Low Performer"))</f>
        <v>Average Performer</v>
      </c>
      <c r="T1485">
        <v>3</v>
      </c>
      <c r="U1485" s="1">
        <v>45096</v>
      </c>
      <c r="V1485">
        <v>5</v>
      </c>
      <c r="W1485" t="str">
        <f>IF(Table1[[#This Row],[Engagement Score]]&lt;3,"Low",IF(Table1[[#This Row],[Engagement Score]]&lt;4,"Medium","High"))</f>
        <v>High</v>
      </c>
      <c r="X1485">
        <v>5</v>
      </c>
      <c r="Y1485" t="str">
        <f>IF(Table1[[#This Row],[Satisfaction Score]]&lt;3,"Unsatisfied",IF(Table1[[#This Row],[Satisfaction Score]]&lt;4,"Neutral","Satisfied"))</f>
        <v>Satisfied</v>
      </c>
      <c r="Z1485">
        <v>1</v>
      </c>
      <c r="AA1485" s="1">
        <v>44907</v>
      </c>
      <c r="AB1485" t="s">
        <v>68</v>
      </c>
      <c r="AC1485" t="s">
        <v>51</v>
      </c>
      <c r="AD1485" t="s">
        <v>63</v>
      </c>
      <c r="AE1485">
        <v>4</v>
      </c>
      <c r="AF1485" s="5">
        <v>148.97</v>
      </c>
      <c r="AG1485">
        <v>35</v>
      </c>
      <c r="AH1485" t="str">
        <f t="shared" si="23"/>
        <v>Adult</v>
      </c>
    </row>
    <row r="1486" spans="1:34" x14ac:dyDescent="0.25">
      <c r="A1486">
        <v>2004</v>
      </c>
      <c r="B1486" s="1">
        <v>44311</v>
      </c>
      <c r="C1486">
        <v>5</v>
      </c>
      <c r="D1486" t="s">
        <v>28</v>
      </c>
      <c r="E1486" t="s">
        <v>94</v>
      </c>
      <c r="F1486" t="s">
        <v>30</v>
      </c>
      <c r="G1486" t="s">
        <v>31</v>
      </c>
      <c r="H1486" t="s">
        <v>56</v>
      </c>
      <c r="I1486" t="s">
        <v>55</v>
      </c>
      <c r="J1486" t="s">
        <v>34</v>
      </c>
      <c r="K1486" t="s">
        <v>188</v>
      </c>
      <c r="L1486" t="s">
        <v>79</v>
      </c>
      <c r="M1486" s="1">
        <v>36986</v>
      </c>
      <c r="N1486" t="s">
        <v>36</v>
      </c>
      <c r="O1486" t="s">
        <v>37</v>
      </c>
      <c r="P1486" t="s">
        <v>60</v>
      </c>
      <c r="Q1486" t="s">
        <v>77</v>
      </c>
      <c r="R1486" t="s">
        <v>40</v>
      </c>
      <c r="S1486" t="str">
        <f>IF(Table1[[#This Row],[Current Employee Rating]]&gt;=4,"High Performer",IF(Table1[[#This Row],[Current Employee Rating]]&gt;=3,"Average Performer","Low Performer"))</f>
        <v>Average Performer</v>
      </c>
      <c r="T1486">
        <v>3</v>
      </c>
      <c r="U1486" s="1">
        <v>45051</v>
      </c>
      <c r="V1486">
        <v>3</v>
      </c>
      <c r="W1486" t="str">
        <f>IF(Table1[[#This Row],[Engagement Score]]&lt;3,"Low",IF(Table1[[#This Row],[Engagement Score]]&lt;4,"Medium","High"))</f>
        <v>Medium</v>
      </c>
      <c r="X1486">
        <v>3</v>
      </c>
      <c r="Y1486" t="str">
        <f>IF(Table1[[#This Row],[Satisfaction Score]]&lt;3,"Unsatisfied",IF(Table1[[#This Row],[Satisfaction Score]]&lt;4,"Neutral","Satisfied"))</f>
        <v>Neutral</v>
      </c>
      <c r="Z1486">
        <v>4</v>
      </c>
      <c r="AA1486" s="1">
        <v>44984</v>
      </c>
      <c r="AB1486" t="s">
        <v>41</v>
      </c>
      <c r="AC1486" t="s">
        <v>42</v>
      </c>
      <c r="AD1486" t="s">
        <v>63</v>
      </c>
      <c r="AE1486">
        <v>1</v>
      </c>
      <c r="AF1486" s="5">
        <v>628.83000000000004</v>
      </c>
      <c r="AG1486">
        <v>20</v>
      </c>
      <c r="AH1486" t="str">
        <f t="shared" si="23"/>
        <v>Young Adult</v>
      </c>
    </row>
    <row r="1487" spans="1:34" x14ac:dyDescent="0.25">
      <c r="A1487">
        <v>2005</v>
      </c>
      <c r="B1487" s="1">
        <v>43455</v>
      </c>
      <c r="C1487">
        <v>7</v>
      </c>
      <c r="D1487" t="s">
        <v>28</v>
      </c>
      <c r="E1487" t="s">
        <v>74</v>
      </c>
      <c r="F1487" t="s">
        <v>30</v>
      </c>
      <c r="G1487" t="s">
        <v>46</v>
      </c>
      <c r="H1487" t="s">
        <v>56</v>
      </c>
      <c r="I1487" t="s">
        <v>46</v>
      </c>
      <c r="J1487" t="s">
        <v>34</v>
      </c>
      <c r="K1487" t="s">
        <v>188</v>
      </c>
      <c r="L1487" t="s">
        <v>89</v>
      </c>
      <c r="M1487" s="1">
        <v>17235</v>
      </c>
      <c r="N1487" t="s">
        <v>36</v>
      </c>
      <c r="O1487" t="s">
        <v>37</v>
      </c>
      <c r="P1487" t="s">
        <v>84</v>
      </c>
      <c r="Q1487" t="s">
        <v>39</v>
      </c>
      <c r="R1487" t="s">
        <v>40</v>
      </c>
      <c r="S1487" t="str">
        <f>IF(Table1[[#This Row],[Current Employee Rating]]&gt;=4,"High Performer",IF(Table1[[#This Row],[Current Employee Rating]]&gt;=3,"Average Performer","Low Performer"))</f>
        <v>Average Performer</v>
      </c>
      <c r="T1487">
        <v>3</v>
      </c>
      <c r="U1487" s="1">
        <v>44869</v>
      </c>
      <c r="V1487">
        <v>2</v>
      </c>
      <c r="W1487" t="str">
        <f>IF(Table1[[#This Row],[Engagement Score]]&lt;3,"Low",IF(Table1[[#This Row],[Engagement Score]]&lt;4,"Medium","High"))</f>
        <v>Low</v>
      </c>
      <c r="X1487">
        <v>1</v>
      </c>
      <c r="Y1487" t="str">
        <f>IF(Table1[[#This Row],[Satisfaction Score]]&lt;3,"Unsatisfied",IF(Table1[[#This Row],[Satisfaction Score]]&lt;4,"Neutral","Satisfied"))</f>
        <v>Unsatisfied</v>
      </c>
      <c r="Z1487">
        <v>2</v>
      </c>
      <c r="AA1487" s="1">
        <v>45038</v>
      </c>
      <c r="AB1487" t="s">
        <v>41</v>
      </c>
      <c r="AC1487" t="s">
        <v>42</v>
      </c>
      <c r="AD1487" t="s">
        <v>63</v>
      </c>
      <c r="AE1487">
        <v>2</v>
      </c>
      <c r="AF1487" s="5">
        <v>458.78</v>
      </c>
      <c r="AG1487">
        <v>71</v>
      </c>
      <c r="AH1487" t="str">
        <f t="shared" si="23"/>
        <v>Old</v>
      </c>
    </row>
    <row r="1488" spans="1:34" x14ac:dyDescent="0.25">
      <c r="A1488">
        <v>2006</v>
      </c>
      <c r="B1488" s="1">
        <v>44458</v>
      </c>
      <c r="C1488">
        <v>4</v>
      </c>
      <c r="D1488" t="s">
        <v>28</v>
      </c>
      <c r="E1488" t="s">
        <v>81</v>
      </c>
      <c r="F1488" t="s">
        <v>30</v>
      </c>
      <c r="G1488" t="s">
        <v>31</v>
      </c>
      <c r="H1488" t="s">
        <v>32</v>
      </c>
      <c r="I1488" t="s">
        <v>33</v>
      </c>
      <c r="J1488" t="s">
        <v>34</v>
      </c>
      <c r="K1488" t="s">
        <v>188</v>
      </c>
      <c r="L1488" t="s">
        <v>82</v>
      </c>
      <c r="M1488" s="1">
        <v>26960</v>
      </c>
      <c r="N1488" t="s">
        <v>36</v>
      </c>
      <c r="O1488" t="s">
        <v>48</v>
      </c>
      <c r="P1488" t="s">
        <v>60</v>
      </c>
      <c r="Q1488" t="s">
        <v>67</v>
      </c>
      <c r="R1488" t="s">
        <v>40</v>
      </c>
      <c r="S1488" t="str">
        <f>IF(Table1[[#This Row],[Current Employee Rating]]&gt;=4,"High Performer",IF(Table1[[#This Row],[Current Employee Rating]]&gt;=3,"Average Performer","Low Performer"))</f>
        <v>Average Performer</v>
      </c>
      <c r="T1488">
        <v>3</v>
      </c>
      <c r="U1488" s="1">
        <v>44855</v>
      </c>
      <c r="V1488">
        <v>5</v>
      </c>
      <c r="W1488" t="str">
        <f>IF(Table1[[#This Row],[Engagement Score]]&lt;3,"Low",IF(Table1[[#This Row],[Engagement Score]]&lt;4,"Medium","High"))</f>
        <v>High</v>
      </c>
      <c r="X1488">
        <v>5</v>
      </c>
      <c r="Y1488" t="str">
        <f>IF(Table1[[#This Row],[Satisfaction Score]]&lt;3,"Unsatisfied",IF(Table1[[#This Row],[Satisfaction Score]]&lt;4,"Neutral","Satisfied"))</f>
        <v>Satisfied</v>
      </c>
      <c r="Z1488">
        <v>2</v>
      </c>
      <c r="AA1488" s="1">
        <v>44917</v>
      </c>
      <c r="AB1488" t="s">
        <v>92</v>
      </c>
      <c r="AC1488" t="s">
        <v>51</v>
      </c>
      <c r="AD1488" t="s">
        <v>63</v>
      </c>
      <c r="AE1488">
        <v>2</v>
      </c>
      <c r="AF1488" s="5">
        <v>892.65</v>
      </c>
      <c r="AG1488">
        <v>48</v>
      </c>
      <c r="AH1488" t="str">
        <f t="shared" si="23"/>
        <v>Middle Aged</v>
      </c>
    </row>
    <row r="1489" spans="1:34" x14ac:dyDescent="0.25">
      <c r="A1489">
        <v>2007</v>
      </c>
      <c r="B1489" s="1">
        <v>44180</v>
      </c>
      <c r="C1489">
        <v>5</v>
      </c>
      <c r="D1489" t="s">
        <v>28</v>
      </c>
      <c r="E1489" t="s">
        <v>54</v>
      </c>
      <c r="F1489" t="s">
        <v>30</v>
      </c>
      <c r="G1489" t="s">
        <v>55</v>
      </c>
      <c r="H1489" t="s">
        <v>32</v>
      </c>
      <c r="I1489" t="s">
        <v>33</v>
      </c>
      <c r="J1489" t="s">
        <v>34</v>
      </c>
      <c r="K1489" t="s">
        <v>188</v>
      </c>
      <c r="L1489" t="s">
        <v>89</v>
      </c>
      <c r="M1489" s="1">
        <v>28980</v>
      </c>
      <c r="N1489" t="s">
        <v>36</v>
      </c>
      <c r="O1489" t="s">
        <v>37</v>
      </c>
      <c r="P1489" t="s">
        <v>72</v>
      </c>
      <c r="Q1489" t="s">
        <v>39</v>
      </c>
      <c r="R1489" t="s">
        <v>40</v>
      </c>
      <c r="S1489" t="str">
        <f>IF(Table1[[#This Row],[Current Employee Rating]]&gt;=4,"High Performer",IF(Table1[[#This Row],[Current Employee Rating]]&gt;=3,"Average Performer","Low Performer"))</f>
        <v>Average Performer</v>
      </c>
      <c r="T1489">
        <v>3</v>
      </c>
      <c r="U1489" s="1">
        <v>45135</v>
      </c>
      <c r="V1489">
        <v>4</v>
      </c>
      <c r="W1489" t="str">
        <f>IF(Table1[[#This Row],[Engagement Score]]&lt;3,"Low",IF(Table1[[#This Row],[Engagement Score]]&lt;4,"Medium","High"))</f>
        <v>High</v>
      </c>
      <c r="X1489">
        <v>1</v>
      </c>
      <c r="Y1489" t="str">
        <f>IF(Table1[[#This Row],[Satisfaction Score]]&lt;3,"Unsatisfied",IF(Table1[[#This Row],[Satisfaction Score]]&lt;4,"Neutral","Satisfied"))</f>
        <v>Unsatisfied</v>
      </c>
      <c r="Z1489">
        <v>5</v>
      </c>
      <c r="AA1489" s="1">
        <v>44985</v>
      </c>
      <c r="AB1489" t="s">
        <v>92</v>
      </c>
      <c r="AC1489" t="s">
        <v>51</v>
      </c>
      <c r="AD1489" t="s">
        <v>73</v>
      </c>
      <c r="AE1489">
        <v>1</v>
      </c>
      <c r="AF1489" s="5">
        <v>211.17</v>
      </c>
      <c r="AG1489">
        <v>41</v>
      </c>
      <c r="AH1489" t="str">
        <f t="shared" si="23"/>
        <v>Middle Aged</v>
      </c>
    </row>
    <row r="1490" spans="1:34" x14ac:dyDescent="0.25">
      <c r="A1490">
        <v>2008</v>
      </c>
      <c r="B1490" s="1">
        <v>43661</v>
      </c>
      <c r="C1490">
        <v>6</v>
      </c>
      <c r="D1490" t="s">
        <v>28</v>
      </c>
      <c r="E1490" t="s">
        <v>69</v>
      </c>
      <c r="F1490" t="s">
        <v>30</v>
      </c>
      <c r="G1490" t="s">
        <v>46</v>
      </c>
      <c r="H1490" t="s">
        <v>45</v>
      </c>
      <c r="I1490" t="s">
        <v>33</v>
      </c>
      <c r="J1490" t="s">
        <v>34</v>
      </c>
      <c r="K1490" t="s">
        <v>188</v>
      </c>
      <c r="L1490" t="s">
        <v>70</v>
      </c>
      <c r="M1490" s="1">
        <v>15222</v>
      </c>
      <c r="N1490" t="s">
        <v>36</v>
      </c>
      <c r="O1490" t="s">
        <v>37</v>
      </c>
      <c r="P1490" t="s">
        <v>84</v>
      </c>
      <c r="Q1490" t="s">
        <v>39</v>
      </c>
      <c r="R1490" t="s">
        <v>40</v>
      </c>
      <c r="S1490" t="str">
        <f>IF(Table1[[#This Row],[Current Employee Rating]]&gt;=4,"High Performer",IF(Table1[[#This Row],[Current Employee Rating]]&gt;=3,"Average Performer","Low Performer"))</f>
        <v>Average Performer</v>
      </c>
      <c r="T1490">
        <v>3</v>
      </c>
      <c r="U1490" s="1">
        <v>45002</v>
      </c>
      <c r="V1490">
        <v>1</v>
      </c>
      <c r="W1490" t="str">
        <f>IF(Table1[[#This Row],[Engagement Score]]&lt;3,"Low",IF(Table1[[#This Row],[Engagement Score]]&lt;4,"Medium","High"))</f>
        <v>Low</v>
      </c>
      <c r="X1490">
        <v>2</v>
      </c>
      <c r="Y1490" t="str">
        <f>IF(Table1[[#This Row],[Satisfaction Score]]&lt;3,"Unsatisfied",IF(Table1[[#This Row],[Satisfaction Score]]&lt;4,"Neutral","Satisfied"))</f>
        <v>Unsatisfied</v>
      </c>
      <c r="Z1490">
        <v>2</v>
      </c>
      <c r="AA1490" s="1">
        <v>44858</v>
      </c>
      <c r="AB1490" t="s">
        <v>62</v>
      </c>
      <c r="AC1490" t="s">
        <v>51</v>
      </c>
      <c r="AD1490" t="s">
        <v>73</v>
      </c>
      <c r="AE1490">
        <v>2</v>
      </c>
      <c r="AF1490" s="5">
        <v>478.95</v>
      </c>
      <c r="AG1490">
        <v>78</v>
      </c>
      <c r="AH1490" t="str">
        <f t="shared" si="23"/>
        <v>Old</v>
      </c>
    </row>
    <row r="1491" spans="1:34" x14ac:dyDescent="0.25">
      <c r="A1491">
        <v>2009</v>
      </c>
      <c r="B1491" s="1">
        <v>44517</v>
      </c>
      <c r="C1491">
        <v>4</v>
      </c>
      <c r="D1491" t="s">
        <v>28</v>
      </c>
      <c r="E1491" t="s">
        <v>29</v>
      </c>
      <c r="F1491" t="s">
        <v>30</v>
      </c>
      <c r="G1491" t="s">
        <v>31</v>
      </c>
      <c r="H1491" t="s">
        <v>32</v>
      </c>
      <c r="I1491" t="s">
        <v>33</v>
      </c>
      <c r="J1491" t="s">
        <v>34</v>
      </c>
      <c r="K1491" t="s">
        <v>188</v>
      </c>
      <c r="L1491" t="s">
        <v>96</v>
      </c>
      <c r="M1491" s="1">
        <v>35704</v>
      </c>
      <c r="N1491" t="s">
        <v>36</v>
      </c>
      <c r="O1491" t="s">
        <v>37</v>
      </c>
      <c r="P1491" t="s">
        <v>38</v>
      </c>
      <c r="Q1491" t="s">
        <v>39</v>
      </c>
      <c r="R1491" t="s">
        <v>40</v>
      </c>
      <c r="S1491" t="str">
        <f>IF(Table1[[#This Row],[Current Employee Rating]]&gt;=4,"High Performer",IF(Table1[[#This Row],[Current Employee Rating]]&gt;=3,"Average Performer","Low Performer"))</f>
        <v>Average Performer</v>
      </c>
      <c r="T1491">
        <v>3</v>
      </c>
      <c r="U1491" s="1">
        <v>44984</v>
      </c>
      <c r="V1491">
        <v>5</v>
      </c>
      <c r="W1491" t="str">
        <f>IF(Table1[[#This Row],[Engagement Score]]&lt;3,"Low",IF(Table1[[#This Row],[Engagement Score]]&lt;4,"Medium","High"))</f>
        <v>High</v>
      </c>
      <c r="X1491">
        <v>2</v>
      </c>
      <c r="Y1491" t="str">
        <f>IF(Table1[[#This Row],[Satisfaction Score]]&lt;3,"Unsatisfied",IF(Table1[[#This Row],[Satisfaction Score]]&lt;4,"Neutral","Satisfied"))</f>
        <v>Unsatisfied</v>
      </c>
      <c r="Z1491">
        <v>2</v>
      </c>
      <c r="AA1491" s="1">
        <v>44946</v>
      </c>
      <c r="AB1491" t="s">
        <v>50</v>
      </c>
      <c r="AC1491" t="s">
        <v>42</v>
      </c>
      <c r="AD1491" t="s">
        <v>52</v>
      </c>
      <c r="AE1491">
        <v>1</v>
      </c>
      <c r="AF1491" s="5">
        <v>319.94</v>
      </c>
      <c r="AG1491">
        <v>24</v>
      </c>
      <c r="AH1491" t="str">
        <f t="shared" si="23"/>
        <v>Young Adult</v>
      </c>
    </row>
    <row r="1492" spans="1:34" x14ac:dyDescent="0.25">
      <c r="A1492">
        <v>2010</v>
      </c>
      <c r="B1492" s="1">
        <v>44961</v>
      </c>
      <c r="C1492">
        <v>3</v>
      </c>
      <c r="D1492" t="s">
        <v>28</v>
      </c>
      <c r="E1492" t="s">
        <v>85</v>
      </c>
      <c r="F1492" t="s">
        <v>30</v>
      </c>
      <c r="G1492" t="s">
        <v>46</v>
      </c>
      <c r="H1492" t="s">
        <v>56</v>
      </c>
      <c r="I1492" t="s">
        <v>46</v>
      </c>
      <c r="J1492" t="s">
        <v>34</v>
      </c>
      <c r="K1492" t="s">
        <v>188</v>
      </c>
      <c r="L1492" t="s">
        <v>102</v>
      </c>
      <c r="M1492" s="1">
        <v>17964</v>
      </c>
      <c r="N1492" t="s">
        <v>36</v>
      </c>
      <c r="O1492" t="s">
        <v>37</v>
      </c>
      <c r="P1492" t="s">
        <v>49</v>
      </c>
      <c r="Q1492" t="s">
        <v>67</v>
      </c>
      <c r="R1492" t="s">
        <v>40</v>
      </c>
      <c r="S1492" t="str">
        <f>IF(Table1[[#This Row],[Current Employee Rating]]&gt;=4,"High Performer",IF(Table1[[#This Row],[Current Employee Rating]]&gt;=3,"Average Performer","Low Performer"))</f>
        <v>Average Performer</v>
      </c>
      <c r="T1492">
        <v>3</v>
      </c>
      <c r="U1492" s="1">
        <v>44974</v>
      </c>
      <c r="V1492">
        <v>4</v>
      </c>
      <c r="W1492" t="str">
        <f>IF(Table1[[#This Row],[Engagement Score]]&lt;3,"Low",IF(Table1[[#This Row],[Engagement Score]]&lt;4,"Medium","High"))</f>
        <v>High</v>
      </c>
      <c r="X1492">
        <v>4</v>
      </c>
      <c r="Y1492" t="str">
        <f>IF(Table1[[#This Row],[Satisfaction Score]]&lt;3,"Unsatisfied",IF(Table1[[#This Row],[Satisfaction Score]]&lt;4,"Neutral","Satisfied"))</f>
        <v>Satisfied</v>
      </c>
      <c r="Z1492">
        <v>4</v>
      </c>
      <c r="AA1492" s="1">
        <v>44795</v>
      </c>
      <c r="AB1492" t="s">
        <v>92</v>
      </c>
      <c r="AC1492" t="s">
        <v>42</v>
      </c>
      <c r="AD1492" t="s">
        <v>73</v>
      </c>
      <c r="AE1492">
        <v>2</v>
      </c>
      <c r="AF1492" s="5">
        <v>601.66</v>
      </c>
      <c r="AG1492">
        <v>74</v>
      </c>
      <c r="AH1492" t="str">
        <f t="shared" si="23"/>
        <v>Old</v>
      </c>
    </row>
    <row r="1493" spans="1:34" x14ac:dyDescent="0.25">
      <c r="A1493">
        <v>2011</v>
      </c>
      <c r="B1493" s="1">
        <v>44745</v>
      </c>
      <c r="C1493">
        <v>3</v>
      </c>
      <c r="D1493" t="s">
        <v>28</v>
      </c>
      <c r="E1493" t="s">
        <v>44</v>
      </c>
      <c r="F1493" t="s">
        <v>30</v>
      </c>
      <c r="G1493" t="s">
        <v>31</v>
      </c>
      <c r="H1493" t="s">
        <v>56</v>
      </c>
      <c r="I1493" t="s">
        <v>33</v>
      </c>
      <c r="J1493" t="s">
        <v>34</v>
      </c>
      <c r="K1493" t="s">
        <v>188</v>
      </c>
      <c r="L1493" t="s">
        <v>35</v>
      </c>
      <c r="M1493" s="1">
        <v>34552</v>
      </c>
      <c r="N1493" t="s">
        <v>36</v>
      </c>
      <c r="O1493" t="s">
        <v>37</v>
      </c>
      <c r="P1493" t="s">
        <v>84</v>
      </c>
      <c r="Q1493" t="s">
        <v>67</v>
      </c>
      <c r="R1493" t="s">
        <v>40</v>
      </c>
      <c r="S1493" t="str">
        <f>IF(Table1[[#This Row],[Current Employee Rating]]&gt;=4,"High Performer",IF(Table1[[#This Row],[Current Employee Rating]]&gt;=3,"Average Performer","Low Performer"))</f>
        <v>Average Performer</v>
      </c>
      <c r="T1493">
        <v>3</v>
      </c>
      <c r="U1493" s="1">
        <v>44953</v>
      </c>
      <c r="V1493">
        <v>3</v>
      </c>
      <c r="W1493" t="str">
        <f>IF(Table1[[#This Row],[Engagement Score]]&lt;3,"Low",IF(Table1[[#This Row],[Engagement Score]]&lt;4,"Medium","High"))</f>
        <v>Medium</v>
      </c>
      <c r="X1493">
        <v>2</v>
      </c>
      <c r="Y1493" t="str">
        <f>IF(Table1[[#This Row],[Satisfaction Score]]&lt;3,"Unsatisfied",IF(Table1[[#This Row],[Satisfaction Score]]&lt;4,"Neutral","Satisfied"))</f>
        <v>Unsatisfied</v>
      </c>
      <c r="Z1493">
        <v>2</v>
      </c>
      <c r="AA1493" s="1">
        <v>45046</v>
      </c>
      <c r="AB1493" t="s">
        <v>41</v>
      </c>
      <c r="AC1493" t="s">
        <v>42</v>
      </c>
      <c r="AD1493" t="s">
        <v>63</v>
      </c>
      <c r="AE1493">
        <v>1</v>
      </c>
      <c r="AF1493" s="5">
        <v>999.96</v>
      </c>
      <c r="AG1493">
        <v>28</v>
      </c>
      <c r="AH1493" t="str">
        <f t="shared" si="23"/>
        <v>Adult</v>
      </c>
    </row>
    <row r="1494" spans="1:34" x14ac:dyDescent="0.25">
      <c r="A1494">
        <v>2012</v>
      </c>
      <c r="B1494" s="1">
        <v>43854</v>
      </c>
      <c r="C1494">
        <v>6</v>
      </c>
      <c r="D1494" t="s">
        <v>28</v>
      </c>
      <c r="E1494" t="s">
        <v>87</v>
      </c>
      <c r="F1494" t="s">
        <v>30</v>
      </c>
      <c r="G1494" t="s">
        <v>31</v>
      </c>
      <c r="H1494" t="s">
        <v>56</v>
      </c>
      <c r="I1494" t="s">
        <v>55</v>
      </c>
      <c r="J1494" t="s">
        <v>34</v>
      </c>
      <c r="K1494" t="s">
        <v>188</v>
      </c>
      <c r="L1494" t="s">
        <v>58</v>
      </c>
      <c r="M1494" s="1">
        <v>30839</v>
      </c>
      <c r="N1494" t="s">
        <v>36</v>
      </c>
      <c r="O1494" t="s">
        <v>37</v>
      </c>
      <c r="P1494" t="s">
        <v>38</v>
      </c>
      <c r="Q1494" t="s">
        <v>61</v>
      </c>
      <c r="R1494" t="s">
        <v>40</v>
      </c>
      <c r="S1494" t="str">
        <f>IF(Table1[[#This Row],[Current Employee Rating]]&gt;=4,"High Performer",IF(Table1[[#This Row],[Current Employee Rating]]&gt;=3,"Average Performer","Low Performer"))</f>
        <v>Average Performer</v>
      </c>
      <c r="T1494">
        <v>3</v>
      </c>
      <c r="U1494" s="1">
        <v>45133</v>
      </c>
      <c r="V1494">
        <v>2</v>
      </c>
      <c r="W1494" t="str">
        <f>IF(Table1[[#This Row],[Engagement Score]]&lt;3,"Low",IF(Table1[[#This Row],[Engagement Score]]&lt;4,"Medium","High"))</f>
        <v>Low</v>
      </c>
      <c r="X1494">
        <v>3</v>
      </c>
      <c r="Y1494" t="str">
        <f>IF(Table1[[#This Row],[Satisfaction Score]]&lt;3,"Unsatisfied",IF(Table1[[#This Row],[Satisfaction Score]]&lt;4,"Neutral","Satisfied"))</f>
        <v>Neutral</v>
      </c>
      <c r="Z1494">
        <v>2</v>
      </c>
      <c r="AA1494" s="1">
        <v>44822</v>
      </c>
      <c r="AB1494" t="s">
        <v>92</v>
      </c>
      <c r="AC1494" t="s">
        <v>51</v>
      </c>
      <c r="AD1494" t="s">
        <v>52</v>
      </c>
      <c r="AE1494">
        <v>2</v>
      </c>
      <c r="AF1494" s="5">
        <v>138.66999999999999</v>
      </c>
      <c r="AG1494">
        <v>36</v>
      </c>
      <c r="AH1494" t="str">
        <f t="shared" si="23"/>
        <v>Adult</v>
      </c>
    </row>
    <row r="1495" spans="1:34" x14ac:dyDescent="0.25">
      <c r="A1495">
        <v>2013</v>
      </c>
      <c r="B1495" s="1">
        <v>43653</v>
      </c>
      <c r="C1495">
        <v>6</v>
      </c>
      <c r="D1495" t="s">
        <v>28</v>
      </c>
      <c r="E1495" t="s">
        <v>64</v>
      </c>
      <c r="F1495" t="s">
        <v>30</v>
      </c>
      <c r="G1495" t="s">
        <v>31</v>
      </c>
      <c r="H1495" t="s">
        <v>45</v>
      </c>
      <c r="I1495" t="s">
        <v>33</v>
      </c>
      <c r="J1495" t="s">
        <v>34</v>
      </c>
      <c r="K1495" t="s">
        <v>188</v>
      </c>
      <c r="L1495" t="s">
        <v>65</v>
      </c>
      <c r="M1495" s="1">
        <v>19092</v>
      </c>
      <c r="N1495" t="s">
        <v>36</v>
      </c>
      <c r="O1495" t="s">
        <v>37</v>
      </c>
      <c r="P1495" t="s">
        <v>72</v>
      </c>
      <c r="Q1495" t="s">
        <v>39</v>
      </c>
      <c r="R1495" t="s">
        <v>40</v>
      </c>
      <c r="S1495" t="str">
        <f>IF(Table1[[#This Row],[Current Employee Rating]]&gt;=4,"High Performer",IF(Table1[[#This Row],[Current Employee Rating]]&gt;=3,"Average Performer","Low Performer"))</f>
        <v>Average Performer</v>
      </c>
      <c r="T1495">
        <v>3</v>
      </c>
      <c r="U1495" s="1">
        <v>44992</v>
      </c>
      <c r="V1495">
        <v>4</v>
      </c>
      <c r="W1495" t="str">
        <f>IF(Table1[[#This Row],[Engagement Score]]&lt;3,"Low",IF(Table1[[#This Row],[Engagement Score]]&lt;4,"Medium","High"))</f>
        <v>High</v>
      </c>
      <c r="X1495">
        <v>5</v>
      </c>
      <c r="Y1495" t="str">
        <f>IF(Table1[[#This Row],[Satisfaction Score]]&lt;3,"Unsatisfied",IF(Table1[[#This Row],[Satisfaction Score]]&lt;4,"Neutral","Satisfied"))</f>
        <v>Satisfied</v>
      </c>
      <c r="Z1495">
        <v>4</v>
      </c>
      <c r="AA1495" s="1">
        <v>44978</v>
      </c>
      <c r="AB1495" t="s">
        <v>41</v>
      </c>
      <c r="AC1495" t="s">
        <v>51</v>
      </c>
      <c r="AD1495" t="s">
        <v>43</v>
      </c>
      <c r="AE1495">
        <v>2</v>
      </c>
      <c r="AF1495" s="5">
        <v>962.76</v>
      </c>
      <c r="AG1495">
        <v>67</v>
      </c>
      <c r="AH1495" t="str">
        <f t="shared" si="23"/>
        <v>Old</v>
      </c>
    </row>
    <row r="1496" spans="1:34" x14ac:dyDescent="0.25">
      <c r="A1496">
        <v>2014</v>
      </c>
      <c r="B1496" s="1">
        <v>44633</v>
      </c>
      <c r="C1496">
        <v>4</v>
      </c>
      <c r="D1496" t="s">
        <v>106</v>
      </c>
      <c r="E1496" t="s">
        <v>44</v>
      </c>
      <c r="F1496" t="s">
        <v>30</v>
      </c>
      <c r="G1496" t="s">
        <v>46</v>
      </c>
      <c r="H1496" t="s">
        <v>56</v>
      </c>
      <c r="I1496" t="s">
        <v>33</v>
      </c>
      <c r="J1496" t="s">
        <v>34</v>
      </c>
      <c r="K1496" t="s">
        <v>188</v>
      </c>
      <c r="L1496" t="s">
        <v>89</v>
      </c>
      <c r="M1496" s="1">
        <v>30997</v>
      </c>
      <c r="N1496" t="s">
        <v>36</v>
      </c>
      <c r="O1496" t="s">
        <v>37</v>
      </c>
      <c r="P1496" t="s">
        <v>84</v>
      </c>
      <c r="Q1496" t="s">
        <v>77</v>
      </c>
      <c r="R1496" t="s">
        <v>40</v>
      </c>
      <c r="S1496" t="str">
        <f>IF(Table1[[#This Row],[Current Employee Rating]]&gt;=4,"High Performer",IF(Table1[[#This Row],[Current Employee Rating]]&gt;=3,"Average Performer","Low Performer"))</f>
        <v>Average Performer</v>
      </c>
      <c r="T1496">
        <v>3</v>
      </c>
      <c r="U1496" s="1">
        <v>44780</v>
      </c>
      <c r="V1496">
        <v>2</v>
      </c>
      <c r="W1496" t="str">
        <f>IF(Table1[[#This Row],[Engagement Score]]&lt;3,"Low",IF(Table1[[#This Row],[Engagement Score]]&lt;4,"Medium","High"))</f>
        <v>Low</v>
      </c>
      <c r="X1496">
        <v>5</v>
      </c>
      <c r="Y1496" t="str">
        <f>IF(Table1[[#This Row],[Satisfaction Score]]&lt;3,"Unsatisfied",IF(Table1[[#This Row],[Satisfaction Score]]&lt;4,"Neutral","Satisfied"))</f>
        <v>Satisfied</v>
      </c>
      <c r="Z1496">
        <v>4</v>
      </c>
      <c r="AA1496" s="1">
        <v>44987</v>
      </c>
      <c r="AB1496" t="s">
        <v>68</v>
      </c>
      <c r="AC1496" t="s">
        <v>51</v>
      </c>
      <c r="AD1496" t="s">
        <v>52</v>
      </c>
      <c r="AE1496">
        <v>4</v>
      </c>
      <c r="AF1496" s="5">
        <v>106.88</v>
      </c>
      <c r="AG1496">
        <v>38</v>
      </c>
      <c r="AH1496" t="str">
        <f t="shared" si="23"/>
        <v>Adult</v>
      </c>
    </row>
    <row r="1497" spans="1:34" x14ac:dyDescent="0.25">
      <c r="A1497">
        <v>2015</v>
      </c>
      <c r="B1497" s="1">
        <v>45079</v>
      </c>
      <c r="C1497">
        <v>2</v>
      </c>
      <c r="D1497" t="s">
        <v>106</v>
      </c>
      <c r="E1497" t="s">
        <v>87</v>
      </c>
      <c r="F1497" t="s">
        <v>30</v>
      </c>
      <c r="G1497" t="s">
        <v>46</v>
      </c>
      <c r="H1497" t="s">
        <v>56</v>
      </c>
      <c r="I1497" t="s">
        <v>46</v>
      </c>
      <c r="J1497" t="s">
        <v>34</v>
      </c>
      <c r="K1497" t="s">
        <v>188</v>
      </c>
      <c r="L1497" t="s">
        <v>79</v>
      </c>
      <c r="M1497" s="1">
        <v>33668</v>
      </c>
      <c r="N1497" t="s">
        <v>36</v>
      </c>
      <c r="O1497" t="s">
        <v>37</v>
      </c>
      <c r="P1497" t="s">
        <v>38</v>
      </c>
      <c r="Q1497" t="s">
        <v>39</v>
      </c>
      <c r="R1497" t="s">
        <v>40</v>
      </c>
      <c r="S1497" t="str">
        <f>IF(Table1[[#This Row],[Current Employee Rating]]&gt;=4,"High Performer",IF(Table1[[#This Row],[Current Employee Rating]]&gt;=3,"Average Performer","Low Performer"))</f>
        <v>Average Performer</v>
      </c>
      <c r="T1497">
        <v>3</v>
      </c>
      <c r="U1497" s="1">
        <v>44786</v>
      </c>
      <c r="V1497">
        <v>4</v>
      </c>
      <c r="W1497" t="str">
        <f>IF(Table1[[#This Row],[Engagement Score]]&lt;3,"Low",IF(Table1[[#This Row],[Engagement Score]]&lt;4,"Medium","High"))</f>
        <v>High</v>
      </c>
      <c r="X1497">
        <v>3</v>
      </c>
      <c r="Y1497" t="str">
        <f>IF(Table1[[#This Row],[Satisfaction Score]]&lt;3,"Unsatisfied",IF(Table1[[#This Row],[Satisfaction Score]]&lt;4,"Neutral","Satisfied"))</f>
        <v>Neutral</v>
      </c>
      <c r="Z1497">
        <v>1</v>
      </c>
      <c r="AA1497" s="1">
        <v>44834</v>
      </c>
      <c r="AB1497" t="s">
        <v>41</v>
      </c>
      <c r="AC1497" t="s">
        <v>42</v>
      </c>
      <c r="AD1497" t="s">
        <v>73</v>
      </c>
      <c r="AE1497">
        <v>1</v>
      </c>
      <c r="AF1497" s="5">
        <v>561.89</v>
      </c>
      <c r="AG1497">
        <v>31</v>
      </c>
      <c r="AH1497" t="str">
        <f t="shared" si="23"/>
        <v>Adult</v>
      </c>
    </row>
    <row r="1498" spans="1:34" x14ac:dyDescent="0.25">
      <c r="A1498">
        <v>2016</v>
      </c>
      <c r="B1498" s="1">
        <v>44294</v>
      </c>
      <c r="C1498">
        <v>5</v>
      </c>
      <c r="D1498" t="s">
        <v>106</v>
      </c>
      <c r="E1498" t="s">
        <v>81</v>
      </c>
      <c r="F1498" t="s">
        <v>30</v>
      </c>
      <c r="G1498" t="s">
        <v>31</v>
      </c>
      <c r="H1498" t="s">
        <v>32</v>
      </c>
      <c r="I1498" t="s">
        <v>55</v>
      </c>
      <c r="J1498" t="s">
        <v>34</v>
      </c>
      <c r="K1498" t="s">
        <v>188</v>
      </c>
      <c r="L1498" t="s">
        <v>70</v>
      </c>
      <c r="M1498" s="1">
        <v>21459</v>
      </c>
      <c r="N1498" t="s">
        <v>36</v>
      </c>
      <c r="O1498" t="s">
        <v>37</v>
      </c>
      <c r="P1498" t="s">
        <v>38</v>
      </c>
      <c r="Q1498" t="s">
        <v>39</v>
      </c>
      <c r="R1498" t="s">
        <v>40</v>
      </c>
      <c r="S1498" t="str">
        <f>IF(Table1[[#This Row],[Current Employee Rating]]&gt;=4,"High Performer",IF(Table1[[#This Row],[Current Employee Rating]]&gt;=3,"Average Performer","Low Performer"))</f>
        <v>Average Performer</v>
      </c>
      <c r="T1498">
        <v>3</v>
      </c>
      <c r="U1498" s="1">
        <v>45077</v>
      </c>
      <c r="V1498">
        <v>1</v>
      </c>
      <c r="W1498" t="str">
        <f>IF(Table1[[#This Row],[Engagement Score]]&lt;3,"Low",IF(Table1[[#This Row],[Engagement Score]]&lt;4,"Medium","High"))</f>
        <v>Low</v>
      </c>
      <c r="X1498">
        <v>3</v>
      </c>
      <c r="Y1498" t="str">
        <f>IF(Table1[[#This Row],[Satisfaction Score]]&lt;3,"Unsatisfied",IF(Table1[[#This Row],[Satisfaction Score]]&lt;4,"Neutral","Satisfied"))</f>
        <v>Neutral</v>
      </c>
      <c r="Z1498">
        <v>5</v>
      </c>
      <c r="AA1498" s="1">
        <v>44817</v>
      </c>
      <c r="AB1498" t="s">
        <v>68</v>
      </c>
      <c r="AC1498" t="s">
        <v>42</v>
      </c>
      <c r="AD1498" t="s">
        <v>52</v>
      </c>
      <c r="AE1498">
        <v>5</v>
      </c>
      <c r="AF1498" s="5">
        <v>775.52</v>
      </c>
      <c r="AG1498">
        <v>63</v>
      </c>
      <c r="AH1498" t="str">
        <f t="shared" si="23"/>
        <v>Old</v>
      </c>
    </row>
    <row r="1499" spans="1:34" x14ac:dyDescent="0.25">
      <c r="A1499">
        <v>2017</v>
      </c>
      <c r="B1499" s="1">
        <v>43801</v>
      </c>
      <c r="C1499">
        <v>6</v>
      </c>
      <c r="D1499" t="s">
        <v>106</v>
      </c>
      <c r="E1499" t="s">
        <v>54</v>
      </c>
      <c r="F1499" t="s">
        <v>30</v>
      </c>
      <c r="G1499" t="s">
        <v>55</v>
      </c>
      <c r="H1499" t="s">
        <v>56</v>
      </c>
      <c r="I1499" t="s">
        <v>46</v>
      </c>
      <c r="J1499" t="s">
        <v>34</v>
      </c>
      <c r="K1499" t="s">
        <v>188</v>
      </c>
      <c r="L1499" t="s">
        <v>47</v>
      </c>
      <c r="M1499" s="1">
        <v>26040</v>
      </c>
      <c r="N1499" t="s">
        <v>36</v>
      </c>
      <c r="O1499" t="s">
        <v>37</v>
      </c>
      <c r="P1499" t="s">
        <v>72</v>
      </c>
      <c r="Q1499" t="s">
        <v>61</v>
      </c>
      <c r="R1499" t="s">
        <v>40</v>
      </c>
      <c r="S1499" t="str">
        <f>IF(Table1[[#This Row],[Current Employee Rating]]&gt;=4,"High Performer",IF(Table1[[#This Row],[Current Employee Rating]]&gt;=3,"Average Performer","Low Performer"))</f>
        <v>Average Performer</v>
      </c>
      <c r="T1499">
        <v>3</v>
      </c>
      <c r="U1499" s="1">
        <v>45118</v>
      </c>
      <c r="V1499">
        <v>2</v>
      </c>
      <c r="W1499" t="str">
        <f>IF(Table1[[#This Row],[Engagement Score]]&lt;3,"Low",IF(Table1[[#This Row],[Engagement Score]]&lt;4,"Medium","High"))</f>
        <v>Low</v>
      </c>
      <c r="X1499">
        <v>5</v>
      </c>
      <c r="Y1499" t="str">
        <f>IF(Table1[[#This Row],[Satisfaction Score]]&lt;3,"Unsatisfied",IF(Table1[[#This Row],[Satisfaction Score]]&lt;4,"Neutral","Satisfied"))</f>
        <v>Satisfied</v>
      </c>
      <c r="Z1499">
        <v>4</v>
      </c>
      <c r="AA1499" s="1">
        <v>44898</v>
      </c>
      <c r="AB1499" t="s">
        <v>92</v>
      </c>
      <c r="AC1499" t="s">
        <v>51</v>
      </c>
      <c r="AD1499" t="s">
        <v>52</v>
      </c>
      <c r="AE1499">
        <v>4</v>
      </c>
      <c r="AF1499" s="5">
        <v>397.01</v>
      </c>
      <c r="AG1499">
        <v>48</v>
      </c>
      <c r="AH1499" t="str">
        <f t="shared" si="23"/>
        <v>Middle Aged</v>
      </c>
    </row>
    <row r="1500" spans="1:34" x14ac:dyDescent="0.25">
      <c r="A1500">
        <v>2018</v>
      </c>
      <c r="B1500" s="1">
        <v>44629</v>
      </c>
      <c r="C1500">
        <v>4</v>
      </c>
      <c r="D1500" t="s">
        <v>106</v>
      </c>
      <c r="E1500" t="s">
        <v>94</v>
      </c>
      <c r="F1500" t="s">
        <v>30</v>
      </c>
      <c r="G1500" t="s">
        <v>31</v>
      </c>
      <c r="H1500" t="s">
        <v>32</v>
      </c>
      <c r="I1500" t="s">
        <v>33</v>
      </c>
      <c r="J1500" t="s">
        <v>34</v>
      </c>
      <c r="K1500" t="s">
        <v>188</v>
      </c>
      <c r="L1500" t="s">
        <v>105</v>
      </c>
      <c r="M1500" s="1">
        <v>31439</v>
      </c>
      <c r="N1500" t="s">
        <v>36</v>
      </c>
      <c r="O1500" t="s">
        <v>37</v>
      </c>
      <c r="P1500" t="s">
        <v>84</v>
      </c>
      <c r="Q1500" t="s">
        <v>77</v>
      </c>
      <c r="R1500" t="s">
        <v>40</v>
      </c>
      <c r="S1500" t="str">
        <f>IF(Table1[[#This Row],[Current Employee Rating]]&gt;=4,"High Performer",IF(Table1[[#This Row],[Current Employee Rating]]&gt;=3,"Average Performer","Low Performer"))</f>
        <v>Average Performer</v>
      </c>
      <c r="T1500">
        <v>3</v>
      </c>
      <c r="U1500" s="1">
        <v>44865</v>
      </c>
      <c r="V1500">
        <v>5</v>
      </c>
      <c r="W1500" t="str">
        <f>IF(Table1[[#This Row],[Engagement Score]]&lt;3,"Low",IF(Table1[[#This Row],[Engagement Score]]&lt;4,"Medium","High"))</f>
        <v>High</v>
      </c>
      <c r="X1500">
        <v>2</v>
      </c>
      <c r="Y1500" t="str">
        <f>IF(Table1[[#This Row],[Satisfaction Score]]&lt;3,"Unsatisfied",IF(Table1[[#This Row],[Satisfaction Score]]&lt;4,"Neutral","Satisfied"))</f>
        <v>Unsatisfied</v>
      </c>
      <c r="Z1500">
        <v>1</v>
      </c>
      <c r="AA1500" s="1">
        <v>44794</v>
      </c>
      <c r="AB1500" t="s">
        <v>50</v>
      </c>
      <c r="AC1500" t="s">
        <v>51</v>
      </c>
      <c r="AD1500" t="s">
        <v>52</v>
      </c>
      <c r="AE1500">
        <v>5</v>
      </c>
      <c r="AF1500" s="5">
        <v>739.74</v>
      </c>
      <c r="AG1500">
        <v>36</v>
      </c>
      <c r="AH1500" t="str">
        <f t="shared" si="23"/>
        <v>Adult</v>
      </c>
    </row>
    <row r="1501" spans="1:34" x14ac:dyDescent="0.25">
      <c r="A1501">
        <v>2019</v>
      </c>
      <c r="B1501" s="1">
        <v>44646</v>
      </c>
      <c r="C1501">
        <v>4</v>
      </c>
      <c r="D1501" t="s">
        <v>106</v>
      </c>
      <c r="E1501" t="s">
        <v>85</v>
      </c>
      <c r="F1501" t="s">
        <v>30</v>
      </c>
      <c r="G1501" t="s">
        <v>55</v>
      </c>
      <c r="H1501" t="s">
        <v>32</v>
      </c>
      <c r="I1501" t="s">
        <v>33</v>
      </c>
      <c r="J1501" t="s">
        <v>34</v>
      </c>
      <c r="K1501" t="s">
        <v>188</v>
      </c>
      <c r="L1501" t="s">
        <v>70</v>
      </c>
      <c r="M1501" s="1">
        <v>28133</v>
      </c>
      <c r="N1501" t="s">
        <v>36</v>
      </c>
      <c r="O1501" t="s">
        <v>37</v>
      </c>
      <c r="P1501" t="s">
        <v>38</v>
      </c>
      <c r="Q1501" t="s">
        <v>39</v>
      </c>
      <c r="R1501" t="s">
        <v>40</v>
      </c>
      <c r="S1501" t="str">
        <f>IF(Table1[[#This Row],[Current Employee Rating]]&gt;=4,"High Performer",IF(Table1[[#This Row],[Current Employee Rating]]&gt;=3,"Average Performer","Low Performer"))</f>
        <v>Average Performer</v>
      </c>
      <c r="T1501">
        <v>3</v>
      </c>
      <c r="U1501" s="1">
        <v>45006</v>
      </c>
      <c r="V1501">
        <v>2</v>
      </c>
      <c r="W1501" t="str">
        <f>IF(Table1[[#This Row],[Engagement Score]]&lt;3,"Low",IF(Table1[[#This Row],[Engagement Score]]&lt;4,"Medium","High"))</f>
        <v>Low</v>
      </c>
      <c r="X1501">
        <v>1</v>
      </c>
      <c r="Y1501" t="str">
        <f>IF(Table1[[#This Row],[Satisfaction Score]]&lt;3,"Unsatisfied",IF(Table1[[#This Row],[Satisfaction Score]]&lt;4,"Neutral","Satisfied"))</f>
        <v>Unsatisfied</v>
      </c>
      <c r="Z1501">
        <v>4</v>
      </c>
      <c r="AA1501" s="1">
        <v>44840</v>
      </c>
      <c r="AB1501" t="s">
        <v>68</v>
      </c>
      <c r="AC1501" t="s">
        <v>51</v>
      </c>
      <c r="AD1501" t="s">
        <v>63</v>
      </c>
      <c r="AE1501">
        <v>2</v>
      </c>
      <c r="AF1501" s="5">
        <v>789.2</v>
      </c>
      <c r="AG1501">
        <v>45</v>
      </c>
      <c r="AH1501" t="str">
        <f t="shared" si="23"/>
        <v>Middle Aged</v>
      </c>
    </row>
    <row r="1502" spans="1:34" x14ac:dyDescent="0.25">
      <c r="A1502">
        <v>2020</v>
      </c>
      <c r="B1502" s="1">
        <v>44324</v>
      </c>
      <c r="C1502">
        <v>5</v>
      </c>
      <c r="D1502" t="s">
        <v>106</v>
      </c>
      <c r="E1502" t="s">
        <v>64</v>
      </c>
      <c r="F1502" t="s">
        <v>30</v>
      </c>
      <c r="G1502" t="s">
        <v>46</v>
      </c>
      <c r="H1502" t="s">
        <v>45</v>
      </c>
      <c r="I1502" t="s">
        <v>55</v>
      </c>
      <c r="J1502" t="s">
        <v>34</v>
      </c>
      <c r="K1502" t="s">
        <v>188</v>
      </c>
      <c r="L1502" t="s">
        <v>101</v>
      </c>
      <c r="M1502" s="1">
        <v>16847</v>
      </c>
      <c r="N1502" t="s">
        <v>36</v>
      </c>
      <c r="O1502" t="s">
        <v>37</v>
      </c>
      <c r="P1502" t="s">
        <v>72</v>
      </c>
      <c r="Q1502" t="s">
        <v>39</v>
      </c>
      <c r="R1502" t="s">
        <v>40</v>
      </c>
      <c r="S1502" t="str">
        <f>IF(Table1[[#This Row],[Current Employee Rating]]&gt;=4,"High Performer",IF(Table1[[#This Row],[Current Employee Rating]]&gt;=3,"Average Performer","Low Performer"))</f>
        <v>Average Performer</v>
      </c>
      <c r="T1502">
        <v>3</v>
      </c>
      <c r="U1502" s="1">
        <v>44893</v>
      </c>
      <c r="V1502">
        <v>2</v>
      </c>
      <c r="W1502" t="str">
        <f>IF(Table1[[#This Row],[Engagement Score]]&lt;3,"Low",IF(Table1[[#This Row],[Engagement Score]]&lt;4,"Medium","High"))</f>
        <v>Low</v>
      </c>
      <c r="X1502">
        <v>1</v>
      </c>
      <c r="Y1502" t="str">
        <f>IF(Table1[[#This Row],[Satisfaction Score]]&lt;3,"Unsatisfied",IF(Table1[[#This Row],[Satisfaction Score]]&lt;4,"Neutral","Satisfied"))</f>
        <v>Unsatisfied</v>
      </c>
      <c r="Z1502">
        <v>4</v>
      </c>
      <c r="AA1502" s="1">
        <v>44791</v>
      </c>
      <c r="AB1502" t="s">
        <v>41</v>
      </c>
      <c r="AC1502" t="s">
        <v>42</v>
      </c>
      <c r="AD1502" t="s">
        <v>43</v>
      </c>
      <c r="AE1502">
        <v>3</v>
      </c>
      <c r="AF1502" s="5">
        <v>428.51</v>
      </c>
      <c r="AG1502">
        <v>75</v>
      </c>
      <c r="AH1502" t="str">
        <f t="shared" si="23"/>
        <v>Old</v>
      </c>
    </row>
    <row r="1503" spans="1:34" x14ac:dyDescent="0.25">
      <c r="A1503">
        <v>2021</v>
      </c>
      <c r="B1503" s="1">
        <v>44894</v>
      </c>
      <c r="C1503">
        <v>3</v>
      </c>
      <c r="D1503" t="s">
        <v>106</v>
      </c>
      <c r="E1503" t="s">
        <v>74</v>
      </c>
      <c r="F1503" t="s">
        <v>30</v>
      </c>
      <c r="G1503" t="s">
        <v>46</v>
      </c>
      <c r="H1503" t="s">
        <v>45</v>
      </c>
      <c r="I1503" t="s">
        <v>33</v>
      </c>
      <c r="J1503" t="s">
        <v>34</v>
      </c>
      <c r="K1503" t="s">
        <v>188</v>
      </c>
      <c r="L1503" t="s">
        <v>70</v>
      </c>
      <c r="M1503" s="1">
        <v>20434</v>
      </c>
      <c r="N1503" t="s">
        <v>36</v>
      </c>
      <c r="O1503" t="s">
        <v>37</v>
      </c>
      <c r="P1503" t="s">
        <v>84</v>
      </c>
      <c r="Q1503" t="s">
        <v>39</v>
      </c>
      <c r="R1503" t="s">
        <v>40</v>
      </c>
      <c r="S1503" t="str">
        <f>IF(Table1[[#This Row],[Current Employee Rating]]&gt;=4,"High Performer",IF(Table1[[#This Row],[Current Employee Rating]]&gt;=3,"Average Performer","Low Performer"))</f>
        <v>Average Performer</v>
      </c>
      <c r="T1503">
        <v>3</v>
      </c>
      <c r="U1503" s="1">
        <v>44801</v>
      </c>
      <c r="V1503">
        <v>1</v>
      </c>
      <c r="W1503" t="str">
        <f>IF(Table1[[#This Row],[Engagement Score]]&lt;3,"Low",IF(Table1[[#This Row],[Engagement Score]]&lt;4,"Medium","High"))</f>
        <v>Low</v>
      </c>
      <c r="X1503">
        <v>3</v>
      </c>
      <c r="Y1503" t="str">
        <f>IF(Table1[[#This Row],[Satisfaction Score]]&lt;3,"Unsatisfied",IF(Table1[[#This Row],[Satisfaction Score]]&lt;4,"Neutral","Satisfied"))</f>
        <v>Neutral</v>
      </c>
      <c r="Z1503">
        <v>4</v>
      </c>
      <c r="AA1503" s="1">
        <v>45045</v>
      </c>
      <c r="AB1503" t="s">
        <v>62</v>
      </c>
      <c r="AC1503" t="s">
        <v>51</v>
      </c>
      <c r="AD1503" t="s">
        <v>52</v>
      </c>
      <c r="AE1503">
        <v>4</v>
      </c>
      <c r="AF1503" s="5">
        <v>646.72</v>
      </c>
      <c r="AG1503">
        <v>67</v>
      </c>
      <c r="AH1503" t="str">
        <f t="shared" si="23"/>
        <v>Old</v>
      </c>
    </row>
    <row r="1504" spans="1:34" x14ac:dyDescent="0.25">
      <c r="A1504">
        <v>2022</v>
      </c>
      <c r="B1504" s="1">
        <v>43609</v>
      </c>
      <c r="C1504">
        <v>6</v>
      </c>
      <c r="D1504" t="s">
        <v>106</v>
      </c>
      <c r="E1504" t="s">
        <v>69</v>
      </c>
      <c r="F1504" t="s">
        <v>30</v>
      </c>
      <c r="G1504" t="s">
        <v>31</v>
      </c>
      <c r="H1504" t="s">
        <v>56</v>
      </c>
      <c r="I1504" t="s">
        <v>46</v>
      </c>
      <c r="J1504" t="s">
        <v>34</v>
      </c>
      <c r="K1504" t="s">
        <v>188</v>
      </c>
      <c r="L1504" t="s">
        <v>103</v>
      </c>
      <c r="M1504" s="1">
        <v>15218</v>
      </c>
      <c r="N1504" t="s">
        <v>36</v>
      </c>
      <c r="O1504" t="s">
        <v>37</v>
      </c>
      <c r="P1504" t="s">
        <v>38</v>
      </c>
      <c r="Q1504" t="s">
        <v>77</v>
      </c>
      <c r="R1504" t="s">
        <v>40</v>
      </c>
      <c r="S1504" t="str">
        <f>IF(Table1[[#This Row],[Current Employee Rating]]&gt;=4,"High Performer",IF(Table1[[#This Row],[Current Employee Rating]]&gt;=3,"Average Performer","Low Performer"))</f>
        <v>Average Performer</v>
      </c>
      <c r="T1504">
        <v>3</v>
      </c>
      <c r="U1504" s="1">
        <v>44876</v>
      </c>
      <c r="V1504">
        <v>5</v>
      </c>
      <c r="W1504" t="str">
        <f>IF(Table1[[#This Row],[Engagement Score]]&lt;3,"Low",IF(Table1[[#This Row],[Engagement Score]]&lt;4,"Medium","High"))</f>
        <v>High</v>
      </c>
      <c r="X1504">
        <v>3</v>
      </c>
      <c r="Y1504" t="str">
        <f>IF(Table1[[#This Row],[Satisfaction Score]]&lt;3,"Unsatisfied",IF(Table1[[#This Row],[Satisfaction Score]]&lt;4,"Neutral","Satisfied"))</f>
        <v>Neutral</v>
      </c>
      <c r="Z1504">
        <v>5</v>
      </c>
      <c r="AA1504" s="1">
        <v>44843</v>
      </c>
      <c r="AB1504" t="s">
        <v>41</v>
      </c>
      <c r="AC1504" t="s">
        <v>51</v>
      </c>
      <c r="AD1504" t="s">
        <v>52</v>
      </c>
      <c r="AE1504">
        <v>3</v>
      </c>
      <c r="AF1504" s="5">
        <v>742.84</v>
      </c>
      <c r="AG1504">
        <v>78</v>
      </c>
      <c r="AH1504" t="str">
        <f t="shared" si="23"/>
        <v>Old</v>
      </c>
    </row>
    <row r="1505" spans="1:34" x14ac:dyDescent="0.25">
      <c r="A1505">
        <v>2023</v>
      </c>
      <c r="B1505" s="1">
        <v>44590</v>
      </c>
      <c r="C1505">
        <v>4</v>
      </c>
      <c r="D1505" t="s">
        <v>106</v>
      </c>
      <c r="E1505" t="s">
        <v>29</v>
      </c>
      <c r="F1505" t="s">
        <v>30</v>
      </c>
      <c r="G1505" t="s">
        <v>46</v>
      </c>
      <c r="H1505" t="s">
        <v>32</v>
      </c>
      <c r="I1505" t="s">
        <v>46</v>
      </c>
      <c r="J1505" t="s">
        <v>34</v>
      </c>
      <c r="K1505" t="s">
        <v>188</v>
      </c>
      <c r="L1505" t="s">
        <v>65</v>
      </c>
      <c r="M1505" s="1">
        <v>22862</v>
      </c>
      <c r="N1505" t="s">
        <v>36</v>
      </c>
      <c r="O1505" t="s">
        <v>37</v>
      </c>
      <c r="P1505" t="s">
        <v>49</v>
      </c>
      <c r="Q1505" t="s">
        <v>77</v>
      </c>
      <c r="R1505" t="s">
        <v>40</v>
      </c>
      <c r="S1505" t="str">
        <f>IF(Table1[[#This Row],[Current Employee Rating]]&gt;=4,"High Performer",IF(Table1[[#This Row],[Current Employee Rating]]&gt;=3,"Average Performer","Low Performer"))</f>
        <v>Average Performer</v>
      </c>
      <c r="T1505">
        <v>3</v>
      </c>
      <c r="U1505" s="1">
        <v>44844</v>
      </c>
      <c r="V1505">
        <v>3</v>
      </c>
      <c r="W1505" t="str">
        <f>IF(Table1[[#This Row],[Engagement Score]]&lt;3,"Low",IF(Table1[[#This Row],[Engagement Score]]&lt;4,"Medium","High"))</f>
        <v>Medium</v>
      </c>
      <c r="X1505">
        <v>4</v>
      </c>
      <c r="Y1505" t="str">
        <f>IF(Table1[[#This Row],[Satisfaction Score]]&lt;3,"Unsatisfied",IF(Table1[[#This Row],[Satisfaction Score]]&lt;4,"Neutral","Satisfied"))</f>
        <v>Satisfied</v>
      </c>
      <c r="Z1505">
        <v>4</v>
      </c>
      <c r="AA1505" s="1">
        <v>44890</v>
      </c>
      <c r="AB1505" t="s">
        <v>92</v>
      </c>
      <c r="AC1505" t="s">
        <v>51</v>
      </c>
      <c r="AD1505" t="s">
        <v>52</v>
      </c>
      <c r="AE1505">
        <v>2</v>
      </c>
      <c r="AF1505" s="5">
        <v>894.92</v>
      </c>
      <c r="AG1505">
        <v>60</v>
      </c>
      <c r="AH1505" t="str">
        <f t="shared" si="23"/>
        <v>Old</v>
      </c>
    </row>
    <row r="1506" spans="1:34" x14ac:dyDescent="0.25">
      <c r="A1506">
        <v>2024</v>
      </c>
      <c r="B1506" s="1">
        <v>44383</v>
      </c>
      <c r="C1506">
        <v>4</v>
      </c>
      <c r="D1506" t="s">
        <v>106</v>
      </c>
      <c r="E1506" t="s">
        <v>44</v>
      </c>
      <c r="F1506" t="s">
        <v>30</v>
      </c>
      <c r="G1506" t="s">
        <v>55</v>
      </c>
      <c r="H1506" t="s">
        <v>32</v>
      </c>
      <c r="I1506" t="s">
        <v>55</v>
      </c>
      <c r="J1506" t="s">
        <v>34</v>
      </c>
      <c r="K1506" t="s">
        <v>188</v>
      </c>
      <c r="L1506" t="s">
        <v>70</v>
      </c>
      <c r="M1506" s="1">
        <v>33322</v>
      </c>
      <c r="N1506" t="s">
        <v>36</v>
      </c>
      <c r="O1506" t="s">
        <v>37</v>
      </c>
      <c r="P1506" t="s">
        <v>84</v>
      </c>
      <c r="Q1506" t="s">
        <v>61</v>
      </c>
      <c r="R1506" t="s">
        <v>40</v>
      </c>
      <c r="S1506" t="str">
        <f>IF(Table1[[#This Row],[Current Employee Rating]]&gt;=4,"High Performer",IF(Table1[[#This Row],[Current Employee Rating]]&gt;=3,"Average Performer","Low Performer"))</f>
        <v>Average Performer</v>
      </c>
      <c r="T1506">
        <v>3</v>
      </c>
      <c r="U1506" s="1">
        <v>44859</v>
      </c>
      <c r="V1506">
        <v>2</v>
      </c>
      <c r="W1506" t="str">
        <f>IF(Table1[[#This Row],[Engagement Score]]&lt;3,"Low",IF(Table1[[#This Row],[Engagement Score]]&lt;4,"Medium","High"))</f>
        <v>Low</v>
      </c>
      <c r="X1506">
        <v>1</v>
      </c>
      <c r="Y1506" t="str">
        <f>IF(Table1[[#This Row],[Satisfaction Score]]&lt;3,"Unsatisfied",IF(Table1[[#This Row],[Satisfaction Score]]&lt;4,"Neutral","Satisfied"))</f>
        <v>Unsatisfied</v>
      </c>
      <c r="Z1506">
        <v>5</v>
      </c>
      <c r="AA1506" s="1">
        <v>45088</v>
      </c>
      <c r="AB1506" t="s">
        <v>92</v>
      </c>
      <c r="AC1506" t="s">
        <v>51</v>
      </c>
      <c r="AD1506" t="s">
        <v>43</v>
      </c>
      <c r="AE1506">
        <v>1</v>
      </c>
      <c r="AF1506" s="5">
        <v>222.56</v>
      </c>
      <c r="AG1506">
        <v>30</v>
      </c>
      <c r="AH1506" t="str">
        <f t="shared" si="23"/>
        <v>Adult</v>
      </c>
    </row>
    <row r="1507" spans="1:34" x14ac:dyDescent="0.25">
      <c r="A1507">
        <v>2025</v>
      </c>
      <c r="B1507" s="1">
        <v>44225</v>
      </c>
      <c r="C1507">
        <v>5</v>
      </c>
      <c r="D1507" t="s">
        <v>106</v>
      </c>
      <c r="E1507" t="s">
        <v>87</v>
      </c>
      <c r="F1507" t="s">
        <v>30</v>
      </c>
      <c r="G1507" t="s">
        <v>46</v>
      </c>
      <c r="H1507" t="s">
        <v>32</v>
      </c>
      <c r="I1507" t="s">
        <v>33</v>
      </c>
      <c r="J1507" t="s">
        <v>34</v>
      </c>
      <c r="K1507" t="s">
        <v>188</v>
      </c>
      <c r="L1507" t="s">
        <v>70</v>
      </c>
      <c r="M1507" s="1">
        <v>27495</v>
      </c>
      <c r="N1507" t="s">
        <v>36</v>
      </c>
      <c r="O1507" t="s">
        <v>37</v>
      </c>
      <c r="P1507" t="s">
        <v>84</v>
      </c>
      <c r="Q1507" t="s">
        <v>61</v>
      </c>
      <c r="R1507" t="s">
        <v>40</v>
      </c>
      <c r="S1507" t="str">
        <f>IF(Table1[[#This Row],[Current Employee Rating]]&gt;=4,"High Performer",IF(Table1[[#This Row],[Current Employee Rating]]&gt;=3,"Average Performer","Low Performer"))</f>
        <v>Average Performer</v>
      </c>
      <c r="T1507">
        <v>3</v>
      </c>
      <c r="U1507" s="1">
        <v>45048</v>
      </c>
      <c r="V1507">
        <v>1</v>
      </c>
      <c r="W1507" t="str">
        <f>IF(Table1[[#This Row],[Engagement Score]]&lt;3,"Low",IF(Table1[[#This Row],[Engagement Score]]&lt;4,"Medium","High"))</f>
        <v>Low</v>
      </c>
      <c r="X1507">
        <v>2</v>
      </c>
      <c r="Y1507" t="str">
        <f>IF(Table1[[#This Row],[Satisfaction Score]]&lt;3,"Unsatisfied",IF(Table1[[#This Row],[Satisfaction Score]]&lt;4,"Neutral","Satisfied"))</f>
        <v>Unsatisfied</v>
      </c>
      <c r="Z1507">
        <v>4</v>
      </c>
      <c r="AA1507" s="1">
        <v>44943</v>
      </c>
      <c r="AB1507" t="s">
        <v>68</v>
      </c>
      <c r="AC1507" t="s">
        <v>42</v>
      </c>
      <c r="AD1507" t="s">
        <v>73</v>
      </c>
      <c r="AE1507">
        <v>2</v>
      </c>
      <c r="AF1507" s="5">
        <v>699.76</v>
      </c>
      <c r="AG1507">
        <v>46</v>
      </c>
      <c r="AH1507" t="str">
        <f t="shared" si="23"/>
        <v>Middle Aged</v>
      </c>
    </row>
    <row r="1508" spans="1:34" x14ac:dyDescent="0.25">
      <c r="A1508">
        <v>2026</v>
      </c>
      <c r="B1508" s="1">
        <v>45059</v>
      </c>
      <c r="C1508">
        <v>2</v>
      </c>
      <c r="D1508" t="s">
        <v>28</v>
      </c>
      <c r="E1508" t="s">
        <v>85</v>
      </c>
      <c r="F1508" t="s">
        <v>30</v>
      </c>
      <c r="G1508" t="s">
        <v>31</v>
      </c>
      <c r="H1508" t="s">
        <v>45</v>
      </c>
      <c r="I1508" t="s">
        <v>55</v>
      </c>
      <c r="J1508" t="s">
        <v>34</v>
      </c>
      <c r="K1508" t="s">
        <v>188</v>
      </c>
      <c r="L1508" t="s">
        <v>70</v>
      </c>
      <c r="M1508" s="1">
        <v>25625</v>
      </c>
      <c r="N1508" t="s">
        <v>36</v>
      </c>
      <c r="O1508" t="s">
        <v>37</v>
      </c>
      <c r="P1508" t="s">
        <v>49</v>
      </c>
      <c r="Q1508" t="s">
        <v>67</v>
      </c>
      <c r="R1508" t="s">
        <v>40</v>
      </c>
      <c r="S1508" t="str">
        <f>IF(Table1[[#This Row],[Current Employee Rating]]&gt;=4,"High Performer",IF(Table1[[#This Row],[Current Employee Rating]]&gt;=3,"Average Performer","Low Performer"))</f>
        <v>Average Performer</v>
      </c>
      <c r="T1508">
        <v>3</v>
      </c>
      <c r="U1508" s="1">
        <v>45007</v>
      </c>
      <c r="V1508">
        <v>2</v>
      </c>
      <c r="W1508" t="str">
        <f>IF(Table1[[#This Row],[Engagement Score]]&lt;3,"Low",IF(Table1[[#This Row],[Engagement Score]]&lt;4,"Medium","High"))</f>
        <v>Low</v>
      </c>
      <c r="X1508">
        <v>4</v>
      </c>
      <c r="Y1508" t="str">
        <f>IF(Table1[[#This Row],[Satisfaction Score]]&lt;3,"Unsatisfied",IF(Table1[[#This Row],[Satisfaction Score]]&lt;4,"Neutral","Satisfied"))</f>
        <v>Satisfied</v>
      </c>
      <c r="Z1508">
        <v>4</v>
      </c>
      <c r="AA1508" s="1">
        <v>44781</v>
      </c>
      <c r="AB1508" t="s">
        <v>62</v>
      </c>
      <c r="AC1508" t="s">
        <v>51</v>
      </c>
      <c r="AD1508" t="s">
        <v>52</v>
      </c>
      <c r="AE1508">
        <v>3</v>
      </c>
      <c r="AF1508" s="5">
        <v>124.93</v>
      </c>
      <c r="AG1508">
        <v>53</v>
      </c>
      <c r="AH1508" t="str">
        <f t="shared" si="23"/>
        <v>Middle Aged</v>
      </c>
    </row>
    <row r="1509" spans="1:34" x14ac:dyDescent="0.25">
      <c r="A1509">
        <v>2027</v>
      </c>
      <c r="B1509" s="1">
        <v>43607</v>
      </c>
      <c r="C1509">
        <v>6</v>
      </c>
      <c r="D1509" t="s">
        <v>28</v>
      </c>
      <c r="E1509" t="s">
        <v>44</v>
      </c>
      <c r="F1509" t="s">
        <v>30</v>
      </c>
      <c r="G1509" t="s">
        <v>46</v>
      </c>
      <c r="H1509" t="s">
        <v>45</v>
      </c>
      <c r="I1509" t="s">
        <v>55</v>
      </c>
      <c r="J1509" t="s">
        <v>34</v>
      </c>
      <c r="K1509" t="s">
        <v>188</v>
      </c>
      <c r="L1509" t="s">
        <v>97</v>
      </c>
      <c r="M1509" s="1">
        <v>27245</v>
      </c>
      <c r="N1509" t="s">
        <v>36</v>
      </c>
      <c r="O1509" t="s">
        <v>37</v>
      </c>
      <c r="P1509" t="s">
        <v>72</v>
      </c>
      <c r="Q1509" t="s">
        <v>61</v>
      </c>
      <c r="R1509" t="s">
        <v>40</v>
      </c>
      <c r="S1509" t="str">
        <f>IF(Table1[[#This Row],[Current Employee Rating]]&gt;=4,"High Performer",IF(Table1[[#This Row],[Current Employee Rating]]&gt;=3,"Average Performer","Low Performer"))</f>
        <v>Average Performer</v>
      </c>
      <c r="T1509">
        <v>3</v>
      </c>
      <c r="U1509" s="1">
        <v>45092</v>
      </c>
      <c r="V1509">
        <v>3</v>
      </c>
      <c r="W1509" t="str">
        <f>IF(Table1[[#This Row],[Engagement Score]]&lt;3,"Low",IF(Table1[[#This Row],[Engagement Score]]&lt;4,"Medium","High"))</f>
        <v>Medium</v>
      </c>
      <c r="X1509">
        <v>1</v>
      </c>
      <c r="Y1509" t="str">
        <f>IF(Table1[[#This Row],[Satisfaction Score]]&lt;3,"Unsatisfied",IF(Table1[[#This Row],[Satisfaction Score]]&lt;4,"Neutral","Satisfied"))</f>
        <v>Unsatisfied</v>
      </c>
      <c r="Z1509">
        <v>3</v>
      </c>
      <c r="AA1509" s="1">
        <v>44781</v>
      </c>
      <c r="AB1509" t="s">
        <v>68</v>
      </c>
      <c r="AC1509" t="s">
        <v>51</v>
      </c>
      <c r="AD1509" t="s">
        <v>52</v>
      </c>
      <c r="AE1509">
        <v>5</v>
      </c>
      <c r="AF1509" s="5">
        <v>664.12</v>
      </c>
      <c r="AG1509">
        <v>45</v>
      </c>
      <c r="AH1509" t="str">
        <f t="shared" si="23"/>
        <v>Middle Aged</v>
      </c>
    </row>
    <row r="1510" spans="1:34" x14ac:dyDescent="0.25">
      <c r="A1510">
        <v>2028</v>
      </c>
      <c r="B1510" s="1">
        <v>44469</v>
      </c>
      <c r="C1510">
        <v>4</v>
      </c>
      <c r="D1510" t="s">
        <v>28</v>
      </c>
      <c r="E1510" t="s">
        <v>87</v>
      </c>
      <c r="F1510" t="s">
        <v>108</v>
      </c>
      <c r="G1510" t="s">
        <v>55</v>
      </c>
      <c r="H1510" t="s">
        <v>32</v>
      </c>
      <c r="I1510" t="s">
        <v>33</v>
      </c>
      <c r="J1510" t="s">
        <v>34</v>
      </c>
      <c r="K1510" t="s">
        <v>188</v>
      </c>
      <c r="L1510" t="s">
        <v>70</v>
      </c>
      <c r="M1510" s="1">
        <v>29708</v>
      </c>
      <c r="N1510" t="s">
        <v>36</v>
      </c>
      <c r="O1510" t="s">
        <v>37</v>
      </c>
      <c r="P1510" t="s">
        <v>49</v>
      </c>
      <c r="Q1510" t="s">
        <v>39</v>
      </c>
      <c r="R1510" t="s">
        <v>40</v>
      </c>
      <c r="S1510" t="str">
        <f>IF(Table1[[#This Row],[Current Employee Rating]]&gt;=4,"High Performer",IF(Table1[[#This Row],[Current Employee Rating]]&gt;=3,"Average Performer","Low Performer"))</f>
        <v>Average Performer</v>
      </c>
      <c r="T1510">
        <v>3</v>
      </c>
      <c r="U1510" s="1">
        <v>44835</v>
      </c>
      <c r="V1510">
        <v>4</v>
      </c>
      <c r="W1510" t="str">
        <f>IF(Table1[[#This Row],[Engagement Score]]&lt;3,"Low",IF(Table1[[#This Row],[Engagement Score]]&lt;4,"Medium","High"))</f>
        <v>High</v>
      </c>
      <c r="X1510">
        <v>4</v>
      </c>
      <c r="Y1510" t="str">
        <f>IF(Table1[[#This Row],[Satisfaction Score]]&lt;3,"Unsatisfied",IF(Table1[[#This Row],[Satisfaction Score]]&lt;4,"Neutral","Satisfied"))</f>
        <v>Satisfied</v>
      </c>
      <c r="Z1510">
        <v>4</v>
      </c>
      <c r="AA1510" s="1">
        <v>44975</v>
      </c>
      <c r="AB1510" t="s">
        <v>62</v>
      </c>
      <c r="AC1510" t="s">
        <v>51</v>
      </c>
      <c r="AD1510" t="s">
        <v>73</v>
      </c>
      <c r="AE1510">
        <v>2</v>
      </c>
      <c r="AF1510" s="5">
        <v>862.82</v>
      </c>
      <c r="AG1510">
        <v>40</v>
      </c>
      <c r="AH1510" t="str">
        <f t="shared" si="23"/>
        <v>Middle Aged</v>
      </c>
    </row>
    <row r="1511" spans="1:34" x14ac:dyDescent="0.25">
      <c r="A1511">
        <v>2029</v>
      </c>
      <c r="B1511" s="1">
        <v>43717</v>
      </c>
      <c r="C1511">
        <v>6</v>
      </c>
      <c r="D1511" t="s">
        <v>28</v>
      </c>
      <c r="E1511" t="s">
        <v>64</v>
      </c>
      <c r="F1511" t="s">
        <v>30</v>
      </c>
      <c r="G1511" t="s">
        <v>31</v>
      </c>
      <c r="H1511" t="s">
        <v>32</v>
      </c>
      <c r="I1511" t="s">
        <v>55</v>
      </c>
      <c r="J1511" t="s">
        <v>34</v>
      </c>
      <c r="K1511" t="s">
        <v>188</v>
      </c>
      <c r="L1511" t="s">
        <v>75</v>
      </c>
      <c r="M1511" s="1">
        <v>16002</v>
      </c>
      <c r="N1511" t="s">
        <v>36</v>
      </c>
      <c r="O1511" t="s">
        <v>37</v>
      </c>
      <c r="P1511" t="s">
        <v>72</v>
      </c>
      <c r="Q1511" t="s">
        <v>61</v>
      </c>
      <c r="R1511" t="s">
        <v>40</v>
      </c>
      <c r="S1511" t="str">
        <f>IF(Table1[[#This Row],[Current Employee Rating]]&gt;=4,"High Performer",IF(Table1[[#This Row],[Current Employee Rating]]&gt;=3,"Average Performer","Low Performer"))</f>
        <v>Average Performer</v>
      </c>
      <c r="T1511">
        <v>3</v>
      </c>
      <c r="U1511" s="1">
        <v>44834</v>
      </c>
      <c r="V1511">
        <v>2</v>
      </c>
      <c r="W1511" t="str">
        <f>IF(Table1[[#This Row],[Engagement Score]]&lt;3,"Low",IF(Table1[[#This Row],[Engagement Score]]&lt;4,"Medium","High"))</f>
        <v>Low</v>
      </c>
      <c r="X1511">
        <v>5</v>
      </c>
      <c r="Y1511" t="str">
        <f>IF(Table1[[#This Row],[Satisfaction Score]]&lt;3,"Unsatisfied",IF(Table1[[#This Row],[Satisfaction Score]]&lt;4,"Neutral","Satisfied"))</f>
        <v>Satisfied</v>
      </c>
      <c r="Z1511">
        <v>1</v>
      </c>
      <c r="AA1511" s="1">
        <v>44879</v>
      </c>
      <c r="AB1511" t="s">
        <v>62</v>
      </c>
      <c r="AC1511" t="s">
        <v>51</v>
      </c>
      <c r="AD1511" t="s">
        <v>73</v>
      </c>
      <c r="AE1511">
        <v>1</v>
      </c>
      <c r="AF1511" s="5">
        <v>813.01</v>
      </c>
      <c r="AG1511">
        <v>76</v>
      </c>
      <c r="AH1511" t="str">
        <f t="shared" si="23"/>
        <v>Old</v>
      </c>
    </row>
    <row r="1512" spans="1:34" x14ac:dyDescent="0.25">
      <c r="A1512">
        <v>2030</v>
      </c>
      <c r="B1512" s="1">
        <v>43581</v>
      </c>
      <c r="C1512">
        <v>7</v>
      </c>
      <c r="D1512" t="s">
        <v>28</v>
      </c>
      <c r="E1512" t="s">
        <v>94</v>
      </c>
      <c r="F1512" t="s">
        <v>30</v>
      </c>
      <c r="G1512" t="s">
        <v>55</v>
      </c>
      <c r="H1512" t="s">
        <v>56</v>
      </c>
      <c r="I1512" t="s">
        <v>55</v>
      </c>
      <c r="J1512" t="s">
        <v>34</v>
      </c>
      <c r="K1512" t="s">
        <v>188</v>
      </c>
      <c r="L1512" t="s">
        <v>101</v>
      </c>
      <c r="M1512" s="1">
        <v>30176</v>
      </c>
      <c r="N1512" t="s">
        <v>36</v>
      </c>
      <c r="O1512" t="s">
        <v>37</v>
      </c>
      <c r="P1512" t="s">
        <v>84</v>
      </c>
      <c r="Q1512" t="s">
        <v>67</v>
      </c>
      <c r="R1512" t="s">
        <v>40</v>
      </c>
      <c r="S1512" t="str">
        <f>IF(Table1[[#This Row],[Current Employee Rating]]&gt;=4,"High Performer",IF(Table1[[#This Row],[Current Employee Rating]]&gt;=3,"Average Performer","Low Performer"))</f>
        <v>Average Performer</v>
      </c>
      <c r="T1512">
        <v>3</v>
      </c>
      <c r="U1512" s="1">
        <v>45023</v>
      </c>
      <c r="V1512">
        <v>4</v>
      </c>
      <c r="W1512" t="str">
        <f>IF(Table1[[#This Row],[Engagement Score]]&lt;3,"Low",IF(Table1[[#This Row],[Engagement Score]]&lt;4,"Medium","High"))</f>
        <v>High</v>
      </c>
      <c r="X1512">
        <v>1</v>
      </c>
      <c r="Y1512" t="str">
        <f>IF(Table1[[#This Row],[Satisfaction Score]]&lt;3,"Unsatisfied",IF(Table1[[#This Row],[Satisfaction Score]]&lt;4,"Neutral","Satisfied"))</f>
        <v>Unsatisfied</v>
      </c>
      <c r="Z1512">
        <v>5</v>
      </c>
      <c r="AA1512" s="1">
        <v>45135</v>
      </c>
      <c r="AB1512" t="s">
        <v>92</v>
      </c>
      <c r="AC1512" t="s">
        <v>51</v>
      </c>
      <c r="AD1512" t="s">
        <v>52</v>
      </c>
      <c r="AE1512">
        <v>4</v>
      </c>
      <c r="AF1512" s="5">
        <v>349.75</v>
      </c>
      <c r="AG1512">
        <v>37</v>
      </c>
      <c r="AH1512" t="str">
        <f t="shared" si="23"/>
        <v>Adult</v>
      </c>
    </row>
    <row r="1513" spans="1:34" x14ac:dyDescent="0.25">
      <c r="A1513">
        <v>2031</v>
      </c>
      <c r="B1513" s="1">
        <v>44611</v>
      </c>
      <c r="C1513">
        <v>4</v>
      </c>
      <c r="D1513" t="s">
        <v>28</v>
      </c>
      <c r="E1513" t="s">
        <v>74</v>
      </c>
      <c r="F1513" t="s">
        <v>30</v>
      </c>
      <c r="G1513" t="s">
        <v>55</v>
      </c>
      <c r="H1513" t="s">
        <v>32</v>
      </c>
      <c r="I1513" t="s">
        <v>55</v>
      </c>
      <c r="J1513" t="s">
        <v>34</v>
      </c>
      <c r="K1513" t="s">
        <v>188</v>
      </c>
      <c r="L1513" t="s">
        <v>96</v>
      </c>
      <c r="M1513" s="1">
        <v>28292</v>
      </c>
      <c r="N1513" t="s">
        <v>36</v>
      </c>
      <c r="O1513" t="s">
        <v>48</v>
      </c>
      <c r="P1513" t="s">
        <v>84</v>
      </c>
      <c r="Q1513" t="s">
        <v>67</v>
      </c>
      <c r="R1513" t="s">
        <v>40</v>
      </c>
      <c r="S1513" t="str">
        <f>IF(Table1[[#This Row],[Current Employee Rating]]&gt;=4,"High Performer",IF(Table1[[#This Row],[Current Employee Rating]]&gt;=3,"Average Performer","Low Performer"))</f>
        <v>Average Performer</v>
      </c>
      <c r="T1513">
        <v>3</v>
      </c>
      <c r="U1513" s="1">
        <v>44966</v>
      </c>
      <c r="V1513">
        <v>1</v>
      </c>
      <c r="W1513" t="str">
        <f>IF(Table1[[#This Row],[Engagement Score]]&lt;3,"Low",IF(Table1[[#This Row],[Engagement Score]]&lt;4,"Medium","High"))</f>
        <v>Low</v>
      </c>
      <c r="X1513">
        <v>3</v>
      </c>
      <c r="Y1513" t="str">
        <f>IF(Table1[[#This Row],[Satisfaction Score]]&lt;3,"Unsatisfied",IF(Table1[[#This Row],[Satisfaction Score]]&lt;4,"Neutral","Satisfied"))</f>
        <v>Neutral</v>
      </c>
      <c r="Z1513">
        <v>1</v>
      </c>
      <c r="AA1513" s="1">
        <v>45132</v>
      </c>
      <c r="AB1513" t="s">
        <v>68</v>
      </c>
      <c r="AC1513" t="s">
        <v>51</v>
      </c>
      <c r="AD1513" t="s">
        <v>43</v>
      </c>
      <c r="AE1513">
        <v>1</v>
      </c>
      <c r="AF1513" s="5">
        <v>244.5</v>
      </c>
      <c r="AG1513">
        <v>45</v>
      </c>
      <c r="AH1513" t="str">
        <f t="shared" si="23"/>
        <v>Middle Aged</v>
      </c>
    </row>
    <row r="1514" spans="1:34" x14ac:dyDescent="0.25">
      <c r="A1514">
        <v>2032</v>
      </c>
      <c r="B1514" s="1">
        <v>44667</v>
      </c>
      <c r="C1514">
        <v>4</v>
      </c>
      <c r="D1514" t="s">
        <v>28</v>
      </c>
      <c r="E1514" t="s">
        <v>81</v>
      </c>
      <c r="F1514" t="s">
        <v>30</v>
      </c>
      <c r="G1514" t="s">
        <v>31</v>
      </c>
      <c r="H1514" t="s">
        <v>32</v>
      </c>
      <c r="I1514" t="s">
        <v>46</v>
      </c>
      <c r="J1514" t="s">
        <v>34</v>
      </c>
      <c r="K1514" t="s">
        <v>188</v>
      </c>
      <c r="L1514" t="s">
        <v>70</v>
      </c>
      <c r="M1514" s="1">
        <v>35374</v>
      </c>
      <c r="N1514" t="s">
        <v>36</v>
      </c>
      <c r="O1514" t="s">
        <v>48</v>
      </c>
      <c r="P1514" t="s">
        <v>84</v>
      </c>
      <c r="Q1514" t="s">
        <v>77</v>
      </c>
      <c r="R1514" t="s">
        <v>40</v>
      </c>
      <c r="S1514" t="str">
        <f>IF(Table1[[#This Row],[Current Employee Rating]]&gt;=4,"High Performer",IF(Table1[[#This Row],[Current Employee Rating]]&gt;=3,"Average Performer","Low Performer"))</f>
        <v>Average Performer</v>
      </c>
      <c r="T1514">
        <v>3</v>
      </c>
      <c r="U1514" s="1">
        <v>45109</v>
      </c>
      <c r="V1514">
        <v>5</v>
      </c>
      <c r="W1514" t="str">
        <f>IF(Table1[[#This Row],[Engagement Score]]&lt;3,"Low",IF(Table1[[#This Row],[Engagement Score]]&lt;4,"Medium","High"))</f>
        <v>High</v>
      </c>
      <c r="X1514">
        <v>2</v>
      </c>
      <c r="Y1514" t="str">
        <f>IF(Table1[[#This Row],[Satisfaction Score]]&lt;3,"Unsatisfied",IF(Table1[[#This Row],[Satisfaction Score]]&lt;4,"Neutral","Satisfied"))</f>
        <v>Unsatisfied</v>
      </c>
      <c r="Z1514">
        <v>4</v>
      </c>
      <c r="AA1514" s="1">
        <v>44886</v>
      </c>
      <c r="AB1514" t="s">
        <v>50</v>
      </c>
      <c r="AC1514" t="s">
        <v>42</v>
      </c>
      <c r="AD1514" t="s">
        <v>63</v>
      </c>
      <c r="AE1514">
        <v>3</v>
      </c>
      <c r="AF1514" s="5">
        <v>873.52</v>
      </c>
      <c r="AG1514">
        <v>26</v>
      </c>
      <c r="AH1514" t="str">
        <f t="shared" si="23"/>
        <v>Adult</v>
      </c>
    </row>
    <row r="1515" spans="1:34" x14ac:dyDescent="0.25">
      <c r="A1515">
        <v>2033</v>
      </c>
      <c r="B1515" s="1">
        <v>44693</v>
      </c>
      <c r="C1515">
        <v>3</v>
      </c>
      <c r="D1515" t="s">
        <v>28</v>
      </c>
      <c r="E1515" t="s">
        <v>54</v>
      </c>
      <c r="F1515" t="s">
        <v>30</v>
      </c>
      <c r="G1515" t="s">
        <v>55</v>
      </c>
      <c r="H1515" t="s">
        <v>45</v>
      </c>
      <c r="I1515" t="s">
        <v>55</v>
      </c>
      <c r="J1515" t="s">
        <v>34</v>
      </c>
      <c r="K1515" t="s">
        <v>188</v>
      </c>
      <c r="L1515" t="s">
        <v>65</v>
      </c>
      <c r="M1515" s="1">
        <v>33266</v>
      </c>
      <c r="N1515" t="s">
        <v>36</v>
      </c>
      <c r="O1515" t="s">
        <v>37</v>
      </c>
      <c r="P1515" t="s">
        <v>38</v>
      </c>
      <c r="Q1515" t="s">
        <v>77</v>
      </c>
      <c r="R1515" t="s">
        <v>40</v>
      </c>
      <c r="S1515" t="str">
        <f>IF(Table1[[#This Row],[Current Employee Rating]]&gt;=4,"High Performer",IF(Table1[[#This Row],[Current Employee Rating]]&gt;=3,"Average Performer","Low Performer"))</f>
        <v>Average Performer</v>
      </c>
      <c r="T1515">
        <v>3</v>
      </c>
      <c r="U1515" s="1">
        <v>44844</v>
      </c>
      <c r="V1515">
        <v>4</v>
      </c>
      <c r="W1515" t="str">
        <f>IF(Table1[[#This Row],[Engagement Score]]&lt;3,"Low",IF(Table1[[#This Row],[Engagement Score]]&lt;4,"Medium","High"))</f>
        <v>High</v>
      </c>
      <c r="X1515">
        <v>1</v>
      </c>
      <c r="Y1515" t="str">
        <f>IF(Table1[[#This Row],[Satisfaction Score]]&lt;3,"Unsatisfied",IF(Table1[[#This Row],[Satisfaction Score]]&lt;4,"Neutral","Satisfied"))</f>
        <v>Unsatisfied</v>
      </c>
      <c r="Z1515">
        <v>5</v>
      </c>
      <c r="AA1515" s="1">
        <v>44996</v>
      </c>
      <c r="AB1515" t="s">
        <v>41</v>
      </c>
      <c r="AC1515" t="s">
        <v>51</v>
      </c>
      <c r="AD1515" t="s">
        <v>73</v>
      </c>
      <c r="AE1515">
        <v>1</v>
      </c>
      <c r="AF1515" s="5">
        <v>358.65</v>
      </c>
      <c r="AG1515">
        <v>31</v>
      </c>
      <c r="AH1515" t="str">
        <f t="shared" si="23"/>
        <v>Adult</v>
      </c>
    </row>
    <row r="1516" spans="1:34" x14ac:dyDescent="0.25">
      <c r="A1516">
        <v>2034</v>
      </c>
      <c r="B1516" s="1">
        <v>44434</v>
      </c>
      <c r="C1516">
        <v>4</v>
      </c>
      <c r="D1516" t="s">
        <v>28</v>
      </c>
      <c r="E1516" t="s">
        <v>69</v>
      </c>
      <c r="F1516" t="s">
        <v>30</v>
      </c>
      <c r="G1516" t="s">
        <v>55</v>
      </c>
      <c r="H1516" t="s">
        <v>32</v>
      </c>
      <c r="I1516" t="s">
        <v>46</v>
      </c>
      <c r="J1516" t="s">
        <v>34</v>
      </c>
      <c r="K1516" t="s">
        <v>188</v>
      </c>
      <c r="L1516" t="s">
        <v>70</v>
      </c>
      <c r="M1516" s="1">
        <v>17186</v>
      </c>
      <c r="N1516" t="s">
        <v>36</v>
      </c>
      <c r="O1516" t="s">
        <v>37</v>
      </c>
      <c r="P1516" t="s">
        <v>84</v>
      </c>
      <c r="Q1516" t="s">
        <v>67</v>
      </c>
      <c r="R1516" t="s">
        <v>40</v>
      </c>
      <c r="S1516" t="str">
        <f>IF(Table1[[#This Row],[Current Employee Rating]]&gt;=4,"High Performer",IF(Table1[[#This Row],[Current Employee Rating]]&gt;=3,"Average Performer","Low Performer"))</f>
        <v>Average Performer</v>
      </c>
      <c r="T1516">
        <v>3</v>
      </c>
      <c r="U1516" s="1">
        <v>44956</v>
      </c>
      <c r="V1516">
        <v>2</v>
      </c>
      <c r="W1516" t="str">
        <f>IF(Table1[[#This Row],[Engagement Score]]&lt;3,"Low",IF(Table1[[#This Row],[Engagement Score]]&lt;4,"Medium","High"))</f>
        <v>Low</v>
      </c>
      <c r="X1516">
        <v>4</v>
      </c>
      <c r="Y1516" t="str">
        <f>IF(Table1[[#This Row],[Satisfaction Score]]&lt;3,"Unsatisfied",IF(Table1[[#This Row],[Satisfaction Score]]&lt;4,"Neutral","Satisfied"))</f>
        <v>Satisfied</v>
      </c>
      <c r="Z1516">
        <v>1</v>
      </c>
      <c r="AA1516" s="1">
        <v>44946</v>
      </c>
      <c r="AB1516" t="s">
        <v>68</v>
      </c>
      <c r="AC1516" t="s">
        <v>42</v>
      </c>
      <c r="AD1516" t="s">
        <v>73</v>
      </c>
      <c r="AE1516">
        <v>1</v>
      </c>
      <c r="AF1516" s="5">
        <v>632.33000000000004</v>
      </c>
      <c r="AG1516">
        <v>74</v>
      </c>
      <c r="AH1516" t="str">
        <f t="shared" si="23"/>
        <v>Old</v>
      </c>
    </row>
    <row r="1517" spans="1:34" x14ac:dyDescent="0.25">
      <c r="A1517">
        <v>2035</v>
      </c>
      <c r="B1517" s="1">
        <v>43988</v>
      </c>
      <c r="C1517">
        <v>5</v>
      </c>
      <c r="D1517" t="s">
        <v>28</v>
      </c>
      <c r="E1517" t="s">
        <v>29</v>
      </c>
      <c r="F1517" t="s">
        <v>30</v>
      </c>
      <c r="G1517" t="s">
        <v>55</v>
      </c>
      <c r="H1517" t="s">
        <v>32</v>
      </c>
      <c r="I1517" t="s">
        <v>55</v>
      </c>
      <c r="J1517" t="s">
        <v>34</v>
      </c>
      <c r="K1517" t="s">
        <v>188</v>
      </c>
      <c r="L1517" t="s">
        <v>47</v>
      </c>
      <c r="M1517" s="1">
        <v>36964</v>
      </c>
      <c r="N1517" t="s">
        <v>36</v>
      </c>
      <c r="O1517" t="s">
        <v>37</v>
      </c>
      <c r="P1517" t="s">
        <v>84</v>
      </c>
      <c r="Q1517" t="s">
        <v>67</v>
      </c>
      <c r="R1517" t="s">
        <v>40</v>
      </c>
      <c r="S1517" t="str">
        <f>IF(Table1[[#This Row],[Current Employee Rating]]&gt;=4,"High Performer",IF(Table1[[#This Row],[Current Employee Rating]]&gt;=3,"Average Performer","Low Performer"))</f>
        <v>Average Performer</v>
      </c>
      <c r="T1517">
        <v>3</v>
      </c>
      <c r="U1517" s="1">
        <v>44937</v>
      </c>
      <c r="V1517">
        <v>4</v>
      </c>
      <c r="W1517" t="str">
        <f>IF(Table1[[#This Row],[Engagement Score]]&lt;3,"Low",IF(Table1[[#This Row],[Engagement Score]]&lt;4,"Medium","High"))</f>
        <v>High</v>
      </c>
      <c r="X1517">
        <v>2</v>
      </c>
      <c r="Y1517" t="str">
        <f>IF(Table1[[#This Row],[Satisfaction Score]]&lt;3,"Unsatisfied",IF(Table1[[#This Row],[Satisfaction Score]]&lt;4,"Neutral","Satisfied"))</f>
        <v>Unsatisfied</v>
      </c>
      <c r="Z1517">
        <v>3</v>
      </c>
      <c r="AA1517" s="1">
        <v>44974</v>
      </c>
      <c r="AB1517" t="s">
        <v>50</v>
      </c>
      <c r="AC1517" t="s">
        <v>51</v>
      </c>
      <c r="AD1517" t="s">
        <v>43</v>
      </c>
      <c r="AE1517">
        <v>2</v>
      </c>
      <c r="AF1517" s="5">
        <v>565.80999999999995</v>
      </c>
      <c r="AG1517">
        <v>19</v>
      </c>
      <c r="AH1517" t="str">
        <f t="shared" si="23"/>
        <v>Young Adult</v>
      </c>
    </row>
    <row r="1518" spans="1:34" x14ac:dyDescent="0.25">
      <c r="A1518">
        <v>2036</v>
      </c>
      <c r="B1518" s="1">
        <v>44738</v>
      </c>
      <c r="C1518">
        <v>3</v>
      </c>
      <c r="D1518" t="s">
        <v>28</v>
      </c>
      <c r="E1518" t="s">
        <v>85</v>
      </c>
      <c r="F1518" t="s">
        <v>30</v>
      </c>
      <c r="G1518" t="s">
        <v>31</v>
      </c>
      <c r="H1518" t="s">
        <v>45</v>
      </c>
      <c r="I1518" t="s">
        <v>46</v>
      </c>
      <c r="J1518" t="s">
        <v>34</v>
      </c>
      <c r="K1518" t="s">
        <v>188</v>
      </c>
      <c r="L1518" t="s">
        <v>47</v>
      </c>
      <c r="M1518" s="1">
        <v>15390</v>
      </c>
      <c r="N1518" t="s">
        <v>36</v>
      </c>
      <c r="O1518" t="s">
        <v>37</v>
      </c>
      <c r="P1518" t="s">
        <v>84</v>
      </c>
      <c r="Q1518" t="s">
        <v>61</v>
      </c>
      <c r="R1518" t="s">
        <v>40</v>
      </c>
      <c r="S1518" t="str">
        <f>IF(Table1[[#This Row],[Current Employee Rating]]&gt;=4,"High Performer",IF(Table1[[#This Row],[Current Employee Rating]]&gt;=3,"Average Performer","Low Performer"))</f>
        <v>Average Performer</v>
      </c>
      <c r="T1518">
        <v>3</v>
      </c>
      <c r="U1518" s="1">
        <v>45003</v>
      </c>
      <c r="V1518">
        <v>4</v>
      </c>
      <c r="W1518" t="str">
        <f>IF(Table1[[#This Row],[Engagement Score]]&lt;3,"Low",IF(Table1[[#This Row],[Engagement Score]]&lt;4,"Medium","High"))</f>
        <v>High</v>
      </c>
      <c r="X1518">
        <v>3</v>
      </c>
      <c r="Y1518" t="str">
        <f>IF(Table1[[#This Row],[Satisfaction Score]]&lt;3,"Unsatisfied",IF(Table1[[#This Row],[Satisfaction Score]]&lt;4,"Neutral","Satisfied"))</f>
        <v>Neutral</v>
      </c>
      <c r="Z1518">
        <v>4</v>
      </c>
      <c r="AA1518" s="1">
        <v>44828</v>
      </c>
      <c r="AB1518" t="s">
        <v>92</v>
      </c>
      <c r="AC1518" t="s">
        <v>42</v>
      </c>
      <c r="AD1518" t="s">
        <v>63</v>
      </c>
      <c r="AE1518">
        <v>3</v>
      </c>
      <c r="AF1518" s="5">
        <v>849.04</v>
      </c>
      <c r="AG1518">
        <v>80</v>
      </c>
      <c r="AH1518" t="str">
        <f t="shared" si="23"/>
        <v>Old</v>
      </c>
    </row>
    <row r="1519" spans="1:34" x14ac:dyDescent="0.25">
      <c r="A1519">
        <v>2037</v>
      </c>
      <c r="B1519" s="1">
        <v>44205</v>
      </c>
      <c r="C1519">
        <v>5</v>
      </c>
      <c r="D1519" t="s">
        <v>28</v>
      </c>
      <c r="E1519" t="s">
        <v>44</v>
      </c>
      <c r="F1519" t="s">
        <v>30</v>
      </c>
      <c r="G1519" t="s">
        <v>31</v>
      </c>
      <c r="H1519" t="s">
        <v>32</v>
      </c>
      <c r="I1519" t="s">
        <v>55</v>
      </c>
      <c r="J1519" t="s">
        <v>34</v>
      </c>
      <c r="K1519" t="s">
        <v>188</v>
      </c>
      <c r="L1519" t="s">
        <v>65</v>
      </c>
      <c r="M1519" s="1">
        <v>16676</v>
      </c>
      <c r="N1519" t="s">
        <v>36</v>
      </c>
      <c r="O1519" t="s">
        <v>37</v>
      </c>
      <c r="P1519" t="s">
        <v>38</v>
      </c>
      <c r="Q1519" t="s">
        <v>67</v>
      </c>
      <c r="R1519" t="s">
        <v>40</v>
      </c>
      <c r="S1519" t="str">
        <f>IF(Table1[[#This Row],[Current Employee Rating]]&gt;=4,"High Performer",IF(Table1[[#This Row],[Current Employee Rating]]&gt;=3,"Average Performer","Low Performer"))</f>
        <v>Average Performer</v>
      </c>
      <c r="T1519">
        <v>3</v>
      </c>
      <c r="U1519" s="1">
        <v>44954</v>
      </c>
      <c r="V1519">
        <v>2</v>
      </c>
      <c r="W1519" t="str">
        <f>IF(Table1[[#This Row],[Engagement Score]]&lt;3,"Low",IF(Table1[[#This Row],[Engagement Score]]&lt;4,"Medium","High"))</f>
        <v>Low</v>
      </c>
      <c r="X1519">
        <v>5</v>
      </c>
      <c r="Y1519" t="str">
        <f>IF(Table1[[#This Row],[Satisfaction Score]]&lt;3,"Unsatisfied",IF(Table1[[#This Row],[Satisfaction Score]]&lt;4,"Neutral","Satisfied"))</f>
        <v>Satisfied</v>
      </c>
      <c r="Z1519">
        <v>4</v>
      </c>
      <c r="AA1519" s="1">
        <v>45123</v>
      </c>
      <c r="AB1519" t="s">
        <v>41</v>
      </c>
      <c r="AC1519" t="s">
        <v>42</v>
      </c>
      <c r="AD1519" t="s">
        <v>43</v>
      </c>
      <c r="AE1519">
        <v>1</v>
      </c>
      <c r="AF1519" s="5">
        <v>519.42999999999995</v>
      </c>
      <c r="AG1519">
        <v>76</v>
      </c>
      <c r="AH1519" t="str">
        <f t="shared" si="23"/>
        <v>Old</v>
      </c>
    </row>
    <row r="1520" spans="1:34" x14ac:dyDescent="0.25">
      <c r="A1520">
        <v>2038</v>
      </c>
      <c r="B1520" s="1">
        <v>43345</v>
      </c>
      <c r="C1520">
        <v>7</v>
      </c>
      <c r="D1520" t="s">
        <v>28</v>
      </c>
      <c r="E1520" t="s">
        <v>87</v>
      </c>
      <c r="F1520" t="s">
        <v>30</v>
      </c>
      <c r="G1520" t="s">
        <v>46</v>
      </c>
      <c r="H1520" t="s">
        <v>45</v>
      </c>
      <c r="I1520" t="s">
        <v>33</v>
      </c>
      <c r="J1520" t="s">
        <v>34</v>
      </c>
      <c r="K1520" t="s">
        <v>188</v>
      </c>
      <c r="L1520" t="s">
        <v>89</v>
      </c>
      <c r="M1520" s="1">
        <v>37015</v>
      </c>
      <c r="N1520" t="s">
        <v>36</v>
      </c>
      <c r="O1520" t="s">
        <v>37</v>
      </c>
      <c r="P1520" t="s">
        <v>72</v>
      </c>
      <c r="Q1520" t="s">
        <v>67</v>
      </c>
      <c r="R1520" t="s">
        <v>40</v>
      </c>
      <c r="S1520" t="str">
        <f>IF(Table1[[#This Row],[Current Employee Rating]]&gt;=4,"High Performer",IF(Table1[[#This Row],[Current Employee Rating]]&gt;=3,"Average Performer","Low Performer"))</f>
        <v>Average Performer</v>
      </c>
      <c r="T1520">
        <v>3</v>
      </c>
      <c r="U1520" s="1">
        <v>44975</v>
      </c>
      <c r="V1520">
        <v>5</v>
      </c>
      <c r="W1520" t="str">
        <f>IF(Table1[[#This Row],[Engagement Score]]&lt;3,"Low",IF(Table1[[#This Row],[Engagement Score]]&lt;4,"Medium","High"))</f>
        <v>High</v>
      </c>
      <c r="X1520">
        <v>3</v>
      </c>
      <c r="Y1520" t="str">
        <f>IF(Table1[[#This Row],[Satisfaction Score]]&lt;3,"Unsatisfied",IF(Table1[[#This Row],[Satisfaction Score]]&lt;4,"Neutral","Satisfied"))</f>
        <v>Neutral</v>
      </c>
      <c r="Z1520">
        <v>2</v>
      </c>
      <c r="AA1520" s="1">
        <v>44786</v>
      </c>
      <c r="AB1520" t="s">
        <v>68</v>
      </c>
      <c r="AC1520" t="s">
        <v>42</v>
      </c>
      <c r="AD1520" t="s">
        <v>73</v>
      </c>
      <c r="AE1520">
        <v>2</v>
      </c>
      <c r="AF1520" s="5">
        <v>694.03</v>
      </c>
      <c r="AG1520">
        <v>17</v>
      </c>
      <c r="AH1520" t="str">
        <f t="shared" si="23"/>
        <v>Young Adult</v>
      </c>
    </row>
    <row r="1521" spans="1:34" x14ac:dyDescent="0.25">
      <c r="A1521">
        <v>2039</v>
      </c>
      <c r="B1521" s="1">
        <v>44673</v>
      </c>
      <c r="C1521">
        <v>4</v>
      </c>
      <c r="D1521" t="s">
        <v>28</v>
      </c>
      <c r="E1521" t="s">
        <v>64</v>
      </c>
      <c r="F1521" t="s">
        <v>30</v>
      </c>
      <c r="G1521" t="s">
        <v>55</v>
      </c>
      <c r="H1521" t="s">
        <v>56</v>
      </c>
      <c r="I1521" t="s">
        <v>55</v>
      </c>
      <c r="J1521" t="s">
        <v>34</v>
      </c>
      <c r="K1521" t="s">
        <v>188</v>
      </c>
      <c r="L1521" t="s">
        <v>70</v>
      </c>
      <c r="M1521" s="1">
        <v>21097</v>
      </c>
      <c r="N1521" t="s">
        <v>36</v>
      </c>
      <c r="O1521" t="s">
        <v>37</v>
      </c>
      <c r="P1521" t="s">
        <v>38</v>
      </c>
      <c r="Q1521" t="s">
        <v>61</v>
      </c>
      <c r="R1521" t="s">
        <v>40</v>
      </c>
      <c r="S1521" t="str">
        <f>IF(Table1[[#This Row],[Current Employee Rating]]&gt;=4,"High Performer",IF(Table1[[#This Row],[Current Employee Rating]]&gt;=3,"Average Performer","Low Performer"))</f>
        <v>Average Performer</v>
      </c>
      <c r="T1521">
        <v>3</v>
      </c>
      <c r="U1521" s="1">
        <v>44840</v>
      </c>
      <c r="V1521">
        <v>5</v>
      </c>
      <c r="W1521" t="str">
        <f>IF(Table1[[#This Row],[Engagement Score]]&lt;3,"Low",IF(Table1[[#This Row],[Engagement Score]]&lt;4,"Medium","High"))</f>
        <v>High</v>
      </c>
      <c r="X1521">
        <v>2</v>
      </c>
      <c r="Y1521" t="str">
        <f>IF(Table1[[#This Row],[Satisfaction Score]]&lt;3,"Unsatisfied",IF(Table1[[#This Row],[Satisfaction Score]]&lt;4,"Neutral","Satisfied"))</f>
        <v>Unsatisfied</v>
      </c>
      <c r="Z1521">
        <v>2</v>
      </c>
      <c r="AA1521" s="1">
        <v>45070</v>
      </c>
      <c r="AB1521" t="s">
        <v>50</v>
      </c>
      <c r="AC1521" t="s">
        <v>51</v>
      </c>
      <c r="AD1521" t="s">
        <v>52</v>
      </c>
      <c r="AE1521">
        <v>1</v>
      </c>
      <c r="AF1521" s="5">
        <v>738.69</v>
      </c>
      <c r="AG1521">
        <v>65</v>
      </c>
      <c r="AH1521" t="str">
        <f t="shared" si="23"/>
        <v>Old</v>
      </c>
    </row>
    <row r="1522" spans="1:34" x14ac:dyDescent="0.25">
      <c r="A1522">
        <v>2041</v>
      </c>
      <c r="B1522" s="1">
        <v>44817</v>
      </c>
      <c r="C1522">
        <v>3</v>
      </c>
      <c r="D1522" t="s">
        <v>106</v>
      </c>
      <c r="E1522" t="s">
        <v>54</v>
      </c>
      <c r="F1522" t="s">
        <v>30</v>
      </c>
      <c r="G1522" t="s">
        <v>46</v>
      </c>
      <c r="H1522" t="s">
        <v>32</v>
      </c>
      <c r="I1522" t="s">
        <v>46</v>
      </c>
      <c r="J1522" t="s">
        <v>34</v>
      </c>
      <c r="K1522" t="s">
        <v>188</v>
      </c>
      <c r="L1522" t="s">
        <v>65</v>
      </c>
      <c r="M1522" s="1">
        <v>35538</v>
      </c>
      <c r="N1522" t="s">
        <v>36</v>
      </c>
      <c r="O1522" t="s">
        <v>37</v>
      </c>
      <c r="P1522" t="s">
        <v>72</v>
      </c>
      <c r="Q1522" t="s">
        <v>61</v>
      </c>
      <c r="R1522" t="s">
        <v>40</v>
      </c>
      <c r="S1522" t="str">
        <f>IF(Table1[[#This Row],[Current Employee Rating]]&gt;=4,"High Performer",IF(Table1[[#This Row],[Current Employee Rating]]&gt;=3,"Average Performer","Low Performer"))</f>
        <v>Average Performer</v>
      </c>
      <c r="T1522">
        <v>3</v>
      </c>
      <c r="U1522" s="1">
        <v>45096</v>
      </c>
      <c r="V1522">
        <v>1</v>
      </c>
      <c r="W1522" t="str">
        <f>IF(Table1[[#This Row],[Engagement Score]]&lt;3,"Low",IF(Table1[[#This Row],[Engagement Score]]&lt;4,"Medium","High"))</f>
        <v>Low</v>
      </c>
      <c r="X1522">
        <v>1</v>
      </c>
      <c r="Y1522" t="str">
        <f>IF(Table1[[#This Row],[Satisfaction Score]]&lt;3,"Unsatisfied",IF(Table1[[#This Row],[Satisfaction Score]]&lt;4,"Neutral","Satisfied"))</f>
        <v>Unsatisfied</v>
      </c>
      <c r="Z1522">
        <v>5</v>
      </c>
      <c r="AA1522" s="1">
        <v>44829</v>
      </c>
      <c r="AB1522" t="s">
        <v>68</v>
      </c>
      <c r="AC1522" t="s">
        <v>51</v>
      </c>
      <c r="AD1522" t="s">
        <v>63</v>
      </c>
      <c r="AE1522">
        <v>5</v>
      </c>
      <c r="AF1522" s="5">
        <v>970.6</v>
      </c>
      <c r="AG1522">
        <v>25</v>
      </c>
      <c r="AH1522" t="str">
        <f t="shared" si="23"/>
        <v>Adult</v>
      </c>
    </row>
    <row r="1523" spans="1:34" x14ac:dyDescent="0.25">
      <c r="A1523">
        <v>2042</v>
      </c>
      <c r="B1523" s="1">
        <v>43793</v>
      </c>
      <c r="C1523">
        <v>6</v>
      </c>
      <c r="D1523" t="s">
        <v>106</v>
      </c>
      <c r="E1523" t="s">
        <v>69</v>
      </c>
      <c r="F1523" t="s">
        <v>30</v>
      </c>
      <c r="G1523" t="s">
        <v>46</v>
      </c>
      <c r="H1523" t="s">
        <v>32</v>
      </c>
      <c r="I1523" t="s">
        <v>46</v>
      </c>
      <c r="J1523" t="s">
        <v>34</v>
      </c>
      <c r="K1523" t="s">
        <v>188</v>
      </c>
      <c r="L1523" t="s">
        <v>65</v>
      </c>
      <c r="M1523" s="1">
        <v>33663</v>
      </c>
      <c r="N1523" t="s">
        <v>36</v>
      </c>
      <c r="O1523" t="s">
        <v>37</v>
      </c>
      <c r="P1523" t="s">
        <v>38</v>
      </c>
      <c r="Q1523" t="s">
        <v>67</v>
      </c>
      <c r="R1523" t="s">
        <v>40</v>
      </c>
      <c r="S1523" t="str">
        <f>IF(Table1[[#This Row],[Current Employee Rating]]&gt;=4,"High Performer",IF(Table1[[#This Row],[Current Employee Rating]]&gt;=3,"Average Performer","Low Performer"))</f>
        <v>Average Performer</v>
      </c>
      <c r="T1523">
        <v>3</v>
      </c>
      <c r="U1523" s="1">
        <v>45101</v>
      </c>
      <c r="V1523">
        <v>5</v>
      </c>
      <c r="W1523" t="str">
        <f>IF(Table1[[#This Row],[Engagement Score]]&lt;3,"Low",IF(Table1[[#This Row],[Engagement Score]]&lt;4,"Medium","High"))</f>
        <v>High</v>
      </c>
      <c r="X1523">
        <v>2</v>
      </c>
      <c r="Y1523" t="str">
        <f>IF(Table1[[#This Row],[Satisfaction Score]]&lt;3,"Unsatisfied",IF(Table1[[#This Row],[Satisfaction Score]]&lt;4,"Neutral","Satisfied"))</f>
        <v>Unsatisfied</v>
      </c>
      <c r="Z1523">
        <v>1</v>
      </c>
      <c r="AA1523" s="1">
        <v>44971</v>
      </c>
      <c r="AB1523" t="s">
        <v>50</v>
      </c>
      <c r="AC1523" t="s">
        <v>51</v>
      </c>
      <c r="AD1523" t="s">
        <v>73</v>
      </c>
      <c r="AE1523">
        <v>1</v>
      </c>
      <c r="AF1523" s="5">
        <v>651.4</v>
      </c>
      <c r="AG1523">
        <v>27</v>
      </c>
      <c r="AH1523" t="str">
        <f t="shared" si="23"/>
        <v>Adult</v>
      </c>
    </row>
    <row r="1524" spans="1:34" x14ac:dyDescent="0.25">
      <c r="A1524">
        <v>2043</v>
      </c>
      <c r="B1524" s="1">
        <v>43909</v>
      </c>
      <c r="C1524">
        <v>6</v>
      </c>
      <c r="D1524" t="s">
        <v>106</v>
      </c>
      <c r="E1524" t="s">
        <v>29</v>
      </c>
      <c r="F1524" t="s">
        <v>30</v>
      </c>
      <c r="G1524" t="s">
        <v>31</v>
      </c>
      <c r="H1524" t="s">
        <v>32</v>
      </c>
      <c r="I1524" t="s">
        <v>46</v>
      </c>
      <c r="J1524" t="s">
        <v>34</v>
      </c>
      <c r="K1524" t="s">
        <v>188</v>
      </c>
      <c r="L1524" t="s">
        <v>134</v>
      </c>
      <c r="M1524" s="1">
        <v>24736</v>
      </c>
      <c r="N1524" t="s">
        <v>36</v>
      </c>
      <c r="O1524" t="s">
        <v>37</v>
      </c>
      <c r="P1524" t="s">
        <v>38</v>
      </c>
      <c r="Q1524" t="s">
        <v>67</v>
      </c>
      <c r="R1524" t="s">
        <v>40</v>
      </c>
      <c r="S1524" t="str">
        <f>IF(Table1[[#This Row],[Current Employee Rating]]&gt;=4,"High Performer",IF(Table1[[#This Row],[Current Employee Rating]]&gt;=3,"Average Performer","Low Performer"))</f>
        <v>Average Performer</v>
      </c>
      <c r="T1524">
        <v>3</v>
      </c>
      <c r="U1524" s="1">
        <v>45084</v>
      </c>
      <c r="V1524">
        <v>1</v>
      </c>
      <c r="W1524" t="str">
        <f>IF(Table1[[#This Row],[Engagement Score]]&lt;3,"Low",IF(Table1[[#This Row],[Engagement Score]]&lt;4,"Medium","High"))</f>
        <v>Low</v>
      </c>
      <c r="X1524">
        <v>3</v>
      </c>
      <c r="Y1524" t="str">
        <f>IF(Table1[[#This Row],[Satisfaction Score]]&lt;3,"Unsatisfied",IF(Table1[[#This Row],[Satisfaction Score]]&lt;4,"Neutral","Satisfied"))</f>
        <v>Neutral</v>
      </c>
      <c r="Z1524">
        <v>3</v>
      </c>
      <c r="AA1524" s="1">
        <v>44842</v>
      </c>
      <c r="AB1524" t="s">
        <v>62</v>
      </c>
      <c r="AC1524" t="s">
        <v>42</v>
      </c>
      <c r="AD1524" t="s">
        <v>73</v>
      </c>
      <c r="AE1524">
        <v>5</v>
      </c>
      <c r="AF1524" s="5">
        <v>809.68</v>
      </c>
      <c r="AG1524">
        <v>53</v>
      </c>
      <c r="AH1524" t="str">
        <f t="shared" si="23"/>
        <v>Middle Aged</v>
      </c>
    </row>
    <row r="1525" spans="1:34" x14ac:dyDescent="0.25">
      <c r="A1525">
        <v>2044</v>
      </c>
      <c r="B1525" s="1">
        <v>44818</v>
      </c>
      <c r="C1525">
        <v>3</v>
      </c>
      <c r="D1525" t="s">
        <v>106</v>
      </c>
      <c r="E1525" t="s">
        <v>85</v>
      </c>
      <c r="F1525" t="s">
        <v>30</v>
      </c>
      <c r="G1525" t="s">
        <v>31</v>
      </c>
      <c r="H1525" t="s">
        <v>32</v>
      </c>
      <c r="I1525" t="s">
        <v>55</v>
      </c>
      <c r="J1525" t="s">
        <v>34</v>
      </c>
      <c r="K1525" t="s">
        <v>188</v>
      </c>
      <c r="L1525" t="s">
        <v>101</v>
      </c>
      <c r="M1525" s="1">
        <v>33654</v>
      </c>
      <c r="N1525" t="s">
        <v>36</v>
      </c>
      <c r="O1525" t="s">
        <v>37</v>
      </c>
      <c r="P1525" t="s">
        <v>72</v>
      </c>
      <c r="Q1525" t="s">
        <v>67</v>
      </c>
      <c r="R1525" t="s">
        <v>40</v>
      </c>
      <c r="S1525" t="str">
        <f>IF(Table1[[#This Row],[Current Employee Rating]]&gt;=4,"High Performer",IF(Table1[[#This Row],[Current Employee Rating]]&gt;=3,"Average Performer","Low Performer"))</f>
        <v>Average Performer</v>
      </c>
      <c r="T1525">
        <v>3</v>
      </c>
      <c r="U1525" s="1">
        <v>44879</v>
      </c>
      <c r="V1525">
        <v>5</v>
      </c>
      <c r="W1525" t="str">
        <f>IF(Table1[[#This Row],[Engagement Score]]&lt;3,"Low",IF(Table1[[#This Row],[Engagement Score]]&lt;4,"Medium","High"))</f>
        <v>High</v>
      </c>
      <c r="X1525">
        <v>1</v>
      </c>
      <c r="Y1525" t="str">
        <f>IF(Table1[[#This Row],[Satisfaction Score]]&lt;3,"Unsatisfied",IF(Table1[[#This Row],[Satisfaction Score]]&lt;4,"Neutral","Satisfied"))</f>
        <v>Unsatisfied</v>
      </c>
      <c r="Z1525">
        <v>5</v>
      </c>
      <c r="AA1525" s="1">
        <v>45143</v>
      </c>
      <c r="AB1525" t="s">
        <v>50</v>
      </c>
      <c r="AC1525" t="s">
        <v>51</v>
      </c>
      <c r="AD1525" t="s">
        <v>73</v>
      </c>
      <c r="AE1525">
        <v>5</v>
      </c>
      <c r="AF1525" s="5">
        <v>570.91</v>
      </c>
      <c r="AG1525">
        <v>30</v>
      </c>
      <c r="AH1525" t="str">
        <f t="shared" si="23"/>
        <v>Adult</v>
      </c>
    </row>
    <row r="1526" spans="1:34" x14ac:dyDescent="0.25">
      <c r="A1526">
        <v>2045</v>
      </c>
      <c r="B1526" s="1">
        <v>44460</v>
      </c>
      <c r="C1526">
        <v>4</v>
      </c>
      <c r="D1526" t="s">
        <v>106</v>
      </c>
      <c r="E1526" t="s">
        <v>44</v>
      </c>
      <c r="F1526" t="s">
        <v>30</v>
      </c>
      <c r="G1526" t="s">
        <v>46</v>
      </c>
      <c r="H1526" t="s">
        <v>45</v>
      </c>
      <c r="I1526" t="s">
        <v>46</v>
      </c>
      <c r="J1526" t="s">
        <v>34</v>
      </c>
      <c r="K1526" t="s">
        <v>188</v>
      </c>
      <c r="L1526" t="s">
        <v>97</v>
      </c>
      <c r="M1526" s="1">
        <v>28083</v>
      </c>
      <c r="N1526" t="s">
        <v>36</v>
      </c>
      <c r="O1526" t="s">
        <v>37</v>
      </c>
      <c r="P1526" t="s">
        <v>60</v>
      </c>
      <c r="Q1526" t="s">
        <v>77</v>
      </c>
      <c r="R1526" t="s">
        <v>40</v>
      </c>
      <c r="S1526" t="str">
        <f>IF(Table1[[#This Row],[Current Employee Rating]]&gt;=4,"High Performer",IF(Table1[[#This Row],[Current Employee Rating]]&gt;=3,"Average Performer","Low Performer"))</f>
        <v>Average Performer</v>
      </c>
      <c r="T1526">
        <v>3</v>
      </c>
      <c r="U1526" s="1">
        <v>45082</v>
      </c>
      <c r="V1526">
        <v>3</v>
      </c>
      <c r="W1526" t="str">
        <f>IF(Table1[[#This Row],[Engagement Score]]&lt;3,"Low",IF(Table1[[#This Row],[Engagement Score]]&lt;4,"Medium","High"))</f>
        <v>Medium</v>
      </c>
      <c r="X1526">
        <v>1</v>
      </c>
      <c r="Y1526" t="str">
        <f>IF(Table1[[#This Row],[Satisfaction Score]]&lt;3,"Unsatisfied",IF(Table1[[#This Row],[Satisfaction Score]]&lt;4,"Neutral","Satisfied"))</f>
        <v>Unsatisfied</v>
      </c>
      <c r="Z1526">
        <v>4</v>
      </c>
      <c r="AA1526" s="1">
        <v>45050</v>
      </c>
      <c r="AB1526" t="s">
        <v>50</v>
      </c>
      <c r="AC1526" t="s">
        <v>42</v>
      </c>
      <c r="AD1526" t="s">
        <v>52</v>
      </c>
      <c r="AE1526">
        <v>1</v>
      </c>
      <c r="AF1526" s="5">
        <v>852.72</v>
      </c>
      <c r="AG1526">
        <v>45</v>
      </c>
      <c r="AH1526" t="str">
        <f t="shared" si="23"/>
        <v>Middle Aged</v>
      </c>
    </row>
    <row r="1527" spans="1:34" x14ac:dyDescent="0.25">
      <c r="A1527">
        <v>2046</v>
      </c>
      <c r="B1527" s="1">
        <v>43973</v>
      </c>
      <c r="C1527">
        <v>5</v>
      </c>
      <c r="D1527" t="s">
        <v>106</v>
      </c>
      <c r="E1527" t="s">
        <v>87</v>
      </c>
      <c r="F1527" t="s">
        <v>30</v>
      </c>
      <c r="G1527" t="s">
        <v>46</v>
      </c>
      <c r="H1527" t="s">
        <v>32</v>
      </c>
      <c r="I1527" t="s">
        <v>46</v>
      </c>
      <c r="J1527" t="s">
        <v>34</v>
      </c>
      <c r="K1527" t="s">
        <v>188</v>
      </c>
      <c r="L1527" t="s">
        <v>96</v>
      </c>
      <c r="M1527" s="1">
        <v>17832</v>
      </c>
      <c r="N1527" t="s">
        <v>36</v>
      </c>
      <c r="O1527" t="s">
        <v>37</v>
      </c>
      <c r="P1527" t="s">
        <v>84</v>
      </c>
      <c r="Q1527" t="s">
        <v>39</v>
      </c>
      <c r="R1527" t="s">
        <v>40</v>
      </c>
      <c r="S1527" t="str">
        <f>IF(Table1[[#This Row],[Current Employee Rating]]&gt;=4,"High Performer",IF(Table1[[#This Row],[Current Employee Rating]]&gt;=3,"Average Performer","Low Performer"))</f>
        <v>Average Performer</v>
      </c>
      <c r="T1527">
        <v>3</v>
      </c>
      <c r="U1527" s="1">
        <v>44988</v>
      </c>
      <c r="V1527">
        <v>2</v>
      </c>
      <c r="W1527" t="str">
        <f>IF(Table1[[#This Row],[Engagement Score]]&lt;3,"Low",IF(Table1[[#This Row],[Engagement Score]]&lt;4,"Medium","High"))</f>
        <v>Low</v>
      </c>
      <c r="X1527">
        <v>2</v>
      </c>
      <c r="Y1527" t="str">
        <f>IF(Table1[[#This Row],[Satisfaction Score]]&lt;3,"Unsatisfied",IF(Table1[[#This Row],[Satisfaction Score]]&lt;4,"Neutral","Satisfied"))</f>
        <v>Unsatisfied</v>
      </c>
      <c r="Z1527">
        <v>4</v>
      </c>
      <c r="AA1527" s="1">
        <v>44920</v>
      </c>
      <c r="AB1527" t="s">
        <v>68</v>
      </c>
      <c r="AC1527" t="s">
        <v>42</v>
      </c>
      <c r="AD1527" t="s">
        <v>52</v>
      </c>
      <c r="AE1527">
        <v>1</v>
      </c>
      <c r="AF1527" s="5">
        <v>787.98</v>
      </c>
      <c r="AG1527">
        <v>72</v>
      </c>
      <c r="AH1527" t="str">
        <f t="shared" si="23"/>
        <v>Old</v>
      </c>
    </row>
    <row r="1528" spans="1:34" x14ac:dyDescent="0.25">
      <c r="A1528">
        <v>2047</v>
      </c>
      <c r="B1528" s="1">
        <v>44908</v>
      </c>
      <c r="C1528">
        <v>3</v>
      </c>
      <c r="D1528" t="s">
        <v>106</v>
      </c>
      <c r="E1528" t="s">
        <v>64</v>
      </c>
      <c r="F1528" t="s">
        <v>30</v>
      </c>
      <c r="G1528" t="s">
        <v>31</v>
      </c>
      <c r="H1528" t="s">
        <v>45</v>
      </c>
      <c r="I1528" t="s">
        <v>46</v>
      </c>
      <c r="J1528" t="s">
        <v>34</v>
      </c>
      <c r="K1528" t="s">
        <v>188</v>
      </c>
      <c r="L1528" t="s">
        <v>47</v>
      </c>
      <c r="M1528" s="1">
        <v>24342</v>
      </c>
      <c r="N1528" t="s">
        <v>36</v>
      </c>
      <c r="O1528" t="s">
        <v>37</v>
      </c>
      <c r="P1528" t="s">
        <v>38</v>
      </c>
      <c r="Q1528" t="s">
        <v>61</v>
      </c>
      <c r="R1528" t="s">
        <v>40</v>
      </c>
      <c r="S1528" t="str">
        <f>IF(Table1[[#This Row],[Current Employee Rating]]&gt;=4,"High Performer",IF(Table1[[#This Row],[Current Employee Rating]]&gt;=3,"Average Performer","Low Performer"))</f>
        <v>Average Performer</v>
      </c>
      <c r="T1528">
        <v>3</v>
      </c>
      <c r="U1528" s="1">
        <v>44797</v>
      </c>
      <c r="V1528">
        <v>3</v>
      </c>
      <c r="W1528" t="str">
        <f>IF(Table1[[#This Row],[Engagement Score]]&lt;3,"Low",IF(Table1[[#This Row],[Engagement Score]]&lt;4,"Medium","High"))</f>
        <v>Medium</v>
      </c>
      <c r="X1528">
        <v>5</v>
      </c>
      <c r="Y1528" t="str">
        <f>IF(Table1[[#This Row],[Satisfaction Score]]&lt;3,"Unsatisfied",IF(Table1[[#This Row],[Satisfaction Score]]&lt;4,"Neutral","Satisfied"))</f>
        <v>Satisfied</v>
      </c>
      <c r="Z1528">
        <v>3</v>
      </c>
      <c r="AA1528" s="1">
        <v>44788</v>
      </c>
      <c r="AB1528" t="s">
        <v>68</v>
      </c>
      <c r="AC1528" t="s">
        <v>42</v>
      </c>
      <c r="AD1528" t="s">
        <v>43</v>
      </c>
      <c r="AE1528">
        <v>1</v>
      </c>
      <c r="AF1528" s="5">
        <v>942.72</v>
      </c>
      <c r="AG1528">
        <v>56</v>
      </c>
      <c r="AH1528" t="str">
        <f t="shared" si="23"/>
        <v>Middle Aged</v>
      </c>
    </row>
    <row r="1529" spans="1:34" x14ac:dyDescent="0.25">
      <c r="A1529">
        <v>2048</v>
      </c>
      <c r="B1529" s="1">
        <v>44599</v>
      </c>
      <c r="C1529">
        <v>4</v>
      </c>
      <c r="D1529" t="s">
        <v>106</v>
      </c>
      <c r="E1529" t="s">
        <v>94</v>
      </c>
      <c r="F1529" t="s">
        <v>30</v>
      </c>
      <c r="G1529" t="s">
        <v>31</v>
      </c>
      <c r="H1529" t="s">
        <v>56</v>
      </c>
      <c r="I1529" t="s">
        <v>46</v>
      </c>
      <c r="J1529" t="s">
        <v>34</v>
      </c>
      <c r="K1529" t="s">
        <v>188</v>
      </c>
      <c r="L1529" t="s">
        <v>47</v>
      </c>
      <c r="M1529" s="1">
        <v>34795</v>
      </c>
      <c r="N1529" t="s">
        <v>36</v>
      </c>
      <c r="O1529" t="s">
        <v>37</v>
      </c>
      <c r="P1529" t="s">
        <v>84</v>
      </c>
      <c r="Q1529" t="s">
        <v>67</v>
      </c>
      <c r="R1529" t="s">
        <v>40</v>
      </c>
      <c r="S1529" t="str">
        <f>IF(Table1[[#This Row],[Current Employee Rating]]&gt;=4,"High Performer",IF(Table1[[#This Row],[Current Employee Rating]]&gt;=3,"Average Performer","Low Performer"))</f>
        <v>Average Performer</v>
      </c>
      <c r="T1529">
        <v>3</v>
      </c>
      <c r="U1529" s="1">
        <v>44890</v>
      </c>
      <c r="V1529">
        <v>2</v>
      </c>
      <c r="W1529" t="str">
        <f>IF(Table1[[#This Row],[Engagement Score]]&lt;3,"Low",IF(Table1[[#This Row],[Engagement Score]]&lt;4,"Medium","High"))</f>
        <v>Low</v>
      </c>
      <c r="X1529">
        <v>5</v>
      </c>
      <c r="Y1529" t="str">
        <f>IF(Table1[[#This Row],[Satisfaction Score]]&lt;3,"Unsatisfied",IF(Table1[[#This Row],[Satisfaction Score]]&lt;4,"Neutral","Satisfied"))</f>
        <v>Satisfied</v>
      </c>
      <c r="Z1529">
        <v>4</v>
      </c>
      <c r="AA1529" s="1">
        <v>44867</v>
      </c>
      <c r="AB1529" t="s">
        <v>50</v>
      </c>
      <c r="AC1529" t="s">
        <v>51</v>
      </c>
      <c r="AD1529" t="s">
        <v>43</v>
      </c>
      <c r="AE1529">
        <v>2</v>
      </c>
      <c r="AF1529" s="5">
        <v>626.4</v>
      </c>
      <c r="AG1529">
        <v>27</v>
      </c>
      <c r="AH1529" t="str">
        <f t="shared" si="23"/>
        <v>Adult</v>
      </c>
    </row>
    <row r="1530" spans="1:34" x14ac:dyDescent="0.25">
      <c r="A1530">
        <v>2049</v>
      </c>
      <c r="B1530" s="1">
        <v>44110</v>
      </c>
      <c r="C1530">
        <v>5</v>
      </c>
      <c r="D1530" t="s">
        <v>106</v>
      </c>
      <c r="E1530" t="s">
        <v>74</v>
      </c>
      <c r="F1530" t="s">
        <v>30</v>
      </c>
      <c r="G1530" t="s">
        <v>31</v>
      </c>
      <c r="H1530" t="s">
        <v>45</v>
      </c>
      <c r="I1530" t="s">
        <v>55</v>
      </c>
      <c r="J1530" t="s">
        <v>34</v>
      </c>
      <c r="K1530" t="s">
        <v>188</v>
      </c>
      <c r="L1530" t="s">
        <v>70</v>
      </c>
      <c r="M1530" s="1">
        <v>15468</v>
      </c>
      <c r="N1530" t="s">
        <v>36</v>
      </c>
      <c r="O1530" t="s">
        <v>37</v>
      </c>
      <c r="P1530" t="s">
        <v>84</v>
      </c>
      <c r="Q1530" t="s">
        <v>39</v>
      </c>
      <c r="R1530" t="s">
        <v>40</v>
      </c>
      <c r="S1530" t="str">
        <f>IF(Table1[[#This Row],[Current Employee Rating]]&gt;=4,"High Performer",IF(Table1[[#This Row],[Current Employee Rating]]&gt;=3,"Average Performer","Low Performer"))</f>
        <v>Average Performer</v>
      </c>
      <c r="T1530">
        <v>3</v>
      </c>
      <c r="U1530" s="1">
        <v>45083</v>
      </c>
      <c r="V1530">
        <v>3</v>
      </c>
      <c r="W1530" t="str">
        <f>IF(Table1[[#This Row],[Engagement Score]]&lt;3,"Low",IF(Table1[[#This Row],[Engagement Score]]&lt;4,"Medium","High"))</f>
        <v>Medium</v>
      </c>
      <c r="X1530">
        <v>1</v>
      </c>
      <c r="Y1530" t="str">
        <f>IF(Table1[[#This Row],[Satisfaction Score]]&lt;3,"Unsatisfied",IF(Table1[[#This Row],[Satisfaction Score]]&lt;4,"Neutral","Satisfied"))</f>
        <v>Unsatisfied</v>
      </c>
      <c r="Z1530">
        <v>3</v>
      </c>
      <c r="AA1530" s="1">
        <v>45013</v>
      </c>
      <c r="AB1530" t="s">
        <v>62</v>
      </c>
      <c r="AC1530" t="s">
        <v>42</v>
      </c>
      <c r="AD1530" t="s">
        <v>43</v>
      </c>
      <c r="AE1530">
        <v>4</v>
      </c>
      <c r="AF1530" s="5">
        <v>765.68</v>
      </c>
      <c r="AG1530">
        <v>78</v>
      </c>
      <c r="AH1530" t="str">
        <f t="shared" si="23"/>
        <v>Old</v>
      </c>
    </row>
    <row r="1531" spans="1:34" x14ac:dyDescent="0.25">
      <c r="A1531">
        <v>2050</v>
      </c>
      <c r="B1531" s="1">
        <v>44572</v>
      </c>
      <c r="C1531">
        <v>4</v>
      </c>
      <c r="D1531" t="s">
        <v>106</v>
      </c>
      <c r="E1531" t="s">
        <v>81</v>
      </c>
      <c r="F1531" t="s">
        <v>30</v>
      </c>
      <c r="G1531" t="s">
        <v>55</v>
      </c>
      <c r="H1531" t="s">
        <v>32</v>
      </c>
      <c r="I1531" t="s">
        <v>55</v>
      </c>
      <c r="J1531" t="s">
        <v>34</v>
      </c>
      <c r="K1531" t="s">
        <v>188</v>
      </c>
      <c r="L1531" t="s">
        <v>103</v>
      </c>
      <c r="M1531" s="1">
        <v>19393</v>
      </c>
      <c r="N1531" t="s">
        <v>36</v>
      </c>
      <c r="O1531" t="s">
        <v>37</v>
      </c>
      <c r="P1531" t="s">
        <v>38</v>
      </c>
      <c r="Q1531" t="s">
        <v>39</v>
      </c>
      <c r="R1531" t="s">
        <v>40</v>
      </c>
      <c r="S1531" t="str">
        <f>IF(Table1[[#This Row],[Current Employee Rating]]&gt;=4,"High Performer",IF(Table1[[#This Row],[Current Employee Rating]]&gt;=3,"Average Performer","Low Performer"))</f>
        <v>Average Performer</v>
      </c>
      <c r="T1531">
        <v>3</v>
      </c>
      <c r="U1531" s="1">
        <v>45019</v>
      </c>
      <c r="V1531">
        <v>5</v>
      </c>
      <c r="W1531" t="str">
        <f>IF(Table1[[#This Row],[Engagement Score]]&lt;3,"Low",IF(Table1[[#This Row],[Engagement Score]]&lt;4,"Medium","High"))</f>
        <v>High</v>
      </c>
      <c r="X1531">
        <v>4</v>
      </c>
      <c r="Y1531" t="str">
        <f>IF(Table1[[#This Row],[Satisfaction Score]]&lt;3,"Unsatisfied",IF(Table1[[#This Row],[Satisfaction Score]]&lt;4,"Neutral","Satisfied"))</f>
        <v>Satisfied</v>
      </c>
      <c r="Z1531">
        <v>5</v>
      </c>
      <c r="AA1531" s="1">
        <v>44908</v>
      </c>
      <c r="AB1531" t="s">
        <v>92</v>
      </c>
      <c r="AC1531" t="s">
        <v>42</v>
      </c>
      <c r="AD1531" t="s">
        <v>63</v>
      </c>
      <c r="AE1531">
        <v>3</v>
      </c>
      <c r="AF1531" s="5">
        <v>904.54</v>
      </c>
      <c r="AG1531">
        <v>69</v>
      </c>
      <c r="AH1531" t="str">
        <f t="shared" si="23"/>
        <v>Old</v>
      </c>
    </row>
    <row r="1532" spans="1:34" x14ac:dyDescent="0.25">
      <c r="A1532">
        <v>2051</v>
      </c>
      <c r="B1532" s="1">
        <v>44618</v>
      </c>
      <c r="C1532">
        <v>4</v>
      </c>
      <c r="D1532" t="s">
        <v>28</v>
      </c>
      <c r="E1532" t="s">
        <v>29</v>
      </c>
      <c r="F1532" t="s">
        <v>30</v>
      </c>
      <c r="G1532" t="s">
        <v>46</v>
      </c>
      <c r="H1532" t="s">
        <v>32</v>
      </c>
      <c r="I1532" t="s">
        <v>33</v>
      </c>
      <c r="J1532" t="s">
        <v>34</v>
      </c>
      <c r="K1532" t="s">
        <v>188</v>
      </c>
      <c r="L1532" t="s">
        <v>70</v>
      </c>
      <c r="M1532" s="1">
        <v>36263</v>
      </c>
      <c r="N1532" t="s">
        <v>36</v>
      </c>
      <c r="O1532" t="s">
        <v>37</v>
      </c>
      <c r="P1532" t="s">
        <v>72</v>
      </c>
      <c r="Q1532" t="s">
        <v>61</v>
      </c>
      <c r="R1532" t="s">
        <v>40</v>
      </c>
      <c r="S1532" t="str">
        <f>IF(Table1[[#This Row],[Current Employee Rating]]&gt;=4,"High Performer",IF(Table1[[#This Row],[Current Employee Rating]]&gt;=3,"Average Performer","Low Performer"))</f>
        <v>Average Performer</v>
      </c>
      <c r="T1532">
        <v>3</v>
      </c>
      <c r="U1532" s="1">
        <v>44785</v>
      </c>
      <c r="V1532">
        <v>5</v>
      </c>
      <c r="W1532" t="str">
        <f>IF(Table1[[#This Row],[Engagement Score]]&lt;3,"Low",IF(Table1[[#This Row],[Engagement Score]]&lt;4,"Medium","High"))</f>
        <v>High</v>
      </c>
      <c r="X1532">
        <v>2</v>
      </c>
      <c r="Y1532" t="str">
        <f>IF(Table1[[#This Row],[Satisfaction Score]]&lt;3,"Unsatisfied",IF(Table1[[#This Row],[Satisfaction Score]]&lt;4,"Neutral","Satisfied"))</f>
        <v>Unsatisfied</v>
      </c>
      <c r="Z1532">
        <v>4</v>
      </c>
      <c r="AA1532" s="1">
        <v>45002</v>
      </c>
      <c r="AB1532" t="s">
        <v>62</v>
      </c>
      <c r="AC1532" t="s">
        <v>42</v>
      </c>
      <c r="AD1532" t="s">
        <v>52</v>
      </c>
      <c r="AE1532">
        <v>2</v>
      </c>
      <c r="AF1532" s="5">
        <v>761.28</v>
      </c>
      <c r="AG1532">
        <v>23</v>
      </c>
      <c r="AH1532" t="str">
        <f t="shared" si="23"/>
        <v>Young Adult</v>
      </c>
    </row>
    <row r="1533" spans="1:34" x14ac:dyDescent="0.25">
      <c r="A1533">
        <v>2052</v>
      </c>
      <c r="B1533" s="1">
        <v>43992</v>
      </c>
      <c r="C1533">
        <v>5</v>
      </c>
      <c r="D1533" t="s">
        <v>28</v>
      </c>
      <c r="E1533" t="s">
        <v>85</v>
      </c>
      <c r="F1533" t="s">
        <v>30</v>
      </c>
      <c r="G1533" t="s">
        <v>46</v>
      </c>
      <c r="H1533" t="s">
        <v>56</v>
      </c>
      <c r="I1533" t="s">
        <v>46</v>
      </c>
      <c r="J1533" t="s">
        <v>34</v>
      </c>
      <c r="K1533" t="s">
        <v>188</v>
      </c>
      <c r="L1533" t="s">
        <v>70</v>
      </c>
      <c r="M1533" s="1">
        <v>20587</v>
      </c>
      <c r="N1533" t="s">
        <v>36</v>
      </c>
      <c r="O1533" t="s">
        <v>37</v>
      </c>
      <c r="P1533" t="s">
        <v>49</v>
      </c>
      <c r="Q1533" t="s">
        <v>67</v>
      </c>
      <c r="R1533" t="s">
        <v>40</v>
      </c>
      <c r="S1533" t="str">
        <f>IF(Table1[[#This Row],[Current Employee Rating]]&gt;=4,"High Performer",IF(Table1[[#This Row],[Current Employee Rating]]&gt;=3,"Average Performer","Low Performer"))</f>
        <v>Average Performer</v>
      </c>
      <c r="T1533">
        <v>3</v>
      </c>
      <c r="U1533" s="1">
        <v>45113</v>
      </c>
      <c r="V1533">
        <v>1</v>
      </c>
      <c r="W1533" t="str">
        <f>IF(Table1[[#This Row],[Engagement Score]]&lt;3,"Low",IF(Table1[[#This Row],[Engagement Score]]&lt;4,"Medium","High"))</f>
        <v>Low</v>
      </c>
      <c r="X1533">
        <v>4</v>
      </c>
      <c r="Y1533" t="str">
        <f>IF(Table1[[#This Row],[Satisfaction Score]]&lt;3,"Unsatisfied",IF(Table1[[#This Row],[Satisfaction Score]]&lt;4,"Neutral","Satisfied"))</f>
        <v>Satisfied</v>
      </c>
      <c r="Z1533">
        <v>4</v>
      </c>
      <c r="AA1533" s="1">
        <v>44871</v>
      </c>
      <c r="AB1533" t="s">
        <v>62</v>
      </c>
      <c r="AC1533" t="s">
        <v>42</v>
      </c>
      <c r="AD1533" t="s">
        <v>63</v>
      </c>
      <c r="AE1533">
        <v>4</v>
      </c>
      <c r="AF1533" s="5">
        <v>507.49</v>
      </c>
      <c r="AG1533">
        <v>64</v>
      </c>
      <c r="AH1533" t="str">
        <f t="shared" si="23"/>
        <v>Old</v>
      </c>
    </row>
    <row r="1534" spans="1:34" x14ac:dyDescent="0.25">
      <c r="A1534">
        <v>2053</v>
      </c>
      <c r="B1534" s="1">
        <v>44466</v>
      </c>
      <c r="C1534">
        <v>4</v>
      </c>
      <c r="D1534" t="s">
        <v>28</v>
      </c>
      <c r="E1534" t="s">
        <v>44</v>
      </c>
      <c r="F1534" t="s">
        <v>30</v>
      </c>
      <c r="G1534" t="s">
        <v>46</v>
      </c>
      <c r="H1534" t="s">
        <v>56</v>
      </c>
      <c r="I1534" t="s">
        <v>33</v>
      </c>
      <c r="J1534" t="s">
        <v>34</v>
      </c>
      <c r="K1534" t="s">
        <v>188</v>
      </c>
      <c r="L1534" t="s">
        <v>79</v>
      </c>
      <c r="M1534" s="1">
        <v>32548</v>
      </c>
      <c r="N1534" t="s">
        <v>36</v>
      </c>
      <c r="O1534" t="s">
        <v>37</v>
      </c>
      <c r="P1534" t="s">
        <v>38</v>
      </c>
      <c r="Q1534" t="s">
        <v>77</v>
      </c>
      <c r="R1534" t="s">
        <v>40</v>
      </c>
      <c r="S1534" t="str">
        <f>IF(Table1[[#This Row],[Current Employee Rating]]&gt;=4,"High Performer",IF(Table1[[#This Row],[Current Employee Rating]]&gt;=3,"Average Performer","Low Performer"))</f>
        <v>Average Performer</v>
      </c>
      <c r="T1534">
        <v>3</v>
      </c>
      <c r="U1534" s="1">
        <v>45100</v>
      </c>
      <c r="V1534">
        <v>5</v>
      </c>
      <c r="W1534" t="str">
        <f>IF(Table1[[#This Row],[Engagement Score]]&lt;3,"Low",IF(Table1[[#This Row],[Engagement Score]]&lt;4,"Medium","High"))</f>
        <v>High</v>
      </c>
      <c r="X1534">
        <v>3</v>
      </c>
      <c r="Y1534" t="str">
        <f>IF(Table1[[#This Row],[Satisfaction Score]]&lt;3,"Unsatisfied",IF(Table1[[#This Row],[Satisfaction Score]]&lt;4,"Neutral","Satisfied"))</f>
        <v>Neutral</v>
      </c>
      <c r="Z1534">
        <v>1</v>
      </c>
      <c r="AA1534" s="1">
        <v>45059</v>
      </c>
      <c r="AB1534" t="s">
        <v>41</v>
      </c>
      <c r="AC1534" t="s">
        <v>42</v>
      </c>
      <c r="AD1534" t="s">
        <v>52</v>
      </c>
      <c r="AE1534">
        <v>5</v>
      </c>
      <c r="AF1534" s="5">
        <v>862.9</v>
      </c>
      <c r="AG1534">
        <v>32</v>
      </c>
      <c r="AH1534" t="str">
        <f t="shared" si="23"/>
        <v>Adult</v>
      </c>
    </row>
    <row r="1535" spans="1:34" x14ac:dyDescent="0.25">
      <c r="A1535">
        <v>2054</v>
      </c>
      <c r="B1535" s="1">
        <v>43398</v>
      </c>
      <c r="C1535">
        <v>7</v>
      </c>
      <c r="D1535" t="s">
        <v>28</v>
      </c>
      <c r="E1535" t="s">
        <v>87</v>
      </c>
      <c r="F1535" t="s">
        <v>30</v>
      </c>
      <c r="G1535" t="s">
        <v>31</v>
      </c>
      <c r="H1535" t="s">
        <v>32</v>
      </c>
      <c r="I1535" t="s">
        <v>33</v>
      </c>
      <c r="J1535" t="s">
        <v>34</v>
      </c>
      <c r="K1535" t="s">
        <v>188</v>
      </c>
      <c r="L1535" t="s">
        <v>96</v>
      </c>
      <c r="M1535" s="1">
        <v>34333</v>
      </c>
      <c r="N1535" t="s">
        <v>36</v>
      </c>
      <c r="O1535" t="s">
        <v>37</v>
      </c>
      <c r="P1535" t="s">
        <v>72</v>
      </c>
      <c r="Q1535" t="s">
        <v>67</v>
      </c>
      <c r="R1535" t="s">
        <v>40</v>
      </c>
      <c r="S1535" t="str">
        <f>IF(Table1[[#This Row],[Current Employee Rating]]&gt;=4,"High Performer",IF(Table1[[#This Row],[Current Employee Rating]]&gt;=3,"Average Performer","Low Performer"))</f>
        <v>Average Performer</v>
      </c>
      <c r="T1535">
        <v>3</v>
      </c>
      <c r="U1535" s="1">
        <v>44961</v>
      </c>
      <c r="V1535">
        <v>4</v>
      </c>
      <c r="W1535" t="str">
        <f>IF(Table1[[#This Row],[Engagement Score]]&lt;3,"Low",IF(Table1[[#This Row],[Engagement Score]]&lt;4,"Medium","High"))</f>
        <v>High</v>
      </c>
      <c r="X1535">
        <v>5</v>
      </c>
      <c r="Y1535" t="str">
        <f>IF(Table1[[#This Row],[Satisfaction Score]]&lt;3,"Unsatisfied",IF(Table1[[#This Row],[Satisfaction Score]]&lt;4,"Neutral","Satisfied"))</f>
        <v>Satisfied</v>
      </c>
      <c r="Z1535">
        <v>3</v>
      </c>
      <c r="AA1535" s="1">
        <v>45083</v>
      </c>
      <c r="AB1535" t="s">
        <v>41</v>
      </c>
      <c r="AC1535" t="s">
        <v>42</v>
      </c>
      <c r="AD1535" t="s">
        <v>52</v>
      </c>
      <c r="AE1535">
        <v>4</v>
      </c>
      <c r="AF1535" s="5">
        <v>528.17999999999995</v>
      </c>
      <c r="AG1535">
        <v>25</v>
      </c>
      <c r="AH1535" t="str">
        <f t="shared" si="23"/>
        <v>Adult</v>
      </c>
    </row>
    <row r="1536" spans="1:34" x14ac:dyDescent="0.25">
      <c r="A1536">
        <v>2055</v>
      </c>
      <c r="B1536" s="1">
        <v>44160</v>
      </c>
      <c r="C1536">
        <v>5</v>
      </c>
      <c r="D1536" t="s">
        <v>28</v>
      </c>
      <c r="E1536" t="s">
        <v>64</v>
      </c>
      <c r="F1536" t="s">
        <v>30</v>
      </c>
      <c r="G1536" t="s">
        <v>31</v>
      </c>
      <c r="H1536" t="s">
        <v>45</v>
      </c>
      <c r="I1536" t="s">
        <v>55</v>
      </c>
      <c r="J1536" t="s">
        <v>34</v>
      </c>
      <c r="K1536" t="s">
        <v>188</v>
      </c>
      <c r="L1536" t="s">
        <v>79</v>
      </c>
      <c r="M1536" s="1">
        <v>32708</v>
      </c>
      <c r="N1536" t="s">
        <v>36</v>
      </c>
      <c r="O1536" t="s">
        <v>37</v>
      </c>
      <c r="P1536" t="s">
        <v>38</v>
      </c>
      <c r="Q1536" t="s">
        <v>77</v>
      </c>
      <c r="R1536" t="s">
        <v>40</v>
      </c>
      <c r="S1536" t="str">
        <f>IF(Table1[[#This Row],[Current Employee Rating]]&gt;=4,"High Performer",IF(Table1[[#This Row],[Current Employee Rating]]&gt;=3,"Average Performer","Low Performer"))</f>
        <v>Average Performer</v>
      </c>
      <c r="T1536">
        <v>3</v>
      </c>
      <c r="U1536" s="1">
        <v>44862</v>
      </c>
      <c r="V1536">
        <v>5</v>
      </c>
      <c r="W1536" t="str">
        <f>IF(Table1[[#This Row],[Engagement Score]]&lt;3,"Low",IF(Table1[[#This Row],[Engagement Score]]&lt;4,"Medium","High"))</f>
        <v>High</v>
      </c>
      <c r="X1536">
        <v>4</v>
      </c>
      <c r="Y1536" t="str">
        <f>IF(Table1[[#This Row],[Satisfaction Score]]&lt;3,"Unsatisfied",IF(Table1[[#This Row],[Satisfaction Score]]&lt;4,"Neutral","Satisfied"))</f>
        <v>Satisfied</v>
      </c>
      <c r="Z1536">
        <v>2</v>
      </c>
      <c r="AA1536" s="1">
        <v>44873</v>
      </c>
      <c r="AB1536" t="s">
        <v>68</v>
      </c>
      <c r="AC1536" t="s">
        <v>51</v>
      </c>
      <c r="AD1536" t="s">
        <v>73</v>
      </c>
      <c r="AE1536">
        <v>2</v>
      </c>
      <c r="AF1536" s="5">
        <v>805.7</v>
      </c>
      <c r="AG1536">
        <v>31</v>
      </c>
      <c r="AH1536" t="str">
        <f t="shared" si="23"/>
        <v>Adult</v>
      </c>
    </row>
    <row r="1537" spans="1:34" x14ac:dyDescent="0.25">
      <c r="A1537">
        <v>2056</v>
      </c>
      <c r="B1537" s="1">
        <v>43938</v>
      </c>
      <c r="C1537">
        <v>6</v>
      </c>
      <c r="D1537" t="s">
        <v>28</v>
      </c>
      <c r="E1537" t="s">
        <v>94</v>
      </c>
      <c r="F1537" t="s">
        <v>30</v>
      </c>
      <c r="G1537" t="s">
        <v>31</v>
      </c>
      <c r="H1537" t="s">
        <v>45</v>
      </c>
      <c r="I1537" t="s">
        <v>55</v>
      </c>
      <c r="J1537" t="s">
        <v>34</v>
      </c>
      <c r="K1537" t="s">
        <v>188</v>
      </c>
      <c r="L1537" t="s">
        <v>70</v>
      </c>
      <c r="M1537" s="1">
        <v>21026</v>
      </c>
      <c r="N1537" t="s">
        <v>36</v>
      </c>
      <c r="O1537" t="s">
        <v>37</v>
      </c>
      <c r="P1537" t="s">
        <v>38</v>
      </c>
      <c r="Q1537" t="s">
        <v>77</v>
      </c>
      <c r="R1537" t="s">
        <v>40</v>
      </c>
      <c r="S1537" t="str">
        <f>IF(Table1[[#This Row],[Current Employee Rating]]&gt;=4,"High Performer",IF(Table1[[#This Row],[Current Employee Rating]]&gt;=3,"Average Performer","Low Performer"))</f>
        <v>Average Performer</v>
      </c>
      <c r="T1537">
        <v>3</v>
      </c>
      <c r="U1537" s="1">
        <v>45119</v>
      </c>
      <c r="V1537">
        <v>3</v>
      </c>
      <c r="W1537" t="str">
        <f>IF(Table1[[#This Row],[Engagement Score]]&lt;3,"Low",IF(Table1[[#This Row],[Engagement Score]]&lt;4,"Medium","High"))</f>
        <v>Medium</v>
      </c>
      <c r="X1537">
        <v>4</v>
      </c>
      <c r="Y1537" t="str">
        <f>IF(Table1[[#This Row],[Satisfaction Score]]&lt;3,"Unsatisfied",IF(Table1[[#This Row],[Satisfaction Score]]&lt;4,"Neutral","Satisfied"))</f>
        <v>Satisfied</v>
      </c>
      <c r="Z1537">
        <v>1</v>
      </c>
      <c r="AA1537" s="1">
        <v>44959</v>
      </c>
      <c r="AB1537" t="s">
        <v>68</v>
      </c>
      <c r="AC1537" t="s">
        <v>51</v>
      </c>
      <c r="AD1537" t="s">
        <v>43</v>
      </c>
      <c r="AE1537">
        <v>1</v>
      </c>
      <c r="AF1537" s="5">
        <v>190.55</v>
      </c>
      <c r="AG1537">
        <v>63</v>
      </c>
      <c r="AH1537" t="str">
        <f t="shared" si="23"/>
        <v>Old</v>
      </c>
    </row>
    <row r="1538" spans="1:34" x14ac:dyDescent="0.25">
      <c r="A1538">
        <v>2057</v>
      </c>
      <c r="B1538" s="1">
        <v>44301</v>
      </c>
      <c r="C1538">
        <v>5</v>
      </c>
      <c r="D1538" t="s">
        <v>28</v>
      </c>
      <c r="E1538" t="s">
        <v>74</v>
      </c>
      <c r="F1538" t="s">
        <v>30</v>
      </c>
      <c r="G1538" t="s">
        <v>31</v>
      </c>
      <c r="H1538" t="s">
        <v>32</v>
      </c>
      <c r="I1538" t="s">
        <v>46</v>
      </c>
      <c r="J1538" t="s">
        <v>34</v>
      </c>
      <c r="K1538" t="s">
        <v>188</v>
      </c>
      <c r="L1538" t="s">
        <v>70</v>
      </c>
      <c r="M1538" s="1">
        <v>23725</v>
      </c>
      <c r="N1538" t="s">
        <v>36</v>
      </c>
      <c r="O1538" t="s">
        <v>48</v>
      </c>
      <c r="P1538" t="s">
        <v>49</v>
      </c>
      <c r="Q1538" t="s">
        <v>67</v>
      </c>
      <c r="R1538" t="s">
        <v>40</v>
      </c>
      <c r="S1538" t="str">
        <f>IF(Table1[[#This Row],[Current Employee Rating]]&gt;=4,"High Performer",IF(Table1[[#This Row],[Current Employee Rating]]&gt;=3,"Average Performer","Low Performer"))</f>
        <v>Average Performer</v>
      </c>
      <c r="T1538">
        <v>3</v>
      </c>
      <c r="U1538" s="1">
        <v>45052</v>
      </c>
      <c r="V1538">
        <v>4</v>
      </c>
      <c r="W1538" t="str">
        <f>IF(Table1[[#This Row],[Engagement Score]]&lt;3,"Low",IF(Table1[[#This Row],[Engagement Score]]&lt;4,"Medium","High"))</f>
        <v>High</v>
      </c>
      <c r="X1538">
        <v>1</v>
      </c>
      <c r="Y1538" t="str">
        <f>IF(Table1[[#This Row],[Satisfaction Score]]&lt;3,"Unsatisfied",IF(Table1[[#This Row],[Satisfaction Score]]&lt;4,"Neutral","Satisfied"))</f>
        <v>Unsatisfied</v>
      </c>
      <c r="Z1538">
        <v>3</v>
      </c>
      <c r="AA1538" s="1">
        <v>44927</v>
      </c>
      <c r="AB1538" t="s">
        <v>50</v>
      </c>
      <c r="AC1538" t="s">
        <v>42</v>
      </c>
      <c r="AD1538" t="s">
        <v>43</v>
      </c>
      <c r="AE1538">
        <v>3</v>
      </c>
      <c r="AF1538" s="5">
        <v>605.36</v>
      </c>
      <c r="AG1538">
        <v>57</v>
      </c>
      <c r="AH1538" t="str">
        <f t="shared" si="23"/>
        <v>Middle Aged</v>
      </c>
    </row>
    <row r="1539" spans="1:34" x14ac:dyDescent="0.25">
      <c r="A1539">
        <v>2058</v>
      </c>
      <c r="B1539" s="1">
        <v>44668</v>
      </c>
      <c r="C1539">
        <v>4</v>
      </c>
      <c r="D1539" t="s">
        <v>28</v>
      </c>
      <c r="E1539" t="s">
        <v>81</v>
      </c>
      <c r="F1539" t="s">
        <v>30</v>
      </c>
      <c r="G1539" t="s">
        <v>55</v>
      </c>
      <c r="H1539" t="s">
        <v>45</v>
      </c>
      <c r="I1539" t="s">
        <v>33</v>
      </c>
      <c r="J1539" t="s">
        <v>34</v>
      </c>
      <c r="K1539" t="s">
        <v>188</v>
      </c>
      <c r="L1539" t="s">
        <v>70</v>
      </c>
      <c r="M1539" s="1">
        <v>30694</v>
      </c>
      <c r="N1539" t="s">
        <v>36</v>
      </c>
      <c r="O1539" t="s">
        <v>48</v>
      </c>
      <c r="P1539" t="s">
        <v>38</v>
      </c>
      <c r="Q1539" t="s">
        <v>77</v>
      </c>
      <c r="R1539" t="s">
        <v>40</v>
      </c>
      <c r="S1539" t="str">
        <f>IF(Table1[[#This Row],[Current Employee Rating]]&gt;=4,"High Performer",IF(Table1[[#This Row],[Current Employee Rating]]&gt;=3,"Average Performer","Low Performer"))</f>
        <v>Average Performer</v>
      </c>
      <c r="T1539">
        <v>3</v>
      </c>
      <c r="U1539" s="1">
        <v>45075</v>
      </c>
      <c r="V1539">
        <v>5</v>
      </c>
      <c r="W1539" t="str">
        <f>IF(Table1[[#This Row],[Engagement Score]]&lt;3,"Low",IF(Table1[[#This Row],[Engagement Score]]&lt;4,"Medium","High"))</f>
        <v>High</v>
      </c>
      <c r="X1539">
        <v>5</v>
      </c>
      <c r="Y1539" t="str">
        <f>IF(Table1[[#This Row],[Satisfaction Score]]&lt;3,"Unsatisfied",IF(Table1[[#This Row],[Satisfaction Score]]&lt;4,"Neutral","Satisfied"))</f>
        <v>Satisfied</v>
      </c>
      <c r="Z1539">
        <v>4</v>
      </c>
      <c r="AA1539" s="1">
        <v>44926</v>
      </c>
      <c r="AB1539" t="s">
        <v>50</v>
      </c>
      <c r="AC1539" t="s">
        <v>42</v>
      </c>
      <c r="AD1539" t="s">
        <v>73</v>
      </c>
      <c r="AE1539">
        <v>1</v>
      </c>
      <c r="AF1539" s="5">
        <v>338.16</v>
      </c>
      <c r="AG1539">
        <v>38</v>
      </c>
      <c r="AH1539" t="str">
        <f t="shared" ref="AH1539:AH1602" si="24">IF(AG1539&lt;25,"Young Adult", IF(AG1539&lt;40, "Adult", IF(AG1539&lt;60, "Middle Aged", "Old")))</f>
        <v>Adult</v>
      </c>
    </row>
    <row r="1540" spans="1:34" x14ac:dyDescent="0.25">
      <c r="A1540">
        <v>2059</v>
      </c>
      <c r="B1540" s="1">
        <v>45136</v>
      </c>
      <c r="C1540">
        <v>2</v>
      </c>
      <c r="D1540" t="s">
        <v>28</v>
      </c>
      <c r="E1540" t="s">
        <v>54</v>
      </c>
      <c r="F1540" t="s">
        <v>108</v>
      </c>
      <c r="G1540" t="s">
        <v>55</v>
      </c>
      <c r="H1540" t="s">
        <v>32</v>
      </c>
      <c r="I1540" t="s">
        <v>33</v>
      </c>
      <c r="J1540" t="s">
        <v>34</v>
      </c>
      <c r="K1540" t="s">
        <v>188</v>
      </c>
      <c r="L1540" t="s">
        <v>65</v>
      </c>
      <c r="M1540" s="1">
        <v>31985</v>
      </c>
      <c r="N1540" t="s">
        <v>36</v>
      </c>
      <c r="O1540" t="s">
        <v>37</v>
      </c>
      <c r="P1540" t="s">
        <v>38</v>
      </c>
      <c r="Q1540" t="s">
        <v>67</v>
      </c>
      <c r="R1540" t="s">
        <v>40</v>
      </c>
      <c r="S1540" t="str">
        <f>IF(Table1[[#This Row],[Current Employee Rating]]&gt;=4,"High Performer",IF(Table1[[#This Row],[Current Employee Rating]]&gt;=3,"Average Performer","Low Performer"))</f>
        <v>Average Performer</v>
      </c>
      <c r="T1540">
        <v>3</v>
      </c>
      <c r="U1540" s="1">
        <v>45055</v>
      </c>
      <c r="V1540">
        <v>4</v>
      </c>
      <c r="W1540" t="str">
        <f>IF(Table1[[#This Row],[Engagement Score]]&lt;3,"Low",IF(Table1[[#This Row],[Engagement Score]]&lt;4,"Medium","High"))</f>
        <v>High</v>
      </c>
      <c r="X1540">
        <v>4</v>
      </c>
      <c r="Y1540" t="str">
        <f>IF(Table1[[#This Row],[Satisfaction Score]]&lt;3,"Unsatisfied",IF(Table1[[#This Row],[Satisfaction Score]]&lt;4,"Neutral","Satisfied"))</f>
        <v>Satisfied</v>
      </c>
      <c r="Z1540">
        <v>5</v>
      </c>
      <c r="AA1540" s="1">
        <v>45052</v>
      </c>
      <c r="AB1540" t="s">
        <v>50</v>
      </c>
      <c r="AC1540" t="s">
        <v>51</v>
      </c>
      <c r="AD1540" t="s">
        <v>63</v>
      </c>
      <c r="AE1540">
        <v>3</v>
      </c>
      <c r="AF1540" s="5">
        <v>969.03</v>
      </c>
      <c r="AG1540">
        <v>36</v>
      </c>
      <c r="AH1540" t="str">
        <f t="shared" si="24"/>
        <v>Adult</v>
      </c>
    </row>
    <row r="1541" spans="1:34" x14ac:dyDescent="0.25">
      <c r="A1541">
        <v>2060</v>
      </c>
      <c r="B1541" s="1">
        <v>44952</v>
      </c>
      <c r="C1541">
        <v>3</v>
      </c>
      <c r="D1541" t="s">
        <v>28</v>
      </c>
      <c r="E1541" t="s">
        <v>69</v>
      </c>
      <c r="F1541" t="s">
        <v>30</v>
      </c>
      <c r="G1541" t="s">
        <v>46</v>
      </c>
      <c r="H1541" t="s">
        <v>32</v>
      </c>
      <c r="I1541" t="s">
        <v>46</v>
      </c>
      <c r="J1541" t="s">
        <v>34</v>
      </c>
      <c r="K1541" t="s">
        <v>188</v>
      </c>
      <c r="L1541" t="s">
        <v>70</v>
      </c>
      <c r="M1541" s="1">
        <v>15602</v>
      </c>
      <c r="N1541" t="s">
        <v>36</v>
      </c>
      <c r="O1541" t="s">
        <v>37</v>
      </c>
      <c r="P1541" t="s">
        <v>84</v>
      </c>
      <c r="Q1541" t="s">
        <v>77</v>
      </c>
      <c r="R1541" t="s">
        <v>40</v>
      </c>
      <c r="S1541" t="str">
        <f>IF(Table1[[#This Row],[Current Employee Rating]]&gt;=4,"High Performer",IF(Table1[[#This Row],[Current Employee Rating]]&gt;=3,"Average Performer","Low Performer"))</f>
        <v>Average Performer</v>
      </c>
      <c r="T1541">
        <v>3</v>
      </c>
      <c r="U1541" s="1">
        <v>45103</v>
      </c>
      <c r="V1541">
        <v>5</v>
      </c>
      <c r="W1541" t="str">
        <f>IF(Table1[[#This Row],[Engagement Score]]&lt;3,"Low",IF(Table1[[#This Row],[Engagement Score]]&lt;4,"Medium","High"))</f>
        <v>High</v>
      </c>
      <c r="X1541">
        <v>5</v>
      </c>
      <c r="Y1541" t="str">
        <f>IF(Table1[[#This Row],[Satisfaction Score]]&lt;3,"Unsatisfied",IF(Table1[[#This Row],[Satisfaction Score]]&lt;4,"Neutral","Satisfied"))</f>
        <v>Satisfied</v>
      </c>
      <c r="Z1541">
        <v>5</v>
      </c>
      <c r="AA1541" s="1">
        <v>45130</v>
      </c>
      <c r="AB1541" t="s">
        <v>62</v>
      </c>
      <c r="AC1541" t="s">
        <v>51</v>
      </c>
      <c r="AD1541" t="s">
        <v>43</v>
      </c>
      <c r="AE1541">
        <v>3</v>
      </c>
      <c r="AF1541" s="5">
        <v>442.39</v>
      </c>
      <c r="AG1541">
        <v>81</v>
      </c>
      <c r="AH1541" t="str">
        <f t="shared" si="24"/>
        <v>Old</v>
      </c>
    </row>
    <row r="1542" spans="1:34" x14ac:dyDescent="0.25">
      <c r="A1542">
        <v>2061</v>
      </c>
      <c r="B1542" s="1">
        <v>43446</v>
      </c>
      <c r="C1542">
        <v>7</v>
      </c>
      <c r="D1542" t="s">
        <v>28</v>
      </c>
      <c r="E1542" t="s">
        <v>29</v>
      </c>
      <c r="F1542" t="s">
        <v>30</v>
      </c>
      <c r="G1542" t="s">
        <v>55</v>
      </c>
      <c r="H1542" t="s">
        <v>45</v>
      </c>
      <c r="I1542" t="s">
        <v>55</v>
      </c>
      <c r="J1542" t="s">
        <v>34</v>
      </c>
      <c r="K1542" t="s">
        <v>188</v>
      </c>
      <c r="L1542" t="s">
        <v>79</v>
      </c>
      <c r="M1542" s="1">
        <v>17020</v>
      </c>
      <c r="N1542" t="s">
        <v>36</v>
      </c>
      <c r="O1542" t="s">
        <v>37</v>
      </c>
      <c r="P1542" t="s">
        <v>60</v>
      </c>
      <c r="Q1542" t="s">
        <v>67</v>
      </c>
      <c r="R1542" t="s">
        <v>40</v>
      </c>
      <c r="S1542" t="str">
        <f>IF(Table1[[#This Row],[Current Employee Rating]]&gt;=4,"High Performer",IF(Table1[[#This Row],[Current Employee Rating]]&gt;=3,"Average Performer","Low Performer"))</f>
        <v>Average Performer</v>
      </c>
      <c r="T1542">
        <v>3</v>
      </c>
      <c r="U1542" s="1">
        <v>45072</v>
      </c>
      <c r="V1542">
        <v>2</v>
      </c>
      <c r="W1542" t="str">
        <f>IF(Table1[[#This Row],[Engagement Score]]&lt;3,"Low",IF(Table1[[#This Row],[Engagement Score]]&lt;4,"Medium","High"))</f>
        <v>Low</v>
      </c>
      <c r="X1542">
        <v>4</v>
      </c>
      <c r="Y1542" t="str">
        <f>IF(Table1[[#This Row],[Satisfaction Score]]&lt;3,"Unsatisfied",IF(Table1[[#This Row],[Satisfaction Score]]&lt;4,"Neutral","Satisfied"))</f>
        <v>Satisfied</v>
      </c>
      <c r="Z1542">
        <v>3</v>
      </c>
      <c r="AA1542" s="1">
        <v>45000</v>
      </c>
      <c r="AB1542" t="s">
        <v>68</v>
      </c>
      <c r="AC1542" t="s">
        <v>51</v>
      </c>
      <c r="AD1542" t="s">
        <v>52</v>
      </c>
      <c r="AE1542">
        <v>1</v>
      </c>
      <c r="AF1542" s="5">
        <v>952.69</v>
      </c>
      <c r="AG1542">
        <v>72</v>
      </c>
      <c r="AH1542" t="str">
        <f t="shared" si="24"/>
        <v>Old</v>
      </c>
    </row>
    <row r="1543" spans="1:34" x14ac:dyDescent="0.25">
      <c r="A1543">
        <v>2062</v>
      </c>
      <c r="B1543" s="1">
        <v>43398</v>
      </c>
      <c r="C1543">
        <v>7</v>
      </c>
      <c r="D1543" t="s">
        <v>28</v>
      </c>
      <c r="E1543" t="s">
        <v>85</v>
      </c>
      <c r="F1543" t="s">
        <v>30</v>
      </c>
      <c r="G1543" t="s">
        <v>31</v>
      </c>
      <c r="H1543" t="s">
        <v>32</v>
      </c>
      <c r="I1543" t="s">
        <v>33</v>
      </c>
      <c r="J1543" t="s">
        <v>34</v>
      </c>
      <c r="K1543" t="s">
        <v>188</v>
      </c>
      <c r="L1543" t="s">
        <v>96</v>
      </c>
      <c r="M1543" s="1">
        <v>18462</v>
      </c>
      <c r="N1543" t="s">
        <v>36</v>
      </c>
      <c r="O1543" t="s">
        <v>37</v>
      </c>
      <c r="P1543" t="s">
        <v>49</v>
      </c>
      <c r="Q1543" t="s">
        <v>61</v>
      </c>
      <c r="R1543" t="s">
        <v>40</v>
      </c>
      <c r="S1543" t="str">
        <f>IF(Table1[[#This Row],[Current Employee Rating]]&gt;=4,"High Performer",IF(Table1[[#This Row],[Current Employee Rating]]&gt;=3,"Average Performer","Low Performer"))</f>
        <v>Average Performer</v>
      </c>
      <c r="T1543">
        <v>3</v>
      </c>
      <c r="U1543" s="1">
        <v>44809</v>
      </c>
      <c r="V1543">
        <v>4</v>
      </c>
      <c r="W1543" t="str">
        <f>IF(Table1[[#This Row],[Engagement Score]]&lt;3,"Low",IF(Table1[[#This Row],[Engagement Score]]&lt;4,"Medium","High"))</f>
        <v>High</v>
      </c>
      <c r="X1543">
        <v>1</v>
      </c>
      <c r="Y1543" t="str">
        <f>IF(Table1[[#This Row],[Satisfaction Score]]&lt;3,"Unsatisfied",IF(Table1[[#This Row],[Satisfaction Score]]&lt;4,"Neutral","Satisfied"))</f>
        <v>Unsatisfied</v>
      </c>
      <c r="Z1543">
        <v>2</v>
      </c>
      <c r="AA1543" s="1">
        <v>45066</v>
      </c>
      <c r="AB1543" t="s">
        <v>62</v>
      </c>
      <c r="AC1543" t="s">
        <v>51</v>
      </c>
      <c r="AD1543" t="s">
        <v>73</v>
      </c>
      <c r="AE1543">
        <v>1</v>
      </c>
      <c r="AF1543" s="5">
        <v>842.36</v>
      </c>
      <c r="AG1543">
        <v>68</v>
      </c>
      <c r="AH1543" t="str">
        <f t="shared" si="24"/>
        <v>Old</v>
      </c>
    </row>
    <row r="1544" spans="1:34" x14ac:dyDescent="0.25">
      <c r="A1544">
        <v>2063</v>
      </c>
      <c r="B1544" s="1">
        <v>44336</v>
      </c>
      <c r="C1544">
        <v>4</v>
      </c>
      <c r="D1544" t="s">
        <v>28</v>
      </c>
      <c r="E1544" t="s">
        <v>44</v>
      </c>
      <c r="F1544" t="s">
        <v>30</v>
      </c>
      <c r="G1544" t="s">
        <v>31</v>
      </c>
      <c r="H1544" t="s">
        <v>56</v>
      </c>
      <c r="I1544" t="s">
        <v>55</v>
      </c>
      <c r="J1544" t="s">
        <v>34</v>
      </c>
      <c r="K1544" t="s">
        <v>188</v>
      </c>
      <c r="L1544" t="s">
        <v>47</v>
      </c>
      <c r="M1544" s="1">
        <v>16157</v>
      </c>
      <c r="N1544" t="s">
        <v>36</v>
      </c>
      <c r="O1544" t="s">
        <v>37</v>
      </c>
      <c r="P1544" t="s">
        <v>49</v>
      </c>
      <c r="Q1544" t="s">
        <v>67</v>
      </c>
      <c r="R1544" t="s">
        <v>40</v>
      </c>
      <c r="S1544" t="str">
        <f>IF(Table1[[#This Row],[Current Employee Rating]]&gt;=4,"High Performer",IF(Table1[[#This Row],[Current Employee Rating]]&gt;=3,"Average Performer","Low Performer"))</f>
        <v>Average Performer</v>
      </c>
      <c r="T1544">
        <v>3</v>
      </c>
      <c r="U1544" s="1">
        <v>45022</v>
      </c>
      <c r="V1544">
        <v>4</v>
      </c>
      <c r="W1544" t="str">
        <f>IF(Table1[[#This Row],[Engagement Score]]&lt;3,"Low",IF(Table1[[#This Row],[Engagement Score]]&lt;4,"Medium","High"))</f>
        <v>High</v>
      </c>
      <c r="X1544">
        <v>5</v>
      </c>
      <c r="Y1544" t="str">
        <f>IF(Table1[[#This Row],[Satisfaction Score]]&lt;3,"Unsatisfied",IF(Table1[[#This Row],[Satisfaction Score]]&lt;4,"Neutral","Satisfied"))</f>
        <v>Satisfied</v>
      </c>
      <c r="Z1544">
        <v>3</v>
      </c>
      <c r="AA1544" s="1">
        <v>44927</v>
      </c>
      <c r="AB1544" t="s">
        <v>68</v>
      </c>
      <c r="AC1544" t="s">
        <v>51</v>
      </c>
      <c r="AD1544" t="s">
        <v>43</v>
      </c>
      <c r="AE1544">
        <v>5</v>
      </c>
      <c r="AF1544" s="5">
        <v>333.78</v>
      </c>
      <c r="AG1544">
        <v>77</v>
      </c>
      <c r="AH1544" t="str">
        <f t="shared" si="24"/>
        <v>Old</v>
      </c>
    </row>
    <row r="1545" spans="1:34" x14ac:dyDescent="0.25">
      <c r="A1545">
        <v>2064</v>
      </c>
      <c r="B1545" s="1">
        <v>44071</v>
      </c>
      <c r="C1545">
        <v>5</v>
      </c>
      <c r="D1545" t="s">
        <v>28</v>
      </c>
      <c r="E1545" t="s">
        <v>87</v>
      </c>
      <c r="F1545" t="s">
        <v>30</v>
      </c>
      <c r="G1545" t="s">
        <v>46</v>
      </c>
      <c r="H1545" t="s">
        <v>32</v>
      </c>
      <c r="I1545" t="s">
        <v>55</v>
      </c>
      <c r="J1545" t="s">
        <v>34</v>
      </c>
      <c r="K1545" t="s">
        <v>188</v>
      </c>
      <c r="L1545" t="s">
        <v>35</v>
      </c>
      <c r="M1545" s="1">
        <v>23507</v>
      </c>
      <c r="N1545" t="s">
        <v>36</v>
      </c>
      <c r="O1545" t="s">
        <v>37</v>
      </c>
      <c r="P1545" t="s">
        <v>38</v>
      </c>
      <c r="Q1545" t="s">
        <v>61</v>
      </c>
      <c r="R1545" t="s">
        <v>40</v>
      </c>
      <c r="S1545" t="str">
        <f>IF(Table1[[#This Row],[Current Employee Rating]]&gt;=4,"High Performer",IF(Table1[[#This Row],[Current Employee Rating]]&gt;=3,"Average Performer","Low Performer"))</f>
        <v>Average Performer</v>
      </c>
      <c r="T1545">
        <v>3</v>
      </c>
      <c r="U1545" s="1">
        <v>44998</v>
      </c>
      <c r="V1545">
        <v>1</v>
      </c>
      <c r="W1545" t="str">
        <f>IF(Table1[[#This Row],[Engagement Score]]&lt;3,"Low",IF(Table1[[#This Row],[Engagement Score]]&lt;4,"Medium","High"))</f>
        <v>Low</v>
      </c>
      <c r="X1545">
        <v>3</v>
      </c>
      <c r="Y1545" t="str">
        <f>IF(Table1[[#This Row],[Satisfaction Score]]&lt;3,"Unsatisfied",IF(Table1[[#This Row],[Satisfaction Score]]&lt;4,"Neutral","Satisfied"))</f>
        <v>Neutral</v>
      </c>
      <c r="Z1545">
        <v>5</v>
      </c>
      <c r="AA1545" s="1">
        <v>44814</v>
      </c>
      <c r="AB1545" t="s">
        <v>68</v>
      </c>
      <c r="AC1545" t="s">
        <v>42</v>
      </c>
      <c r="AD1545" t="s">
        <v>73</v>
      </c>
      <c r="AE1545">
        <v>2</v>
      </c>
      <c r="AF1545" s="5">
        <v>343.22</v>
      </c>
      <c r="AG1545">
        <v>56</v>
      </c>
      <c r="AH1545" t="str">
        <f t="shared" si="24"/>
        <v>Middle Aged</v>
      </c>
    </row>
    <row r="1546" spans="1:34" x14ac:dyDescent="0.25">
      <c r="A1546">
        <v>2065</v>
      </c>
      <c r="B1546" s="1">
        <v>43961</v>
      </c>
      <c r="C1546">
        <v>6</v>
      </c>
      <c r="D1546" t="s">
        <v>106</v>
      </c>
      <c r="E1546" t="s">
        <v>44</v>
      </c>
      <c r="F1546" t="s">
        <v>30</v>
      </c>
      <c r="G1546" t="s">
        <v>31</v>
      </c>
      <c r="H1546" t="s">
        <v>32</v>
      </c>
      <c r="I1546" t="s">
        <v>55</v>
      </c>
      <c r="J1546" t="s">
        <v>34</v>
      </c>
      <c r="K1546" t="s">
        <v>188</v>
      </c>
      <c r="L1546" t="s">
        <v>70</v>
      </c>
      <c r="M1546" s="1">
        <v>26358</v>
      </c>
      <c r="N1546" t="s">
        <v>36</v>
      </c>
      <c r="O1546" t="s">
        <v>37</v>
      </c>
      <c r="P1546" t="s">
        <v>60</v>
      </c>
      <c r="Q1546" t="s">
        <v>61</v>
      </c>
      <c r="R1546" t="s">
        <v>40</v>
      </c>
      <c r="S1546" t="str">
        <f>IF(Table1[[#This Row],[Current Employee Rating]]&gt;=4,"High Performer",IF(Table1[[#This Row],[Current Employee Rating]]&gt;=3,"Average Performer","Low Performer"))</f>
        <v>Average Performer</v>
      </c>
      <c r="T1546">
        <v>3</v>
      </c>
      <c r="U1546" s="1">
        <v>44939</v>
      </c>
      <c r="V1546">
        <v>5</v>
      </c>
      <c r="W1546" t="str">
        <f>IF(Table1[[#This Row],[Engagement Score]]&lt;3,"Low",IF(Table1[[#This Row],[Engagement Score]]&lt;4,"Medium","High"))</f>
        <v>High</v>
      </c>
      <c r="X1546">
        <v>4</v>
      </c>
      <c r="Y1546" t="str">
        <f>IF(Table1[[#This Row],[Satisfaction Score]]&lt;3,"Unsatisfied",IF(Table1[[#This Row],[Satisfaction Score]]&lt;4,"Neutral","Satisfied"))</f>
        <v>Satisfied</v>
      </c>
      <c r="Z1546">
        <v>4</v>
      </c>
      <c r="AA1546" s="1">
        <v>45061</v>
      </c>
      <c r="AB1546" t="s">
        <v>41</v>
      </c>
      <c r="AC1546" t="s">
        <v>42</v>
      </c>
      <c r="AD1546" t="s">
        <v>43</v>
      </c>
      <c r="AE1546">
        <v>1</v>
      </c>
      <c r="AF1546" s="5">
        <v>283.86</v>
      </c>
      <c r="AG1546">
        <v>48</v>
      </c>
      <c r="AH1546" t="str">
        <f t="shared" si="24"/>
        <v>Middle Aged</v>
      </c>
    </row>
    <row r="1547" spans="1:34" x14ac:dyDescent="0.25">
      <c r="A1547">
        <v>2066</v>
      </c>
      <c r="B1547" s="1">
        <v>45142</v>
      </c>
      <c r="C1547">
        <v>2</v>
      </c>
      <c r="D1547" t="s">
        <v>106</v>
      </c>
      <c r="E1547" t="s">
        <v>87</v>
      </c>
      <c r="F1547" t="s">
        <v>30</v>
      </c>
      <c r="G1547" t="s">
        <v>31</v>
      </c>
      <c r="H1547" t="s">
        <v>45</v>
      </c>
      <c r="I1547" t="s">
        <v>55</v>
      </c>
      <c r="J1547" t="s">
        <v>34</v>
      </c>
      <c r="K1547" t="s">
        <v>188</v>
      </c>
      <c r="L1547" t="s">
        <v>96</v>
      </c>
      <c r="M1547" s="1">
        <v>32653</v>
      </c>
      <c r="N1547" t="s">
        <v>36</v>
      </c>
      <c r="O1547" t="s">
        <v>37</v>
      </c>
      <c r="P1547" t="s">
        <v>84</v>
      </c>
      <c r="Q1547" t="s">
        <v>61</v>
      </c>
      <c r="R1547" t="s">
        <v>40</v>
      </c>
      <c r="S1547" t="str">
        <f>IF(Table1[[#This Row],[Current Employee Rating]]&gt;=4,"High Performer",IF(Table1[[#This Row],[Current Employee Rating]]&gt;=3,"Average Performer","Low Performer"))</f>
        <v>Average Performer</v>
      </c>
      <c r="T1547">
        <v>3</v>
      </c>
      <c r="U1547" s="1">
        <v>44842</v>
      </c>
      <c r="V1547">
        <v>1</v>
      </c>
      <c r="W1547" t="str">
        <f>IF(Table1[[#This Row],[Engagement Score]]&lt;3,"Low",IF(Table1[[#This Row],[Engagement Score]]&lt;4,"Medium","High"))</f>
        <v>Low</v>
      </c>
      <c r="X1547">
        <v>5</v>
      </c>
      <c r="Y1547" t="str">
        <f>IF(Table1[[#This Row],[Satisfaction Score]]&lt;3,"Unsatisfied",IF(Table1[[#This Row],[Satisfaction Score]]&lt;4,"Neutral","Satisfied"))</f>
        <v>Satisfied</v>
      </c>
      <c r="Z1547">
        <v>1</v>
      </c>
      <c r="AA1547" s="1">
        <v>44807</v>
      </c>
      <c r="AB1547" t="s">
        <v>50</v>
      </c>
      <c r="AC1547" t="s">
        <v>42</v>
      </c>
      <c r="AD1547" t="s">
        <v>73</v>
      </c>
      <c r="AE1547">
        <v>5</v>
      </c>
      <c r="AF1547" s="5">
        <v>107.29</v>
      </c>
      <c r="AG1547">
        <v>34</v>
      </c>
      <c r="AH1547" t="str">
        <f t="shared" si="24"/>
        <v>Adult</v>
      </c>
    </row>
    <row r="1548" spans="1:34" x14ac:dyDescent="0.25">
      <c r="A1548">
        <v>2067</v>
      </c>
      <c r="B1548" s="1">
        <v>44673</v>
      </c>
      <c r="C1548">
        <v>4</v>
      </c>
      <c r="D1548" t="s">
        <v>106</v>
      </c>
      <c r="E1548" t="s">
        <v>81</v>
      </c>
      <c r="F1548" t="s">
        <v>30</v>
      </c>
      <c r="G1548" t="s">
        <v>55</v>
      </c>
      <c r="H1548" t="s">
        <v>32</v>
      </c>
      <c r="I1548" t="s">
        <v>46</v>
      </c>
      <c r="J1548" t="s">
        <v>34</v>
      </c>
      <c r="K1548" t="s">
        <v>188</v>
      </c>
      <c r="L1548" t="s">
        <v>79</v>
      </c>
      <c r="M1548" s="1">
        <v>18191</v>
      </c>
      <c r="N1548" t="s">
        <v>36</v>
      </c>
      <c r="O1548" t="s">
        <v>37</v>
      </c>
      <c r="P1548" t="s">
        <v>38</v>
      </c>
      <c r="Q1548" t="s">
        <v>77</v>
      </c>
      <c r="R1548" t="s">
        <v>40</v>
      </c>
      <c r="S1548" t="str">
        <f>IF(Table1[[#This Row],[Current Employee Rating]]&gt;=4,"High Performer",IF(Table1[[#This Row],[Current Employee Rating]]&gt;=3,"Average Performer","Low Performer"))</f>
        <v>Average Performer</v>
      </c>
      <c r="T1548">
        <v>3</v>
      </c>
      <c r="U1548" s="1">
        <v>44999</v>
      </c>
      <c r="V1548">
        <v>5</v>
      </c>
      <c r="W1548" t="str">
        <f>IF(Table1[[#This Row],[Engagement Score]]&lt;3,"Low",IF(Table1[[#This Row],[Engagement Score]]&lt;4,"Medium","High"))</f>
        <v>High</v>
      </c>
      <c r="X1548">
        <v>2</v>
      </c>
      <c r="Y1548" t="str">
        <f>IF(Table1[[#This Row],[Satisfaction Score]]&lt;3,"Unsatisfied",IF(Table1[[#This Row],[Satisfaction Score]]&lt;4,"Neutral","Satisfied"))</f>
        <v>Unsatisfied</v>
      </c>
      <c r="Z1548">
        <v>1</v>
      </c>
      <c r="AA1548" s="1">
        <v>45056</v>
      </c>
      <c r="AB1548" t="s">
        <v>41</v>
      </c>
      <c r="AC1548" t="s">
        <v>51</v>
      </c>
      <c r="AD1548" t="s">
        <v>43</v>
      </c>
      <c r="AE1548">
        <v>4</v>
      </c>
      <c r="AF1548" s="5">
        <v>320.87</v>
      </c>
      <c r="AG1548">
        <v>73</v>
      </c>
      <c r="AH1548" t="str">
        <f t="shared" si="24"/>
        <v>Old</v>
      </c>
    </row>
    <row r="1549" spans="1:34" x14ac:dyDescent="0.25">
      <c r="A1549">
        <v>2068</v>
      </c>
      <c r="B1549" s="1">
        <v>44352</v>
      </c>
      <c r="C1549">
        <v>4</v>
      </c>
      <c r="D1549" t="s">
        <v>106</v>
      </c>
      <c r="E1549" t="s">
        <v>54</v>
      </c>
      <c r="F1549" t="s">
        <v>30</v>
      </c>
      <c r="G1549" t="s">
        <v>31</v>
      </c>
      <c r="H1549" t="s">
        <v>32</v>
      </c>
      <c r="I1549" t="s">
        <v>46</v>
      </c>
      <c r="J1549" t="s">
        <v>34</v>
      </c>
      <c r="K1549" t="s">
        <v>188</v>
      </c>
      <c r="L1549" t="s">
        <v>70</v>
      </c>
      <c r="M1549" s="1">
        <v>22896</v>
      </c>
      <c r="N1549" t="s">
        <v>36</v>
      </c>
      <c r="O1549" t="s">
        <v>37</v>
      </c>
      <c r="P1549" t="s">
        <v>38</v>
      </c>
      <c r="Q1549" t="s">
        <v>77</v>
      </c>
      <c r="R1549" t="s">
        <v>40</v>
      </c>
      <c r="S1549" t="str">
        <f>IF(Table1[[#This Row],[Current Employee Rating]]&gt;=4,"High Performer",IF(Table1[[#This Row],[Current Employee Rating]]&gt;=3,"Average Performer","Low Performer"))</f>
        <v>Average Performer</v>
      </c>
      <c r="T1549">
        <v>3</v>
      </c>
      <c r="U1549" s="1">
        <v>44795</v>
      </c>
      <c r="V1549">
        <v>4</v>
      </c>
      <c r="W1549" t="str">
        <f>IF(Table1[[#This Row],[Engagement Score]]&lt;3,"Low",IF(Table1[[#This Row],[Engagement Score]]&lt;4,"Medium","High"))</f>
        <v>High</v>
      </c>
      <c r="X1549">
        <v>3</v>
      </c>
      <c r="Y1549" t="str">
        <f>IF(Table1[[#This Row],[Satisfaction Score]]&lt;3,"Unsatisfied",IF(Table1[[#This Row],[Satisfaction Score]]&lt;4,"Neutral","Satisfied"))</f>
        <v>Neutral</v>
      </c>
      <c r="Z1549">
        <v>5</v>
      </c>
      <c r="AA1549" s="1">
        <v>44960</v>
      </c>
      <c r="AB1549" t="s">
        <v>41</v>
      </c>
      <c r="AC1549" t="s">
        <v>42</v>
      </c>
      <c r="AD1549" t="s">
        <v>52</v>
      </c>
      <c r="AE1549">
        <v>3</v>
      </c>
      <c r="AF1549" s="5">
        <v>670.68</v>
      </c>
      <c r="AG1549">
        <v>59</v>
      </c>
      <c r="AH1549" t="str">
        <f t="shared" si="24"/>
        <v>Middle Aged</v>
      </c>
    </row>
    <row r="1550" spans="1:34" x14ac:dyDescent="0.25">
      <c r="A1550">
        <v>2069</v>
      </c>
      <c r="B1550" s="1">
        <v>44741</v>
      </c>
      <c r="C1550">
        <v>3</v>
      </c>
      <c r="D1550" t="s">
        <v>106</v>
      </c>
      <c r="E1550" t="s">
        <v>94</v>
      </c>
      <c r="F1550" t="s">
        <v>30</v>
      </c>
      <c r="G1550" t="s">
        <v>55</v>
      </c>
      <c r="H1550" t="s">
        <v>32</v>
      </c>
      <c r="I1550" t="s">
        <v>33</v>
      </c>
      <c r="J1550" t="s">
        <v>34</v>
      </c>
      <c r="K1550" t="s">
        <v>188</v>
      </c>
      <c r="L1550" t="s">
        <v>101</v>
      </c>
      <c r="M1550" s="1">
        <v>33597</v>
      </c>
      <c r="N1550" t="s">
        <v>36</v>
      </c>
      <c r="O1550" t="s">
        <v>37</v>
      </c>
      <c r="P1550" t="s">
        <v>60</v>
      </c>
      <c r="Q1550" t="s">
        <v>39</v>
      </c>
      <c r="R1550" t="s">
        <v>40</v>
      </c>
      <c r="S1550" t="str">
        <f>IF(Table1[[#This Row],[Current Employee Rating]]&gt;=4,"High Performer",IF(Table1[[#This Row],[Current Employee Rating]]&gt;=3,"Average Performer","Low Performer"))</f>
        <v>Average Performer</v>
      </c>
      <c r="T1550">
        <v>3</v>
      </c>
      <c r="U1550" s="1">
        <v>45129</v>
      </c>
      <c r="V1550">
        <v>3</v>
      </c>
      <c r="W1550" t="str">
        <f>IF(Table1[[#This Row],[Engagement Score]]&lt;3,"Low",IF(Table1[[#This Row],[Engagement Score]]&lt;4,"Medium","High"))</f>
        <v>Medium</v>
      </c>
      <c r="X1550">
        <v>1</v>
      </c>
      <c r="Y1550" t="str">
        <f>IF(Table1[[#This Row],[Satisfaction Score]]&lt;3,"Unsatisfied",IF(Table1[[#This Row],[Satisfaction Score]]&lt;4,"Neutral","Satisfied"))</f>
        <v>Unsatisfied</v>
      </c>
      <c r="Z1550">
        <v>5</v>
      </c>
      <c r="AA1550" s="1">
        <v>45056</v>
      </c>
      <c r="AB1550" t="s">
        <v>92</v>
      </c>
      <c r="AC1550" t="s">
        <v>51</v>
      </c>
      <c r="AD1550" t="s">
        <v>52</v>
      </c>
      <c r="AE1550">
        <v>3</v>
      </c>
      <c r="AF1550" s="5">
        <v>685.62</v>
      </c>
      <c r="AG1550">
        <v>31</v>
      </c>
      <c r="AH1550" t="str">
        <f t="shared" si="24"/>
        <v>Adult</v>
      </c>
    </row>
    <row r="1551" spans="1:34" x14ac:dyDescent="0.25">
      <c r="A1551">
        <v>2070</v>
      </c>
      <c r="B1551" s="1">
        <v>44744</v>
      </c>
      <c r="C1551">
        <v>3</v>
      </c>
      <c r="D1551" t="s">
        <v>106</v>
      </c>
      <c r="E1551" t="s">
        <v>85</v>
      </c>
      <c r="F1551" t="s">
        <v>30</v>
      </c>
      <c r="G1551" t="s">
        <v>31</v>
      </c>
      <c r="H1551" t="s">
        <v>45</v>
      </c>
      <c r="I1551" t="s">
        <v>55</v>
      </c>
      <c r="J1551" t="s">
        <v>34</v>
      </c>
      <c r="K1551" t="s">
        <v>188</v>
      </c>
      <c r="L1551" t="s">
        <v>70</v>
      </c>
      <c r="M1551" s="1">
        <v>25254</v>
      </c>
      <c r="N1551" t="s">
        <v>36</v>
      </c>
      <c r="O1551" t="s">
        <v>37</v>
      </c>
      <c r="P1551" t="s">
        <v>38</v>
      </c>
      <c r="Q1551" t="s">
        <v>77</v>
      </c>
      <c r="R1551" t="s">
        <v>40</v>
      </c>
      <c r="S1551" t="str">
        <f>IF(Table1[[#This Row],[Current Employee Rating]]&gt;=4,"High Performer",IF(Table1[[#This Row],[Current Employee Rating]]&gt;=3,"Average Performer","Low Performer"))</f>
        <v>Average Performer</v>
      </c>
      <c r="T1551">
        <v>3</v>
      </c>
      <c r="U1551" s="1">
        <v>44980</v>
      </c>
      <c r="V1551">
        <v>3</v>
      </c>
      <c r="W1551" t="str">
        <f>IF(Table1[[#This Row],[Engagement Score]]&lt;3,"Low",IF(Table1[[#This Row],[Engagement Score]]&lt;4,"Medium","High"))</f>
        <v>Medium</v>
      </c>
      <c r="X1551">
        <v>4</v>
      </c>
      <c r="Y1551" t="str">
        <f>IF(Table1[[#This Row],[Satisfaction Score]]&lt;3,"Unsatisfied",IF(Table1[[#This Row],[Satisfaction Score]]&lt;4,"Neutral","Satisfied"))</f>
        <v>Satisfied</v>
      </c>
      <c r="Z1551">
        <v>5</v>
      </c>
      <c r="AA1551" s="1">
        <v>45028</v>
      </c>
      <c r="AB1551" t="s">
        <v>68</v>
      </c>
      <c r="AC1551" t="s">
        <v>42</v>
      </c>
      <c r="AD1551" t="s">
        <v>63</v>
      </c>
      <c r="AE1551">
        <v>5</v>
      </c>
      <c r="AF1551" s="5">
        <v>842.88</v>
      </c>
      <c r="AG1551">
        <v>53</v>
      </c>
      <c r="AH1551" t="str">
        <f t="shared" si="24"/>
        <v>Middle Aged</v>
      </c>
    </row>
    <row r="1552" spans="1:34" x14ac:dyDescent="0.25">
      <c r="A1552">
        <v>2071</v>
      </c>
      <c r="B1552" s="1">
        <v>44930</v>
      </c>
      <c r="C1552">
        <v>3</v>
      </c>
      <c r="D1552" t="s">
        <v>106</v>
      </c>
      <c r="E1552" t="s">
        <v>64</v>
      </c>
      <c r="F1552" t="s">
        <v>30</v>
      </c>
      <c r="G1552" t="s">
        <v>31</v>
      </c>
      <c r="H1552" t="s">
        <v>45</v>
      </c>
      <c r="I1552" t="s">
        <v>55</v>
      </c>
      <c r="J1552" t="s">
        <v>34</v>
      </c>
      <c r="K1552" t="s">
        <v>188</v>
      </c>
      <c r="L1552" t="s">
        <v>101</v>
      </c>
      <c r="M1552" s="1">
        <v>28259</v>
      </c>
      <c r="N1552" t="s">
        <v>36</v>
      </c>
      <c r="O1552" t="s">
        <v>37</v>
      </c>
      <c r="P1552" t="s">
        <v>38</v>
      </c>
      <c r="Q1552" t="s">
        <v>39</v>
      </c>
      <c r="R1552" t="s">
        <v>40</v>
      </c>
      <c r="S1552" t="str">
        <f>IF(Table1[[#This Row],[Current Employee Rating]]&gt;=4,"High Performer",IF(Table1[[#This Row],[Current Employee Rating]]&gt;=3,"Average Performer","Low Performer"))</f>
        <v>Average Performer</v>
      </c>
      <c r="T1552">
        <v>3</v>
      </c>
      <c r="U1552" s="1">
        <v>44819</v>
      </c>
      <c r="V1552">
        <v>2</v>
      </c>
      <c r="W1552" t="str">
        <f>IF(Table1[[#This Row],[Engagement Score]]&lt;3,"Low",IF(Table1[[#This Row],[Engagement Score]]&lt;4,"Medium","High"))</f>
        <v>Low</v>
      </c>
      <c r="X1552">
        <v>1</v>
      </c>
      <c r="Y1552" t="str">
        <f>IF(Table1[[#This Row],[Satisfaction Score]]&lt;3,"Unsatisfied",IF(Table1[[#This Row],[Satisfaction Score]]&lt;4,"Neutral","Satisfied"))</f>
        <v>Unsatisfied</v>
      </c>
      <c r="Z1552">
        <v>5</v>
      </c>
      <c r="AA1552" s="1">
        <v>44966</v>
      </c>
      <c r="AB1552" t="s">
        <v>68</v>
      </c>
      <c r="AC1552" t="s">
        <v>42</v>
      </c>
      <c r="AD1552" t="s">
        <v>52</v>
      </c>
      <c r="AE1552">
        <v>5</v>
      </c>
      <c r="AF1552" s="5">
        <v>735.7</v>
      </c>
      <c r="AG1552">
        <v>46</v>
      </c>
      <c r="AH1552" t="str">
        <f t="shared" si="24"/>
        <v>Middle Aged</v>
      </c>
    </row>
    <row r="1553" spans="1:34" x14ac:dyDescent="0.25">
      <c r="A1553">
        <v>2072</v>
      </c>
      <c r="B1553" s="1">
        <v>45115</v>
      </c>
      <c r="C1553">
        <v>2</v>
      </c>
      <c r="D1553" t="s">
        <v>106</v>
      </c>
      <c r="E1553" t="s">
        <v>74</v>
      </c>
      <c r="F1553" t="s">
        <v>30</v>
      </c>
      <c r="G1553" t="s">
        <v>31</v>
      </c>
      <c r="H1553" t="s">
        <v>45</v>
      </c>
      <c r="I1553" t="s">
        <v>33</v>
      </c>
      <c r="J1553" t="s">
        <v>34</v>
      </c>
      <c r="K1553" t="s">
        <v>188</v>
      </c>
      <c r="L1553" t="s">
        <v>96</v>
      </c>
      <c r="M1553" s="1">
        <v>29471</v>
      </c>
      <c r="N1553" t="s">
        <v>36</v>
      </c>
      <c r="O1553" t="s">
        <v>37</v>
      </c>
      <c r="P1553" t="s">
        <v>38</v>
      </c>
      <c r="Q1553" t="s">
        <v>61</v>
      </c>
      <c r="R1553" t="s">
        <v>40</v>
      </c>
      <c r="S1553" t="str">
        <f>IF(Table1[[#This Row],[Current Employee Rating]]&gt;=4,"High Performer",IF(Table1[[#This Row],[Current Employee Rating]]&gt;=3,"Average Performer","Low Performer"))</f>
        <v>Average Performer</v>
      </c>
      <c r="T1553">
        <v>3</v>
      </c>
      <c r="U1553" s="1">
        <v>44825</v>
      </c>
      <c r="V1553">
        <v>5</v>
      </c>
      <c r="W1553" t="str">
        <f>IF(Table1[[#This Row],[Engagement Score]]&lt;3,"Low",IF(Table1[[#This Row],[Engagement Score]]&lt;4,"Medium","High"))</f>
        <v>High</v>
      </c>
      <c r="X1553">
        <v>4</v>
      </c>
      <c r="Y1553" t="str">
        <f>IF(Table1[[#This Row],[Satisfaction Score]]&lt;3,"Unsatisfied",IF(Table1[[#This Row],[Satisfaction Score]]&lt;4,"Neutral","Satisfied"))</f>
        <v>Satisfied</v>
      </c>
      <c r="Z1553">
        <v>1</v>
      </c>
      <c r="AA1553" s="1">
        <v>45094</v>
      </c>
      <c r="AB1553" t="s">
        <v>50</v>
      </c>
      <c r="AC1553" t="s">
        <v>42</v>
      </c>
      <c r="AD1553" t="s">
        <v>73</v>
      </c>
      <c r="AE1553">
        <v>5</v>
      </c>
      <c r="AF1553" s="5">
        <v>974.31</v>
      </c>
      <c r="AG1553">
        <v>43</v>
      </c>
      <c r="AH1553" t="str">
        <f t="shared" si="24"/>
        <v>Middle Aged</v>
      </c>
    </row>
    <row r="1554" spans="1:34" x14ac:dyDescent="0.25">
      <c r="A1554">
        <v>2073</v>
      </c>
      <c r="B1554" s="1">
        <v>44988</v>
      </c>
      <c r="C1554">
        <v>3</v>
      </c>
      <c r="D1554" t="s">
        <v>106</v>
      </c>
      <c r="E1554" t="s">
        <v>94</v>
      </c>
      <c r="F1554" t="s">
        <v>30</v>
      </c>
      <c r="G1554" t="s">
        <v>46</v>
      </c>
      <c r="H1554" t="s">
        <v>56</v>
      </c>
      <c r="I1554" t="s">
        <v>55</v>
      </c>
      <c r="J1554" t="s">
        <v>34</v>
      </c>
      <c r="K1554" t="s">
        <v>188</v>
      </c>
      <c r="L1554" t="s">
        <v>70</v>
      </c>
      <c r="M1554" s="1">
        <v>20654</v>
      </c>
      <c r="N1554" t="s">
        <v>36</v>
      </c>
      <c r="O1554" t="s">
        <v>37</v>
      </c>
      <c r="P1554" t="s">
        <v>49</v>
      </c>
      <c r="Q1554" t="s">
        <v>61</v>
      </c>
      <c r="R1554" t="s">
        <v>40</v>
      </c>
      <c r="S1554" t="str">
        <f>IF(Table1[[#This Row],[Current Employee Rating]]&gt;=4,"High Performer",IF(Table1[[#This Row],[Current Employee Rating]]&gt;=3,"Average Performer","Low Performer"))</f>
        <v>Average Performer</v>
      </c>
      <c r="T1554">
        <v>3</v>
      </c>
      <c r="U1554" s="1">
        <v>44969</v>
      </c>
      <c r="V1554">
        <v>1</v>
      </c>
      <c r="W1554" t="str">
        <f>IF(Table1[[#This Row],[Engagement Score]]&lt;3,"Low",IF(Table1[[#This Row],[Engagement Score]]&lt;4,"Medium","High"))</f>
        <v>Low</v>
      </c>
      <c r="X1554">
        <v>2</v>
      </c>
      <c r="Y1554" t="str">
        <f>IF(Table1[[#This Row],[Satisfaction Score]]&lt;3,"Unsatisfied",IF(Table1[[#This Row],[Satisfaction Score]]&lt;4,"Neutral","Satisfied"))</f>
        <v>Unsatisfied</v>
      </c>
      <c r="Z1554">
        <v>2</v>
      </c>
      <c r="AA1554" s="1">
        <v>45141</v>
      </c>
      <c r="AB1554" t="s">
        <v>62</v>
      </c>
      <c r="AC1554" t="s">
        <v>42</v>
      </c>
      <c r="AD1554" t="s">
        <v>52</v>
      </c>
      <c r="AE1554">
        <v>3</v>
      </c>
      <c r="AF1554" s="5">
        <v>760.53</v>
      </c>
      <c r="AG1554">
        <v>67</v>
      </c>
      <c r="AH1554" t="str">
        <f t="shared" si="24"/>
        <v>Old</v>
      </c>
    </row>
    <row r="1555" spans="1:34" x14ac:dyDescent="0.25">
      <c r="A1555">
        <v>2074</v>
      </c>
      <c r="B1555" s="1">
        <v>43696</v>
      </c>
      <c r="C1555">
        <v>6</v>
      </c>
      <c r="D1555" t="s">
        <v>106</v>
      </c>
      <c r="E1555" t="s">
        <v>74</v>
      </c>
      <c r="F1555" t="s">
        <v>30</v>
      </c>
      <c r="G1555" t="s">
        <v>46</v>
      </c>
      <c r="H1555" t="s">
        <v>56</v>
      </c>
      <c r="I1555" t="s">
        <v>55</v>
      </c>
      <c r="J1555" t="s">
        <v>34</v>
      </c>
      <c r="K1555" t="s">
        <v>188</v>
      </c>
      <c r="L1555" t="s">
        <v>70</v>
      </c>
      <c r="M1555" s="1">
        <v>24801</v>
      </c>
      <c r="N1555" t="s">
        <v>36</v>
      </c>
      <c r="O1555" t="s">
        <v>37</v>
      </c>
      <c r="P1555" t="s">
        <v>49</v>
      </c>
      <c r="Q1555" t="s">
        <v>39</v>
      </c>
      <c r="R1555" t="s">
        <v>40</v>
      </c>
      <c r="S1555" t="str">
        <f>IF(Table1[[#This Row],[Current Employee Rating]]&gt;=4,"High Performer",IF(Table1[[#This Row],[Current Employee Rating]]&gt;=3,"Average Performer","Low Performer"))</f>
        <v>Average Performer</v>
      </c>
      <c r="T1555">
        <v>3</v>
      </c>
      <c r="U1555" s="1">
        <v>45112</v>
      </c>
      <c r="V1555">
        <v>3</v>
      </c>
      <c r="W1555" t="str">
        <f>IF(Table1[[#This Row],[Engagement Score]]&lt;3,"Low",IF(Table1[[#This Row],[Engagement Score]]&lt;4,"Medium","High"))</f>
        <v>Medium</v>
      </c>
      <c r="X1555">
        <v>2</v>
      </c>
      <c r="Y1555" t="str">
        <f>IF(Table1[[#This Row],[Satisfaction Score]]&lt;3,"Unsatisfied",IF(Table1[[#This Row],[Satisfaction Score]]&lt;4,"Neutral","Satisfied"))</f>
        <v>Unsatisfied</v>
      </c>
      <c r="Z1555">
        <v>4</v>
      </c>
      <c r="AA1555" s="1">
        <v>44824</v>
      </c>
      <c r="AB1555" t="s">
        <v>62</v>
      </c>
      <c r="AC1555" t="s">
        <v>42</v>
      </c>
      <c r="AD1555" t="s">
        <v>73</v>
      </c>
      <c r="AE1555">
        <v>5</v>
      </c>
      <c r="AF1555" s="5">
        <v>640.97</v>
      </c>
      <c r="AG1555">
        <v>52</v>
      </c>
      <c r="AH1555" t="str">
        <f t="shared" si="24"/>
        <v>Middle Aged</v>
      </c>
    </row>
    <row r="1556" spans="1:34" x14ac:dyDescent="0.25">
      <c r="A1556">
        <v>2075</v>
      </c>
      <c r="B1556" s="1">
        <v>43403</v>
      </c>
      <c r="C1556">
        <v>7</v>
      </c>
      <c r="D1556" t="s">
        <v>28</v>
      </c>
      <c r="E1556" t="s">
        <v>81</v>
      </c>
      <c r="F1556" t="s">
        <v>30</v>
      </c>
      <c r="G1556" t="s">
        <v>31</v>
      </c>
      <c r="H1556" t="s">
        <v>45</v>
      </c>
      <c r="I1556" t="s">
        <v>55</v>
      </c>
      <c r="J1556" t="s">
        <v>34</v>
      </c>
      <c r="K1556" t="s">
        <v>188</v>
      </c>
      <c r="L1556" t="s">
        <v>96</v>
      </c>
      <c r="M1556" s="1">
        <v>28046</v>
      </c>
      <c r="N1556" t="s">
        <v>36</v>
      </c>
      <c r="O1556" t="s">
        <v>37</v>
      </c>
      <c r="P1556" t="s">
        <v>60</v>
      </c>
      <c r="Q1556" t="s">
        <v>67</v>
      </c>
      <c r="R1556" t="s">
        <v>40</v>
      </c>
      <c r="S1556" t="str">
        <f>IF(Table1[[#This Row],[Current Employee Rating]]&gt;=4,"High Performer",IF(Table1[[#This Row],[Current Employee Rating]]&gt;=3,"Average Performer","Low Performer"))</f>
        <v>Average Performer</v>
      </c>
      <c r="T1556">
        <v>3</v>
      </c>
      <c r="U1556" s="1">
        <v>44984</v>
      </c>
      <c r="V1556">
        <v>4</v>
      </c>
      <c r="W1556" t="str">
        <f>IF(Table1[[#This Row],[Engagement Score]]&lt;3,"Low",IF(Table1[[#This Row],[Engagement Score]]&lt;4,"Medium","High"))</f>
        <v>High</v>
      </c>
      <c r="X1556">
        <v>5</v>
      </c>
      <c r="Y1556" t="str">
        <f>IF(Table1[[#This Row],[Satisfaction Score]]&lt;3,"Unsatisfied",IF(Table1[[#This Row],[Satisfaction Score]]&lt;4,"Neutral","Satisfied"))</f>
        <v>Satisfied</v>
      </c>
      <c r="Z1556">
        <v>2</v>
      </c>
      <c r="AA1556" s="1">
        <v>44861</v>
      </c>
      <c r="AB1556" t="s">
        <v>50</v>
      </c>
      <c r="AC1556" t="s">
        <v>51</v>
      </c>
      <c r="AD1556" t="s">
        <v>52</v>
      </c>
      <c r="AE1556">
        <v>5</v>
      </c>
      <c r="AF1556" s="5">
        <v>807.49</v>
      </c>
      <c r="AG1556">
        <v>42</v>
      </c>
      <c r="AH1556" t="str">
        <f t="shared" si="24"/>
        <v>Middle Aged</v>
      </c>
    </row>
    <row r="1557" spans="1:34" x14ac:dyDescent="0.25">
      <c r="A1557">
        <v>2076</v>
      </c>
      <c r="B1557" s="1">
        <v>44537</v>
      </c>
      <c r="C1557">
        <v>4</v>
      </c>
      <c r="D1557" t="s">
        <v>28</v>
      </c>
      <c r="E1557" t="s">
        <v>54</v>
      </c>
      <c r="F1557" t="s">
        <v>30</v>
      </c>
      <c r="G1557" t="s">
        <v>55</v>
      </c>
      <c r="H1557" t="s">
        <v>45</v>
      </c>
      <c r="I1557" t="s">
        <v>55</v>
      </c>
      <c r="J1557" t="s">
        <v>34</v>
      </c>
      <c r="K1557" t="s">
        <v>188</v>
      </c>
      <c r="L1557" t="s">
        <v>70</v>
      </c>
      <c r="M1557" s="1">
        <v>15914</v>
      </c>
      <c r="N1557" t="s">
        <v>36</v>
      </c>
      <c r="O1557" t="s">
        <v>37</v>
      </c>
      <c r="P1557" t="s">
        <v>72</v>
      </c>
      <c r="Q1557" t="s">
        <v>77</v>
      </c>
      <c r="R1557" t="s">
        <v>40</v>
      </c>
      <c r="S1557" t="str">
        <f>IF(Table1[[#This Row],[Current Employee Rating]]&gt;=4,"High Performer",IF(Table1[[#This Row],[Current Employee Rating]]&gt;=3,"Average Performer","Low Performer"))</f>
        <v>Average Performer</v>
      </c>
      <c r="T1557">
        <v>3</v>
      </c>
      <c r="U1557" s="1">
        <v>44933</v>
      </c>
      <c r="V1557">
        <v>5</v>
      </c>
      <c r="W1557" t="str">
        <f>IF(Table1[[#This Row],[Engagement Score]]&lt;3,"Low",IF(Table1[[#This Row],[Engagement Score]]&lt;4,"Medium","High"))</f>
        <v>High</v>
      </c>
      <c r="X1557">
        <v>5</v>
      </c>
      <c r="Y1557" t="str">
        <f>IF(Table1[[#This Row],[Satisfaction Score]]&lt;3,"Unsatisfied",IF(Table1[[#This Row],[Satisfaction Score]]&lt;4,"Neutral","Satisfied"))</f>
        <v>Satisfied</v>
      </c>
      <c r="Z1557">
        <v>1</v>
      </c>
      <c r="AA1557" s="1">
        <v>44873</v>
      </c>
      <c r="AB1557" t="s">
        <v>92</v>
      </c>
      <c r="AC1557" t="s">
        <v>42</v>
      </c>
      <c r="AD1557" t="s">
        <v>63</v>
      </c>
      <c r="AE1557">
        <v>3</v>
      </c>
      <c r="AF1557" s="5">
        <v>350.22</v>
      </c>
      <c r="AG1557">
        <v>78</v>
      </c>
      <c r="AH1557" t="str">
        <f t="shared" si="24"/>
        <v>Old</v>
      </c>
    </row>
    <row r="1558" spans="1:34" x14ac:dyDescent="0.25">
      <c r="A1558">
        <v>2077</v>
      </c>
      <c r="B1558" s="1">
        <v>44153</v>
      </c>
      <c r="C1558">
        <v>5</v>
      </c>
      <c r="D1558" t="s">
        <v>28</v>
      </c>
      <c r="E1558" t="s">
        <v>94</v>
      </c>
      <c r="F1558" t="s">
        <v>30</v>
      </c>
      <c r="G1558" t="s">
        <v>55</v>
      </c>
      <c r="H1558" t="s">
        <v>45</v>
      </c>
      <c r="I1558" t="s">
        <v>33</v>
      </c>
      <c r="J1558" t="s">
        <v>34</v>
      </c>
      <c r="K1558" t="s">
        <v>188</v>
      </c>
      <c r="L1558" t="s">
        <v>65</v>
      </c>
      <c r="M1558" s="1">
        <v>16065</v>
      </c>
      <c r="N1558" t="s">
        <v>36</v>
      </c>
      <c r="O1558" t="s">
        <v>37</v>
      </c>
      <c r="P1558" t="s">
        <v>84</v>
      </c>
      <c r="Q1558" t="s">
        <v>67</v>
      </c>
      <c r="R1558" t="s">
        <v>40</v>
      </c>
      <c r="S1558" t="str">
        <f>IF(Table1[[#This Row],[Current Employee Rating]]&gt;=4,"High Performer",IF(Table1[[#This Row],[Current Employee Rating]]&gt;=3,"Average Performer","Low Performer"))</f>
        <v>Average Performer</v>
      </c>
      <c r="T1558">
        <v>3</v>
      </c>
      <c r="U1558" s="1">
        <v>45133</v>
      </c>
      <c r="V1558">
        <v>4</v>
      </c>
      <c r="W1558" t="str">
        <f>IF(Table1[[#This Row],[Engagement Score]]&lt;3,"Low",IF(Table1[[#This Row],[Engagement Score]]&lt;4,"Medium","High"))</f>
        <v>High</v>
      </c>
      <c r="X1558">
        <v>1</v>
      </c>
      <c r="Y1558" t="str">
        <f>IF(Table1[[#This Row],[Satisfaction Score]]&lt;3,"Unsatisfied",IF(Table1[[#This Row],[Satisfaction Score]]&lt;4,"Neutral","Satisfied"))</f>
        <v>Unsatisfied</v>
      </c>
      <c r="Z1558">
        <v>1</v>
      </c>
      <c r="AA1558" s="1">
        <v>45023</v>
      </c>
      <c r="AB1558" t="s">
        <v>92</v>
      </c>
      <c r="AC1558" t="s">
        <v>42</v>
      </c>
      <c r="AD1558" t="s">
        <v>63</v>
      </c>
      <c r="AE1558">
        <v>4</v>
      </c>
      <c r="AF1558" s="5">
        <v>447.67</v>
      </c>
      <c r="AG1558">
        <v>77</v>
      </c>
      <c r="AH1558" t="str">
        <f t="shared" si="24"/>
        <v>Old</v>
      </c>
    </row>
    <row r="1559" spans="1:34" x14ac:dyDescent="0.25">
      <c r="A1559">
        <v>2078</v>
      </c>
      <c r="B1559" s="1">
        <v>43369</v>
      </c>
      <c r="C1559">
        <v>7</v>
      </c>
      <c r="D1559" t="s">
        <v>28</v>
      </c>
      <c r="E1559" t="s">
        <v>85</v>
      </c>
      <c r="F1559" t="s">
        <v>108</v>
      </c>
      <c r="G1559" t="s">
        <v>55</v>
      </c>
      <c r="H1559" t="s">
        <v>56</v>
      </c>
      <c r="I1559" t="s">
        <v>33</v>
      </c>
      <c r="J1559" t="s">
        <v>34</v>
      </c>
      <c r="K1559" t="s">
        <v>188</v>
      </c>
      <c r="L1559" t="s">
        <v>70</v>
      </c>
      <c r="M1559" s="1">
        <v>31711</v>
      </c>
      <c r="N1559" t="s">
        <v>36</v>
      </c>
      <c r="O1559" t="s">
        <v>37</v>
      </c>
      <c r="P1559" t="s">
        <v>38</v>
      </c>
      <c r="Q1559" t="s">
        <v>61</v>
      </c>
      <c r="R1559" t="s">
        <v>40</v>
      </c>
      <c r="S1559" t="str">
        <f>IF(Table1[[#This Row],[Current Employee Rating]]&gt;=4,"High Performer",IF(Table1[[#This Row],[Current Employee Rating]]&gt;=3,"Average Performer","Low Performer"))</f>
        <v>Average Performer</v>
      </c>
      <c r="T1559">
        <v>3</v>
      </c>
      <c r="U1559" s="1">
        <v>44855</v>
      </c>
      <c r="V1559">
        <v>5</v>
      </c>
      <c r="W1559" t="str">
        <f>IF(Table1[[#This Row],[Engagement Score]]&lt;3,"Low",IF(Table1[[#This Row],[Engagement Score]]&lt;4,"Medium","High"))</f>
        <v>High</v>
      </c>
      <c r="X1559">
        <v>5</v>
      </c>
      <c r="Y1559" t="str">
        <f>IF(Table1[[#This Row],[Satisfaction Score]]&lt;3,"Unsatisfied",IF(Table1[[#This Row],[Satisfaction Score]]&lt;4,"Neutral","Satisfied"))</f>
        <v>Satisfied</v>
      </c>
      <c r="Z1559">
        <v>2</v>
      </c>
      <c r="AA1559" s="1">
        <v>44780</v>
      </c>
      <c r="AB1559" t="s">
        <v>92</v>
      </c>
      <c r="AC1559" t="s">
        <v>42</v>
      </c>
      <c r="AD1559" t="s">
        <v>52</v>
      </c>
      <c r="AE1559">
        <v>5</v>
      </c>
      <c r="AF1559" s="5">
        <v>737.61</v>
      </c>
      <c r="AG1559">
        <v>32</v>
      </c>
      <c r="AH1559" t="str">
        <f t="shared" si="24"/>
        <v>Adult</v>
      </c>
    </row>
    <row r="1560" spans="1:34" x14ac:dyDescent="0.25">
      <c r="A1560">
        <v>2079</v>
      </c>
      <c r="B1560" s="1">
        <v>44731</v>
      </c>
      <c r="C1560">
        <v>3</v>
      </c>
      <c r="D1560" t="s">
        <v>28</v>
      </c>
      <c r="E1560" t="s">
        <v>64</v>
      </c>
      <c r="F1560" t="s">
        <v>30</v>
      </c>
      <c r="G1560" t="s">
        <v>46</v>
      </c>
      <c r="H1560" t="s">
        <v>56</v>
      </c>
      <c r="I1560" t="s">
        <v>46</v>
      </c>
      <c r="J1560" t="s">
        <v>34</v>
      </c>
      <c r="K1560" t="s">
        <v>188</v>
      </c>
      <c r="L1560" t="s">
        <v>65</v>
      </c>
      <c r="M1560" s="1">
        <v>20618</v>
      </c>
      <c r="N1560" t="s">
        <v>36</v>
      </c>
      <c r="O1560" t="s">
        <v>37</v>
      </c>
      <c r="P1560" t="s">
        <v>38</v>
      </c>
      <c r="Q1560" t="s">
        <v>67</v>
      </c>
      <c r="R1560" t="s">
        <v>40</v>
      </c>
      <c r="S1560" t="str">
        <f>IF(Table1[[#This Row],[Current Employee Rating]]&gt;=4,"High Performer",IF(Table1[[#This Row],[Current Employee Rating]]&gt;=3,"Average Performer","Low Performer"))</f>
        <v>Average Performer</v>
      </c>
      <c r="T1560">
        <v>3</v>
      </c>
      <c r="U1560" s="1">
        <v>44988</v>
      </c>
      <c r="V1560">
        <v>4</v>
      </c>
      <c r="W1560" t="str">
        <f>IF(Table1[[#This Row],[Engagement Score]]&lt;3,"Low",IF(Table1[[#This Row],[Engagement Score]]&lt;4,"Medium","High"))</f>
        <v>High</v>
      </c>
      <c r="X1560">
        <v>2</v>
      </c>
      <c r="Y1560" t="str">
        <f>IF(Table1[[#This Row],[Satisfaction Score]]&lt;3,"Unsatisfied",IF(Table1[[#This Row],[Satisfaction Score]]&lt;4,"Neutral","Satisfied"))</f>
        <v>Unsatisfied</v>
      </c>
      <c r="Z1560">
        <v>3</v>
      </c>
      <c r="AA1560" s="1">
        <v>44941</v>
      </c>
      <c r="AB1560" t="s">
        <v>41</v>
      </c>
      <c r="AC1560" t="s">
        <v>51</v>
      </c>
      <c r="AD1560" t="s">
        <v>63</v>
      </c>
      <c r="AE1560">
        <v>4</v>
      </c>
      <c r="AF1560" s="5">
        <v>444.96</v>
      </c>
      <c r="AG1560">
        <v>66</v>
      </c>
      <c r="AH1560" t="str">
        <f t="shared" si="24"/>
        <v>Old</v>
      </c>
    </row>
    <row r="1561" spans="1:34" x14ac:dyDescent="0.25">
      <c r="A1561">
        <v>2080</v>
      </c>
      <c r="B1561" s="1">
        <v>44819</v>
      </c>
      <c r="C1561">
        <v>3</v>
      </c>
      <c r="D1561" t="s">
        <v>28</v>
      </c>
      <c r="E1561" t="s">
        <v>74</v>
      </c>
      <c r="F1561" t="s">
        <v>30</v>
      </c>
      <c r="G1561" t="s">
        <v>31</v>
      </c>
      <c r="H1561" t="s">
        <v>56</v>
      </c>
      <c r="I1561" t="s">
        <v>33</v>
      </c>
      <c r="J1561" t="s">
        <v>34</v>
      </c>
      <c r="K1561" t="s">
        <v>188</v>
      </c>
      <c r="L1561" t="s">
        <v>102</v>
      </c>
      <c r="M1561" s="1">
        <v>22223</v>
      </c>
      <c r="N1561" t="s">
        <v>36</v>
      </c>
      <c r="O1561" t="s">
        <v>37</v>
      </c>
      <c r="P1561" t="s">
        <v>60</v>
      </c>
      <c r="Q1561" t="s">
        <v>67</v>
      </c>
      <c r="R1561" t="s">
        <v>40</v>
      </c>
      <c r="S1561" t="str">
        <f>IF(Table1[[#This Row],[Current Employee Rating]]&gt;=4,"High Performer",IF(Table1[[#This Row],[Current Employee Rating]]&gt;=3,"Average Performer","Low Performer"))</f>
        <v>Average Performer</v>
      </c>
      <c r="T1561">
        <v>3</v>
      </c>
      <c r="U1561" s="1">
        <v>44969</v>
      </c>
      <c r="V1561">
        <v>4</v>
      </c>
      <c r="W1561" t="str">
        <f>IF(Table1[[#This Row],[Engagement Score]]&lt;3,"Low",IF(Table1[[#This Row],[Engagement Score]]&lt;4,"Medium","High"))</f>
        <v>High</v>
      </c>
      <c r="X1561">
        <v>1</v>
      </c>
      <c r="Y1561" t="str">
        <f>IF(Table1[[#This Row],[Satisfaction Score]]&lt;3,"Unsatisfied",IF(Table1[[#This Row],[Satisfaction Score]]&lt;4,"Neutral","Satisfied"))</f>
        <v>Unsatisfied</v>
      </c>
      <c r="Z1561">
        <v>4</v>
      </c>
      <c r="AA1561" s="1">
        <v>45086</v>
      </c>
      <c r="AB1561" t="s">
        <v>62</v>
      </c>
      <c r="AC1561" t="s">
        <v>51</v>
      </c>
      <c r="AD1561" t="s">
        <v>43</v>
      </c>
      <c r="AE1561">
        <v>1</v>
      </c>
      <c r="AF1561" s="5">
        <v>605.04999999999995</v>
      </c>
      <c r="AG1561">
        <v>62</v>
      </c>
      <c r="AH1561" t="str">
        <f t="shared" si="24"/>
        <v>Old</v>
      </c>
    </row>
    <row r="1562" spans="1:34" x14ac:dyDescent="0.25">
      <c r="A1562">
        <v>2081</v>
      </c>
      <c r="B1562" s="1">
        <v>43960</v>
      </c>
      <c r="C1562">
        <v>6</v>
      </c>
      <c r="D1562" t="s">
        <v>28</v>
      </c>
      <c r="E1562" t="s">
        <v>69</v>
      </c>
      <c r="F1562" t="s">
        <v>30</v>
      </c>
      <c r="G1562" t="s">
        <v>46</v>
      </c>
      <c r="H1562" t="s">
        <v>45</v>
      </c>
      <c r="I1562" t="s">
        <v>33</v>
      </c>
      <c r="J1562" t="s">
        <v>34</v>
      </c>
      <c r="K1562" t="s">
        <v>188</v>
      </c>
      <c r="L1562" t="s">
        <v>79</v>
      </c>
      <c r="M1562" s="1">
        <v>32302</v>
      </c>
      <c r="N1562" t="s">
        <v>36</v>
      </c>
      <c r="O1562" t="s">
        <v>37</v>
      </c>
      <c r="P1562" t="s">
        <v>84</v>
      </c>
      <c r="Q1562" t="s">
        <v>67</v>
      </c>
      <c r="R1562" t="s">
        <v>40</v>
      </c>
      <c r="S1562" t="str">
        <f>IF(Table1[[#This Row],[Current Employee Rating]]&gt;=4,"High Performer",IF(Table1[[#This Row],[Current Employee Rating]]&gt;=3,"Average Performer","Low Performer"))</f>
        <v>Average Performer</v>
      </c>
      <c r="T1562">
        <v>3</v>
      </c>
      <c r="U1562" s="1">
        <v>44978</v>
      </c>
      <c r="V1562">
        <v>1</v>
      </c>
      <c r="W1562" t="str">
        <f>IF(Table1[[#This Row],[Engagement Score]]&lt;3,"Low",IF(Table1[[#This Row],[Engagement Score]]&lt;4,"Medium","High"))</f>
        <v>Low</v>
      </c>
      <c r="X1562">
        <v>1</v>
      </c>
      <c r="Y1562" t="str">
        <f>IF(Table1[[#This Row],[Satisfaction Score]]&lt;3,"Unsatisfied",IF(Table1[[#This Row],[Satisfaction Score]]&lt;4,"Neutral","Satisfied"))</f>
        <v>Unsatisfied</v>
      </c>
      <c r="Z1562">
        <v>4</v>
      </c>
      <c r="AA1562" s="1">
        <v>45060</v>
      </c>
      <c r="AB1562" t="s">
        <v>50</v>
      </c>
      <c r="AC1562" t="s">
        <v>51</v>
      </c>
      <c r="AD1562" t="s">
        <v>43</v>
      </c>
      <c r="AE1562">
        <v>4</v>
      </c>
      <c r="AF1562" s="5">
        <v>744.4</v>
      </c>
      <c r="AG1562">
        <v>32</v>
      </c>
      <c r="AH1562" t="str">
        <f t="shared" si="24"/>
        <v>Adult</v>
      </c>
    </row>
    <row r="1563" spans="1:34" x14ac:dyDescent="0.25">
      <c r="A1563">
        <v>2082</v>
      </c>
      <c r="B1563" s="1">
        <v>44244</v>
      </c>
      <c r="C1563">
        <v>5</v>
      </c>
      <c r="D1563" t="s">
        <v>28</v>
      </c>
      <c r="E1563" t="s">
        <v>29</v>
      </c>
      <c r="F1563" t="s">
        <v>30</v>
      </c>
      <c r="G1563" t="s">
        <v>31</v>
      </c>
      <c r="H1563" t="s">
        <v>32</v>
      </c>
      <c r="I1563" t="s">
        <v>33</v>
      </c>
      <c r="J1563" t="s">
        <v>34</v>
      </c>
      <c r="K1563" t="s">
        <v>188</v>
      </c>
      <c r="L1563" t="s">
        <v>70</v>
      </c>
      <c r="M1563" s="1">
        <v>22289</v>
      </c>
      <c r="N1563" t="s">
        <v>36</v>
      </c>
      <c r="O1563" t="s">
        <v>48</v>
      </c>
      <c r="P1563" t="s">
        <v>72</v>
      </c>
      <c r="Q1563" t="s">
        <v>61</v>
      </c>
      <c r="R1563" t="s">
        <v>40</v>
      </c>
      <c r="S1563" t="str">
        <f>IF(Table1[[#This Row],[Current Employee Rating]]&gt;=4,"High Performer",IF(Table1[[#This Row],[Current Employee Rating]]&gt;=3,"Average Performer","Low Performer"))</f>
        <v>Average Performer</v>
      </c>
      <c r="T1563">
        <v>3</v>
      </c>
      <c r="U1563" s="1">
        <v>44927</v>
      </c>
      <c r="V1563">
        <v>4</v>
      </c>
      <c r="W1563" t="str">
        <f>IF(Table1[[#This Row],[Engagement Score]]&lt;3,"Low",IF(Table1[[#This Row],[Engagement Score]]&lt;4,"Medium","High"))</f>
        <v>High</v>
      </c>
      <c r="X1563">
        <v>2</v>
      </c>
      <c r="Y1563" t="str">
        <f>IF(Table1[[#This Row],[Satisfaction Score]]&lt;3,"Unsatisfied",IF(Table1[[#This Row],[Satisfaction Score]]&lt;4,"Neutral","Satisfied"))</f>
        <v>Unsatisfied</v>
      </c>
      <c r="Z1563">
        <v>4</v>
      </c>
      <c r="AA1563" s="1">
        <v>44782</v>
      </c>
      <c r="AB1563" t="s">
        <v>50</v>
      </c>
      <c r="AC1563" t="s">
        <v>51</v>
      </c>
      <c r="AD1563" t="s">
        <v>52</v>
      </c>
      <c r="AE1563">
        <v>1</v>
      </c>
      <c r="AF1563" s="5">
        <v>230.77</v>
      </c>
      <c r="AG1563">
        <v>60</v>
      </c>
      <c r="AH1563" t="str">
        <f t="shared" si="24"/>
        <v>Old</v>
      </c>
    </row>
    <row r="1564" spans="1:34" x14ac:dyDescent="0.25">
      <c r="A1564">
        <v>2083</v>
      </c>
      <c r="B1564" s="1">
        <v>43933</v>
      </c>
      <c r="C1564">
        <v>6</v>
      </c>
      <c r="D1564" t="s">
        <v>28</v>
      </c>
      <c r="E1564" t="s">
        <v>44</v>
      </c>
      <c r="F1564" t="s">
        <v>30</v>
      </c>
      <c r="G1564" t="s">
        <v>31</v>
      </c>
      <c r="H1564" t="s">
        <v>32</v>
      </c>
      <c r="I1564" t="s">
        <v>33</v>
      </c>
      <c r="J1564" t="s">
        <v>34</v>
      </c>
      <c r="K1564" t="s">
        <v>188</v>
      </c>
      <c r="L1564" t="s">
        <v>79</v>
      </c>
      <c r="M1564" s="1">
        <v>29722</v>
      </c>
      <c r="N1564" t="s">
        <v>36</v>
      </c>
      <c r="O1564" t="s">
        <v>37</v>
      </c>
      <c r="P1564" t="s">
        <v>49</v>
      </c>
      <c r="Q1564" t="s">
        <v>77</v>
      </c>
      <c r="R1564" t="s">
        <v>40</v>
      </c>
      <c r="S1564" t="str">
        <f>IF(Table1[[#This Row],[Current Employee Rating]]&gt;=4,"High Performer",IF(Table1[[#This Row],[Current Employee Rating]]&gt;=3,"Average Performer","Low Performer"))</f>
        <v>Average Performer</v>
      </c>
      <c r="T1564">
        <v>3</v>
      </c>
      <c r="U1564" s="1">
        <v>45103</v>
      </c>
      <c r="V1564">
        <v>2</v>
      </c>
      <c r="W1564" t="str">
        <f>IF(Table1[[#This Row],[Engagement Score]]&lt;3,"Low",IF(Table1[[#This Row],[Engagement Score]]&lt;4,"Medium","High"))</f>
        <v>Low</v>
      </c>
      <c r="X1564">
        <v>2</v>
      </c>
      <c r="Y1564" t="str">
        <f>IF(Table1[[#This Row],[Satisfaction Score]]&lt;3,"Unsatisfied",IF(Table1[[#This Row],[Satisfaction Score]]&lt;4,"Neutral","Satisfied"))</f>
        <v>Unsatisfied</v>
      </c>
      <c r="Z1564">
        <v>4</v>
      </c>
      <c r="AA1564" s="1">
        <v>44916</v>
      </c>
      <c r="AB1564" t="s">
        <v>62</v>
      </c>
      <c r="AC1564" t="s">
        <v>51</v>
      </c>
      <c r="AD1564" t="s">
        <v>52</v>
      </c>
      <c r="AE1564">
        <v>5</v>
      </c>
      <c r="AF1564" s="5">
        <v>569.44000000000005</v>
      </c>
      <c r="AG1564">
        <v>39</v>
      </c>
      <c r="AH1564" t="str">
        <f t="shared" si="24"/>
        <v>Adult</v>
      </c>
    </row>
    <row r="1565" spans="1:34" x14ac:dyDescent="0.25">
      <c r="A1565">
        <v>2084</v>
      </c>
      <c r="B1565" s="1">
        <v>44285</v>
      </c>
      <c r="C1565">
        <v>5</v>
      </c>
      <c r="D1565" t="s">
        <v>28</v>
      </c>
      <c r="E1565" t="s">
        <v>87</v>
      </c>
      <c r="F1565" t="s">
        <v>30</v>
      </c>
      <c r="G1565" t="s">
        <v>31</v>
      </c>
      <c r="H1565" t="s">
        <v>56</v>
      </c>
      <c r="I1565" t="s">
        <v>55</v>
      </c>
      <c r="J1565" t="s">
        <v>34</v>
      </c>
      <c r="K1565" t="s">
        <v>188</v>
      </c>
      <c r="L1565" t="s">
        <v>118</v>
      </c>
      <c r="M1565" s="1">
        <v>25970</v>
      </c>
      <c r="N1565" t="s">
        <v>36</v>
      </c>
      <c r="O1565" t="s">
        <v>37</v>
      </c>
      <c r="P1565" t="s">
        <v>49</v>
      </c>
      <c r="Q1565" t="s">
        <v>77</v>
      </c>
      <c r="R1565" t="s">
        <v>40</v>
      </c>
      <c r="S1565" t="str">
        <f>IF(Table1[[#This Row],[Current Employee Rating]]&gt;=4,"High Performer",IF(Table1[[#This Row],[Current Employee Rating]]&gt;=3,"Average Performer","Low Performer"))</f>
        <v>Average Performer</v>
      </c>
      <c r="T1565">
        <v>3</v>
      </c>
      <c r="U1565" s="1">
        <v>45072</v>
      </c>
      <c r="V1565">
        <v>3</v>
      </c>
      <c r="W1565" t="str">
        <f>IF(Table1[[#This Row],[Engagement Score]]&lt;3,"Low",IF(Table1[[#This Row],[Engagement Score]]&lt;4,"Medium","High"))</f>
        <v>Medium</v>
      </c>
      <c r="X1565">
        <v>2</v>
      </c>
      <c r="Y1565" t="str">
        <f>IF(Table1[[#This Row],[Satisfaction Score]]&lt;3,"Unsatisfied",IF(Table1[[#This Row],[Satisfaction Score]]&lt;4,"Neutral","Satisfied"))</f>
        <v>Unsatisfied</v>
      </c>
      <c r="Z1565">
        <v>2</v>
      </c>
      <c r="AA1565" s="1">
        <v>44959</v>
      </c>
      <c r="AB1565" t="s">
        <v>62</v>
      </c>
      <c r="AC1565" t="s">
        <v>51</v>
      </c>
      <c r="AD1565" t="s">
        <v>73</v>
      </c>
      <c r="AE1565">
        <v>1</v>
      </c>
      <c r="AF1565" s="5">
        <v>677.67</v>
      </c>
      <c r="AG1565">
        <v>50</v>
      </c>
      <c r="AH1565" t="str">
        <f t="shared" si="24"/>
        <v>Middle Aged</v>
      </c>
    </row>
    <row r="1566" spans="1:34" x14ac:dyDescent="0.25">
      <c r="A1566">
        <v>2085</v>
      </c>
      <c r="B1566" s="1">
        <v>43590</v>
      </c>
      <c r="C1566">
        <v>7</v>
      </c>
      <c r="D1566" t="s">
        <v>28</v>
      </c>
      <c r="E1566" t="s">
        <v>81</v>
      </c>
      <c r="F1566" t="s">
        <v>30</v>
      </c>
      <c r="G1566" t="s">
        <v>31</v>
      </c>
      <c r="H1566" t="s">
        <v>32</v>
      </c>
      <c r="I1566" t="s">
        <v>55</v>
      </c>
      <c r="J1566" t="s">
        <v>34</v>
      </c>
      <c r="K1566" t="s">
        <v>188</v>
      </c>
      <c r="L1566" t="s">
        <v>79</v>
      </c>
      <c r="M1566" s="1">
        <v>36353</v>
      </c>
      <c r="N1566" t="s">
        <v>36</v>
      </c>
      <c r="O1566" t="s">
        <v>37</v>
      </c>
      <c r="P1566" t="s">
        <v>84</v>
      </c>
      <c r="Q1566" t="s">
        <v>67</v>
      </c>
      <c r="R1566" t="s">
        <v>40</v>
      </c>
      <c r="S1566" t="str">
        <f>IF(Table1[[#This Row],[Current Employee Rating]]&gt;=4,"High Performer",IF(Table1[[#This Row],[Current Employee Rating]]&gt;=3,"Average Performer","Low Performer"))</f>
        <v>Average Performer</v>
      </c>
      <c r="T1566">
        <v>3</v>
      </c>
      <c r="U1566" s="1">
        <v>44847</v>
      </c>
      <c r="V1566">
        <v>3</v>
      </c>
      <c r="W1566" t="str">
        <f>IF(Table1[[#This Row],[Engagement Score]]&lt;3,"Low",IF(Table1[[#This Row],[Engagement Score]]&lt;4,"Medium","High"))</f>
        <v>Medium</v>
      </c>
      <c r="X1566">
        <v>4</v>
      </c>
      <c r="Y1566" t="str">
        <f>IF(Table1[[#This Row],[Satisfaction Score]]&lt;3,"Unsatisfied",IF(Table1[[#This Row],[Satisfaction Score]]&lt;4,"Neutral","Satisfied"))</f>
        <v>Satisfied</v>
      </c>
      <c r="Z1566">
        <v>4</v>
      </c>
      <c r="AA1566" s="1">
        <v>45014</v>
      </c>
      <c r="AB1566" t="s">
        <v>62</v>
      </c>
      <c r="AC1566" t="s">
        <v>51</v>
      </c>
      <c r="AD1566" t="s">
        <v>52</v>
      </c>
      <c r="AE1566">
        <v>1</v>
      </c>
      <c r="AF1566" s="5">
        <v>963.42</v>
      </c>
      <c r="AG1566">
        <v>20</v>
      </c>
      <c r="AH1566" t="str">
        <f t="shared" si="24"/>
        <v>Young Adult</v>
      </c>
    </row>
    <row r="1567" spans="1:34" x14ac:dyDescent="0.25">
      <c r="A1567">
        <v>2086</v>
      </c>
      <c r="B1567" s="1">
        <v>44347</v>
      </c>
      <c r="C1567">
        <v>4</v>
      </c>
      <c r="D1567" t="s">
        <v>28</v>
      </c>
      <c r="E1567" t="s">
        <v>54</v>
      </c>
      <c r="F1567" t="s">
        <v>30</v>
      </c>
      <c r="G1567" t="s">
        <v>31</v>
      </c>
      <c r="H1567" t="s">
        <v>45</v>
      </c>
      <c r="I1567" t="s">
        <v>46</v>
      </c>
      <c r="J1567" t="s">
        <v>34</v>
      </c>
      <c r="K1567" t="s">
        <v>188</v>
      </c>
      <c r="L1567" t="s">
        <v>65</v>
      </c>
      <c r="M1567" s="1">
        <v>28808</v>
      </c>
      <c r="N1567" t="s">
        <v>36</v>
      </c>
      <c r="O1567" t="s">
        <v>37</v>
      </c>
      <c r="P1567" t="s">
        <v>84</v>
      </c>
      <c r="Q1567" t="s">
        <v>77</v>
      </c>
      <c r="R1567" t="s">
        <v>40</v>
      </c>
      <c r="S1567" t="str">
        <f>IF(Table1[[#This Row],[Current Employee Rating]]&gt;=4,"High Performer",IF(Table1[[#This Row],[Current Employee Rating]]&gt;=3,"Average Performer","Low Performer"))</f>
        <v>Average Performer</v>
      </c>
      <c r="T1567">
        <v>3</v>
      </c>
      <c r="U1567" s="1">
        <v>44778</v>
      </c>
      <c r="V1567">
        <v>5</v>
      </c>
      <c r="W1567" t="str">
        <f>IF(Table1[[#This Row],[Engagement Score]]&lt;3,"Low",IF(Table1[[#This Row],[Engagement Score]]&lt;4,"Medium","High"))</f>
        <v>High</v>
      </c>
      <c r="X1567">
        <v>4</v>
      </c>
      <c r="Y1567" t="str">
        <f>IF(Table1[[#This Row],[Satisfaction Score]]&lt;3,"Unsatisfied",IF(Table1[[#This Row],[Satisfaction Score]]&lt;4,"Neutral","Satisfied"))</f>
        <v>Satisfied</v>
      </c>
      <c r="Z1567">
        <v>3</v>
      </c>
      <c r="AA1567" s="1">
        <v>45019</v>
      </c>
      <c r="AB1567" t="s">
        <v>92</v>
      </c>
      <c r="AC1567" t="s">
        <v>51</v>
      </c>
      <c r="AD1567" t="s">
        <v>63</v>
      </c>
      <c r="AE1567">
        <v>3</v>
      </c>
      <c r="AF1567" s="5">
        <v>488.66</v>
      </c>
      <c r="AG1567">
        <v>43</v>
      </c>
      <c r="AH1567" t="str">
        <f t="shared" si="24"/>
        <v>Middle Aged</v>
      </c>
    </row>
    <row r="1568" spans="1:34" x14ac:dyDescent="0.25">
      <c r="A1568">
        <v>2087</v>
      </c>
      <c r="B1568" s="1">
        <v>43790</v>
      </c>
      <c r="C1568">
        <v>6</v>
      </c>
      <c r="D1568" t="s">
        <v>28</v>
      </c>
      <c r="E1568" t="s">
        <v>94</v>
      </c>
      <c r="F1568" t="s">
        <v>30</v>
      </c>
      <c r="G1568" t="s">
        <v>46</v>
      </c>
      <c r="H1568" t="s">
        <v>45</v>
      </c>
      <c r="I1568" t="s">
        <v>55</v>
      </c>
      <c r="J1568" t="s">
        <v>34</v>
      </c>
      <c r="K1568" t="s">
        <v>188</v>
      </c>
      <c r="L1568" t="s">
        <v>70</v>
      </c>
      <c r="M1568" s="1">
        <v>21903</v>
      </c>
      <c r="N1568" t="s">
        <v>36</v>
      </c>
      <c r="O1568" t="s">
        <v>37</v>
      </c>
      <c r="P1568" t="s">
        <v>72</v>
      </c>
      <c r="Q1568" t="s">
        <v>39</v>
      </c>
      <c r="R1568" t="s">
        <v>40</v>
      </c>
      <c r="S1568" t="str">
        <f>IF(Table1[[#This Row],[Current Employee Rating]]&gt;=4,"High Performer",IF(Table1[[#This Row],[Current Employee Rating]]&gt;=3,"Average Performer","Low Performer"))</f>
        <v>Average Performer</v>
      </c>
      <c r="T1568">
        <v>3</v>
      </c>
      <c r="U1568" s="1">
        <v>44879</v>
      </c>
      <c r="V1568">
        <v>4</v>
      </c>
      <c r="W1568" t="str">
        <f>IF(Table1[[#This Row],[Engagement Score]]&lt;3,"Low",IF(Table1[[#This Row],[Engagement Score]]&lt;4,"Medium","High"))</f>
        <v>High</v>
      </c>
      <c r="X1568">
        <v>4</v>
      </c>
      <c r="Y1568" t="str">
        <f>IF(Table1[[#This Row],[Satisfaction Score]]&lt;3,"Unsatisfied",IF(Table1[[#This Row],[Satisfaction Score]]&lt;4,"Neutral","Satisfied"))</f>
        <v>Satisfied</v>
      </c>
      <c r="Z1568">
        <v>1</v>
      </c>
      <c r="AA1568" s="1">
        <v>45018</v>
      </c>
      <c r="AB1568" t="s">
        <v>41</v>
      </c>
      <c r="AC1568" t="s">
        <v>42</v>
      </c>
      <c r="AD1568" t="s">
        <v>63</v>
      </c>
      <c r="AE1568">
        <v>3</v>
      </c>
      <c r="AF1568" s="5">
        <v>450.94</v>
      </c>
      <c r="AG1568">
        <v>60</v>
      </c>
      <c r="AH1568" t="str">
        <f t="shared" si="24"/>
        <v>Old</v>
      </c>
    </row>
    <row r="1569" spans="1:34" x14ac:dyDescent="0.25">
      <c r="A1569">
        <v>2088</v>
      </c>
      <c r="B1569" s="1">
        <v>43665</v>
      </c>
      <c r="C1569">
        <v>6</v>
      </c>
      <c r="D1569" t="s">
        <v>28</v>
      </c>
      <c r="E1569" t="s">
        <v>85</v>
      </c>
      <c r="F1569" t="s">
        <v>30</v>
      </c>
      <c r="G1569" t="s">
        <v>31</v>
      </c>
      <c r="H1569" t="s">
        <v>56</v>
      </c>
      <c r="I1569" t="s">
        <v>55</v>
      </c>
      <c r="J1569" t="s">
        <v>34</v>
      </c>
      <c r="K1569" t="s">
        <v>188</v>
      </c>
      <c r="L1569" t="s">
        <v>105</v>
      </c>
      <c r="M1569" s="1">
        <v>22063</v>
      </c>
      <c r="N1569" t="s">
        <v>36</v>
      </c>
      <c r="O1569" t="s">
        <v>37</v>
      </c>
      <c r="P1569" t="s">
        <v>38</v>
      </c>
      <c r="Q1569" t="s">
        <v>77</v>
      </c>
      <c r="R1569" t="s">
        <v>40</v>
      </c>
      <c r="S1569" t="str">
        <f>IF(Table1[[#This Row],[Current Employee Rating]]&gt;=4,"High Performer",IF(Table1[[#This Row],[Current Employee Rating]]&gt;=3,"Average Performer","Low Performer"))</f>
        <v>Average Performer</v>
      </c>
      <c r="T1569">
        <v>3</v>
      </c>
      <c r="U1569" s="1">
        <v>44916</v>
      </c>
      <c r="V1569">
        <v>2</v>
      </c>
      <c r="W1569" t="str">
        <f>IF(Table1[[#This Row],[Engagement Score]]&lt;3,"Low",IF(Table1[[#This Row],[Engagement Score]]&lt;4,"Medium","High"))</f>
        <v>Low</v>
      </c>
      <c r="X1569">
        <v>1</v>
      </c>
      <c r="Y1569" t="str">
        <f>IF(Table1[[#This Row],[Satisfaction Score]]&lt;3,"Unsatisfied",IF(Table1[[#This Row],[Satisfaction Score]]&lt;4,"Neutral","Satisfied"))</f>
        <v>Unsatisfied</v>
      </c>
      <c r="Z1569">
        <v>2</v>
      </c>
      <c r="AA1569" s="1">
        <v>44966</v>
      </c>
      <c r="AB1569" t="s">
        <v>92</v>
      </c>
      <c r="AC1569" t="s">
        <v>51</v>
      </c>
      <c r="AD1569" t="s">
        <v>63</v>
      </c>
      <c r="AE1569">
        <v>3</v>
      </c>
      <c r="AF1569" s="5">
        <v>407.99</v>
      </c>
      <c r="AG1569">
        <v>59</v>
      </c>
      <c r="AH1569" t="str">
        <f t="shared" si="24"/>
        <v>Middle Aged</v>
      </c>
    </row>
    <row r="1570" spans="1:34" x14ac:dyDescent="0.25">
      <c r="A1570">
        <v>2089</v>
      </c>
      <c r="B1570" s="1">
        <v>43463</v>
      </c>
      <c r="C1570">
        <v>7</v>
      </c>
      <c r="D1570" t="s">
        <v>28</v>
      </c>
      <c r="E1570" t="s">
        <v>64</v>
      </c>
      <c r="F1570" t="s">
        <v>30</v>
      </c>
      <c r="G1570" t="s">
        <v>31</v>
      </c>
      <c r="H1570" t="s">
        <v>32</v>
      </c>
      <c r="I1570" t="s">
        <v>46</v>
      </c>
      <c r="J1570" t="s">
        <v>34</v>
      </c>
      <c r="K1570" t="s">
        <v>188</v>
      </c>
      <c r="L1570" t="s">
        <v>110</v>
      </c>
      <c r="M1570" s="1">
        <v>24262</v>
      </c>
      <c r="N1570" t="s">
        <v>36</v>
      </c>
      <c r="O1570" t="s">
        <v>37</v>
      </c>
      <c r="P1570" t="s">
        <v>38</v>
      </c>
      <c r="Q1570" t="s">
        <v>67</v>
      </c>
      <c r="R1570" t="s">
        <v>40</v>
      </c>
      <c r="S1570" t="str">
        <f>IF(Table1[[#This Row],[Current Employee Rating]]&gt;=4,"High Performer",IF(Table1[[#This Row],[Current Employee Rating]]&gt;=3,"Average Performer","Low Performer"))</f>
        <v>Average Performer</v>
      </c>
      <c r="T1570">
        <v>3</v>
      </c>
      <c r="U1570" s="1">
        <v>45093</v>
      </c>
      <c r="V1570">
        <v>5</v>
      </c>
      <c r="W1570" t="str">
        <f>IF(Table1[[#This Row],[Engagement Score]]&lt;3,"Low",IF(Table1[[#This Row],[Engagement Score]]&lt;4,"Medium","High"))</f>
        <v>High</v>
      </c>
      <c r="X1570">
        <v>3</v>
      </c>
      <c r="Y1570" t="str">
        <f>IF(Table1[[#This Row],[Satisfaction Score]]&lt;3,"Unsatisfied",IF(Table1[[#This Row],[Satisfaction Score]]&lt;4,"Neutral","Satisfied"))</f>
        <v>Neutral</v>
      </c>
      <c r="Z1570">
        <v>3</v>
      </c>
      <c r="AA1570" s="1">
        <v>44930</v>
      </c>
      <c r="AB1570" t="s">
        <v>92</v>
      </c>
      <c r="AC1570" t="s">
        <v>42</v>
      </c>
      <c r="AD1570" t="s">
        <v>63</v>
      </c>
      <c r="AE1570">
        <v>2</v>
      </c>
      <c r="AF1570" s="5">
        <v>423.31</v>
      </c>
      <c r="AG1570">
        <v>52</v>
      </c>
      <c r="AH1570" t="str">
        <f t="shared" si="24"/>
        <v>Middle Aged</v>
      </c>
    </row>
    <row r="1571" spans="1:34" x14ac:dyDescent="0.25">
      <c r="A1571">
        <v>2090</v>
      </c>
      <c r="B1571" s="1">
        <v>44938</v>
      </c>
      <c r="C1571">
        <v>3</v>
      </c>
      <c r="D1571" t="s">
        <v>106</v>
      </c>
      <c r="E1571" t="s">
        <v>44</v>
      </c>
      <c r="F1571" t="s">
        <v>30</v>
      </c>
      <c r="G1571" t="s">
        <v>46</v>
      </c>
      <c r="H1571" t="s">
        <v>56</v>
      </c>
      <c r="I1571" t="s">
        <v>55</v>
      </c>
      <c r="J1571" t="s">
        <v>34</v>
      </c>
      <c r="K1571" t="s">
        <v>188</v>
      </c>
      <c r="L1571" t="s">
        <v>58</v>
      </c>
      <c r="M1571" s="1">
        <v>15644</v>
      </c>
      <c r="N1571" t="s">
        <v>36</v>
      </c>
      <c r="O1571" t="s">
        <v>37</v>
      </c>
      <c r="P1571" t="s">
        <v>84</v>
      </c>
      <c r="Q1571" t="s">
        <v>77</v>
      </c>
      <c r="R1571" t="s">
        <v>40</v>
      </c>
      <c r="S1571" t="str">
        <f>IF(Table1[[#This Row],[Current Employee Rating]]&gt;=4,"High Performer",IF(Table1[[#This Row],[Current Employee Rating]]&gt;=3,"Average Performer","Low Performer"))</f>
        <v>Average Performer</v>
      </c>
      <c r="T1571">
        <v>3</v>
      </c>
      <c r="U1571" s="1">
        <v>45130</v>
      </c>
      <c r="V1571">
        <v>3</v>
      </c>
      <c r="W1571" t="str">
        <f>IF(Table1[[#This Row],[Engagement Score]]&lt;3,"Low",IF(Table1[[#This Row],[Engagement Score]]&lt;4,"Medium","High"))</f>
        <v>Medium</v>
      </c>
      <c r="X1571">
        <v>4</v>
      </c>
      <c r="Y1571" t="str">
        <f>IF(Table1[[#This Row],[Satisfaction Score]]&lt;3,"Unsatisfied",IF(Table1[[#This Row],[Satisfaction Score]]&lt;4,"Neutral","Satisfied"))</f>
        <v>Satisfied</v>
      </c>
      <c r="Z1571">
        <v>3</v>
      </c>
      <c r="AA1571" s="1">
        <v>44857</v>
      </c>
      <c r="AB1571" t="s">
        <v>41</v>
      </c>
      <c r="AC1571" t="s">
        <v>42</v>
      </c>
      <c r="AD1571" t="s">
        <v>52</v>
      </c>
      <c r="AE1571">
        <v>1</v>
      </c>
      <c r="AF1571" s="5">
        <v>189.64</v>
      </c>
      <c r="AG1571">
        <v>81</v>
      </c>
      <c r="AH1571" t="str">
        <f t="shared" si="24"/>
        <v>Old</v>
      </c>
    </row>
    <row r="1572" spans="1:34" x14ac:dyDescent="0.25">
      <c r="A1572">
        <v>2091</v>
      </c>
      <c r="B1572" s="1">
        <v>44890</v>
      </c>
      <c r="C1572">
        <v>3</v>
      </c>
      <c r="D1572" t="s">
        <v>106</v>
      </c>
      <c r="E1572" t="s">
        <v>87</v>
      </c>
      <c r="F1572" t="s">
        <v>30</v>
      </c>
      <c r="G1572" t="s">
        <v>31</v>
      </c>
      <c r="H1572" t="s">
        <v>32</v>
      </c>
      <c r="I1572" t="s">
        <v>46</v>
      </c>
      <c r="J1572" t="s">
        <v>34</v>
      </c>
      <c r="K1572" t="s">
        <v>188</v>
      </c>
      <c r="L1572" t="s">
        <v>70</v>
      </c>
      <c r="M1572" s="1">
        <v>36233</v>
      </c>
      <c r="N1572" t="s">
        <v>36</v>
      </c>
      <c r="O1572" t="s">
        <v>37</v>
      </c>
      <c r="P1572" t="s">
        <v>72</v>
      </c>
      <c r="Q1572" t="s">
        <v>61</v>
      </c>
      <c r="R1572" t="s">
        <v>40</v>
      </c>
      <c r="S1572" t="str">
        <f>IF(Table1[[#This Row],[Current Employee Rating]]&gt;=4,"High Performer",IF(Table1[[#This Row],[Current Employee Rating]]&gt;=3,"Average Performer","Low Performer"))</f>
        <v>Average Performer</v>
      </c>
      <c r="T1572">
        <v>3</v>
      </c>
      <c r="U1572" s="1">
        <v>44978</v>
      </c>
      <c r="V1572">
        <v>3</v>
      </c>
      <c r="W1572" t="str">
        <f>IF(Table1[[#This Row],[Engagement Score]]&lt;3,"Low",IF(Table1[[#This Row],[Engagement Score]]&lt;4,"Medium","High"))</f>
        <v>Medium</v>
      </c>
      <c r="X1572">
        <v>1</v>
      </c>
      <c r="Y1572" t="str">
        <f>IF(Table1[[#This Row],[Satisfaction Score]]&lt;3,"Unsatisfied",IF(Table1[[#This Row],[Satisfaction Score]]&lt;4,"Neutral","Satisfied"))</f>
        <v>Unsatisfied</v>
      </c>
      <c r="Z1572">
        <v>1</v>
      </c>
      <c r="AA1572" s="1">
        <v>45127</v>
      </c>
      <c r="AB1572" t="s">
        <v>41</v>
      </c>
      <c r="AC1572" t="s">
        <v>42</v>
      </c>
      <c r="AD1572" t="s">
        <v>52</v>
      </c>
      <c r="AE1572">
        <v>3</v>
      </c>
      <c r="AF1572" s="5">
        <v>102.77</v>
      </c>
      <c r="AG1572">
        <v>23</v>
      </c>
      <c r="AH1572" t="str">
        <f t="shared" si="24"/>
        <v>Young Adult</v>
      </c>
    </row>
    <row r="1573" spans="1:34" x14ac:dyDescent="0.25">
      <c r="A1573">
        <v>2092</v>
      </c>
      <c r="B1573" s="1">
        <v>43782</v>
      </c>
      <c r="C1573">
        <v>6</v>
      </c>
      <c r="D1573" t="s">
        <v>106</v>
      </c>
      <c r="E1573" t="s">
        <v>81</v>
      </c>
      <c r="F1573" t="s">
        <v>30</v>
      </c>
      <c r="G1573" t="s">
        <v>46</v>
      </c>
      <c r="H1573" t="s">
        <v>32</v>
      </c>
      <c r="I1573" t="s">
        <v>55</v>
      </c>
      <c r="J1573" t="s">
        <v>34</v>
      </c>
      <c r="K1573" t="s">
        <v>188</v>
      </c>
      <c r="L1573" t="s">
        <v>70</v>
      </c>
      <c r="M1573" s="1">
        <v>32029</v>
      </c>
      <c r="N1573" t="s">
        <v>36</v>
      </c>
      <c r="O1573" t="s">
        <v>37</v>
      </c>
      <c r="P1573" t="s">
        <v>84</v>
      </c>
      <c r="Q1573" t="s">
        <v>39</v>
      </c>
      <c r="R1573" t="s">
        <v>40</v>
      </c>
      <c r="S1573" t="str">
        <f>IF(Table1[[#This Row],[Current Employee Rating]]&gt;=4,"High Performer",IF(Table1[[#This Row],[Current Employee Rating]]&gt;=3,"Average Performer","Low Performer"))</f>
        <v>Average Performer</v>
      </c>
      <c r="T1573">
        <v>3</v>
      </c>
      <c r="U1573" s="1">
        <v>45131</v>
      </c>
      <c r="V1573">
        <v>1</v>
      </c>
      <c r="W1573" t="str">
        <f>IF(Table1[[#This Row],[Engagement Score]]&lt;3,"Low",IF(Table1[[#This Row],[Engagement Score]]&lt;4,"Medium","High"))</f>
        <v>Low</v>
      </c>
      <c r="X1573">
        <v>2</v>
      </c>
      <c r="Y1573" t="str">
        <f>IF(Table1[[#This Row],[Satisfaction Score]]&lt;3,"Unsatisfied",IF(Table1[[#This Row],[Satisfaction Score]]&lt;4,"Neutral","Satisfied"))</f>
        <v>Unsatisfied</v>
      </c>
      <c r="Z1573">
        <v>3</v>
      </c>
      <c r="AA1573" s="1">
        <v>44998</v>
      </c>
      <c r="AB1573" t="s">
        <v>92</v>
      </c>
      <c r="AC1573" t="s">
        <v>51</v>
      </c>
      <c r="AD1573" t="s">
        <v>63</v>
      </c>
      <c r="AE1573">
        <v>5</v>
      </c>
      <c r="AF1573" s="5">
        <v>246.13</v>
      </c>
      <c r="AG1573">
        <v>32</v>
      </c>
      <c r="AH1573" t="str">
        <f t="shared" si="24"/>
        <v>Adult</v>
      </c>
    </row>
    <row r="1574" spans="1:34" x14ac:dyDescent="0.25">
      <c r="A1574">
        <v>2093</v>
      </c>
      <c r="B1574" s="1">
        <v>44082</v>
      </c>
      <c r="C1574">
        <v>5</v>
      </c>
      <c r="D1574" t="s">
        <v>106</v>
      </c>
      <c r="E1574" t="s">
        <v>54</v>
      </c>
      <c r="F1574" t="s">
        <v>30</v>
      </c>
      <c r="G1574" t="s">
        <v>31</v>
      </c>
      <c r="H1574" t="s">
        <v>45</v>
      </c>
      <c r="I1574" t="s">
        <v>33</v>
      </c>
      <c r="J1574" t="s">
        <v>34</v>
      </c>
      <c r="K1574" t="s">
        <v>188</v>
      </c>
      <c r="L1574" t="s">
        <v>65</v>
      </c>
      <c r="M1574" s="1">
        <v>17659</v>
      </c>
      <c r="N1574" t="s">
        <v>36</v>
      </c>
      <c r="O1574" t="s">
        <v>37</v>
      </c>
      <c r="P1574" t="s">
        <v>49</v>
      </c>
      <c r="Q1574" t="s">
        <v>67</v>
      </c>
      <c r="R1574" t="s">
        <v>40</v>
      </c>
      <c r="S1574" t="str">
        <f>IF(Table1[[#This Row],[Current Employee Rating]]&gt;=4,"High Performer",IF(Table1[[#This Row],[Current Employee Rating]]&gt;=3,"Average Performer","Low Performer"))</f>
        <v>Average Performer</v>
      </c>
      <c r="T1574">
        <v>3</v>
      </c>
      <c r="U1574" s="1">
        <v>44958</v>
      </c>
      <c r="V1574">
        <v>2</v>
      </c>
      <c r="W1574" t="str">
        <f>IF(Table1[[#This Row],[Engagement Score]]&lt;3,"Low",IF(Table1[[#This Row],[Engagement Score]]&lt;4,"Medium","High"))</f>
        <v>Low</v>
      </c>
      <c r="X1574">
        <v>3</v>
      </c>
      <c r="Y1574" t="str">
        <f>IF(Table1[[#This Row],[Satisfaction Score]]&lt;3,"Unsatisfied",IF(Table1[[#This Row],[Satisfaction Score]]&lt;4,"Neutral","Satisfied"))</f>
        <v>Neutral</v>
      </c>
      <c r="Z1574">
        <v>1</v>
      </c>
      <c r="AA1574" s="1">
        <v>45039</v>
      </c>
      <c r="AB1574" t="s">
        <v>41</v>
      </c>
      <c r="AC1574" t="s">
        <v>51</v>
      </c>
      <c r="AD1574" t="s">
        <v>43</v>
      </c>
      <c r="AE1574">
        <v>5</v>
      </c>
      <c r="AF1574" s="5">
        <v>628.62</v>
      </c>
      <c r="AG1574">
        <v>72</v>
      </c>
      <c r="AH1574" t="str">
        <f t="shared" si="24"/>
        <v>Old</v>
      </c>
    </row>
    <row r="1575" spans="1:34" x14ac:dyDescent="0.25">
      <c r="A1575">
        <v>2094</v>
      </c>
      <c r="B1575" s="1">
        <v>43632</v>
      </c>
      <c r="C1575">
        <v>6</v>
      </c>
      <c r="D1575" t="s">
        <v>106</v>
      </c>
      <c r="E1575" t="s">
        <v>94</v>
      </c>
      <c r="F1575" t="s">
        <v>30</v>
      </c>
      <c r="G1575" t="s">
        <v>46</v>
      </c>
      <c r="H1575" t="s">
        <v>32</v>
      </c>
      <c r="I1575" t="s">
        <v>46</v>
      </c>
      <c r="J1575" t="s">
        <v>34</v>
      </c>
      <c r="K1575" t="s">
        <v>188</v>
      </c>
      <c r="L1575" t="s">
        <v>70</v>
      </c>
      <c r="M1575" s="1">
        <v>23388</v>
      </c>
      <c r="N1575" t="s">
        <v>36</v>
      </c>
      <c r="O1575" t="s">
        <v>37</v>
      </c>
      <c r="P1575" t="s">
        <v>72</v>
      </c>
      <c r="Q1575" t="s">
        <v>67</v>
      </c>
      <c r="R1575" t="s">
        <v>40</v>
      </c>
      <c r="S1575" t="str">
        <f>IF(Table1[[#This Row],[Current Employee Rating]]&gt;=4,"High Performer",IF(Table1[[#This Row],[Current Employee Rating]]&gt;=3,"Average Performer","Low Performer"))</f>
        <v>Average Performer</v>
      </c>
      <c r="T1575">
        <v>3</v>
      </c>
      <c r="U1575" s="1">
        <v>44798</v>
      </c>
      <c r="V1575">
        <v>2</v>
      </c>
      <c r="W1575" t="str">
        <f>IF(Table1[[#This Row],[Engagement Score]]&lt;3,"Low",IF(Table1[[#This Row],[Engagement Score]]&lt;4,"Medium","High"))</f>
        <v>Low</v>
      </c>
      <c r="X1575">
        <v>5</v>
      </c>
      <c r="Y1575" t="str">
        <f>IF(Table1[[#This Row],[Satisfaction Score]]&lt;3,"Unsatisfied",IF(Table1[[#This Row],[Satisfaction Score]]&lt;4,"Neutral","Satisfied"))</f>
        <v>Satisfied</v>
      </c>
      <c r="Z1575">
        <v>5</v>
      </c>
      <c r="AA1575" s="1">
        <v>44996</v>
      </c>
      <c r="AB1575" t="s">
        <v>41</v>
      </c>
      <c r="AC1575" t="s">
        <v>42</v>
      </c>
      <c r="AD1575" t="s">
        <v>73</v>
      </c>
      <c r="AE1575">
        <v>4</v>
      </c>
      <c r="AF1575" s="5">
        <v>739.32</v>
      </c>
      <c r="AG1575">
        <v>55</v>
      </c>
      <c r="AH1575" t="str">
        <f t="shared" si="24"/>
        <v>Middle Aged</v>
      </c>
    </row>
    <row r="1576" spans="1:34" x14ac:dyDescent="0.25">
      <c r="A1576">
        <v>2095</v>
      </c>
      <c r="B1576" s="1">
        <v>45121</v>
      </c>
      <c r="C1576">
        <v>2</v>
      </c>
      <c r="D1576" t="s">
        <v>106</v>
      </c>
      <c r="E1576" t="s">
        <v>85</v>
      </c>
      <c r="F1576" t="s">
        <v>30</v>
      </c>
      <c r="G1576" t="s">
        <v>55</v>
      </c>
      <c r="H1576" t="s">
        <v>45</v>
      </c>
      <c r="I1576" t="s">
        <v>55</v>
      </c>
      <c r="J1576" t="s">
        <v>34</v>
      </c>
      <c r="K1576" t="s">
        <v>188</v>
      </c>
      <c r="L1576" t="s">
        <v>96</v>
      </c>
      <c r="M1576" s="1">
        <v>35722</v>
      </c>
      <c r="N1576" t="s">
        <v>36</v>
      </c>
      <c r="O1576" t="s">
        <v>37</v>
      </c>
      <c r="P1576" t="s">
        <v>60</v>
      </c>
      <c r="Q1576" t="s">
        <v>77</v>
      </c>
      <c r="R1576" t="s">
        <v>40</v>
      </c>
      <c r="S1576" t="str">
        <f>IF(Table1[[#This Row],[Current Employee Rating]]&gt;=4,"High Performer",IF(Table1[[#This Row],[Current Employee Rating]]&gt;=3,"Average Performer","Low Performer"))</f>
        <v>Average Performer</v>
      </c>
      <c r="T1576">
        <v>3</v>
      </c>
      <c r="U1576" s="1">
        <v>45128</v>
      </c>
      <c r="V1576">
        <v>5</v>
      </c>
      <c r="W1576" t="str">
        <f>IF(Table1[[#This Row],[Engagement Score]]&lt;3,"Low",IF(Table1[[#This Row],[Engagement Score]]&lt;4,"Medium","High"))</f>
        <v>High</v>
      </c>
      <c r="X1576">
        <v>3</v>
      </c>
      <c r="Y1576" t="str">
        <f>IF(Table1[[#This Row],[Satisfaction Score]]&lt;3,"Unsatisfied",IF(Table1[[#This Row],[Satisfaction Score]]&lt;4,"Neutral","Satisfied"))</f>
        <v>Neutral</v>
      </c>
      <c r="Z1576">
        <v>1</v>
      </c>
      <c r="AA1576" s="1">
        <v>44879</v>
      </c>
      <c r="AB1576" t="s">
        <v>41</v>
      </c>
      <c r="AC1576" t="s">
        <v>42</v>
      </c>
      <c r="AD1576" t="s">
        <v>73</v>
      </c>
      <c r="AE1576">
        <v>3</v>
      </c>
      <c r="AF1576" s="5">
        <v>773.16</v>
      </c>
      <c r="AG1576">
        <v>26</v>
      </c>
      <c r="AH1576" t="str">
        <f t="shared" si="24"/>
        <v>Adult</v>
      </c>
    </row>
    <row r="1577" spans="1:34" x14ac:dyDescent="0.25">
      <c r="A1577">
        <v>2096</v>
      </c>
      <c r="B1577" s="1">
        <v>45125</v>
      </c>
      <c r="C1577">
        <v>2</v>
      </c>
      <c r="D1577" t="s">
        <v>106</v>
      </c>
      <c r="E1577" t="s">
        <v>64</v>
      </c>
      <c r="F1577" t="s">
        <v>30</v>
      </c>
      <c r="G1577" t="s">
        <v>31</v>
      </c>
      <c r="H1577" t="s">
        <v>32</v>
      </c>
      <c r="I1577" t="s">
        <v>55</v>
      </c>
      <c r="J1577" t="s">
        <v>34</v>
      </c>
      <c r="K1577" t="s">
        <v>188</v>
      </c>
      <c r="L1577" t="s">
        <v>70</v>
      </c>
      <c r="M1577" s="1">
        <v>31245</v>
      </c>
      <c r="N1577" t="s">
        <v>36</v>
      </c>
      <c r="O1577" t="s">
        <v>37</v>
      </c>
      <c r="P1577" t="s">
        <v>72</v>
      </c>
      <c r="Q1577" t="s">
        <v>61</v>
      </c>
      <c r="R1577" t="s">
        <v>40</v>
      </c>
      <c r="S1577" t="str">
        <f>IF(Table1[[#This Row],[Current Employee Rating]]&gt;=4,"High Performer",IF(Table1[[#This Row],[Current Employee Rating]]&gt;=3,"Average Performer","Low Performer"))</f>
        <v>Average Performer</v>
      </c>
      <c r="T1577">
        <v>3</v>
      </c>
      <c r="U1577" s="1">
        <v>45074</v>
      </c>
      <c r="V1577">
        <v>3</v>
      </c>
      <c r="W1577" t="str">
        <f>IF(Table1[[#This Row],[Engagement Score]]&lt;3,"Low",IF(Table1[[#This Row],[Engagement Score]]&lt;4,"Medium","High"))</f>
        <v>Medium</v>
      </c>
      <c r="X1577">
        <v>4</v>
      </c>
      <c r="Y1577" t="str">
        <f>IF(Table1[[#This Row],[Satisfaction Score]]&lt;3,"Unsatisfied",IF(Table1[[#This Row],[Satisfaction Score]]&lt;4,"Neutral","Satisfied"))</f>
        <v>Satisfied</v>
      </c>
      <c r="Z1577">
        <v>4</v>
      </c>
      <c r="AA1577" s="1">
        <v>45041</v>
      </c>
      <c r="AB1577" t="s">
        <v>92</v>
      </c>
      <c r="AC1577" t="s">
        <v>51</v>
      </c>
      <c r="AD1577" t="s">
        <v>63</v>
      </c>
      <c r="AE1577">
        <v>3</v>
      </c>
      <c r="AF1577" s="5">
        <v>838.65</v>
      </c>
      <c r="AG1577">
        <v>38</v>
      </c>
      <c r="AH1577" t="str">
        <f t="shared" si="24"/>
        <v>Adult</v>
      </c>
    </row>
    <row r="1578" spans="1:34" x14ac:dyDescent="0.25">
      <c r="A1578">
        <v>2097</v>
      </c>
      <c r="B1578" s="1">
        <v>43440</v>
      </c>
      <c r="C1578">
        <v>7</v>
      </c>
      <c r="D1578" t="s">
        <v>106</v>
      </c>
      <c r="E1578" t="s">
        <v>74</v>
      </c>
      <c r="F1578" t="s">
        <v>30</v>
      </c>
      <c r="G1578" t="s">
        <v>46</v>
      </c>
      <c r="H1578" t="s">
        <v>32</v>
      </c>
      <c r="I1578" t="s">
        <v>55</v>
      </c>
      <c r="J1578" t="s">
        <v>34</v>
      </c>
      <c r="K1578" t="s">
        <v>188</v>
      </c>
      <c r="L1578" t="s">
        <v>47</v>
      </c>
      <c r="M1578" s="1">
        <v>23432</v>
      </c>
      <c r="N1578" t="s">
        <v>36</v>
      </c>
      <c r="O1578" t="s">
        <v>37</v>
      </c>
      <c r="P1578" t="s">
        <v>72</v>
      </c>
      <c r="Q1578" t="s">
        <v>39</v>
      </c>
      <c r="R1578" t="s">
        <v>107</v>
      </c>
      <c r="S1578" t="str">
        <f>IF(Table1[[#This Row],[Current Employee Rating]]&gt;=4,"High Performer",IF(Table1[[#This Row],[Current Employee Rating]]&gt;=3,"Average Performer","Low Performer"))</f>
        <v>Low Performer</v>
      </c>
      <c r="T1578">
        <v>2</v>
      </c>
      <c r="U1578" s="1">
        <v>44803</v>
      </c>
      <c r="V1578">
        <v>2</v>
      </c>
      <c r="W1578" t="str">
        <f>IF(Table1[[#This Row],[Engagement Score]]&lt;3,"Low",IF(Table1[[#This Row],[Engagement Score]]&lt;4,"Medium","High"))</f>
        <v>Low</v>
      </c>
      <c r="X1578">
        <v>1</v>
      </c>
      <c r="Y1578" t="str">
        <f>IF(Table1[[#This Row],[Satisfaction Score]]&lt;3,"Unsatisfied",IF(Table1[[#This Row],[Satisfaction Score]]&lt;4,"Neutral","Satisfied"))</f>
        <v>Unsatisfied</v>
      </c>
      <c r="Z1578">
        <v>4</v>
      </c>
      <c r="AA1578" s="1">
        <v>44891</v>
      </c>
      <c r="AB1578" t="s">
        <v>68</v>
      </c>
      <c r="AC1578" t="s">
        <v>51</v>
      </c>
      <c r="AD1578" t="s">
        <v>52</v>
      </c>
      <c r="AE1578">
        <v>3</v>
      </c>
      <c r="AF1578" s="5">
        <v>426.55</v>
      </c>
      <c r="AG1578">
        <v>54</v>
      </c>
      <c r="AH1578" t="str">
        <f t="shared" si="24"/>
        <v>Middle Aged</v>
      </c>
    </row>
    <row r="1579" spans="1:34" x14ac:dyDescent="0.25">
      <c r="A1579">
        <v>2098</v>
      </c>
      <c r="B1579" s="1">
        <v>44027</v>
      </c>
      <c r="C1579">
        <v>5</v>
      </c>
      <c r="D1579" t="s">
        <v>106</v>
      </c>
      <c r="E1579" t="s">
        <v>69</v>
      </c>
      <c r="F1579" t="s">
        <v>30</v>
      </c>
      <c r="G1579" t="s">
        <v>46</v>
      </c>
      <c r="H1579" t="s">
        <v>56</v>
      </c>
      <c r="I1579" t="s">
        <v>33</v>
      </c>
      <c r="J1579" t="s">
        <v>34</v>
      </c>
      <c r="K1579" t="s">
        <v>188</v>
      </c>
      <c r="L1579" t="s">
        <v>102</v>
      </c>
      <c r="M1579" s="1">
        <v>18402</v>
      </c>
      <c r="N1579" t="s">
        <v>36</v>
      </c>
      <c r="O1579" t="s">
        <v>37</v>
      </c>
      <c r="P1579" t="s">
        <v>60</v>
      </c>
      <c r="Q1579" t="s">
        <v>77</v>
      </c>
      <c r="R1579" t="s">
        <v>107</v>
      </c>
      <c r="S1579" t="str">
        <f>IF(Table1[[#This Row],[Current Employee Rating]]&gt;=4,"High Performer",IF(Table1[[#This Row],[Current Employee Rating]]&gt;=3,"Average Performer","Low Performer"))</f>
        <v>High Performer</v>
      </c>
      <c r="T1579">
        <v>5</v>
      </c>
      <c r="U1579" s="1">
        <v>44958</v>
      </c>
      <c r="V1579">
        <v>2</v>
      </c>
      <c r="W1579" t="str">
        <f>IF(Table1[[#This Row],[Engagement Score]]&lt;3,"Low",IF(Table1[[#This Row],[Engagement Score]]&lt;4,"Medium","High"))</f>
        <v>Low</v>
      </c>
      <c r="X1579">
        <v>4</v>
      </c>
      <c r="Y1579" t="str">
        <f>IF(Table1[[#This Row],[Satisfaction Score]]&lt;3,"Unsatisfied",IF(Table1[[#This Row],[Satisfaction Score]]&lt;4,"Neutral","Satisfied"))</f>
        <v>Satisfied</v>
      </c>
      <c r="Z1579">
        <v>1</v>
      </c>
      <c r="AA1579" s="1">
        <v>44829</v>
      </c>
      <c r="AB1579" t="s">
        <v>62</v>
      </c>
      <c r="AC1579" t="s">
        <v>51</v>
      </c>
      <c r="AD1579" t="s">
        <v>52</v>
      </c>
      <c r="AE1579">
        <v>2</v>
      </c>
      <c r="AF1579" s="5">
        <v>254.35</v>
      </c>
      <c r="AG1579">
        <v>70</v>
      </c>
      <c r="AH1579" t="str">
        <f t="shared" si="24"/>
        <v>Old</v>
      </c>
    </row>
    <row r="1580" spans="1:34" x14ac:dyDescent="0.25">
      <c r="A1580">
        <v>2099</v>
      </c>
      <c r="B1580" s="1">
        <v>43403</v>
      </c>
      <c r="C1580">
        <v>7</v>
      </c>
      <c r="D1580" t="s">
        <v>28</v>
      </c>
      <c r="E1580" t="s">
        <v>69</v>
      </c>
      <c r="F1580" t="s">
        <v>30</v>
      </c>
      <c r="G1580" t="s">
        <v>55</v>
      </c>
      <c r="H1580" t="s">
        <v>56</v>
      </c>
      <c r="I1580" t="s">
        <v>46</v>
      </c>
      <c r="J1580" t="s">
        <v>34</v>
      </c>
      <c r="K1580" t="s">
        <v>188</v>
      </c>
      <c r="L1580" t="s">
        <v>58</v>
      </c>
      <c r="M1580" s="1">
        <v>25291</v>
      </c>
      <c r="N1580" t="s">
        <v>36</v>
      </c>
      <c r="O1580" t="s">
        <v>37</v>
      </c>
      <c r="P1580" t="s">
        <v>49</v>
      </c>
      <c r="Q1580" t="s">
        <v>39</v>
      </c>
      <c r="R1580" t="s">
        <v>107</v>
      </c>
      <c r="S1580" t="str">
        <f>IF(Table1[[#This Row],[Current Employee Rating]]&gt;=4,"High Performer",IF(Table1[[#This Row],[Current Employee Rating]]&gt;=3,"Average Performer","Low Performer"))</f>
        <v>High Performer</v>
      </c>
      <c r="T1580">
        <v>4</v>
      </c>
      <c r="U1580" s="1">
        <v>45011</v>
      </c>
      <c r="V1580">
        <v>1</v>
      </c>
      <c r="W1580" t="str">
        <f>IF(Table1[[#This Row],[Engagement Score]]&lt;3,"Low",IF(Table1[[#This Row],[Engagement Score]]&lt;4,"Medium","High"))</f>
        <v>Low</v>
      </c>
      <c r="X1580">
        <v>4</v>
      </c>
      <c r="Y1580" t="str">
        <f>IF(Table1[[#This Row],[Satisfaction Score]]&lt;3,"Unsatisfied",IF(Table1[[#This Row],[Satisfaction Score]]&lt;4,"Neutral","Satisfied"))</f>
        <v>Satisfied</v>
      </c>
      <c r="Z1580">
        <v>5</v>
      </c>
      <c r="AA1580" s="1">
        <v>44985</v>
      </c>
      <c r="AB1580" t="s">
        <v>50</v>
      </c>
      <c r="AC1580" t="s">
        <v>51</v>
      </c>
      <c r="AD1580" t="s">
        <v>63</v>
      </c>
      <c r="AE1580">
        <v>2</v>
      </c>
      <c r="AF1580" s="5">
        <v>829.08</v>
      </c>
      <c r="AG1580">
        <v>49</v>
      </c>
      <c r="AH1580" t="str">
        <f t="shared" si="24"/>
        <v>Middle Aged</v>
      </c>
    </row>
    <row r="1581" spans="1:34" x14ac:dyDescent="0.25">
      <c r="A1581">
        <v>2100</v>
      </c>
      <c r="B1581" s="1">
        <v>44817</v>
      </c>
      <c r="C1581">
        <v>3</v>
      </c>
      <c r="D1581" t="s">
        <v>28</v>
      </c>
      <c r="E1581" t="s">
        <v>29</v>
      </c>
      <c r="F1581" t="s">
        <v>30</v>
      </c>
      <c r="G1581" t="s">
        <v>31</v>
      </c>
      <c r="H1581" t="s">
        <v>45</v>
      </c>
      <c r="I1581" t="s">
        <v>33</v>
      </c>
      <c r="J1581" t="s">
        <v>34</v>
      </c>
      <c r="K1581" t="s">
        <v>188</v>
      </c>
      <c r="L1581" t="s">
        <v>47</v>
      </c>
      <c r="M1581" s="1">
        <v>16400</v>
      </c>
      <c r="N1581" t="s">
        <v>36</v>
      </c>
      <c r="O1581" t="s">
        <v>37</v>
      </c>
      <c r="P1581" t="s">
        <v>60</v>
      </c>
      <c r="Q1581" t="s">
        <v>77</v>
      </c>
      <c r="R1581" t="s">
        <v>78</v>
      </c>
      <c r="S1581" t="str">
        <f>IF(Table1[[#This Row],[Current Employee Rating]]&gt;=4,"High Performer",IF(Table1[[#This Row],[Current Employee Rating]]&gt;=3,"Average Performer","Low Performer"))</f>
        <v>High Performer</v>
      </c>
      <c r="T1581">
        <v>4</v>
      </c>
      <c r="U1581" s="1">
        <v>44935</v>
      </c>
      <c r="V1581">
        <v>1</v>
      </c>
      <c r="W1581" t="str">
        <f>IF(Table1[[#This Row],[Engagement Score]]&lt;3,"Low",IF(Table1[[#This Row],[Engagement Score]]&lt;4,"Medium","High"))</f>
        <v>Low</v>
      </c>
      <c r="X1581">
        <v>1</v>
      </c>
      <c r="Y1581" t="str">
        <f>IF(Table1[[#This Row],[Satisfaction Score]]&lt;3,"Unsatisfied",IF(Table1[[#This Row],[Satisfaction Score]]&lt;4,"Neutral","Satisfied"))</f>
        <v>Unsatisfied</v>
      </c>
      <c r="Z1581">
        <v>1</v>
      </c>
      <c r="AA1581" s="1">
        <v>45045</v>
      </c>
      <c r="AB1581" t="s">
        <v>92</v>
      </c>
      <c r="AC1581" t="s">
        <v>51</v>
      </c>
      <c r="AD1581" t="s">
        <v>52</v>
      </c>
      <c r="AE1581">
        <v>2</v>
      </c>
      <c r="AF1581" s="5">
        <v>710.31</v>
      </c>
      <c r="AG1581">
        <v>78</v>
      </c>
      <c r="AH1581" t="str">
        <f t="shared" si="24"/>
        <v>Old</v>
      </c>
    </row>
    <row r="1582" spans="1:34" x14ac:dyDescent="0.25">
      <c r="A1582">
        <v>2101</v>
      </c>
      <c r="B1582" s="1">
        <v>44923</v>
      </c>
      <c r="C1582">
        <v>3</v>
      </c>
      <c r="D1582" t="s">
        <v>28</v>
      </c>
      <c r="E1582" t="s">
        <v>85</v>
      </c>
      <c r="F1582" t="s">
        <v>108</v>
      </c>
      <c r="G1582" t="s">
        <v>55</v>
      </c>
      <c r="H1582" t="s">
        <v>56</v>
      </c>
      <c r="I1582" t="s">
        <v>33</v>
      </c>
      <c r="J1582" t="s">
        <v>34</v>
      </c>
      <c r="K1582" t="s">
        <v>188</v>
      </c>
      <c r="L1582" t="s">
        <v>97</v>
      </c>
      <c r="M1582" s="1">
        <v>23724</v>
      </c>
      <c r="N1582" t="s">
        <v>36</v>
      </c>
      <c r="O1582" t="s">
        <v>37</v>
      </c>
      <c r="P1582" t="s">
        <v>49</v>
      </c>
      <c r="Q1582" t="s">
        <v>67</v>
      </c>
      <c r="R1582" t="s">
        <v>107</v>
      </c>
      <c r="S1582" t="str">
        <f>IF(Table1[[#This Row],[Current Employee Rating]]&gt;=4,"High Performer",IF(Table1[[#This Row],[Current Employee Rating]]&gt;=3,"Average Performer","Low Performer"))</f>
        <v>High Performer</v>
      </c>
      <c r="T1582">
        <v>5</v>
      </c>
      <c r="U1582" s="1">
        <v>44936</v>
      </c>
      <c r="V1582">
        <v>4</v>
      </c>
      <c r="W1582" t="str">
        <f>IF(Table1[[#This Row],[Engagement Score]]&lt;3,"Low",IF(Table1[[#This Row],[Engagement Score]]&lt;4,"Medium","High"))</f>
        <v>High</v>
      </c>
      <c r="X1582">
        <v>4</v>
      </c>
      <c r="Y1582" t="str">
        <f>IF(Table1[[#This Row],[Satisfaction Score]]&lt;3,"Unsatisfied",IF(Table1[[#This Row],[Satisfaction Score]]&lt;4,"Neutral","Satisfied"))</f>
        <v>Satisfied</v>
      </c>
      <c r="Z1582">
        <v>2</v>
      </c>
      <c r="AA1582" s="1">
        <v>45106</v>
      </c>
      <c r="AB1582" t="s">
        <v>41</v>
      </c>
      <c r="AC1582" t="s">
        <v>51</v>
      </c>
      <c r="AD1582" t="s">
        <v>63</v>
      </c>
      <c r="AE1582">
        <v>1</v>
      </c>
      <c r="AF1582" s="5">
        <v>751.81</v>
      </c>
      <c r="AG1582">
        <v>58</v>
      </c>
      <c r="AH1582" t="str">
        <f t="shared" si="24"/>
        <v>Middle Aged</v>
      </c>
    </row>
    <row r="1583" spans="1:34" x14ac:dyDescent="0.25">
      <c r="A1583">
        <v>2102</v>
      </c>
      <c r="B1583" s="1">
        <v>45009</v>
      </c>
      <c r="C1583">
        <v>3</v>
      </c>
      <c r="D1583" t="s">
        <v>28</v>
      </c>
      <c r="E1583" t="s">
        <v>44</v>
      </c>
      <c r="F1583" t="s">
        <v>30</v>
      </c>
      <c r="G1583" t="s">
        <v>46</v>
      </c>
      <c r="H1583" t="s">
        <v>56</v>
      </c>
      <c r="I1583" t="s">
        <v>46</v>
      </c>
      <c r="J1583" t="s">
        <v>34</v>
      </c>
      <c r="K1583" t="s">
        <v>188</v>
      </c>
      <c r="L1583" t="s">
        <v>70</v>
      </c>
      <c r="M1583" s="1">
        <v>24130</v>
      </c>
      <c r="N1583" t="s">
        <v>36</v>
      </c>
      <c r="O1583" t="s">
        <v>37</v>
      </c>
      <c r="P1583" t="s">
        <v>84</v>
      </c>
      <c r="Q1583" t="s">
        <v>61</v>
      </c>
      <c r="R1583" t="s">
        <v>78</v>
      </c>
      <c r="S1583" t="str">
        <f>IF(Table1[[#This Row],[Current Employee Rating]]&gt;=4,"High Performer",IF(Table1[[#This Row],[Current Employee Rating]]&gt;=3,"Average Performer","Low Performer"))</f>
        <v>Low Performer</v>
      </c>
      <c r="T1583">
        <v>2</v>
      </c>
      <c r="U1583" s="1">
        <v>45123</v>
      </c>
      <c r="V1583">
        <v>1</v>
      </c>
      <c r="W1583" t="str">
        <f>IF(Table1[[#This Row],[Engagement Score]]&lt;3,"Low",IF(Table1[[#This Row],[Engagement Score]]&lt;4,"Medium","High"))</f>
        <v>Low</v>
      </c>
      <c r="X1583">
        <v>1</v>
      </c>
      <c r="Y1583" t="str">
        <f>IF(Table1[[#This Row],[Satisfaction Score]]&lt;3,"Unsatisfied",IF(Table1[[#This Row],[Satisfaction Score]]&lt;4,"Neutral","Satisfied"))</f>
        <v>Unsatisfied</v>
      </c>
      <c r="Z1583">
        <v>3</v>
      </c>
      <c r="AA1583" s="1">
        <v>45050</v>
      </c>
      <c r="AB1583" t="s">
        <v>92</v>
      </c>
      <c r="AC1583" t="s">
        <v>42</v>
      </c>
      <c r="AD1583" t="s">
        <v>73</v>
      </c>
      <c r="AE1583">
        <v>1</v>
      </c>
      <c r="AF1583" s="5">
        <v>598.51</v>
      </c>
      <c r="AG1583">
        <v>57</v>
      </c>
      <c r="AH1583" t="str">
        <f t="shared" si="24"/>
        <v>Middle Aged</v>
      </c>
    </row>
    <row r="1584" spans="1:34" x14ac:dyDescent="0.25">
      <c r="A1584">
        <v>2103</v>
      </c>
      <c r="B1584" s="1">
        <v>44106</v>
      </c>
      <c r="C1584">
        <v>5</v>
      </c>
      <c r="D1584" t="s">
        <v>28</v>
      </c>
      <c r="E1584" t="s">
        <v>87</v>
      </c>
      <c r="F1584" t="s">
        <v>30</v>
      </c>
      <c r="G1584" t="s">
        <v>31</v>
      </c>
      <c r="H1584" t="s">
        <v>45</v>
      </c>
      <c r="I1584" t="s">
        <v>55</v>
      </c>
      <c r="J1584" t="s">
        <v>34</v>
      </c>
      <c r="K1584" t="s">
        <v>188</v>
      </c>
      <c r="L1584" t="s">
        <v>70</v>
      </c>
      <c r="M1584" s="1">
        <v>31771</v>
      </c>
      <c r="N1584" t="s">
        <v>36</v>
      </c>
      <c r="O1584" t="s">
        <v>37</v>
      </c>
      <c r="P1584" t="s">
        <v>84</v>
      </c>
      <c r="Q1584" t="s">
        <v>39</v>
      </c>
      <c r="R1584" t="s">
        <v>78</v>
      </c>
      <c r="S1584" t="str">
        <f>IF(Table1[[#This Row],[Current Employee Rating]]&gt;=4,"High Performer",IF(Table1[[#This Row],[Current Employee Rating]]&gt;=3,"Average Performer","Low Performer"))</f>
        <v>High Performer</v>
      </c>
      <c r="T1584">
        <v>5</v>
      </c>
      <c r="U1584" s="1">
        <v>44973</v>
      </c>
      <c r="V1584">
        <v>1</v>
      </c>
      <c r="W1584" t="str">
        <f>IF(Table1[[#This Row],[Engagement Score]]&lt;3,"Low",IF(Table1[[#This Row],[Engagement Score]]&lt;4,"Medium","High"))</f>
        <v>Low</v>
      </c>
      <c r="X1584">
        <v>4</v>
      </c>
      <c r="Y1584" t="str">
        <f>IF(Table1[[#This Row],[Satisfaction Score]]&lt;3,"Unsatisfied",IF(Table1[[#This Row],[Satisfaction Score]]&lt;4,"Neutral","Satisfied"))</f>
        <v>Satisfied</v>
      </c>
      <c r="Z1584">
        <v>5</v>
      </c>
      <c r="AA1584" s="1">
        <v>44810</v>
      </c>
      <c r="AB1584" t="s">
        <v>68</v>
      </c>
      <c r="AC1584" t="s">
        <v>42</v>
      </c>
      <c r="AD1584" t="s">
        <v>52</v>
      </c>
      <c r="AE1584">
        <v>3</v>
      </c>
      <c r="AF1584" s="5">
        <v>958.29</v>
      </c>
      <c r="AG1584">
        <v>34</v>
      </c>
      <c r="AH1584" t="str">
        <f t="shared" si="24"/>
        <v>Adult</v>
      </c>
    </row>
    <row r="1585" spans="1:34" x14ac:dyDescent="0.25">
      <c r="A1585">
        <v>2104</v>
      </c>
      <c r="B1585" s="1">
        <v>44088</v>
      </c>
      <c r="C1585">
        <v>5</v>
      </c>
      <c r="D1585" t="s">
        <v>28</v>
      </c>
      <c r="E1585" t="s">
        <v>64</v>
      </c>
      <c r="F1585" t="s">
        <v>30</v>
      </c>
      <c r="G1585" t="s">
        <v>31</v>
      </c>
      <c r="H1585" t="s">
        <v>45</v>
      </c>
      <c r="I1585" t="s">
        <v>33</v>
      </c>
      <c r="J1585" t="s">
        <v>34</v>
      </c>
      <c r="K1585" t="s">
        <v>188</v>
      </c>
      <c r="L1585" t="s">
        <v>70</v>
      </c>
      <c r="M1585" s="1">
        <v>18129</v>
      </c>
      <c r="N1585" t="s">
        <v>36</v>
      </c>
      <c r="O1585" t="s">
        <v>37</v>
      </c>
      <c r="P1585" t="s">
        <v>49</v>
      </c>
      <c r="Q1585" t="s">
        <v>39</v>
      </c>
      <c r="R1585" t="s">
        <v>78</v>
      </c>
      <c r="S1585" t="str">
        <f>IF(Table1[[#This Row],[Current Employee Rating]]&gt;=4,"High Performer",IF(Table1[[#This Row],[Current Employee Rating]]&gt;=3,"Average Performer","Low Performer"))</f>
        <v>Low Performer</v>
      </c>
      <c r="T1585">
        <v>2</v>
      </c>
      <c r="U1585" s="1">
        <v>45087</v>
      </c>
      <c r="V1585">
        <v>1</v>
      </c>
      <c r="W1585" t="str">
        <f>IF(Table1[[#This Row],[Engagement Score]]&lt;3,"Low",IF(Table1[[#This Row],[Engagement Score]]&lt;4,"Medium","High"))</f>
        <v>Low</v>
      </c>
      <c r="X1585">
        <v>4</v>
      </c>
      <c r="Y1585" t="str">
        <f>IF(Table1[[#This Row],[Satisfaction Score]]&lt;3,"Unsatisfied",IF(Table1[[#This Row],[Satisfaction Score]]&lt;4,"Neutral","Satisfied"))</f>
        <v>Satisfied</v>
      </c>
      <c r="Z1585">
        <v>3</v>
      </c>
      <c r="AA1585" s="1">
        <v>44848</v>
      </c>
      <c r="AB1585" t="s">
        <v>68</v>
      </c>
      <c r="AC1585" t="s">
        <v>51</v>
      </c>
      <c r="AD1585" t="s">
        <v>63</v>
      </c>
      <c r="AE1585">
        <v>5</v>
      </c>
      <c r="AF1585" s="5">
        <v>200.34</v>
      </c>
      <c r="AG1585">
        <v>71</v>
      </c>
      <c r="AH1585" t="str">
        <f t="shared" si="24"/>
        <v>Old</v>
      </c>
    </row>
    <row r="1586" spans="1:34" x14ac:dyDescent="0.25">
      <c r="A1586">
        <v>2105</v>
      </c>
      <c r="B1586" s="1">
        <v>43849</v>
      </c>
      <c r="C1586">
        <v>6</v>
      </c>
      <c r="D1586" t="s">
        <v>28</v>
      </c>
      <c r="E1586" t="s">
        <v>94</v>
      </c>
      <c r="F1586" t="s">
        <v>30</v>
      </c>
      <c r="G1586" t="s">
        <v>46</v>
      </c>
      <c r="H1586" t="s">
        <v>32</v>
      </c>
      <c r="I1586" t="s">
        <v>46</v>
      </c>
      <c r="J1586" t="s">
        <v>34</v>
      </c>
      <c r="K1586" t="s">
        <v>188</v>
      </c>
      <c r="L1586" t="s">
        <v>58</v>
      </c>
      <c r="M1586" s="1">
        <v>21942</v>
      </c>
      <c r="N1586" t="s">
        <v>36</v>
      </c>
      <c r="O1586" t="s">
        <v>37</v>
      </c>
      <c r="P1586" t="s">
        <v>49</v>
      </c>
      <c r="Q1586" t="s">
        <v>61</v>
      </c>
      <c r="R1586" t="s">
        <v>98</v>
      </c>
      <c r="S1586" t="str">
        <f>IF(Table1[[#This Row],[Current Employee Rating]]&gt;=4,"High Performer",IF(Table1[[#This Row],[Current Employee Rating]]&gt;=3,"Average Performer","Low Performer"))</f>
        <v>High Performer</v>
      </c>
      <c r="T1586">
        <v>4</v>
      </c>
      <c r="U1586" s="1">
        <v>45131</v>
      </c>
      <c r="V1586">
        <v>3</v>
      </c>
      <c r="W1586" t="str">
        <f>IF(Table1[[#This Row],[Engagement Score]]&lt;3,"Low",IF(Table1[[#This Row],[Engagement Score]]&lt;4,"Medium","High"))</f>
        <v>Medium</v>
      </c>
      <c r="X1586">
        <v>4</v>
      </c>
      <c r="Y1586" t="str">
        <f>IF(Table1[[#This Row],[Satisfaction Score]]&lt;3,"Unsatisfied",IF(Table1[[#This Row],[Satisfaction Score]]&lt;4,"Neutral","Satisfied"))</f>
        <v>Satisfied</v>
      </c>
      <c r="Z1586">
        <v>2</v>
      </c>
      <c r="AA1586" s="1">
        <v>44875</v>
      </c>
      <c r="AB1586" t="s">
        <v>68</v>
      </c>
      <c r="AC1586" t="s">
        <v>51</v>
      </c>
      <c r="AD1586" t="s">
        <v>63</v>
      </c>
      <c r="AE1586">
        <v>3</v>
      </c>
      <c r="AF1586" s="5">
        <v>365.03</v>
      </c>
      <c r="AG1586">
        <v>60</v>
      </c>
      <c r="AH1586" t="str">
        <f t="shared" si="24"/>
        <v>Old</v>
      </c>
    </row>
    <row r="1587" spans="1:34" x14ac:dyDescent="0.25">
      <c r="A1587">
        <v>2106</v>
      </c>
      <c r="B1587" s="1">
        <v>43569</v>
      </c>
      <c r="C1587">
        <v>7</v>
      </c>
      <c r="D1587" t="s">
        <v>28</v>
      </c>
      <c r="E1587" t="s">
        <v>74</v>
      </c>
      <c r="F1587" t="s">
        <v>30</v>
      </c>
      <c r="G1587" t="s">
        <v>31</v>
      </c>
      <c r="H1587" t="s">
        <v>32</v>
      </c>
      <c r="I1587" t="s">
        <v>33</v>
      </c>
      <c r="J1587" t="s">
        <v>34</v>
      </c>
      <c r="K1587" t="s">
        <v>188</v>
      </c>
      <c r="L1587" t="s">
        <v>101</v>
      </c>
      <c r="M1587" s="1">
        <v>22964</v>
      </c>
      <c r="N1587" t="s">
        <v>36</v>
      </c>
      <c r="O1587" t="s">
        <v>48</v>
      </c>
      <c r="P1587" t="s">
        <v>38</v>
      </c>
      <c r="Q1587" t="s">
        <v>39</v>
      </c>
      <c r="R1587" t="s">
        <v>78</v>
      </c>
      <c r="S1587" t="str">
        <f>IF(Table1[[#This Row],[Current Employee Rating]]&gt;=4,"High Performer",IF(Table1[[#This Row],[Current Employee Rating]]&gt;=3,"Average Performer","Low Performer"))</f>
        <v>Low Performer</v>
      </c>
      <c r="T1587">
        <v>2</v>
      </c>
      <c r="U1587" s="1">
        <v>44862</v>
      </c>
      <c r="V1587">
        <v>5</v>
      </c>
      <c r="W1587" t="str">
        <f>IF(Table1[[#This Row],[Engagement Score]]&lt;3,"Low",IF(Table1[[#This Row],[Engagement Score]]&lt;4,"Medium","High"))</f>
        <v>High</v>
      </c>
      <c r="X1587">
        <v>5</v>
      </c>
      <c r="Y1587" t="str">
        <f>IF(Table1[[#This Row],[Satisfaction Score]]&lt;3,"Unsatisfied",IF(Table1[[#This Row],[Satisfaction Score]]&lt;4,"Neutral","Satisfied"))</f>
        <v>Satisfied</v>
      </c>
      <c r="Z1587">
        <v>1</v>
      </c>
      <c r="AA1587" s="1">
        <v>45122</v>
      </c>
      <c r="AB1587" t="s">
        <v>50</v>
      </c>
      <c r="AC1587" t="s">
        <v>42</v>
      </c>
      <c r="AD1587" t="s">
        <v>73</v>
      </c>
      <c r="AE1587">
        <v>4</v>
      </c>
      <c r="AF1587" s="5">
        <v>782.43</v>
      </c>
      <c r="AG1587">
        <v>57</v>
      </c>
      <c r="AH1587" t="str">
        <f t="shared" si="24"/>
        <v>Middle Aged</v>
      </c>
    </row>
    <row r="1588" spans="1:34" x14ac:dyDescent="0.25">
      <c r="A1588">
        <v>2107</v>
      </c>
      <c r="B1588" s="1">
        <v>45079</v>
      </c>
      <c r="C1588">
        <v>2</v>
      </c>
      <c r="D1588" t="s">
        <v>28</v>
      </c>
      <c r="E1588" t="s">
        <v>81</v>
      </c>
      <c r="F1588" t="s">
        <v>30</v>
      </c>
      <c r="G1588" t="s">
        <v>31</v>
      </c>
      <c r="H1588" t="s">
        <v>56</v>
      </c>
      <c r="I1588" t="s">
        <v>33</v>
      </c>
      <c r="J1588" t="s">
        <v>34</v>
      </c>
      <c r="K1588" t="s">
        <v>188</v>
      </c>
      <c r="L1588" t="s">
        <v>70</v>
      </c>
      <c r="M1588" s="1">
        <v>16067</v>
      </c>
      <c r="N1588" t="s">
        <v>36</v>
      </c>
      <c r="O1588" t="s">
        <v>37</v>
      </c>
      <c r="P1588" t="s">
        <v>49</v>
      </c>
      <c r="Q1588" t="s">
        <v>39</v>
      </c>
      <c r="R1588" t="s">
        <v>78</v>
      </c>
      <c r="S1588" t="str">
        <f>IF(Table1[[#This Row],[Current Employee Rating]]&gt;=4,"High Performer",IF(Table1[[#This Row],[Current Employee Rating]]&gt;=3,"Average Performer","Low Performer"))</f>
        <v>Low Performer</v>
      </c>
      <c r="T1588">
        <v>1</v>
      </c>
      <c r="U1588" s="1">
        <v>44890</v>
      </c>
      <c r="V1588">
        <v>4</v>
      </c>
      <c r="W1588" t="str">
        <f>IF(Table1[[#This Row],[Engagement Score]]&lt;3,"Low",IF(Table1[[#This Row],[Engagement Score]]&lt;4,"Medium","High"))</f>
        <v>High</v>
      </c>
      <c r="X1588">
        <v>1</v>
      </c>
      <c r="Y1588" t="str">
        <f>IF(Table1[[#This Row],[Satisfaction Score]]&lt;3,"Unsatisfied",IF(Table1[[#This Row],[Satisfaction Score]]&lt;4,"Neutral","Satisfied"))</f>
        <v>Unsatisfied</v>
      </c>
      <c r="Z1588">
        <v>1</v>
      </c>
      <c r="AA1588" s="1">
        <v>44990</v>
      </c>
      <c r="AB1588" t="s">
        <v>92</v>
      </c>
      <c r="AC1588" t="s">
        <v>51</v>
      </c>
      <c r="AD1588" t="s">
        <v>73</v>
      </c>
      <c r="AE1588">
        <v>1</v>
      </c>
      <c r="AF1588" s="5">
        <v>668.91</v>
      </c>
      <c r="AG1588">
        <v>80</v>
      </c>
      <c r="AH1588" t="str">
        <f t="shared" si="24"/>
        <v>Old</v>
      </c>
    </row>
    <row r="1589" spans="1:34" x14ac:dyDescent="0.25">
      <c r="A1589">
        <v>2108</v>
      </c>
      <c r="B1589" s="1">
        <v>44690</v>
      </c>
      <c r="C1589">
        <v>4</v>
      </c>
      <c r="D1589" t="s">
        <v>28</v>
      </c>
      <c r="E1589" t="s">
        <v>54</v>
      </c>
      <c r="F1589" t="s">
        <v>108</v>
      </c>
      <c r="G1589" t="s">
        <v>46</v>
      </c>
      <c r="H1589" t="s">
        <v>45</v>
      </c>
      <c r="I1589" t="s">
        <v>33</v>
      </c>
      <c r="J1589" t="s">
        <v>34</v>
      </c>
      <c r="K1589" t="s">
        <v>188</v>
      </c>
      <c r="L1589" t="s">
        <v>70</v>
      </c>
      <c r="M1589" s="1">
        <v>28752</v>
      </c>
      <c r="N1589" t="s">
        <v>36</v>
      </c>
      <c r="O1589" t="s">
        <v>37</v>
      </c>
      <c r="P1589" t="s">
        <v>38</v>
      </c>
      <c r="Q1589" t="s">
        <v>39</v>
      </c>
      <c r="R1589" t="s">
        <v>98</v>
      </c>
      <c r="S1589" t="str">
        <f>IF(Table1[[#This Row],[Current Employee Rating]]&gt;=4,"High Performer",IF(Table1[[#This Row],[Current Employee Rating]]&gt;=3,"Average Performer","Low Performer"))</f>
        <v>Low Performer</v>
      </c>
      <c r="T1589">
        <v>2</v>
      </c>
      <c r="U1589" s="1">
        <v>45026</v>
      </c>
      <c r="V1589">
        <v>1</v>
      </c>
      <c r="W1589" t="str">
        <f>IF(Table1[[#This Row],[Engagement Score]]&lt;3,"Low",IF(Table1[[#This Row],[Engagement Score]]&lt;4,"Medium","High"))</f>
        <v>Low</v>
      </c>
      <c r="X1589">
        <v>2</v>
      </c>
      <c r="Y1589" t="str">
        <f>IF(Table1[[#This Row],[Satisfaction Score]]&lt;3,"Unsatisfied",IF(Table1[[#This Row],[Satisfaction Score]]&lt;4,"Neutral","Satisfied"))</f>
        <v>Unsatisfied</v>
      </c>
      <c r="Z1589">
        <v>4</v>
      </c>
      <c r="AA1589" s="1">
        <v>44809</v>
      </c>
      <c r="AB1589" t="s">
        <v>50</v>
      </c>
      <c r="AC1589" t="s">
        <v>42</v>
      </c>
      <c r="AD1589" t="s">
        <v>63</v>
      </c>
      <c r="AE1589">
        <v>5</v>
      </c>
      <c r="AF1589" s="5">
        <v>804.37</v>
      </c>
      <c r="AG1589">
        <v>44</v>
      </c>
      <c r="AH1589" t="str">
        <f t="shared" si="24"/>
        <v>Middle Aged</v>
      </c>
    </row>
    <row r="1590" spans="1:34" x14ac:dyDescent="0.25">
      <c r="A1590">
        <v>2109</v>
      </c>
      <c r="B1590" s="1">
        <v>44250</v>
      </c>
      <c r="C1590">
        <v>5</v>
      </c>
      <c r="D1590" t="s">
        <v>28</v>
      </c>
      <c r="E1590" t="s">
        <v>69</v>
      </c>
      <c r="F1590" t="s">
        <v>30</v>
      </c>
      <c r="G1590" t="s">
        <v>46</v>
      </c>
      <c r="H1590" t="s">
        <v>32</v>
      </c>
      <c r="I1590" t="s">
        <v>46</v>
      </c>
      <c r="J1590" t="s">
        <v>34</v>
      </c>
      <c r="K1590" t="s">
        <v>188</v>
      </c>
      <c r="L1590" t="s">
        <v>70</v>
      </c>
      <c r="M1590" s="1">
        <v>32469</v>
      </c>
      <c r="N1590" t="s">
        <v>36</v>
      </c>
      <c r="O1590" t="s">
        <v>37</v>
      </c>
      <c r="P1590" t="s">
        <v>60</v>
      </c>
      <c r="Q1590" t="s">
        <v>77</v>
      </c>
      <c r="R1590" t="s">
        <v>78</v>
      </c>
      <c r="S1590" t="str">
        <f>IF(Table1[[#This Row],[Current Employee Rating]]&gt;=4,"High Performer",IF(Table1[[#This Row],[Current Employee Rating]]&gt;=3,"Average Performer","Low Performer"))</f>
        <v>High Performer</v>
      </c>
      <c r="T1590">
        <v>5</v>
      </c>
      <c r="U1590" s="1">
        <v>45020</v>
      </c>
      <c r="V1590">
        <v>3</v>
      </c>
      <c r="W1590" t="str">
        <f>IF(Table1[[#This Row],[Engagement Score]]&lt;3,"Low",IF(Table1[[#This Row],[Engagement Score]]&lt;4,"Medium","High"))</f>
        <v>Medium</v>
      </c>
      <c r="X1590">
        <v>3</v>
      </c>
      <c r="Y1590" t="str">
        <f>IF(Table1[[#This Row],[Satisfaction Score]]&lt;3,"Unsatisfied",IF(Table1[[#This Row],[Satisfaction Score]]&lt;4,"Neutral","Satisfied"))</f>
        <v>Neutral</v>
      </c>
      <c r="Z1590">
        <v>5</v>
      </c>
      <c r="AA1590" s="1">
        <v>45034</v>
      </c>
      <c r="AB1590" t="s">
        <v>62</v>
      </c>
      <c r="AC1590" t="s">
        <v>51</v>
      </c>
      <c r="AD1590" t="s">
        <v>43</v>
      </c>
      <c r="AE1590">
        <v>3</v>
      </c>
      <c r="AF1590" s="5">
        <v>869.94</v>
      </c>
      <c r="AG1590">
        <v>33</v>
      </c>
      <c r="AH1590" t="str">
        <f t="shared" si="24"/>
        <v>Adult</v>
      </c>
    </row>
    <row r="1591" spans="1:34" x14ac:dyDescent="0.25">
      <c r="A1591">
        <v>2110</v>
      </c>
      <c r="B1591" s="1">
        <v>44351</v>
      </c>
      <c r="C1591">
        <v>4</v>
      </c>
      <c r="D1591" t="s">
        <v>28</v>
      </c>
      <c r="E1591" t="s">
        <v>29</v>
      </c>
      <c r="F1591" t="s">
        <v>30</v>
      </c>
      <c r="G1591" t="s">
        <v>31</v>
      </c>
      <c r="H1591" t="s">
        <v>32</v>
      </c>
      <c r="I1591" t="s">
        <v>33</v>
      </c>
      <c r="J1591" t="s">
        <v>34</v>
      </c>
      <c r="K1591" t="s">
        <v>188</v>
      </c>
      <c r="L1591" t="s">
        <v>58</v>
      </c>
      <c r="M1591" s="1">
        <v>17666</v>
      </c>
      <c r="N1591" t="s">
        <v>36</v>
      </c>
      <c r="O1591" t="s">
        <v>37</v>
      </c>
      <c r="P1591" t="s">
        <v>72</v>
      </c>
      <c r="Q1591" t="s">
        <v>61</v>
      </c>
      <c r="R1591" t="s">
        <v>78</v>
      </c>
      <c r="S1591" t="str">
        <f>IF(Table1[[#This Row],[Current Employee Rating]]&gt;=4,"High Performer",IF(Table1[[#This Row],[Current Employee Rating]]&gt;=3,"Average Performer","Low Performer"))</f>
        <v>High Performer</v>
      </c>
      <c r="T1591">
        <v>4</v>
      </c>
      <c r="U1591" s="1">
        <v>44878</v>
      </c>
      <c r="V1591">
        <v>1</v>
      </c>
      <c r="W1591" t="str">
        <f>IF(Table1[[#This Row],[Engagement Score]]&lt;3,"Low",IF(Table1[[#This Row],[Engagement Score]]&lt;4,"Medium","High"))</f>
        <v>Low</v>
      </c>
      <c r="X1591">
        <v>4</v>
      </c>
      <c r="Y1591" t="str">
        <f>IF(Table1[[#This Row],[Satisfaction Score]]&lt;3,"Unsatisfied",IF(Table1[[#This Row],[Satisfaction Score]]&lt;4,"Neutral","Satisfied"))</f>
        <v>Satisfied</v>
      </c>
      <c r="Z1591">
        <v>2</v>
      </c>
      <c r="AA1591" s="1">
        <v>44925</v>
      </c>
      <c r="AB1591" t="s">
        <v>92</v>
      </c>
      <c r="AC1591" t="s">
        <v>42</v>
      </c>
      <c r="AD1591" t="s">
        <v>73</v>
      </c>
      <c r="AE1591">
        <v>4</v>
      </c>
      <c r="AF1591" s="5">
        <v>399.55</v>
      </c>
      <c r="AG1591">
        <v>73</v>
      </c>
      <c r="AH1591" t="str">
        <f t="shared" si="24"/>
        <v>Old</v>
      </c>
    </row>
    <row r="1592" spans="1:34" x14ac:dyDescent="0.25">
      <c r="A1592">
        <v>2111</v>
      </c>
      <c r="B1592" s="1">
        <v>44649</v>
      </c>
      <c r="C1592">
        <v>4</v>
      </c>
      <c r="D1592" t="s">
        <v>28</v>
      </c>
      <c r="E1592" t="s">
        <v>85</v>
      </c>
      <c r="F1592" t="s">
        <v>30</v>
      </c>
      <c r="G1592" t="s">
        <v>55</v>
      </c>
      <c r="H1592" t="s">
        <v>45</v>
      </c>
      <c r="I1592" t="s">
        <v>33</v>
      </c>
      <c r="J1592" t="s">
        <v>34</v>
      </c>
      <c r="K1592" t="s">
        <v>188</v>
      </c>
      <c r="L1592" t="s">
        <v>65</v>
      </c>
      <c r="M1592" s="1">
        <v>20957</v>
      </c>
      <c r="N1592" t="s">
        <v>36</v>
      </c>
      <c r="O1592" t="s">
        <v>37</v>
      </c>
      <c r="P1592" t="s">
        <v>84</v>
      </c>
      <c r="Q1592" t="s">
        <v>61</v>
      </c>
      <c r="R1592" t="s">
        <v>98</v>
      </c>
      <c r="S1592" t="str">
        <f>IF(Table1[[#This Row],[Current Employee Rating]]&gt;=4,"High Performer",IF(Table1[[#This Row],[Current Employee Rating]]&gt;=3,"Average Performer","Low Performer"))</f>
        <v>High Performer</v>
      </c>
      <c r="T1592">
        <v>5</v>
      </c>
      <c r="U1592" s="1">
        <v>45042</v>
      </c>
      <c r="V1592">
        <v>2</v>
      </c>
      <c r="W1592" t="str">
        <f>IF(Table1[[#This Row],[Engagement Score]]&lt;3,"Low",IF(Table1[[#This Row],[Engagement Score]]&lt;4,"Medium","High"))</f>
        <v>Low</v>
      </c>
      <c r="X1592">
        <v>3</v>
      </c>
      <c r="Y1592" t="str">
        <f>IF(Table1[[#This Row],[Satisfaction Score]]&lt;3,"Unsatisfied",IF(Table1[[#This Row],[Satisfaction Score]]&lt;4,"Neutral","Satisfied"))</f>
        <v>Neutral</v>
      </c>
      <c r="Z1592">
        <v>1</v>
      </c>
      <c r="AA1592" s="1">
        <v>44882</v>
      </c>
      <c r="AB1592" t="s">
        <v>50</v>
      </c>
      <c r="AC1592" t="s">
        <v>42</v>
      </c>
      <c r="AD1592" t="s">
        <v>73</v>
      </c>
      <c r="AE1592">
        <v>4</v>
      </c>
      <c r="AF1592" s="5">
        <v>470.24</v>
      </c>
      <c r="AG1592">
        <v>65</v>
      </c>
      <c r="AH1592" t="str">
        <f t="shared" si="24"/>
        <v>Old</v>
      </c>
    </row>
    <row r="1593" spans="1:34" x14ac:dyDescent="0.25">
      <c r="A1593">
        <v>2112</v>
      </c>
      <c r="B1593" s="1">
        <v>43676</v>
      </c>
      <c r="C1593">
        <v>6</v>
      </c>
      <c r="D1593" t="s">
        <v>28</v>
      </c>
      <c r="E1593" t="s">
        <v>44</v>
      </c>
      <c r="F1593" t="s">
        <v>30</v>
      </c>
      <c r="G1593" t="s">
        <v>46</v>
      </c>
      <c r="H1593" t="s">
        <v>56</v>
      </c>
      <c r="I1593" t="s">
        <v>33</v>
      </c>
      <c r="J1593" t="s">
        <v>34</v>
      </c>
      <c r="K1593" t="s">
        <v>188</v>
      </c>
      <c r="L1593" t="s">
        <v>79</v>
      </c>
      <c r="M1593" s="1">
        <v>15973</v>
      </c>
      <c r="N1593" t="s">
        <v>36</v>
      </c>
      <c r="O1593" t="s">
        <v>37</v>
      </c>
      <c r="P1593" t="s">
        <v>60</v>
      </c>
      <c r="Q1593" t="s">
        <v>39</v>
      </c>
      <c r="R1593" t="s">
        <v>78</v>
      </c>
      <c r="S1593" t="str">
        <f>IF(Table1[[#This Row],[Current Employee Rating]]&gt;=4,"High Performer",IF(Table1[[#This Row],[Current Employee Rating]]&gt;=3,"Average Performer","Low Performer"))</f>
        <v>High Performer</v>
      </c>
      <c r="T1593">
        <v>4</v>
      </c>
      <c r="U1593" s="1">
        <v>44958</v>
      </c>
      <c r="V1593">
        <v>4</v>
      </c>
      <c r="W1593" t="str">
        <f>IF(Table1[[#This Row],[Engagement Score]]&lt;3,"Low",IF(Table1[[#This Row],[Engagement Score]]&lt;4,"Medium","High"))</f>
        <v>High</v>
      </c>
      <c r="X1593">
        <v>3</v>
      </c>
      <c r="Y1593" t="str">
        <f>IF(Table1[[#This Row],[Satisfaction Score]]&lt;3,"Unsatisfied",IF(Table1[[#This Row],[Satisfaction Score]]&lt;4,"Neutral","Satisfied"))</f>
        <v>Neutral</v>
      </c>
      <c r="Z1593">
        <v>1</v>
      </c>
      <c r="AA1593" s="1">
        <v>44821</v>
      </c>
      <c r="AB1593" t="s">
        <v>50</v>
      </c>
      <c r="AC1593" t="s">
        <v>51</v>
      </c>
      <c r="AD1593" t="s">
        <v>43</v>
      </c>
      <c r="AE1593">
        <v>2</v>
      </c>
      <c r="AF1593" s="5">
        <v>157.04</v>
      </c>
      <c r="AG1593">
        <v>76</v>
      </c>
      <c r="AH1593" t="str">
        <f t="shared" si="24"/>
        <v>Old</v>
      </c>
    </row>
    <row r="1594" spans="1:34" x14ac:dyDescent="0.25">
      <c r="A1594">
        <v>2113</v>
      </c>
      <c r="B1594" s="1">
        <v>44021</v>
      </c>
      <c r="C1594">
        <v>5</v>
      </c>
      <c r="D1594" t="s">
        <v>28</v>
      </c>
      <c r="E1594" t="s">
        <v>87</v>
      </c>
      <c r="F1594" t="s">
        <v>30</v>
      </c>
      <c r="G1594" t="s">
        <v>46</v>
      </c>
      <c r="H1594" t="s">
        <v>56</v>
      </c>
      <c r="I1594" t="s">
        <v>55</v>
      </c>
      <c r="J1594" t="s">
        <v>34</v>
      </c>
      <c r="K1594" t="s">
        <v>188</v>
      </c>
      <c r="L1594" t="s">
        <v>65</v>
      </c>
      <c r="M1594" s="1">
        <v>16365</v>
      </c>
      <c r="N1594" t="s">
        <v>36</v>
      </c>
      <c r="O1594" t="s">
        <v>37</v>
      </c>
      <c r="P1594" t="s">
        <v>38</v>
      </c>
      <c r="Q1594" t="s">
        <v>39</v>
      </c>
      <c r="R1594" t="s">
        <v>78</v>
      </c>
      <c r="S1594" t="str">
        <f>IF(Table1[[#This Row],[Current Employee Rating]]&gt;=4,"High Performer",IF(Table1[[#This Row],[Current Employee Rating]]&gt;=3,"Average Performer","Low Performer"))</f>
        <v>Low Performer</v>
      </c>
      <c r="T1594">
        <v>2</v>
      </c>
      <c r="U1594" s="1">
        <v>44804</v>
      </c>
      <c r="V1594">
        <v>5</v>
      </c>
      <c r="W1594" t="str">
        <f>IF(Table1[[#This Row],[Engagement Score]]&lt;3,"Low",IF(Table1[[#This Row],[Engagement Score]]&lt;4,"Medium","High"))</f>
        <v>High</v>
      </c>
      <c r="X1594">
        <v>1</v>
      </c>
      <c r="Y1594" t="str">
        <f>IF(Table1[[#This Row],[Satisfaction Score]]&lt;3,"Unsatisfied",IF(Table1[[#This Row],[Satisfaction Score]]&lt;4,"Neutral","Satisfied"))</f>
        <v>Unsatisfied</v>
      </c>
      <c r="Z1594">
        <v>5</v>
      </c>
      <c r="AA1594" s="1">
        <v>44791</v>
      </c>
      <c r="AB1594" t="s">
        <v>62</v>
      </c>
      <c r="AC1594" t="s">
        <v>42</v>
      </c>
      <c r="AD1594" t="s">
        <v>73</v>
      </c>
      <c r="AE1594">
        <v>2</v>
      </c>
      <c r="AF1594" s="5">
        <v>394.54</v>
      </c>
      <c r="AG1594">
        <v>76</v>
      </c>
      <c r="AH1594" t="str">
        <f t="shared" si="24"/>
        <v>Old</v>
      </c>
    </row>
    <row r="1595" spans="1:34" x14ac:dyDescent="0.25">
      <c r="A1595">
        <v>2114</v>
      </c>
      <c r="B1595" s="1">
        <v>43701</v>
      </c>
      <c r="C1595">
        <v>6</v>
      </c>
      <c r="D1595" t="s">
        <v>106</v>
      </c>
      <c r="E1595" t="s">
        <v>81</v>
      </c>
      <c r="F1595" t="s">
        <v>30</v>
      </c>
      <c r="G1595" t="s">
        <v>31</v>
      </c>
      <c r="H1595" t="s">
        <v>32</v>
      </c>
      <c r="I1595" t="s">
        <v>46</v>
      </c>
      <c r="J1595" t="s">
        <v>34</v>
      </c>
      <c r="K1595" t="s">
        <v>188</v>
      </c>
      <c r="L1595" t="s">
        <v>79</v>
      </c>
      <c r="M1595" s="1">
        <v>33718</v>
      </c>
      <c r="N1595" t="s">
        <v>36</v>
      </c>
      <c r="O1595" t="s">
        <v>37</v>
      </c>
      <c r="P1595" t="s">
        <v>38</v>
      </c>
      <c r="Q1595" t="s">
        <v>61</v>
      </c>
      <c r="R1595" t="s">
        <v>78</v>
      </c>
      <c r="S1595" t="str">
        <f>IF(Table1[[#This Row],[Current Employee Rating]]&gt;=4,"High Performer",IF(Table1[[#This Row],[Current Employee Rating]]&gt;=3,"Average Performer","Low Performer"))</f>
        <v>High Performer</v>
      </c>
      <c r="T1595">
        <v>4</v>
      </c>
      <c r="U1595" s="1">
        <v>44965</v>
      </c>
      <c r="V1595">
        <v>5</v>
      </c>
      <c r="W1595" t="str">
        <f>IF(Table1[[#This Row],[Engagement Score]]&lt;3,"Low",IF(Table1[[#This Row],[Engagement Score]]&lt;4,"Medium","High"))</f>
        <v>High</v>
      </c>
      <c r="X1595">
        <v>4</v>
      </c>
      <c r="Y1595" t="str">
        <f>IF(Table1[[#This Row],[Satisfaction Score]]&lt;3,"Unsatisfied",IF(Table1[[#This Row],[Satisfaction Score]]&lt;4,"Neutral","Satisfied"))</f>
        <v>Satisfied</v>
      </c>
      <c r="Z1595">
        <v>1</v>
      </c>
      <c r="AA1595" s="1">
        <v>44983</v>
      </c>
      <c r="AB1595" t="s">
        <v>92</v>
      </c>
      <c r="AC1595" t="s">
        <v>51</v>
      </c>
      <c r="AD1595" t="s">
        <v>63</v>
      </c>
      <c r="AE1595">
        <v>2</v>
      </c>
      <c r="AF1595" s="5">
        <v>326.98</v>
      </c>
      <c r="AG1595">
        <v>27</v>
      </c>
      <c r="AH1595" t="str">
        <f t="shared" si="24"/>
        <v>Adult</v>
      </c>
    </row>
    <row r="1596" spans="1:34" x14ac:dyDescent="0.25">
      <c r="A1596">
        <v>2115</v>
      </c>
      <c r="B1596" s="1">
        <v>43570</v>
      </c>
      <c r="C1596">
        <v>7</v>
      </c>
      <c r="D1596" t="s">
        <v>106</v>
      </c>
      <c r="E1596" t="s">
        <v>54</v>
      </c>
      <c r="F1596" t="s">
        <v>30</v>
      </c>
      <c r="G1596" t="s">
        <v>31</v>
      </c>
      <c r="H1596" t="s">
        <v>45</v>
      </c>
      <c r="I1596" t="s">
        <v>46</v>
      </c>
      <c r="J1596" t="s">
        <v>34</v>
      </c>
      <c r="K1596" t="s">
        <v>188</v>
      </c>
      <c r="L1596" t="s">
        <v>109</v>
      </c>
      <c r="M1596" s="1">
        <v>28579</v>
      </c>
      <c r="N1596" t="s">
        <v>36</v>
      </c>
      <c r="O1596" t="s">
        <v>37</v>
      </c>
      <c r="P1596" t="s">
        <v>84</v>
      </c>
      <c r="Q1596" t="s">
        <v>67</v>
      </c>
      <c r="R1596" t="s">
        <v>78</v>
      </c>
      <c r="S1596" t="str">
        <f>IF(Table1[[#This Row],[Current Employee Rating]]&gt;=4,"High Performer",IF(Table1[[#This Row],[Current Employee Rating]]&gt;=3,"Average Performer","Low Performer"))</f>
        <v>Low Performer</v>
      </c>
      <c r="T1596">
        <v>2</v>
      </c>
      <c r="U1596" s="1">
        <v>44951</v>
      </c>
      <c r="V1596">
        <v>5</v>
      </c>
      <c r="W1596" t="str">
        <f>IF(Table1[[#This Row],[Engagement Score]]&lt;3,"Low",IF(Table1[[#This Row],[Engagement Score]]&lt;4,"Medium","High"))</f>
        <v>High</v>
      </c>
      <c r="X1596">
        <v>2</v>
      </c>
      <c r="Y1596" t="str">
        <f>IF(Table1[[#This Row],[Satisfaction Score]]&lt;3,"Unsatisfied",IF(Table1[[#This Row],[Satisfaction Score]]&lt;4,"Neutral","Satisfied"))</f>
        <v>Unsatisfied</v>
      </c>
      <c r="Z1596">
        <v>1</v>
      </c>
      <c r="AA1596" s="1">
        <v>44828</v>
      </c>
      <c r="AB1596" t="s">
        <v>41</v>
      </c>
      <c r="AC1596" t="s">
        <v>42</v>
      </c>
      <c r="AD1596" t="s">
        <v>52</v>
      </c>
      <c r="AE1596">
        <v>5</v>
      </c>
      <c r="AF1596" s="5">
        <v>752.82</v>
      </c>
      <c r="AG1596">
        <v>41</v>
      </c>
      <c r="AH1596" t="str">
        <f t="shared" si="24"/>
        <v>Middle Aged</v>
      </c>
    </row>
    <row r="1597" spans="1:34" x14ac:dyDescent="0.25">
      <c r="A1597">
        <v>2116</v>
      </c>
      <c r="B1597" s="1">
        <v>44429</v>
      </c>
      <c r="C1597">
        <v>4</v>
      </c>
      <c r="D1597" t="s">
        <v>106</v>
      </c>
      <c r="E1597" t="s">
        <v>69</v>
      </c>
      <c r="F1597" t="s">
        <v>30</v>
      </c>
      <c r="G1597" t="s">
        <v>46</v>
      </c>
      <c r="H1597" t="s">
        <v>32</v>
      </c>
      <c r="I1597" t="s">
        <v>55</v>
      </c>
      <c r="J1597" t="s">
        <v>34</v>
      </c>
      <c r="K1597" t="s">
        <v>188</v>
      </c>
      <c r="L1597" t="s">
        <v>79</v>
      </c>
      <c r="M1597" s="1">
        <v>17048</v>
      </c>
      <c r="N1597" t="s">
        <v>36</v>
      </c>
      <c r="O1597" t="s">
        <v>37</v>
      </c>
      <c r="P1597" t="s">
        <v>72</v>
      </c>
      <c r="Q1597" t="s">
        <v>77</v>
      </c>
      <c r="R1597" t="s">
        <v>98</v>
      </c>
      <c r="S1597" t="str">
        <f>IF(Table1[[#This Row],[Current Employee Rating]]&gt;=4,"High Performer",IF(Table1[[#This Row],[Current Employee Rating]]&gt;=3,"Average Performer","Low Performer"))</f>
        <v>High Performer</v>
      </c>
      <c r="T1597">
        <v>4</v>
      </c>
      <c r="U1597" s="1">
        <v>45057</v>
      </c>
      <c r="V1597">
        <v>1</v>
      </c>
      <c r="W1597" t="str">
        <f>IF(Table1[[#This Row],[Engagement Score]]&lt;3,"Low",IF(Table1[[#This Row],[Engagement Score]]&lt;4,"Medium","High"))</f>
        <v>Low</v>
      </c>
      <c r="X1597">
        <v>4</v>
      </c>
      <c r="Y1597" t="str">
        <f>IF(Table1[[#This Row],[Satisfaction Score]]&lt;3,"Unsatisfied",IF(Table1[[#This Row],[Satisfaction Score]]&lt;4,"Neutral","Satisfied"))</f>
        <v>Satisfied</v>
      </c>
      <c r="Z1597">
        <v>2</v>
      </c>
      <c r="AA1597" s="1">
        <v>44799</v>
      </c>
      <c r="AB1597" t="s">
        <v>41</v>
      </c>
      <c r="AC1597" t="s">
        <v>42</v>
      </c>
      <c r="AD1597" t="s">
        <v>63</v>
      </c>
      <c r="AE1597">
        <v>2</v>
      </c>
      <c r="AF1597" s="5">
        <v>990.89</v>
      </c>
      <c r="AG1597">
        <v>75</v>
      </c>
      <c r="AH1597" t="str">
        <f t="shared" si="24"/>
        <v>Old</v>
      </c>
    </row>
    <row r="1598" spans="1:34" x14ac:dyDescent="0.25">
      <c r="A1598">
        <v>2117</v>
      </c>
      <c r="B1598" s="1">
        <v>44004</v>
      </c>
      <c r="C1598">
        <v>5</v>
      </c>
      <c r="D1598" t="s">
        <v>106</v>
      </c>
      <c r="E1598" t="s">
        <v>29</v>
      </c>
      <c r="F1598" t="s">
        <v>30</v>
      </c>
      <c r="G1598" t="s">
        <v>55</v>
      </c>
      <c r="H1598" t="s">
        <v>56</v>
      </c>
      <c r="I1598" t="s">
        <v>55</v>
      </c>
      <c r="J1598" t="s">
        <v>34</v>
      </c>
      <c r="K1598" t="s">
        <v>188</v>
      </c>
      <c r="L1598" t="s">
        <v>70</v>
      </c>
      <c r="M1598" s="1">
        <v>34106</v>
      </c>
      <c r="N1598" t="s">
        <v>36</v>
      </c>
      <c r="O1598" t="s">
        <v>37</v>
      </c>
      <c r="P1598" t="s">
        <v>49</v>
      </c>
      <c r="Q1598" t="s">
        <v>77</v>
      </c>
      <c r="R1598" t="s">
        <v>78</v>
      </c>
      <c r="S1598" t="str">
        <f>IF(Table1[[#This Row],[Current Employee Rating]]&gt;=4,"High Performer",IF(Table1[[#This Row],[Current Employee Rating]]&gt;=3,"Average Performer","Low Performer"))</f>
        <v>Low Performer</v>
      </c>
      <c r="T1598">
        <v>2</v>
      </c>
      <c r="U1598" s="1">
        <v>44881</v>
      </c>
      <c r="V1598">
        <v>2</v>
      </c>
      <c r="W1598" t="str">
        <f>IF(Table1[[#This Row],[Engagement Score]]&lt;3,"Low",IF(Table1[[#This Row],[Engagement Score]]&lt;4,"Medium","High"))</f>
        <v>Low</v>
      </c>
      <c r="X1598">
        <v>3</v>
      </c>
      <c r="Y1598" t="str">
        <f>IF(Table1[[#This Row],[Satisfaction Score]]&lt;3,"Unsatisfied",IF(Table1[[#This Row],[Satisfaction Score]]&lt;4,"Neutral","Satisfied"))</f>
        <v>Neutral</v>
      </c>
      <c r="Z1598">
        <v>2</v>
      </c>
      <c r="AA1598" s="1">
        <v>45073</v>
      </c>
      <c r="AB1598" t="s">
        <v>50</v>
      </c>
      <c r="AC1598" t="s">
        <v>51</v>
      </c>
      <c r="AD1598" t="s">
        <v>52</v>
      </c>
      <c r="AE1598">
        <v>4</v>
      </c>
      <c r="AF1598" s="5">
        <v>531.69000000000005</v>
      </c>
      <c r="AG1598">
        <v>27</v>
      </c>
      <c r="AH1598" t="str">
        <f t="shared" si="24"/>
        <v>Adult</v>
      </c>
    </row>
    <row r="1599" spans="1:34" x14ac:dyDescent="0.25">
      <c r="A1599">
        <v>2118</v>
      </c>
      <c r="B1599" s="1">
        <v>43858</v>
      </c>
      <c r="C1599">
        <v>6</v>
      </c>
      <c r="D1599" t="s">
        <v>106</v>
      </c>
      <c r="E1599" t="s">
        <v>85</v>
      </c>
      <c r="F1599" t="s">
        <v>30</v>
      </c>
      <c r="G1599" t="s">
        <v>46</v>
      </c>
      <c r="H1599" t="s">
        <v>32</v>
      </c>
      <c r="I1599" t="s">
        <v>33</v>
      </c>
      <c r="J1599" t="s">
        <v>34</v>
      </c>
      <c r="K1599" t="s">
        <v>188</v>
      </c>
      <c r="L1599" t="s">
        <v>99</v>
      </c>
      <c r="M1599" s="1">
        <v>36836</v>
      </c>
      <c r="N1599" t="s">
        <v>36</v>
      </c>
      <c r="O1599" t="s">
        <v>37</v>
      </c>
      <c r="P1599" t="s">
        <v>38</v>
      </c>
      <c r="Q1599" t="s">
        <v>39</v>
      </c>
      <c r="R1599" t="s">
        <v>78</v>
      </c>
      <c r="S1599" t="str">
        <f>IF(Table1[[#This Row],[Current Employee Rating]]&gt;=4,"High Performer",IF(Table1[[#This Row],[Current Employee Rating]]&gt;=3,"Average Performer","Low Performer"))</f>
        <v>High Performer</v>
      </c>
      <c r="T1599">
        <v>5</v>
      </c>
      <c r="U1599" s="1">
        <v>45005</v>
      </c>
      <c r="V1599">
        <v>3</v>
      </c>
      <c r="W1599" t="str">
        <f>IF(Table1[[#This Row],[Engagement Score]]&lt;3,"Low",IF(Table1[[#This Row],[Engagement Score]]&lt;4,"Medium","High"))</f>
        <v>Medium</v>
      </c>
      <c r="X1599">
        <v>2</v>
      </c>
      <c r="Y1599" t="str">
        <f>IF(Table1[[#This Row],[Satisfaction Score]]&lt;3,"Unsatisfied",IF(Table1[[#This Row],[Satisfaction Score]]&lt;4,"Neutral","Satisfied"))</f>
        <v>Unsatisfied</v>
      </c>
      <c r="Z1599">
        <v>4</v>
      </c>
      <c r="AA1599" s="1">
        <v>45037</v>
      </c>
      <c r="AB1599" t="s">
        <v>41</v>
      </c>
      <c r="AC1599" t="s">
        <v>42</v>
      </c>
      <c r="AD1599" t="s">
        <v>63</v>
      </c>
      <c r="AE1599">
        <v>3</v>
      </c>
      <c r="AF1599" s="5">
        <v>384.28</v>
      </c>
      <c r="AG1599">
        <v>20</v>
      </c>
      <c r="AH1599" t="str">
        <f t="shared" si="24"/>
        <v>Young Adult</v>
      </c>
    </row>
    <row r="1600" spans="1:34" x14ac:dyDescent="0.25">
      <c r="A1600">
        <v>2119</v>
      </c>
      <c r="B1600" s="1">
        <v>43553</v>
      </c>
      <c r="C1600">
        <v>7</v>
      </c>
      <c r="D1600" t="s">
        <v>106</v>
      </c>
      <c r="E1600" t="s">
        <v>44</v>
      </c>
      <c r="F1600" t="s">
        <v>30</v>
      </c>
      <c r="G1600" t="s">
        <v>46</v>
      </c>
      <c r="H1600" t="s">
        <v>45</v>
      </c>
      <c r="I1600" t="s">
        <v>33</v>
      </c>
      <c r="J1600" t="s">
        <v>34</v>
      </c>
      <c r="K1600" t="s">
        <v>188</v>
      </c>
      <c r="L1600" t="s">
        <v>65</v>
      </c>
      <c r="M1600" s="1">
        <v>15229</v>
      </c>
      <c r="N1600" t="s">
        <v>36</v>
      </c>
      <c r="O1600" t="s">
        <v>37</v>
      </c>
      <c r="P1600" t="s">
        <v>38</v>
      </c>
      <c r="Q1600" t="s">
        <v>67</v>
      </c>
      <c r="R1600" t="s">
        <v>78</v>
      </c>
      <c r="S1600" t="str">
        <f>IF(Table1[[#This Row],[Current Employee Rating]]&gt;=4,"High Performer",IF(Table1[[#This Row],[Current Employee Rating]]&gt;=3,"Average Performer","Low Performer"))</f>
        <v>High Performer</v>
      </c>
      <c r="T1600">
        <v>5</v>
      </c>
      <c r="U1600" s="1">
        <v>45073</v>
      </c>
      <c r="V1600">
        <v>1</v>
      </c>
      <c r="W1600" t="str">
        <f>IF(Table1[[#This Row],[Engagement Score]]&lt;3,"Low",IF(Table1[[#This Row],[Engagement Score]]&lt;4,"Medium","High"))</f>
        <v>Low</v>
      </c>
      <c r="X1600">
        <v>2</v>
      </c>
      <c r="Y1600" t="str">
        <f>IF(Table1[[#This Row],[Satisfaction Score]]&lt;3,"Unsatisfied",IF(Table1[[#This Row],[Satisfaction Score]]&lt;4,"Neutral","Satisfied"))</f>
        <v>Unsatisfied</v>
      </c>
      <c r="Z1600">
        <v>3</v>
      </c>
      <c r="AA1600" s="1">
        <v>45122</v>
      </c>
      <c r="AB1600" t="s">
        <v>68</v>
      </c>
      <c r="AC1600" t="s">
        <v>51</v>
      </c>
      <c r="AD1600" t="s">
        <v>73</v>
      </c>
      <c r="AE1600">
        <v>5</v>
      </c>
      <c r="AF1600" s="5">
        <v>803.08</v>
      </c>
      <c r="AG1600">
        <v>78</v>
      </c>
      <c r="AH1600" t="str">
        <f t="shared" si="24"/>
        <v>Old</v>
      </c>
    </row>
    <row r="1601" spans="1:34" x14ac:dyDescent="0.25">
      <c r="A1601">
        <v>2120</v>
      </c>
      <c r="B1601" s="1">
        <v>43378</v>
      </c>
      <c r="C1601">
        <v>7</v>
      </c>
      <c r="D1601" t="s">
        <v>106</v>
      </c>
      <c r="E1601" t="s">
        <v>87</v>
      </c>
      <c r="F1601" t="s">
        <v>30</v>
      </c>
      <c r="G1601" t="s">
        <v>31</v>
      </c>
      <c r="H1601" t="s">
        <v>32</v>
      </c>
      <c r="I1601" t="s">
        <v>55</v>
      </c>
      <c r="J1601" t="s">
        <v>34</v>
      </c>
      <c r="K1601" t="s">
        <v>188</v>
      </c>
      <c r="L1601" t="s">
        <v>101</v>
      </c>
      <c r="M1601" s="1">
        <v>24489</v>
      </c>
      <c r="N1601" t="s">
        <v>36</v>
      </c>
      <c r="O1601" t="s">
        <v>37</v>
      </c>
      <c r="P1601" t="s">
        <v>84</v>
      </c>
      <c r="Q1601" t="s">
        <v>77</v>
      </c>
      <c r="R1601" t="s">
        <v>98</v>
      </c>
      <c r="S1601" t="str">
        <f>IF(Table1[[#This Row],[Current Employee Rating]]&gt;=4,"High Performer",IF(Table1[[#This Row],[Current Employee Rating]]&gt;=3,"Average Performer","Low Performer"))</f>
        <v>Low Performer</v>
      </c>
      <c r="T1601">
        <v>2</v>
      </c>
      <c r="U1601" s="1">
        <v>44809</v>
      </c>
      <c r="V1601">
        <v>4</v>
      </c>
      <c r="W1601" t="str">
        <f>IF(Table1[[#This Row],[Engagement Score]]&lt;3,"Low",IF(Table1[[#This Row],[Engagement Score]]&lt;4,"Medium","High"))</f>
        <v>High</v>
      </c>
      <c r="X1601">
        <v>4</v>
      </c>
      <c r="Y1601" t="str">
        <f>IF(Table1[[#This Row],[Satisfaction Score]]&lt;3,"Unsatisfied",IF(Table1[[#This Row],[Satisfaction Score]]&lt;4,"Neutral","Satisfied"))</f>
        <v>Satisfied</v>
      </c>
      <c r="Z1601">
        <v>1</v>
      </c>
      <c r="AA1601" s="1">
        <v>45068</v>
      </c>
      <c r="AB1601" t="s">
        <v>62</v>
      </c>
      <c r="AC1601" t="s">
        <v>51</v>
      </c>
      <c r="AD1601" t="s">
        <v>52</v>
      </c>
      <c r="AE1601">
        <v>1</v>
      </c>
      <c r="AF1601" s="5">
        <v>131.78</v>
      </c>
      <c r="AG1601">
        <v>51</v>
      </c>
      <c r="AH1601" t="str">
        <f t="shared" si="24"/>
        <v>Middle Aged</v>
      </c>
    </row>
    <row r="1602" spans="1:34" x14ac:dyDescent="0.25">
      <c r="A1602">
        <v>2121</v>
      </c>
      <c r="B1602" s="1">
        <v>44063</v>
      </c>
      <c r="C1602">
        <v>5</v>
      </c>
      <c r="D1602" t="s">
        <v>106</v>
      </c>
      <c r="E1602" t="s">
        <v>64</v>
      </c>
      <c r="F1602" t="s">
        <v>30</v>
      </c>
      <c r="G1602" t="s">
        <v>46</v>
      </c>
      <c r="H1602" t="s">
        <v>45</v>
      </c>
      <c r="I1602" t="s">
        <v>55</v>
      </c>
      <c r="J1602" t="s">
        <v>34</v>
      </c>
      <c r="K1602" t="s">
        <v>188</v>
      </c>
      <c r="L1602" t="s">
        <v>89</v>
      </c>
      <c r="M1602" s="1">
        <v>36049</v>
      </c>
      <c r="N1602" t="s">
        <v>36</v>
      </c>
      <c r="O1602" t="s">
        <v>37</v>
      </c>
      <c r="P1602" t="s">
        <v>84</v>
      </c>
      <c r="Q1602" t="s">
        <v>67</v>
      </c>
      <c r="R1602" t="s">
        <v>78</v>
      </c>
      <c r="S1602" t="str">
        <f>IF(Table1[[#This Row],[Current Employee Rating]]&gt;=4,"High Performer",IF(Table1[[#This Row],[Current Employee Rating]]&gt;=3,"Average Performer","Low Performer"))</f>
        <v>High Performer</v>
      </c>
      <c r="T1602">
        <v>5</v>
      </c>
      <c r="U1602" s="1">
        <v>44955</v>
      </c>
      <c r="V1602">
        <v>4</v>
      </c>
      <c r="W1602" t="str">
        <f>IF(Table1[[#This Row],[Engagement Score]]&lt;3,"Low",IF(Table1[[#This Row],[Engagement Score]]&lt;4,"Medium","High"))</f>
        <v>High</v>
      </c>
      <c r="X1602">
        <v>1</v>
      </c>
      <c r="Y1602" t="str">
        <f>IF(Table1[[#This Row],[Satisfaction Score]]&lt;3,"Unsatisfied",IF(Table1[[#This Row],[Satisfaction Score]]&lt;4,"Neutral","Satisfied"))</f>
        <v>Unsatisfied</v>
      </c>
      <c r="Z1602">
        <v>3</v>
      </c>
      <c r="AA1602" s="1">
        <v>44926</v>
      </c>
      <c r="AB1602" t="s">
        <v>62</v>
      </c>
      <c r="AC1602" t="s">
        <v>42</v>
      </c>
      <c r="AD1602" t="s">
        <v>73</v>
      </c>
      <c r="AE1602">
        <v>2</v>
      </c>
      <c r="AF1602" s="5">
        <v>459.39</v>
      </c>
      <c r="AG1602">
        <v>22</v>
      </c>
      <c r="AH1602" t="str">
        <f t="shared" si="24"/>
        <v>Young Adult</v>
      </c>
    </row>
    <row r="1603" spans="1:34" x14ac:dyDescent="0.25">
      <c r="A1603">
        <v>2122</v>
      </c>
      <c r="B1603" s="1">
        <v>44358</v>
      </c>
      <c r="C1603">
        <v>4</v>
      </c>
      <c r="D1603" t="s">
        <v>28</v>
      </c>
      <c r="E1603" t="s">
        <v>69</v>
      </c>
      <c r="F1603" t="s">
        <v>30</v>
      </c>
      <c r="G1603" t="s">
        <v>55</v>
      </c>
      <c r="H1603" t="s">
        <v>32</v>
      </c>
      <c r="I1603" t="s">
        <v>33</v>
      </c>
      <c r="J1603" t="s">
        <v>34</v>
      </c>
      <c r="K1603" t="s">
        <v>188</v>
      </c>
      <c r="L1603" t="s">
        <v>65</v>
      </c>
      <c r="M1603" s="1">
        <v>27688</v>
      </c>
      <c r="N1603" t="s">
        <v>36</v>
      </c>
      <c r="O1603" t="s">
        <v>37</v>
      </c>
      <c r="P1603" t="s">
        <v>84</v>
      </c>
      <c r="Q1603" t="s">
        <v>67</v>
      </c>
      <c r="R1603" t="s">
        <v>98</v>
      </c>
      <c r="S1603" t="str">
        <f>IF(Table1[[#This Row],[Current Employee Rating]]&gt;=4,"High Performer",IF(Table1[[#This Row],[Current Employee Rating]]&gt;=3,"Average Performer","Low Performer"))</f>
        <v>High Performer</v>
      </c>
      <c r="T1603">
        <v>5</v>
      </c>
      <c r="U1603" s="1">
        <v>44951</v>
      </c>
      <c r="V1603">
        <v>3</v>
      </c>
      <c r="W1603" t="str">
        <f>IF(Table1[[#This Row],[Engagement Score]]&lt;3,"Low",IF(Table1[[#This Row],[Engagement Score]]&lt;4,"Medium","High"))</f>
        <v>Medium</v>
      </c>
      <c r="X1603">
        <v>3</v>
      </c>
      <c r="Y1603" t="str">
        <f>IF(Table1[[#This Row],[Satisfaction Score]]&lt;3,"Unsatisfied",IF(Table1[[#This Row],[Satisfaction Score]]&lt;4,"Neutral","Satisfied"))</f>
        <v>Neutral</v>
      </c>
      <c r="Z1603">
        <v>2</v>
      </c>
      <c r="AA1603" s="1">
        <v>44928</v>
      </c>
      <c r="AB1603" t="s">
        <v>68</v>
      </c>
      <c r="AC1603" t="s">
        <v>51</v>
      </c>
      <c r="AD1603" t="s">
        <v>73</v>
      </c>
      <c r="AE1603">
        <v>1</v>
      </c>
      <c r="AF1603" s="5">
        <v>949.46</v>
      </c>
      <c r="AG1603">
        <v>46</v>
      </c>
      <c r="AH1603" t="str">
        <f t="shared" ref="AH1603:AH1666" si="25">IF(AG1603&lt;25,"Young Adult", IF(AG1603&lt;40, "Adult", IF(AG1603&lt;60, "Middle Aged", "Old")))</f>
        <v>Middle Aged</v>
      </c>
    </row>
    <row r="1604" spans="1:34" x14ac:dyDescent="0.25">
      <c r="A1604">
        <v>2123</v>
      </c>
      <c r="B1604" s="1">
        <v>44449</v>
      </c>
      <c r="C1604">
        <v>4</v>
      </c>
      <c r="D1604" t="s">
        <v>28</v>
      </c>
      <c r="E1604" t="s">
        <v>29</v>
      </c>
      <c r="F1604" t="s">
        <v>30</v>
      </c>
      <c r="G1604" t="s">
        <v>31</v>
      </c>
      <c r="H1604" t="s">
        <v>56</v>
      </c>
      <c r="I1604" t="s">
        <v>33</v>
      </c>
      <c r="J1604" t="s">
        <v>34</v>
      </c>
      <c r="K1604" t="s">
        <v>188</v>
      </c>
      <c r="L1604" t="s">
        <v>102</v>
      </c>
      <c r="M1604" s="1">
        <v>28898</v>
      </c>
      <c r="N1604" t="s">
        <v>36</v>
      </c>
      <c r="O1604" t="s">
        <v>37</v>
      </c>
      <c r="P1604" t="s">
        <v>38</v>
      </c>
      <c r="Q1604" t="s">
        <v>39</v>
      </c>
      <c r="R1604" t="s">
        <v>78</v>
      </c>
      <c r="S1604" t="str">
        <f>IF(Table1[[#This Row],[Current Employee Rating]]&gt;=4,"High Performer",IF(Table1[[#This Row],[Current Employee Rating]]&gt;=3,"Average Performer","Low Performer"))</f>
        <v>Low Performer</v>
      </c>
      <c r="T1604">
        <v>2</v>
      </c>
      <c r="U1604" s="1">
        <v>44863</v>
      </c>
      <c r="V1604">
        <v>3</v>
      </c>
      <c r="W1604" t="str">
        <f>IF(Table1[[#This Row],[Engagement Score]]&lt;3,"Low",IF(Table1[[#This Row],[Engagement Score]]&lt;4,"Medium","High"))</f>
        <v>Medium</v>
      </c>
      <c r="X1604">
        <v>5</v>
      </c>
      <c r="Y1604" t="str">
        <f>IF(Table1[[#This Row],[Satisfaction Score]]&lt;3,"Unsatisfied",IF(Table1[[#This Row],[Satisfaction Score]]&lt;4,"Neutral","Satisfied"))</f>
        <v>Satisfied</v>
      </c>
      <c r="Z1604">
        <v>3</v>
      </c>
      <c r="AA1604" s="1">
        <v>44827</v>
      </c>
      <c r="AB1604" t="s">
        <v>62</v>
      </c>
      <c r="AC1604" t="s">
        <v>51</v>
      </c>
      <c r="AD1604" t="s">
        <v>43</v>
      </c>
      <c r="AE1604">
        <v>4</v>
      </c>
      <c r="AF1604" s="5">
        <v>169.71</v>
      </c>
      <c r="AG1604">
        <v>42</v>
      </c>
      <c r="AH1604" t="str">
        <f t="shared" si="25"/>
        <v>Middle Aged</v>
      </c>
    </row>
    <row r="1605" spans="1:34" x14ac:dyDescent="0.25">
      <c r="A1605">
        <v>2124</v>
      </c>
      <c r="B1605" s="1">
        <v>44978</v>
      </c>
      <c r="C1605">
        <v>3</v>
      </c>
      <c r="D1605" t="s">
        <v>28</v>
      </c>
      <c r="E1605" t="s">
        <v>85</v>
      </c>
      <c r="F1605" t="s">
        <v>108</v>
      </c>
      <c r="G1605" t="s">
        <v>31</v>
      </c>
      <c r="H1605" t="s">
        <v>56</v>
      </c>
      <c r="I1605" t="s">
        <v>33</v>
      </c>
      <c r="J1605" t="s">
        <v>34</v>
      </c>
      <c r="K1605" t="s">
        <v>188</v>
      </c>
      <c r="L1605" t="s">
        <v>101</v>
      </c>
      <c r="M1605" s="1">
        <v>18484</v>
      </c>
      <c r="N1605" t="s">
        <v>36</v>
      </c>
      <c r="O1605" t="s">
        <v>37</v>
      </c>
      <c r="P1605" t="s">
        <v>38</v>
      </c>
      <c r="Q1605" t="s">
        <v>61</v>
      </c>
      <c r="R1605" t="s">
        <v>78</v>
      </c>
      <c r="S1605" t="str">
        <f>IF(Table1[[#This Row],[Current Employee Rating]]&gt;=4,"High Performer",IF(Table1[[#This Row],[Current Employee Rating]]&gt;=3,"Average Performer","Low Performer"))</f>
        <v>Low Performer</v>
      </c>
      <c r="T1605">
        <v>2</v>
      </c>
      <c r="U1605" s="1">
        <v>45037</v>
      </c>
      <c r="V1605">
        <v>4</v>
      </c>
      <c r="W1605" t="str">
        <f>IF(Table1[[#This Row],[Engagement Score]]&lt;3,"Low",IF(Table1[[#This Row],[Engagement Score]]&lt;4,"Medium","High"))</f>
        <v>High</v>
      </c>
      <c r="X1605">
        <v>1</v>
      </c>
      <c r="Y1605" t="str">
        <f>IF(Table1[[#This Row],[Satisfaction Score]]&lt;3,"Unsatisfied",IF(Table1[[#This Row],[Satisfaction Score]]&lt;4,"Neutral","Satisfied"))</f>
        <v>Unsatisfied</v>
      </c>
      <c r="Z1605">
        <v>5</v>
      </c>
      <c r="AA1605" s="1">
        <v>45042</v>
      </c>
      <c r="AB1605" t="s">
        <v>41</v>
      </c>
      <c r="AC1605" t="s">
        <v>42</v>
      </c>
      <c r="AD1605" t="s">
        <v>63</v>
      </c>
      <c r="AE1605">
        <v>2</v>
      </c>
      <c r="AF1605" s="5">
        <v>238.23</v>
      </c>
      <c r="AG1605">
        <v>73</v>
      </c>
      <c r="AH1605" t="str">
        <f t="shared" si="25"/>
        <v>Old</v>
      </c>
    </row>
    <row r="1606" spans="1:34" x14ac:dyDescent="0.25">
      <c r="A1606">
        <v>2125</v>
      </c>
      <c r="B1606" s="1">
        <v>43686</v>
      </c>
      <c r="C1606">
        <v>6</v>
      </c>
      <c r="D1606" t="s">
        <v>28</v>
      </c>
      <c r="E1606" t="s">
        <v>44</v>
      </c>
      <c r="F1606" t="s">
        <v>30</v>
      </c>
      <c r="G1606" t="s">
        <v>55</v>
      </c>
      <c r="H1606" t="s">
        <v>56</v>
      </c>
      <c r="I1606" t="s">
        <v>46</v>
      </c>
      <c r="J1606" t="s">
        <v>34</v>
      </c>
      <c r="K1606" t="s">
        <v>188</v>
      </c>
      <c r="L1606" t="s">
        <v>79</v>
      </c>
      <c r="M1606" s="1">
        <v>37041</v>
      </c>
      <c r="N1606" t="s">
        <v>36</v>
      </c>
      <c r="O1606" t="s">
        <v>37</v>
      </c>
      <c r="P1606" t="s">
        <v>38</v>
      </c>
      <c r="Q1606" t="s">
        <v>77</v>
      </c>
      <c r="R1606" t="s">
        <v>78</v>
      </c>
      <c r="S1606" t="str">
        <f>IF(Table1[[#This Row],[Current Employee Rating]]&gt;=4,"High Performer",IF(Table1[[#This Row],[Current Employee Rating]]&gt;=3,"Average Performer","Low Performer"))</f>
        <v>High Performer</v>
      </c>
      <c r="T1606">
        <v>4</v>
      </c>
      <c r="U1606" s="1">
        <v>44827</v>
      </c>
      <c r="V1606">
        <v>4</v>
      </c>
      <c r="W1606" t="str">
        <f>IF(Table1[[#This Row],[Engagement Score]]&lt;3,"Low",IF(Table1[[#This Row],[Engagement Score]]&lt;4,"Medium","High"))</f>
        <v>High</v>
      </c>
      <c r="X1606">
        <v>5</v>
      </c>
      <c r="Y1606" t="str">
        <f>IF(Table1[[#This Row],[Satisfaction Score]]&lt;3,"Unsatisfied",IF(Table1[[#This Row],[Satisfaction Score]]&lt;4,"Neutral","Satisfied"))</f>
        <v>Satisfied</v>
      </c>
      <c r="Z1606">
        <v>3</v>
      </c>
      <c r="AA1606" s="1">
        <v>44792</v>
      </c>
      <c r="AB1606" t="s">
        <v>92</v>
      </c>
      <c r="AC1606" t="s">
        <v>51</v>
      </c>
      <c r="AD1606" t="s">
        <v>52</v>
      </c>
      <c r="AE1606">
        <v>2</v>
      </c>
      <c r="AF1606" s="5">
        <v>486.63</v>
      </c>
      <c r="AG1606">
        <v>18</v>
      </c>
      <c r="AH1606" t="str">
        <f t="shared" si="25"/>
        <v>Young Adult</v>
      </c>
    </row>
    <row r="1607" spans="1:34" x14ac:dyDescent="0.25">
      <c r="A1607">
        <v>2126</v>
      </c>
      <c r="B1607" s="1">
        <v>44263</v>
      </c>
      <c r="C1607">
        <v>5</v>
      </c>
      <c r="D1607" t="s">
        <v>28</v>
      </c>
      <c r="E1607" t="s">
        <v>87</v>
      </c>
      <c r="F1607" t="s">
        <v>30</v>
      </c>
      <c r="G1607" t="s">
        <v>46</v>
      </c>
      <c r="H1607" t="s">
        <v>32</v>
      </c>
      <c r="I1607" t="s">
        <v>33</v>
      </c>
      <c r="J1607" t="s">
        <v>34</v>
      </c>
      <c r="K1607" t="s">
        <v>188</v>
      </c>
      <c r="L1607" t="s">
        <v>110</v>
      </c>
      <c r="M1607" s="1">
        <v>25374</v>
      </c>
      <c r="N1607" t="s">
        <v>36</v>
      </c>
      <c r="O1607" t="s">
        <v>37</v>
      </c>
      <c r="P1607" t="s">
        <v>72</v>
      </c>
      <c r="Q1607" t="s">
        <v>67</v>
      </c>
      <c r="R1607" t="s">
        <v>107</v>
      </c>
      <c r="S1607" t="str">
        <f>IF(Table1[[#This Row],[Current Employee Rating]]&gt;=4,"High Performer",IF(Table1[[#This Row],[Current Employee Rating]]&gt;=3,"Average Performer","Low Performer"))</f>
        <v>Low Performer</v>
      </c>
      <c r="T1607">
        <v>1</v>
      </c>
      <c r="U1607" s="1">
        <v>45030</v>
      </c>
      <c r="V1607">
        <v>3</v>
      </c>
      <c r="W1607" t="str">
        <f>IF(Table1[[#This Row],[Engagement Score]]&lt;3,"Low",IF(Table1[[#This Row],[Engagement Score]]&lt;4,"Medium","High"))</f>
        <v>Medium</v>
      </c>
      <c r="X1607">
        <v>4</v>
      </c>
      <c r="Y1607" t="str">
        <f>IF(Table1[[#This Row],[Satisfaction Score]]&lt;3,"Unsatisfied",IF(Table1[[#This Row],[Satisfaction Score]]&lt;4,"Neutral","Satisfied"))</f>
        <v>Satisfied</v>
      </c>
      <c r="Z1607">
        <v>4</v>
      </c>
      <c r="AA1607" s="1">
        <v>44950</v>
      </c>
      <c r="AB1607" t="s">
        <v>92</v>
      </c>
      <c r="AC1607" t="s">
        <v>51</v>
      </c>
      <c r="AD1607" t="s">
        <v>43</v>
      </c>
      <c r="AE1607">
        <v>2</v>
      </c>
      <c r="AF1607" s="5">
        <v>692.5</v>
      </c>
      <c r="AG1607">
        <v>52</v>
      </c>
      <c r="AH1607" t="str">
        <f t="shared" si="25"/>
        <v>Middle Aged</v>
      </c>
    </row>
    <row r="1608" spans="1:34" x14ac:dyDescent="0.25">
      <c r="A1608">
        <v>2127</v>
      </c>
      <c r="B1608" s="1">
        <v>43666</v>
      </c>
      <c r="C1608">
        <v>6</v>
      </c>
      <c r="D1608" t="s">
        <v>28</v>
      </c>
      <c r="E1608" t="s">
        <v>64</v>
      </c>
      <c r="F1608" t="s">
        <v>30</v>
      </c>
      <c r="G1608" t="s">
        <v>31</v>
      </c>
      <c r="H1608" t="s">
        <v>45</v>
      </c>
      <c r="I1608" t="s">
        <v>46</v>
      </c>
      <c r="J1608" t="s">
        <v>34</v>
      </c>
      <c r="K1608" t="s">
        <v>188</v>
      </c>
      <c r="L1608" t="s">
        <v>70</v>
      </c>
      <c r="M1608" s="1">
        <v>19689</v>
      </c>
      <c r="N1608" t="s">
        <v>36</v>
      </c>
      <c r="O1608" t="s">
        <v>37</v>
      </c>
      <c r="P1608" t="s">
        <v>72</v>
      </c>
      <c r="Q1608" t="s">
        <v>61</v>
      </c>
      <c r="R1608" t="s">
        <v>98</v>
      </c>
      <c r="S1608" t="str">
        <f>IF(Table1[[#This Row],[Current Employee Rating]]&gt;=4,"High Performer",IF(Table1[[#This Row],[Current Employee Rating]]&gt;=3,"Average Performer","Low Performer"))</f>
        <v>High Performer</v>
      </c>
      <c r="T1608">
        <v>4</v>
      </c>
      <c r="U1608" s="1">
        <v>45139</v>
      </c>
      <c r="V1608">
        <v>2</v>
      </c>
      <c r="W1608" t="str">
        <f>IF(Table1[[#This Row],[Engagement Score]]&lt;3,"Low",IF(Table1[[#This Row],[Engagement Score]]&lt;4,"Medium","High"))</f>
        <v>Low</v>
      </c>
      <c r="X1608">
        <v>2</v>
      </c>
      <c r="Y1608" t="str">
        <f>IF(Table1[[#This Row],[Satisfaction Score]]&lt;3,"Unsatisfied",IF(Table1[[#This Row],[Satisfaction Score]]&lt;4,"Neutral","Satisfied"))</f>
        <v>Unsatisfied</v>
      </c>
      <c r="Z1608">
        <v>3</v>
      </c>
      <c r="AA1608" s="1">
        <v>45019</v>
      </c>
      <c r="AB1608" t="s">
        <v>41</v>
      </c>
      <c r="AC1608" t="s">
        <v>42</v>
      </c>
      <c r="AD1608" t="s">
        <v>73</v>
      </c>
      <c r="AE1608">
        <v>5</v>
      </c>
      <c r="AF1608" s="5">
        <v>119.71</v>
      </c>
      <c r="AG1608">
        <v>66</v>
      </c>
      <c r="AH1608" t="str">
        <f t="shared" si="25"/>
        <v>Old</v>
      </c>
    </row>
    <row r="1609" spans="1:34" x14ac:dyDescent="0.25">
      <c r="A1609">
        <v>2128</v>
      </c>
      <c r="B1609" s="1">
        <v>45012</v>
      </c>
      <c r="C1609">
        <v>3</v>
      </c>
      <c r="D1609" t="s">
        <v>28</v>
      </c>
      <c r="E1609" t="s">
        <v>94</v>
      </c>
      <c r="F1609" t="s">
        <v>30</v>
      </c>
      <c r="G1609" t="s">
        <v>55</v>
      </c>
      <c r="H1609" t="s">
        <v>45</v>
      </c>
      <c r="I1609" t="s">
        <v>33</v>
      </c>
      <c r="J1609" t="s">
        <v>34</v>
      </c>
      <c r="K1609" t="s">
        <v>188</v>
      </c>
      <c r="L1609" t="s">
        <v>70</v>
      </c>
      <c r="M1609" s="1">
        <v>20364</v>
      </c>
      <c r="N1609" t="s">
        <v>36</v>
      </c>
      <c r="O1609" t="s">
        <v>37</v>
      </c>
      <c r="P1609" t="s">
        <v>72</v>
      </c>
      <c r="Q1609" t="s">
        <v>39</v>
      </c>
      <c r="R1609" t="s">
        <v>98</v>
      </c>
      <c r="S1609" t="str">
        <f>IF(Table1[[#This Row],[Current Employee Rating]]&gt;=4,"High Performer",IF(Table1[[#This Row],[Current Employee Rating]]&gt;=3,"Average Performer","Low Performer"))</f>
        <v>Low Performer</v>
      </c>
      <c r="T1609">
        <v>2</v>
      </c>
      <c r="U1609" s="1">
        <v>45017</v>
      </c>
      <c r="V1609">
        <v>1</v>
      </c>
      <c r="W1609" t="str">
        <f>IF(Table1[[#This Row],[Engagement Score]]&lt;3,"Low",IF(Table1[[#This Row],[Engagement Score]]&lt;4,"Medium","High"))</f>
        <v>Low</v>
      </c>
      <c r="X1609">
        <v>3</v>
      </c>
      <c r="Y1609" t="str">
        <f>IF(Table1[[#This Row],[Satisfaction Score]]&lt;3,"Unsatisfied",IF(Table1[[#This Row],[Satisfaction Score]]&lt;4,"Neutral","Satisfied"))</f>
        <v>Neutral</v>
      </c>
      <c r="Z1609">
        <v>1</v>
      </c>
      <c r="AA1609" s="1">
        <v>44917</v>
      </c>
      <c r="AB1609" t="s">
        <v>62</v>
      </c>
      <c r="AC1609" t="s">
        <v>51</v>
      </c>
      <c r="AD1609" t="s">
        <v>73</v>
      </c>
      <c r="AE1609">
        <v>2</v>
      </c>
      <c r="AF1609" s="5">
        <v>168.47</v>
      </c>
      <c r="AG1609">
        <v>68</v>
      </c>
      <c r="AH1609" t="str">
        <f t="shared" si="25"/>
        <v>Old</v>
      </c>
    </row>
    <row r="1610" spans="1:34" x14ac:dyDescent="0.25">
      <c r="A1610">
        <v>2129</v>
      </c>
      <c r="B1610" s="1">
        <v>43745</v>
      </c>
      <c r="C1610">
        <v>6</v>
      </c>
      <c r="D1610" t="s">
        <v>28</v>
      </c>
      <c r="E1610" t="s">
        <v>74</v>
      </c>
      <c r="F1610" t="s">
        <v>30</v>
      </c>
      <c r="G1610" t="s">
        <v>46</v>
      </c>
      <c r="H1610" t="s">
        <v>56</v>
      </c>
      <c r="I1610" t="s">
        <v>33</v>
      </c>
      <c r="J1610" t="s">
        <v>34</v>
      </c>
      <c r="K1610" t="s">
        <v>188</v>
      </c>
      <c r="L1610" t="s">
        <v>70</v>
      </c>
      <c r="M1610" s="1">
        <v>32175</v>
      </c>
      <c r="N1610" t="s">
        <v>36</v>
      </c>
      <c r="O1610" t="s">
        <v>48</v>
      </c>
      <c r="P1610" t="s">
        <v>60</v>
      </c>
      <c r="Q1610" t="s">
        <v>77</v>
      </c>
      <c r="R1610" t="s">
        <v>98</v>
      </c>
      <c r="S1610" t="str">
        <f>IF(Table1[[#This Row],[Current Employee Rating]]&gt;=4,"High Performer",IF(Table1[[#This Row],[Current Employee Rating]]&gt;=3,"Average Performer","Low Performer"))</f>
        <v>Low Performer</v>
      </c>
      <c r="T1610">
        <v>2</v>
      </c>
      <c r="U1610" s="1">
        <v>44834</v>
      </c>
      <c r="V1610">
        <v>5</v>
      </c>
      <c r="W1610" t="str">
        <f>IF(Table1[[#This Row],[Engagement Score]]&lt;3,"Low",IF(Table1[[#This Row],[Engagement Score]]&lt;4,"Medium","High"))</f>
        <v>High</v>
      </c>
      <c r="X1610">
        <v>5</v>
      </c>
      <c r="Y1610" t="str">
        <f>IF(Table1[[#This Row],[Satisfaction Score]]&lt;3,"Unsatisfied",IF(Table1[[#This Row],[Satisfaction Score]]&lt;4,"Neutral","Satisfied"))</f>
        <v>Satisfied</v>
      </c>
      <c r="Z1610">
        <v>2</v>
      </c>
      <c r="AA1610" s="1">
        <v>44988</v>
      </c>
      <c r="AB1610" t="s">
        <v>92</v>
      </c>
      <c r="AC1610" t="s">
        <v>51</v>
      </c>
      <c r="AD1610" t="s">
        <v>52</v>
      </c>
      <c r="AE1610">
        <v>4</v>
      </c>
      <c r="AF1610" s="5">
        <v>951.82</v>
      </c>
      <c r="AG1610">
        <v>31</v>
      </c>
      <c r="AH1610" t="str">
        <f t="shared" si="25"/>
        <v>Adult</v>
      </c>
    </row>
    <row r="1611" spans="1:34" x14ac:dyDescent="0.25">
      <c r="A1611">
        <v>2130</v>
      </c>
      <c r="B1611" s="1">
        <v>44908</v>
      </c>
      <c r="C1611">
        <v>3</v>
      </c>
      <c r="D1611" t="s">
        <v>28</v>
      </c>
      <c r="E1611" t="s">
        <v>81</v>
      </c>
      <c r="F1611" t="s">
        <v>30</v>
      </c>
      <c r="G1611" t="s">
        <v>31</v>
      </c>
      <c r="H1611" t="s">
        <v>32</v>
      </c>
      <c r="I1611" t="s">
        <v>46</v>
      </c>
      <c r="J1611" t="s">
        <v>34</v>
      </c>
      <c r="K1611" t="s">
        <v>188</v>
      </c>
      <c r="L1611" t="s">
        <v>70</v>
      </c>
      <c r="M1611" s="1">
        <v>26719</v>
      </c>
      <c r="N1611" t="s">
        <v>36</v>
      </c>
      <c r="O1611" t="s">
        <v>37</v>
      </c>
      <c r="P1611" t="s">
        <v>60</v>
      </c>
      <c r="Q1611" t="s">
        <v>67</v>
      </c>
      <c r="R1611" t="s">
        <v>98</v>
      </c>
      <c r="S1611" t="str">
        <f>IF(Table1[[#This Row],[Current Employee Rating]]&gt;=4,"High Performer",IF(Table1[[#This Row],[Current Employee Rating]]&gt;=3,"Average Performer","Low Performer"))</f>
        <v>Low Performer</v>
      </c>
      <c r="T1611">
        <v>1</v>
      </c>
      <c r="U1611" s="1">
        <v>45015</v>
      </c>
      <c r="V1611">
        <v>3</v>
      </c>
      <c r="W1611" t="str">
        <f>IF(Table1[[#This Row],[Engagement Score]]&lt;3,"Low",IF(Table1[[#This Row],[Engagement Score]]&lt;4,"Medium","High"))</f>
        <v>Medium</v>
      </c>
      <c r="X1611">
        <v>5</v>
      </c>
      <c r="Y1611" t="str">
        <f>IF(Table1[[#This Row],[Satisfaction Score]]&lt;3,"Unsatisfied",IF(Table1[[#This Row],[Satisfaction Score]]&lt;4,"Neutral","Satisfied"))</f>
        <v>Satisfied</v>
      </c>
      <c r="Z1611">
        <v>2</v>
      </c>
      <c r="AA1611" s="1">
        <v>44886</v>
      </c>
      <c r="AB1611" t="s">
        <v>62</v>
      </c>
      <c r="AC1611" t="s">
        <v>42</v>
      </c>
      <c r="AD1611" t="s">
        <v>63</v>
      </c>
      <c r="AE1611">
        <v>4</v>
      </c>
      <c r="AF1611" s="5">
        <v>444.22</v>
      </c>
      <c r="AG1611">
        <v>49</v>
      </c>
      <c r="AH1611" t="str">
        <f t="shared" si="25"/>
        <v>Middle Aged</v>
      </c>
    </row>
    <row r="1612" spans="1:34" x14ac:dyDescent="0.25">
      <c r="A1612">
        <v>2131</v>
      </c>
      <c r="B1612" s="1">
        <v>43988</v>
      </c>
      <c r="C1612">
        <v>5</v>
      </c>
      <c r="D1612" t="s">
        <v>28</v>
      </c>
      <c r="E1612" t="s">
        <v>54</v>
      </c>
      <c r="F1612" t="s">
        <v>108</v>
      </c>
      <c r="G1612" t="s">
        <v>46</v>
      </c>
      <c r="H1612" t="s">
        <v>32</v>
      </c>
      <c r="I1612" t="s">
        <v>46</v>
      </c>
      <c r="J1612" t="s">
        <v>34</v>
      </c>
      <c r="K1612" t="s">
        <v>188</v>
      </c>
      <c r="L1612" t="s">
        <v>70</v>
      </c>
      <c r="M1612" s="1">
        <v>18699</v>
      </c>
      <c r="N1612" t="s">
        <v>36</v>
      </c>
      <c r="O1612" t="s">
        <v>37</v>
      </c>
      <c r="P1612" t="s">
        <v>72</v>
      </c>
      <c r="Q1612" t="s">
        <v>39</v>
      </c>
      <c r="R1612" t="s">
        <v>98</v>
      </c>
      <c r="S1612" t="str">
        <f>IF(Table1[[#This Row],[Current Employee Rating]]&gt;=4,"High Performer",IF(Table1[[#This Row],[Current Employee Rating]]&gt;=3,"Average Performer","Low Performer"))</f>
        <v>High Performer</v>
      </c>
      <c r="T1612">
        <v>4</v>
      </c>
      <c r="U1612" s="1">
        <v>44923</v>
      </c>
      <c r="V1612">
        <v>1</v>
      </c>
      <c r="W1612" t="str">
        <f>IF(Table1[[#This Row],[Engagement Score]]&lt;3,"Low",IF(Table1[[#This Row],[Engagement Score]]&lt;4,"Medium","High"))</f>
        <v>Low</v>
      </c>
      <c r="X1612">
        <v>2</v>
      </c>
      <c r="Y1612" t="str">
        <f>IF(Table1[[#This Row],[Satisfaction Score]]&lt;3,"Unsatisfied",IF(Table1[[#This Row],[Satisfaction Score]]&lt;4,"Neutral","Satisfied"))</f>
        <v>Unsatisfied</v>
      </c>
      <c r="Z1612">
        <v>1</v>
      </c>
      <c r="AA1612" s="1">
        <v>44947</v>
      </c>
      <c r="AB1612" t="s">
        <v>62</v>
      </c>
      <c r="AC1612" t="s">
        <v>42</v>
      </c>
      <c r="AD1612" t="s">
        <v>73</v>
      </c>
      <c r="AE1612">
        <v>5</v>
      </c>
      <c r="AF1612" s="5">
        <v>591.83000000000004</v>
      </c>
      <c r="AG1612">
        <v>69</v>
      </c>
      <c r="AH1612" t="str">
        <f t="shared" si="25"/>
        <v>Old</v>
      </c>
    </row>
    <row r="1613" spans="1:34" x14ac:dyDescent="0.25">
      <c r="A1613">
        <v>2132</v>
      </c>
      <c r="B1613" s="1">
        <v>44676</v>
      </c>
      <c r="C1613">
        <v>4</v>
      </c>
      <c r="D1613" t="s">
        <v>28</v>
      </c>
      <c r="E1613" t="s">
        <v>69</v>
      </c>
      <c r="F1613" t="s">
        <v>30</v>
      </c>
      <c r="G1613" t="s">
        <v>55</v>
      </c>
      <c r="H1613" t="s">
        <v>45</v>
      </c>
      <c r="I1613" t="s">
        <v>55</v>
      </c>
      <c r="J1613" t="s">
        <v>34</v>
      </c>
      <c r="K1613" t="s">
        <v>188</v>
      </c>
      <c r="L1613" t="s">
        <v>97</v>
      </c>
      <c r="M1613" s="1">
        <v>23546</v>
      </c>
      <c r="N1613" t="s">
        <v>36</v>
      </c>
      <c r="O1613" t="s">
        <v>37</v>
      </c>
      <c r="P1613" t="s">
        <v>60</v>
      </c>
      <c r="Q1613" t="s">
        <v>39</v>
      </c>
      <c r="R1613" t="s">
        <v>98</v>
      </c>
      <c r="S1613" t="str">
        <f>IF(Table1[[#This Row],[Current Employee Rating]]&gt;=4,"High Performer",IF(Table1[[#This Row],[Current Employee Rating]]&gt;=3,"Average Performer","Low Performer"))</f>
        <v>Low Performer</v>
      </c>
      <c r="T1613">
        <v>2</v>
      </c>
      <c r="U1613" s="1">
        <v>44910</v>
      </c>
      <c r="V1613">
        <v>2</v>
      </c>
      <c r="W1613" t="str">
        <f>IF(Table1[[#This Row],[Engagement Score]]&lt;3,"Low",IF(Table1[[#This Row],[Engagement Score]]&lt;4,"Medium","High"))</f>
        <v>Low</v>
      </c>
      <c r="X1613">
        <v>3</v>
      </c>
      <c r="Y1613" t="str">
        <f>IF(Table1[[#This Row],[Satisfaction Score]]&lt;3,"Unsatisfied",IF(Table1[[#This Row],[Satisfaction Score]]&lt;4,"Neutral","Satisfied"))</f>
        <v>Neutral</v>
      </c>
      <c r="Z1613">
        <v>3</v>
      </c>
      <c r="AA1613" s="1">
        <v>44819</v>
      </c>
      <c r="AB1613" t="s">
        <v>92</v>
      </c>
      <c r="AC1613" t="s">
        <v>42</v>
      </c>
      <c r="AD1613" t="s">
        <v>73</v>
      </c>
      <c r="AE1613">
        <v>5</v>
      </c>
      <c r="AF1613" s="5">
        <v>936.77</v>
      </c>
      <c r="AG1613">
        <v>58</v>
      </c>
      <c r="AH1613" t="str">
        <f t="shared" si="25"/>
        <v>Middle Aged</v>
      </c>
    </row>
    <row r="1614" spans="1:34" x14ac:dyDescent="0.25">
      <c r="A1614">
        <v>2133</v>
      </c>
      <c r="B1614" s="1">
        <v>44040</v>
      </c>
      <c r="C1614">
        <v>5</v>
      </c>
      <c r="D1614" t="s">
        <v>28</v>
      </c>
      <c r="E1614" t="s">
        <v>29</v>
      </c>
      <c r="F1614" t="s">
        <v>30</v>
      </c>
      <c r="G1614" t="s">
        <v>31</v>
      </c>
      <c r="H1614" t="s">
        <v>45</v>
      </c>
      <c r="I1614" t="s">
        <v>55</v>
      </c>
      <c r="J1614" t="s">
        <v>34</v>
      </c>
      <c r="K1614" t="s">
        <v>188</v>
      </c>
      <c r="L1614" t="s">
        <v>70</v>
      </c>
      <c r="M1614" s="1">
        <v>27261</v>
      </c>
      <c r="N1614" t="s">
        <v>36</v>
      </c>
      <c r="O1614" t="s">
        <v>37</v>
      </c>
      <c r="P1614" t="s">
        <v>72</v>
      </c>
      <c r="Q1614" t="s">
        <v>61</v>
      </c>
      <c r="R1614" t="s">
        <v>107</v>
      </c>
      <c r="S1614" t="str">
        <f>IF(Table1[[#This Row],[Current Employee Rating]]&gt;=4,"High Performer",IF(Table1[[#This Row],[Current Employee Rating]]&gt;=3,"Average Performer","Low Performer"))</f>
        <v>Low Performer</v>
      </c>
      <c r="T1614">
        <v>1</v>
      </c>
      <c r="U1614" s="1">
        <v>44987</v>
      </c>
      <c r="V1614">
        <v>2</v>
      </c>
      <c r="W1614" t="str">
        <f>IF(Table1[[#This Row],[Engagement Score]]&lt;3,"Low",IF(Table1[[#This Row],[Engagement Score]]&lt;4,"Medium","High"))</f>
        <v>Low</v>
      </c>
      <c r="X1614">
        <v>3</v>
      </c>
      <c r="Y1614" t="str">
        <f>IF(Table1[[#This Row],[Satisfaction Score]]&lt;3,"Unsatisfied",IF(Table1[[#This Row],[Satisfaction Score]]&lt;4,"Neutral","Satisfied"))</f>
        <v>Neutral</v>
      </c>
      <c r="Z1614">
        <v>2</v>
      </c>
      <c r="AA1614" s="1">
        <v>45001</v>
      </c>
      <c r="AB1614" t="s">
        <v>68</v>
      </c>
      <c r="AC1614" t="s">
        <v>51</v>
      </c>
      <c r="AD1614" t="s">
        <v>73</v>
      </c>
      <c r="AE1614">
        <v>4</v>
      </c>
      <c r="AF1614" s="5">
        <v>797.13</v>
      </c>
      <c r="AG1614">
        <v>46</v>
      </c>
      <c r="AH1614" t="str">
        <f t="shared" si="25"/>
        <v>Middle Aged</v>
      </c>
    </row>
    <row r="1615" spans="1:34" x14ac:dyDescent="0.25">
      <c r="A1615">
        <v>2134</v>
      </c>
      <c r="B1615" s="1">
        <v>44620</v>
      </c>
      <c r="C1615">
        <v>4</v>
      </c>
      <c r="D1615" t="s">
        <v>28</v>
      </c>
      <c r="E1615" t="s">
        <v>85</v>
      </c>
      <c r="F1615" t="s">
        <v>30</v>
      </c>
      <c r="G1615" t="s">
        <v>46</v>
      </c>
      <c r="H1615" t="s">
        <v>56</v>
      </c>
      <c r="I1615" t="s">
        <v>33</v>
      </c>
      <c r="J1615" t="s">
        <v>34</v>
      </c>
      <c r="K1615" t="s">
        <v>188</v>
      </c>
      <c r="L1615" t="s">
        <v>47</v>
      </c>
      <c r="M1615" s="1">
        <v>37081</v>
      </c>
      <c r="N1615" t="s">
        <v>36</v>
      </c>
      <c r="O1615" t="s">
        <v>37</v>
      </c>
      <c r="P1615" t="s">
        <v>49</v>
      </c>
      <c r="Q1615" t="s">
        <v>39</v>
      </c>
      <c r="R1615" t="s">
        <v>78</v>
      </c>
      <c r="S1615" t="str">
        <f>IF(Table1[[#This Row],[Current Employee Rating]]&gt;=4,"High Performer",IF(Table1[[#This Row],[Current Employee Rating]]&gt;=3,"Average Performer","Low Performer"))</f>
        <v>Low Performer</v>
      </c>
      <c r="T1615">
        <v>2</v>
      </c>
      <c r="U1615" s="1">
        <v>44984</v>
      </c>
      <c r="V1615">
        <v>4</v>
      </c>
      <c r="W1615" t="str">
        <f>IF(Table1[[#This Row],[Engagement Score]]&lt;3,"Low",IF(Table1[[#This Row],[Engagement Score]]&lt;4,"Medium","High"))</f>
        <v>High</v>
      </c>
      <c r="X1615">
        <v>2</v>
      </c>
      <c r="Y1615" t="str">
        <f>IF(Table1[[#This Row],[Satisfaction Score]]&lt;3,"Unsatisfied",IF(Table1[[#This Row],[Satisfaction Score]]&lt;4,"Neutral","Satisfied"))</f>
        <v>Unsatisfied</v>
      </c>
      <c r="Z1615">
        <v>5</v>
      </c>
      <c r="AA1615" s="1">
        <v>44854</v>
      </c>
      <c r="AB1615" t="s">
        <v>68</v>
      </c>
      <c r="AC1615" t="s">
        <v>42</v>
      </c>
      <c r="AD1615" t="s">
        <v>63</v>
      </c>
      <c r="AE1615">
        <v>1</v>
      </c>
      <c r="AF1615" s="5">
        <v>420.72</v>
      </c>
      <c r="AG1615">
        <v>21</v>
      </c>
      <c r="AH1615" t="str">
        <f t="shared" si="25"/>
        <v>Young Adult</v>
      </c>
    </row>
    <row r="1616" spans="1:34" x14ac:dyDescent="0.25">
      <c r="A1616">
        <v>2135</v>
      </c>
      <c r="B1616" s="1">
        <v>44494</v>
      </c>
      <c r="C1616">
        <v>4</v>
      </c>
      <c r="D1616" t="s">
        <v>28</v>
      </c>
      <c r="E1616" t="s">
        <v>44</v>
      </c>
      <c r="F1616" t="s">
        <v>30</v>
      </c>
      <c r="G1616" t="s">
        <v>31</v>
      </c>
      <c r="H1616" t="s">
        <v>45</v>
      </c>
      <c r="I1616" t="s">
        <v>46</v>
      </c>
      <c r="J1616" t="s">
        <v>34</v>
      </c>
      <c r="K1616" t="s">
        <v>188</v>
      </c>
      <c r="L1616" t="s">
        <v>79</v>
      </c>
      <c r="M1616" s="1">
        <v>20204</v>
      </c>
      <c r="N1616" t="s">
        <v>36</v>
      </c>
      <c r="O1616" t="s">
        <v>37</v>
      </c>
      <c r="P1616" t="s">
        <v>84</v>
      </c>
      <c r="Q1616" t="s">
        <v>67</v>
      </c>
      <c r="R1616" t="s">
        <v>78</v>
      </c>
      <c r="S1616" t="str">
        <f>IF(Table1[[#This Row],[Current Employee Rating]]&gt;=4,"High Performer",IF(Table1[[#This Row],[Current Employee Rating]]&gt;=3,"Average Performer","Low Performer"))</f>
        <v>Low Performer</v>
      </c>
      <c r="T1616">
        <v>2</v>
      </c>
      <c r="U1616" s="1">
        <v>45140</v>
      </c>
      <c r="V1616">
        <v>2</v>
      </c>
      <c r="W1616" t="str">
        <f>IF(Table1[[#This Row],[Engagement Score]]&lt;3,"Low",IF(Table1[[#This Row],[Engagement Score]]&lt;4,"Medium","High"))</f>
        <v>Low</v>
      </c>
      <c r="X1616">
        <v>2</v>
      </c>
      <c r="Y1616" t="str">
        <f>IF(Table1[[#This Row],[Satisfaction Score]]&lt;3,"Unsatisfied",IF(Table1[[#This Row],[Satisfaction Score]]&lt;4,"Neutral","Satisfied"))</f>
        <v>Unsatisfied</v>
      </c>
      <c r="Z1616">
        <v>4</v>
      </c>
      <c r="AA1616" s="1">
        <v>44886</v>
      </c>
      <c r="AB1616" t="s">
        <v>68</v>
      </c>
      <c r="AC1616" t="s">
        <v>42</v>
      </c>
      <c r="AD1616" t="s">
        <v>63</v>
      </c>
      <c r="AE1616">
        <v>5</v>
      </c>
      <c r="AF1616" s="5">
        <v>218.13</v>
      </c>
      <c r="AG1616">
        <v>66</v>
      </c>
      <c r="AH1616" t="str">
        <f t="shared" si="25"/>
        <v>Old</v>
      </c>
    </row>
    <row r="1617" spans="1:34" x14ac:dyDescent="0.25">
      <c r="A1617">
        <v>2136</v>
      </c>
      <c r="B1617" s="1">
        <v>43355</v>
      </c>
      <c r="C1617">
        <v>7</v>
      </c>
      <c r="D1617" t="s">
        <v>28</v>
      </c>
      <c r="E1617" t="s">
        <v>87</v>
      </c>
      <c r="F1617" t="s">
        <v>30</v>
      </c>
      <c r="G1617" t="s">
        <v>46</v>
      </c>
      <c r="H1617" t="s">
        <v>45</v>
      </c>
      <c r="I1617" t="s">
        <v>46</v>
      </c>
      <c r="J1617" t="s">
        <v>34</v>
      </c>
      <c r="K1617" t="s">
        <v>188</v>
      </c>
      <c r="L1617" t="s">
        <v>111</v>
      </c>
      <c r="M1617" s="1">
        <v>33519</v>
      </c>
      <c r="N1617" t="s">
        <v>36</v>
      </c>
      <c r="O1617" t="s">
        <v>37</v>
      </c>
      <c r="P1617" t="s">
        <v>60</v>
      </c>
      <c r="Q1617" t="s">
        <v>77</v>
      </c>
      <c r="R1617" t="s">
        <v>78</v>
      </c>
      <c r="S1617" t="str">
        <f>IF(Table1[[#This Row],[Current Employee Rating]]&gt;=4,"High Performer",IF(Table1[[#This Row],[Current Employee Rating]]&gt;=3,"Average Performer","Low Performer"))</f>
        <v>Low Performer</v>
      </c>
      <c r="T1617">
        <v>1</v>
      </c>
      <c r="U1617" s="1">
        <v>44975</v>
      </c>
      <c r="V1617">
        <v>2</v>
      </c>
      <c r="W1617" t="str">
        <f>IF(Table1[[#This Row],[Engagement Score]]&lt;3,"Low",IF(Table1[[#This Row],[Engagement Score]]&lt;4,"Medium","High"))</f>
        <v>Low</v>
      </c>
      <c r="X1617">
        <v>2</v>
      </c>
      <c r="Y1617" t="str">
        <f>IF(Table1[[#This Row],[Satisfaction Score]]&lt;3,"Unsatisfied",IF(Table1[[#This Row],[Satisfaction Score]]&lt;4,"Neutral","Satisfied"))</f>
        <v>Unsatisfied</v>
      </c>
      <c r="Z1617">
        <v>2</v>
      </c>
      <c r="AA1617" s="1">
        <v>44893</v>
      </c>
      <c r="AB1617" t="s">
        <v>92</v>
      </c>
      <c r="AC1617" t="s">
        <v>42</v>
      </c>
      <c r="AD1617" t="s">
        <v>52</v>
      </c>
      <c r="AE1617">
        <v>1</v>
      </c>
      <c r="AF1617" s="5">
        <v>659.25</v>
      </c>
      <c r="AG1617">
        <v>27</v>
      </c>
      <c r="AH1617" t="str">
        <f t="shared" si="25"/>
        <v>Adult</v>
      </c>
    </row>
    <row r="1618" spans="1:34" x14ac:dyDescent="0.25">
      <c r="A1618">
        <v>2138</v>
      </c>
      <c r="B1618" s="1">
        <v>44504</v>
      </c>
      <c r="C1618">
        <v>4</v>
      </c>
      <c r="D1618" t="s">
        <v>106</v>
      </c>
      <c r="E1618" t="s">
        <v>44</v>
      </c>
      <c r="F1618" t="s">
        <v>30</v>
      </c>
      <c r="G1618" t="s">
        <v>31</v>
      </c>
      <c r="H1618" t="s">
        <v>32</v>
      </c>
      <c r="I1618" t="s">
        <v>33</v>
      </c>
      <c r="J1618" t="s">
        <v>34</v>
      </c>
      <c r="K1618" t="s">
        <v>188</v>
      </c>
      <c r="L1618" t="s">
        <v>96</v>
      </c>
      <c r="M1618" s="1">
        <v>24330</v>
      </c>
      <c r="N1618" t="s">
        <v>36</v>
      </c>
      <c r="O1618" t="s">
        <v>37</v>
      </c>
      <c r="P1618" t="s">
        <v>49</v>
      </c>
      <c r="Q1618" t="s">
        <v>77</v>
      </c>
      <c r="R1618" t="s">
        <v>78</v>
      </c>
      <c r="S1618" t="str">
        <f>IF(Table1[[#This Row],[Current Employee Rating]]&gt;=4,"High Performer",IF(Table1[[#This Row],[Current Employee Rating]]&gt;=3,"Average Performer","Low Performer"))</f>
        <v>Low Performer</v>
      </c>
      <c r="T1618">
        <v>2</v>
      </c>
      <c r="U1618" s="1">
        <v>44795</v>
      </c>
      <c r="V1618">
        <v>1</v>
      </c>
      <c r="W1618" t="str">
        <f>IF(Table1[[#This Row],[Engagement Score]]&lt;3,"Low",IF(Table1[[#This Row],[Engagement Score]]&lt;4,"Medium","High"))</f>
        <v>Low</v>
      </c>
      <c r="X1618">
        <v>5</v>
      </c>
      <c r="Y1618" t="str">
        <f>IF(Table1[[#This Row],[Satisfaction Score]]&lt;3,"Unsatisfied",IF(Table1[[#This Row],[Satisfaction Score]]&lt;4,"Neutral","Satisfied"))</f>
        <v>Satisfied</v>
      </c>
      <c r="Z1618">
        <v>2</v>
      </c>
      <c r="AA1618" s="1">
        <v>44790</v>
      </c>
      <c r="AB1618" t="s">
        <v>62</v>
      </c>
      <c r="AC1618" t="s">
        <v>42</v>
      </c>
      <c r="AD1618" t="s">
        <v>63</v>
      </c>
      <c r="AE1618">
        <v>3</v>
      </c>
      <c r="AF1618" s="5">
        <v>282.20999999999998</v>
      </c>
      <c r="AG1618">
        <v>55</v>
      </c>
      <c r="AH1618" t="str">
        <f t="shared" si="25"/>
        <v>Middle Aged</v>
      </c>
    </row>
    <row r="1619" spans="1:34" x14ac:dyDescent="0.25">
      <c r="A1619">
        <v>2139</v>
      </c>
      <c r="B1619" s="1">
        <v>43956</v>
      </c>
      <c r="C1619">
        <v>6</v>
      </c>
      <c r="D1619" t="s">
        <v>106</v>
      </c>
      <c r="E1619" t="s">
        <v>87</v>
      </c>
      <c r="F1619" t="s">
        <v>30</v>
      </c>
      <c r="G1619" t="s">
        <v>46</v>
      </c>
      <c r="H1619" t="s">
        <v>56</v>
      </c>
      <c r="I1619" t="s">
        <v>55</v>
      </c>
      <c r="J1619" t="s">
        <v>34</v>
      </c>
      <c r="K1619" t="s">
        <v>188</v>
      </c>
      <c r="L1619" t="s">
        <v>47</v>
      </c>
      <c r="M1619" s="1">
        <v>24927</v>
      </c>
      <c r="N1619" t="s">
        <v>36</v>
      </c>
      <c r="O1619" t="s">
        <v>37</v>
      </c>
      <c r="P1619" t="s">
        <v>38</v>
      </c>
      <c r="Q1619" t="s">
        <v>39</v>
      </c>
      <c r="R1619" t="s">
        <v>78</v>
      </c>
      <c r="S1619" t="str">
        <f>IF(Table1[[#This Row],[Current Employee Rating]]&gt;=4,"High Performer",IF(Table1[[#This Row],[Current Employee Rating]]&gt;=3,"Average Performer","Low Performer"))</f>
        <v>Low Performer</v>
      </c>
      <c r="T1619">
        <v>2</v>
      </c>
      <c r="U1619" s="1">
        <v>45051</v>
      </c>
      <c r="V1619">
        <v>1</v>
      </c>
      <c r="W1619" t="str">
        <f>IF(Table1[[#This Row],[Engagement Score]]&lt;3,"Low",IF(Table1[[#This Row],[Engagement Score]]&lt;4,"Medium","High"))</f>
        <v>Low</v>
      </c>
      <c r="X1619">
        <v>4</v>
      </c>
      <c r="Y1619" t="str">
        <f>IF(Table1[[#This Row],[Satisfaction Score]]&lt;3,"Unsatisfied",IF(Table1[[#This Row],[Satisfaction Score]]&lt;4,"Neutral","Satisfied"))</f>
        <v>Satisfied</v>
      </c>
      <c r="Z1619">
        <v>4</v>
      </c>
      <c r="AA1619" s="1">
        <v>45067</v>
      </c>
      <c r="AB1619" t="s">
        <v>68</v>
      </c>
      <c r="AC1619" t="s">
        <v>42</v>
      </c>
      <c r="AD1619" t="s">
        <v>73</v>
      </c>
      <c r="AE1619">
        <v>2</v>
      </c>
      <c r="AF1619" s="5">
        <v>935.49</v>
      </c>
      <c r="AG1619">
        <v>52</v>
      </c>
      <c r="AH1619" t="str">
        <f t="shared" si="25"/>
        <v>Middle Aged</v>
      </c>
    </row>
    <row r="1620" spans="1:34" x14ac:dyDescent="0.25">
      <c r="A1620">
        <v>2140</v>
      </c>
      <c r="B1620" s="1">
        <v>44173</v>
      </c>
      <c r="C1620">
        <v>5</v>
      </c>
      <c r="D1620" t="s">
        <v>106</v>
      </c>
      <c r="E1620" t="s">
        <v>81</v>
      </c>
      <c r="F1620" t="s">
        <v>30</v>
      </c>
      <c r="G1620" t="s">
        <v>31</v>
      </c>
      <c r="H1620" t="s">
        <v>45</v>
      </c>
      <c r="I1620" t="s">
        <v>46</v>
      </c>
      <c r="J1620" t="s">
        <v>34</v>
      </c>
      <c r="K1620" t="s">
        <v>188</v>
      </c>
      <c r="L1620" t="s">
        <v>79</v>
      </c>
      <c r="M1620" s="1">
        <v>25437</v>
      </c>
      <c r="N1620" t="s">
        <v>36</v>
      </c>
      <c r="O1620" t="s">
        <v>37</v>
      </c>
      <c r="P1620" t="s">
        <v>72</v>
      </c>
      <c r="Q1620" t="s">
        <v>39</v>
      </c>
      <c r="R1620" t="s">
        <v>78</v>
      </c>
      <c r="S1620" t="str">
        <f>IF(Table1[[#This Row],[Current Employee Rating]]&gt;=4,"High Performer",IF(Table1[[#This Row],[Current Employee Rating]]&gt;=3,"Average Performer","Low Performer"))</f>
        <v>Low Performer</v>
      </c>
      <c r="T1620">
        <v>2</v>
      </c>
      <c r="U1620" s="1">
        <v>45057</v>
      </c>
      <c r="V1620">
        <v>4</v>
      </c>
      <c r="W1620" t="str">
        <f>IF(Table1[[#This Row],[Engagement Score]]&lt;3,"Low",IF(Table1[[#This Row],[Engagement Score]]&lt;4,"Medium","High"))</f>
        <v>High</v>
      </c>
      <c r="X1620">
        <v>5</v>
      </c>
      <c r="Y1620" t="str">
        <f>IF(Table1[[#This Row],[Satisfaction Score]]&lt;3,"Unsatisfied",IF(Table1[[#This Row],[Satisfaction Score]]&lt;4,"Neutral","Satisfied"))</f>
        <v>Satisfied</v>
      </c>
      <c r="Z1620">
        <v>4</v>
      </c>
      <c r="AA1620" s="1">
        <v>45043</v>
      </c>
      <c r="AB1620" t="s">
        <v>62</v>
      </c>
      <c r="AC1620" t="s">
        <v>51</v>
      </c>
      <c r="AD1620" t="s">
        <v>63</v>
      </c>
      <c r="AE1620">
        <v>3</v>
      </c>
      <c r="AF1620" s="5">
        <v>264.83999999999997</v>
      </c>
      <c r="AG1620">
        <v>51</v>
      </c>
      <c r="AH1620" t="str">
        <f t="shared" si="25"/>
        <v>Middle Aged</v>
      </c>
    </row>
    <row r="1621" spans="1:34" x14ac:dyDescent="0.25">
      <c r="A1621">
        <v>2141</v>
      </c>
      <c r="B1621" s="1">
        <v>43372</v>
      </c>
      <c r="C1621">
        <v>7</v>
      </c>
      <c r="D1621" t="s">
        <v>106</v>
      </c>
      <c r="E1621" t="s">
        <v>54</v>
      </c>
      <c r="F1621" t="s">
        <v>30</v>
      </c>
      <c r="G1621" t="s">
        <v>31</v>
      </c>
      <c r="H1621" t="s">
        <v>32</v>
      </c>
      <c r="I1621" t="s">
        <v>55</v>
      </c>
      <c r="J1621" t="s">
        <v>34</v>
      </c>
      <c r="K1621" t="s">
        <v>188</v>
      </c>
      <c r="L1621" t="s">
        <v>47</v>
      </c>
      <c r="M1621" s="1">
        <v>17008</v>
      </c>
      <c r="N1621" t="s">
        <v>36</v>
      </c>
      <c r="O1621" t="s">
        <v>37</v>
      </c>
      <c r="P1621" t="s">
        <v>49</v>
      </c>
      <c r="Q1621" t="s">
        <v>67</v>
      </c>
      <c r="R1621" t="s">
        <v>78</v>
      </c>
      <c r="S1621" t="str">
        <f>IF(Table1[[#This Row],[Current Employee Rating]]&gt;=4,"High Performer",IF(Table1[[#This Row],[Current Employee Rating]]&gt;=3,"Average Performer","Low Performer"))</f>
        <v>Low Performer</v>
      </c>
      <c r="T1621">
        <v>2</v>
      </c>
      <c r="U1621" s="1">
        <v>44879</v>
      </c>
      <c r="V1621">
        <v>2</v>
      </c>
      <c r="W1621" t="str">
        <f>IF(Table1[[#This Row],[Engagement Score]]&lt;3,"Low",IF(Table1[[#This Row],[Engagement Score]]&lt;4,"Medium","High"))</f>
        <v>Low</v>
      </c>
      <c r="X1621">
        <v>3</v>
      </c>
      <c r="Y1621" t="str">
        <f>IF(Table1[[#This Row],[Satisfaction Score]]&lt;3,"Unsatisfied",IF(Table1[[#This Row],[Satisfaction Score]]&lt;4,"Neutral","Satisfied"))</f>
        <v>Neutral</v>
      </c>
      <c r="Z1621">
        <v>3</v>
      </c>
      <c r="AA1621" s="1">
        <v>45084</v>
      </c>
      <c r="AB1621" t="s">
        <v>50</v>
      </c>
      <c r="AC1621" t="s">
        <v>42</v>
      </c>
      <c r="AD1621" t="s">
        <v>63</v>
      </c>
      <c r="AE1621">
        <v>1</v>
      </c>
      <c r="AF1621" s="5">
        <v>619.72</v>
      </c>
      <c r="AG1621">
        <v>72</v>
      </c>
      <c r="AH1621" t="str">
        <f t="shared" si="25"/>
        <v>Old</v>
      </c>
    </row>
    <row r="1622" spans="1:34" x14ac:dyDescent="0.25">
      <c r="A1622">
        <v>2142</v>
      </c>
      <c r="B1622" s="1">
        <v>43839</v>
      </c>
      <c r="C1622">
        <v>6</v>
      </c>
      <c r="D1622" t="s">
        <v>106</v>
      </c>
      <c r="E1622" t="s">
        <v>94</v>
      </c>
      <c r="F1622" t="s">
        <v>30</v>
      </c>
      <c r="G1622" t="s">
        <v>31</v>
      </c>
      <c r="H1622" t="s">
        <v>45</v>
      </c>
      <c r="I1622" t="s">
        <v>33</v>
      </c>
      <c r="J1622" t="s">
        <v>34</v>
      </c>
      <c r="K1622" t="s">
        <v>188</v>
      </c>
      <c r="L1622" t="s">
        <v>79</v>
      </c>
      <c r="M1622" s="1">
        <v>23767</v>
      </c>
      <c r="N1622" t="s">
        <v>36</v>
      </c>
      <c r="O1622" t="s">
        <v>37</v>
      </c>
      <c r="P1622" t="s">
        <v>60</v>
      </c>
      <c r="Q1622" t="s">
        <v>39</v>
      </c>
      <c r="R1622" t="s">
        <v>78</v>
      </c>
      <c r="S1622" t="str">
        <f>IF(Table1[[#This Row],[Current Employee Rating]]&gt;=4,"High Performer",IF(Table1[[#This Row],[Current Employee Rating]]&gt;=3,"Average Performer","Low Performer"))</f>
        <v>Low Performer</v>
      </c>
      <c r="T1622">
        <v>2</v>
      </c>
      <c r="U1622" s="1">
        <v>45052</v>
      </c>
      <c r="V1622">
        <v>2</v>
      </c>
      <c r="W1622" t="str">
        <f>IF(Table1[[#This Row],[Engagement Score]]&lt;3,"Low",IF(Table1[[#This Row],[Engagement Score]]&lt;4,"Medium","High"))</f>
        <v>Low</v>
      </c>
      <c r="X1622">
        <v>5</v>
      </c>
      <c r="Y1622" t="str">
        <f>IF(Table1[[#This Row],[Satisfaction Score]]&lt;3,"Unsatisfied",IF(Table1[[#This Row],[Satisfaction Score]]&lt;4,"Neutral","Satisfied"))</f>
        <v>Satisfied</v>
      </c>
      <c r="Z1622">
        <v>1</v>
      </c>
      <c r="AA1622" s="1">
        <v>44937</v>
      </c>
      <c r="AB1622" t="s">
        <v>41</v>
      </c>
      <c r="AC1622" t="s">
        <v>42</v>
      </c>
      <c r="AD1622" t="s">
        <v>43</v>
      </c>
      <c r="AE1622">
        <v>3</v>
      </c>
      <c r="AF1622" s="5">
        <v>248.83</v>
      </c>
      <c r="AG1622">
        <v>55</v>
      </c>
      <c r="AH1622" t="str">
        <f t="shared" si="25"/>
        <v>Middle Aged</v>
      </c>
    </row>
    <row r="1623" spans="1:34" x14ac:dyDescent="0.25">
      <c r="A1623">
        <v>2144</v>
      </c>
      <c r="B1623" s="1">
        <v>44798</v>
      </c>
      <c r="C1623">
        <v>3</v>
      </c>
      <c r="D1623" t="s">
        <v>106</v>
      </c>
      <c r="E1623" t="s">
        <v>64</v>
      </c>
      <c r="F1623" t="s">
        <v>30</v>
      </c>
      <c r="G1623" t="s">
        <v>55</v>
      </c>
      <c r="H1623" t="s">
        <v>56</v>
      </c>
      <c r="I1623" t="s">
        <v>33</v>
      </c>
      <c r="J1623" t="s">
        <v>34</v>
      </c>
      <c r="K1623" t="s">
        <v>188</v>
      </c>
      <c r="L1623" t="s">
        <v>70</v>
      </c>
      <c r="M1623" s="1">
        <v>35823</v>
      </c>
      <c r="N1623" t="s">
        <v>36</v>
      </c>
      <c r="O1623" t="s">
        <v>37</v>
      </c>
      <c r="P1623" t="s">
        <v>49</v>
      </c>
      <c r="Q1623" t="s">
        <v>77</v>
      </c>
      <c r="R1623" t="s">
        <v>78</v>
      </c>
      <c r="S1623" t="str">
        <f>IF(Table1[[#This Row],[Current Employee Rating]]&gt;=4,"High Performer",IF(Table1[[#This Row],[Current Employee Rating]]&gt;=3,"Average Performer","Low Performer"))</f>
        <v>Low Performer</v>
      </c>
      <c r="T1623">
        <v>2</v>
      </c>
      <c r="U1623" s="1">
        <v>45086</v>
      </c>
      <c r="V1623">
        <v>2</v>
      </c>
      <c r="W1623" t="str">
        <f>IF(Table1[[#This Row],[Engagement Score]]&lt;3,"Low",IF(Table1[[#This Row],[Engagement Score]]&lt;4,"Medium","High"))</f>
        <v>Low</v>
      </c>
      <c r="X1623">
        <v>5</v>
      </c>
      <c r="Y1623" t="str">
        <f>IF(Table1[[#This Row],[Satisfaction Score]]&lt;3,"Unsatisfied",IF(Table1[[#This Row],[Satisfaction Score]]&lt;4,"Neutral","Satisfied"))</f>
        <v>Satisfied</v>
      </c>
      <c r="Z1623">
        <v>4</v>
      </c>
      <c r="AA1623" s="1">
        <v>44952</v>
      </c>
      <c r="AB1623" t="s">
        <v>92</v>
      </c>
      <c r="AC1623" t="s">
        <v>42</v>
      </c>
      <c r="AD1623" t="s">
        <v>63</v>
      </c>
      <c r="AE1623">
        <v>4</v>
      </c>
      <c r="AF1623" s="5">
        <v>474.09</v>
      </c>
      <c r="AG1623">
        <v>24</v>
      </c>
      <c r="AH1623" t="str">
        <f t="shared" si="25"/>
        <v>Young Adult</v>
      </c>
    </row>
    <row r="1624" spans="1:34" x14ac:dyDescent="0.25">
      <c r="A1624">
        <v>2145</v>
      </c>
      <c r="B1624" s="1">
        <v>43523</v>
      </c>
      <c r="C1624">
        <v>7</v>
      </c>
      <c r="D1624" t="s">
        <v>106</v>
      </c>
      <c r="E1624" t="s">
        <v>74</v>
      </c>
      <c r="F1624" t="s">
        <v>30</v>
      </c>
      <c r="G1624" t="s">
        <v>55</v>
      </c>
      <c r="H1624" t="s">
        <v>45</v>
      </c>
      <c r="I1624" t="s">
        <v>55</v>
      </c>
      <c r="J1624" t="s">
        <v>34</v>
      </c>
      <c r="K1624" t="s">
        <v>188</v>
      </c>
      <c r="L1624" t="s">
        <v>58</v>
      </c>
      <c r="M1624" s="1">
        <v>32785</v>
      </c>
      <c r="N1624" t="s">
        <v>36</v>
      </c>
      <c r="O1624" t="s">
        <v>37</v>
      </c>
      <c r="P1624" t="s">
        <v>60</v>
      </c>
      <c r="Q1624" t="s">
        <v>77</v>
      </c>
      <c r="R1624" t="s">
        <v>78</v>
      </c>
      <c r="S1624" t="str">
        <f>IF(Table1[[#This Row],[Current Employee Rating]]&gt;=4,"High Performer",IF(Table1[[#This Row],[Current Employee Rating]]&gt;=3,"Average Performer","Low Performer"))</f>
        <v>Low Performer</v>
      </c>
      <c r="T1624">
        <v>1</v>
      </c>
      <c r="U1624" s="1">
        <v>45065</v>
      </c>
      <c r="V1624">
        <v>3</v>
      </c>
      <c r="W1624" t="str">
        <f>IF(Table1[[#This Row],[Engagement Score]]&lt;3,"Low",IF(Table1[[#This Row],[Engagement Score]]&lt;4,"Medium","High"))</f>
        <v>Medium</v>
      </c>
      <c r="X1624">
        <v>3</v>
      </c>
      <c r="Y1624" t="str">
        <f>IF(Table1[[#This Row],[Satisfaction Score]]&lt;3,"Unsatisfied",IF(Table1[[#This Row],[Satisfaction Score]]&lt;4,"Neutral","Satisfied"))</f>
        <v>Neutral</v>
      </c>
      <c r="Z1624">
        <v>5</v>
      </c>
      <c r="AA1624" s="1">
        <v>44900</v>
      </c>
      <c r="AB1624" t="s">
        <v>62</v>
      </c>
      <c r="AC1624" t="s">
        <v>51</v>
      </c>
      <c r="AD1624" t="s">
        <v>43</v>
      </c>
      <c r="AE1624">
        <v>4</v>
      </c>
      <c r="AF1624" s="5">
        <v>251.83</v>
      </c>
      <c r="AG1624">
        <v>30</v>
      </c>
      <c r="AH1624" t="str">
        <f t="shared" si="25"/>
        <v>Adult</v>
      </c>
    </row>
    <row r="1625" spans="1:34" x14ac:dyDescent="0.25">
      <c r="A1625">
        <v>2146</v>
      </c>
      <c r="B1625" s="1">
        <v>43824</v>
      </c>
      <c r="C1625">
        <v>6</v>
      </c>
      <c r="D1625" t="s">
        <v>28</v>
      </c>
      <c r="E1625" t="s">
        <v>87</v>
      </c>
      <c r="F1625" t="s">
        <v>108</v>
      </c>
      <c r="G1625" t="s">
        <v>55</v>
      </c>
      <c r="H1625" t="s">
        <v>45</v>
      </c>
      <c r="I1625" t="s">
        <v>33</v>
      </c>
      <c r="J1625" t="s">
        <v>34</v>
      </c>
      <c r="K1625" t="s">
        <v>188</v>
      </c>
      <c r="L1625" t="s">
        <v>89</v>
      </c>
      <c r="M1625" s="1">
        <v>16013</v>
      </c>
      <c r="N1625" t="s">
        <v>36</v>
      </c>
      <c r="O1625" t="s">
        <v>37</v>
      </c>
      <c r="P1625" t="s">
        <v>60</v>
      </c>
      <c r="Q1625" t="s">
        <v>77</v>
      </c>
      <c r="R1625" t="s">
        <v>78</v>
      </c>
      <c r="S1625" t="str">
        <f>IF(Table1[[#This Row],[Current Employee Rating]]&gt;=4,"High Performer",IF(Table1[[#This Row],[Current Employee Rating]]&gt;=3,"Average Performer","Low Performer"))</f>
        <v>Low Performer</v>
      </c>
      <c r="T1625">
        <v>2</v>
      </c>
      <c r="U1625" s="1">
        <v>44981</v>
      </c>
      <c r="V1625">
        <v>3</v>
      </c>
      <c r="W1625" t="str">
        <f>IF(Table1[[#This Row],[Engagement Score]]&lt;3,"Low",IF(Table1[[#This Row],[Engagement Score]]&lt;4,"Medium","High"))</f>
        <v>Medium</v>
      </c>
      <c r="X1625">
        <v>1</v>
      </c>
      <c r="Y1625" t="str">
        <f>IF(Table1[[#This Row],[Satisfaction Score]]&lt;3,"Unsatisfied",IF(Table1[[#This Row],[Satisfaction Score]]&lt;4,"Neutral","Satisfied"))</f>
        <v>Unsatisfied</v>
      </c>
      <c r="Z1625">
        <v>1</v>
      </c>
      <c r="AA1625" s="1">
        <v>44994</v>
      </c>
      <c r="AB1625" t="s">
        <v>41</v>
      </c>
      <c r="AC1625" t="s">
        <v>51</v>
      </c>
      <c r="AD1625" t="s">
        <v>63</v>
      </c>
      <c r="AE1625">
        <v>1</v>
      </c>
      <c r="AF1625" s="5">
        <v>386.89</v>
      </c>
      <c r="AG1625">
        <v>76</v>
      </c>
      <c r="AH1625" t="str">
        <f t="shared" si="25"/>
        <v>Old</v>
      </c>
    </row>
    <row r="1626" spans="1:34" x14ac:dyDescent="0.25">
      <c r="A1626">
        <v>2147</v>
      </c>
      <c r="B1626" s="1">
        <v>44057</v>
      </c>
      <c r="C1626">
        <v>5</v>
      </c>
      <c r="D1626" t="s">
        <v>28</v>
      </c>
      <c r="E1626" t="s">
        <v>81</v>
      </c>
      <c r="F1626" t="s">
        <v>30</v>
      </c>
      <c r="G1626" t="s">
        <v>31</v>
      </c>
      <c r="H1626" t="s">
        <v>56</v>
      </c>
      <c r="I1626" t="s">
        <v>33</v>
      </c>
      <c r="J1626" t="s">
        <v>34</v>
      </c>
      <c r="K1626" t="s">
        <v>188</v>
      </c>
      <c r="L1626" t="s">
        <v>47</v>
      </c>
      <c r="M1626" s="1">
        <v>29896</v>
      </c>
      <c r="N1626" t="s">
        <v>36</v>
      </c>
      <c r="O1626" t="s">
        <v>37</v>
      </c>
      <c r="P1626" t="s">
        <v>49</v>
      </c>
      <c r="Q1626" t="s">
        <v>77</v>
      </c>
      <c r="R1626" t="s">
        <v>78</v>
      </c>
      <c r="S1626" t="str">
        <f>IF(Table1[[#This Row],[Current Employee Rating]]&gt;=4,"High Performer",IF(Table1[[#This Row],[Current Employee Rating]]&gt;=3,"Average Performer","Low Performer"))</f>
        <v>High Performer</v>
      </c>
      <c r="T1626">
        <v>4</v>
      </c>
      <c r="U1626" s="1">
        <v>44868</v>
      </c>
      <c r="V1626">
        <v>2</v>
      </c>
      <c r="W1626" t="str">
        <f>IF(Table1[[#This Row],[Engagement Score]]&lt;3,"Low",IF(Table1[[#This Row],[Engagement Score]]&lt;4,"Medium","High"))</f>
        <v>Low</v>
      </c>
      <c r="X1626">
        <v>1</v>
      </c>
      <c r="Y1626" t="str">
        <f>IF(Table1[[#This Row],[Satisfaction Score]]&lt;3,"Unsatisfied",IF(Table1[[#This Row],[Satisfaction Score]]&lt;4,"Neutral","Satisfied"))</f>
        <v>Unsatisfied</v>
      </c>
      <c r="Z1626">
        <v>2</v>
      </c>
      <c r="AA1626" s="1">
        <v>44951</v>
      </c>
      <c r="AB1626" t="s">
        <v>68</v>
      </c>
      <c r="AC1626" t="s">
        <v>51</v>
      </c>
      <c r="AD1626" t="s">
        <v>73</v>
      </c>
      <c r="AE1626">
        <v>3</v>
      </c>
      <c r="AF1626" s="5">
        <v>535.19000000000005</v>
      </c>
      <c r="AG1626">
        <v>39</v>
      </c>
      <c r="AH1626" t="str">
        <f t="shared" si="25"/>
        <v>Adult</v>
      </c>
    </row>
    <row r="1627" spans="1:34" x14ac:dyDescent="0.25">
      <c r="A1627">
        <v>2148</v>
      </c>
      <c r="B1627" s="1">
        <v>44407</v>
      </c>
      <c r="C1627">
        <v>4</v>
      </c>
      <c r="D1627" t="s">
        <v>28</v>
      </c>
      <c r="E1627" t="s">
        <v>54</v>
      </c>
      <c r="F1627" t="s">
        <v>30</v>
      </c>
      <c r="G1627" t="s">
        <v>55</v>
      </c>
      <c r="H1627" t="s">
        <v>45</v>
      </c>
      <c r="I1627" t="s">
        <v>55</v>
      </c>
      <c r="J1627" t="s">
        <v>34</v>
      </c>
      <c r="K1627" t="s">
        <v>188</v>
      </c>
      <c r="L1627" t="s">
        <v>89</v>
      </c>
      <c r="M1627" s="1">
        <v>18009</v>
      </c>
      <c r="N1627" t="s">
        <v>36</v>
      </c>
      <c r="O1627" t="s">
        <v>37</v>
      </c>
      <c r="P1627" t="s">
        <v>72</v>
      </c>
      <c r="Q1627" t="s">
        <v>39</v>
      </c>
      <c r="R1627" t="s">
        <v>78</v>
      </c>
      <c r="S1627" t="str">
        <f>IF(Table1[[#This Row],[Current Employee Rating]]&gt;=4,"High Performer",IF(Table1[[#This Row],[Current Employee Rating]]&gt;=3,"Average Performer","Low Performer"))</f>
        <v>High Performer</v>
      </c>
      <c r="T1627">
        <v>5</v>
      </c>
      <c r="U1627" s="1">
        <v>45089</v>
      </c>
      <c r="V1627">
        <v>1</v>
      </c>
      <c r="W1627" t="str">
        <f>IF(Table1[[#This Row],[Engagement Score]]&lt;3,"Low",IF(Table1[[#This Row],[Engagement Score]]&lt;4,"Medium","High"))</f>
        <v>Low</v>
      </c>
      <c r="X1627">
        <v>1</v>
      </c>
      <c r="Y1627" t="str">
        <f>IF(Table1[[#This Row],[Satisfaction Score]]&lt;3,"Unsatisfied",IF(Table1[[#This Row],[Satisfaction Score]]&lt;4,"Neutral","Satisfied"))</f>
        <v>Unsatisfied</v>
      </c>
      <c r="Z1627">
        <v>2</v>
      </c>
      <c r="AA1627" s="1">
        <v>45032</v>
      </c>
      <c r="AB1627" t="s">
        <v>92</v>
      </c>
      <c r="AC1627" t="s">
        <v>42</v>
      </c>
      <c r="AD1627" t="s">
        <v>73</v>
      </c>
      <c r="AE1627">
        <v>1</v>
      </c>
      <c r="AF1627" s="5">
        <v>409.66</v>
      </c>
      <c r="AG1627">
        <v>72</v>
      </c>
      <c r="AH1627" t="str">
        <f t="shared" si="25"/>
        <v>Old</v>
      </c>
    </row>
    <row r="1628" spans="1:34" x14ac:dyDescent="0.25">
      <c r="A1628">
        <v>2149</v>
      </c>
      <c r="B1628" s="1">
        <v>44318</v>
      </c>
      <c r="C1628">
        <v>5</v>
      </c>
      <c r="D1628" t="s">
        <v>28</v>
      </c>
      <c r="E1628" t="s">
        <v>94</v>
      </c>
      <c r="F1628" t="s">
        <v>108</v>
      </c>
      <c r="G1628" t="s">
        <v>55</v>
      </c>
      <c r="H1628" t="s">
        <v>45</v>
      </c>
      <c r="I1628" t="s">
        <v>33</v>
      </c>
      <c r="J1628" t="s">
        <v>34</v>
      </c>
      <c r="K1628" t="s">
        <v>188</v>
      </c>
      <c r="L1628" t="s">
        <v>96</v>
      </c>
      <c r="M1628" s="1">
        <v>35515</v>
      </c>
      <c r="N1628" t="s">
        <v>36</v>
      </c>
      <c r="O1628" t="s">
        <v>37</v>
      </c>
      <c r="P1628" t="s">
        <v>38</v>
      </c>
      <c r="Q1628" t="s">
        <v>61</v>
      </c>
      <c r="R1628" t="s">
        <v>78</v>
      </c>
      <c r="S1628" t="str">
        <f>IF(Table1[[#This Row],[Current Employee Rating]]&gt;=4,"High Performer",IF(Table1[[#This Row],[Current Employee Rating]]&gt;=3,"Average Performer","Low Performer"))</f>
        <v>High Performer</v>
      </c>
      <c r="T1628">
        <v>5</v>
      </c>
      <c r="U1628" s="1">
        <v>45067</v>
      </c>
      <c r="V1628">
        <v>5</v>
      </c>
      <c r="W1628" t="str">
        <f>IF(Table1[[#This Row],[Engagement Score]]&lt;3,"Low",IF(Table1[[#This Row],[Engagement Score]]&lt;4,"Medium","High"))</f>
        <v>High</v>
      </c>
      <c r="X1628">
        <v>3</v>
      </c>
      <c r="Y1628" t="str">
        <f>IF(Table1[[#This Row],[Satisfaction Score]]&lt;3,"Unsatisfied",IF(Table1[[#This Row],[Satisfaction Score]]&lt;4,"Neutral","Satisfied"))</f>
        <v>Neutral</v>
      </c>
      <c r="Z1628">
        <v>5</v>
      </c>
      <c r="AA1628" s="1">
        <v>45054</v>
      </c>
      <c r="AB1628" t="s">
        <v>68</v>
      </c>
      <c r="AC1628" t="s">
        <v>42</v>
      </c>
      <c r="AD1628" t="s">
        <v>43</v>
      </c>
      <c r="AE1628">
        <v>2</v>
      </c>
      <c r="AF1628" s="5">
        <v>747.63</v>
      </c>
      <c r="AG1628">
        <v>24</v>
      </c>
      <c r="AH1628" t="str">
        <f t="shared" si="25"/>
        <v>Young Adult</v>
      </c>
    </row>
    <row r="1629" spans="1:34" x14ac:dyDescent="0.25">
      <c r="A1629">
        <v>2150</v>
      </c>
      <c r="B1629" s="1">
        <v>44947</v>
      </c>
      <c r="C1629">
        <v>3</v>
      </c>
      <c r="D1629" t="s">
        <v>28</v>
      </c>
      <c r="E1629" t="s">
        <v>85</v>
      </c>
      <c r="F1629" t="s">
        <v>30</v>
      </c>
      <c r="G1629" t="s">
        <v>55</v>
      </c>
      <c r="H1629" t="s">
        <v>56</v>
      </c>
      <c r="I1629" t="s">
        <v>55</v>
      </c>
      <c r="J1629" t="s">
        <v>34</v>
      </c>
      <c r="K1629" t="s">
        <v>188</v>
      </c>
      <c r="L1629" t="s">
        <v>89</v>
      </c>
      <c r="M1629" s="1">
        <v>26212</v>
      </c>
      <c r="N1629" t="s">
        <v>36</v>
      </c>
      <c r="O1629" t="s">
        <v>37</v>
      </c>
      <c r="P1629" t="s">
        <v>84</v>
      </c>
      <c r="Q1629" t="s">
        <v>39</v>
      </c>
      <c r="R1629" t="s">
        <v>78</v>
      </c>
      <c r="S1629" t="str">
        <f>IF(Table1[[#This Row],[Current Employee Rating]]&gt;=4,"High Performer",IF(Table1[[#This Row],[Current Employee Rating]]&gt;=3,"Average Performer","Low Performer"))</f>
        <v>High Performer</v>
      </c>
      <c r="T1629">
        <v>5</v>
      </c>
      <c r="U1629" s="1">
        <v>44891</v>
      </c>
      <c r="V1629">
        <v>2</v>
      </c>
      <c r="W1629" t="str">
        <f>IF(Table1[[#This Row],[Engagement Score]]&lt;3,"Low",IF(Table1[[#This Row],[Engagement Score]]&lt;4,"Medium","High"))</f>
        <v>Low</v>
      </c>
      <c r="X1629">
        <v>1</v>
      </c>
      <c r="Y1629" t="str">
        <f>IF(Table1[[#This Row],[Satisfaction Score]]&lt;3,"Unsatisfied",IF(Table1[[#This Row],[Satisfaction Score]]&lt;4,"Neutral","Satisfied"))</f>
        <v>Unsatisfied</v>
      </c>
      <c r="Z1629">
        <v>1</v>
      </c>
      <c r="AA1629" s="1">
        <v>45141</v>
      </c>
      <c r="AB1629" t="s">
        <v>62</v>
      </c>
      <c r="AC1629" t="s">
        <v>51</v>
      </c>
      <c r="AD1629" t="s">
        <v>52</v>
      </c>
      <c r="AE1629">
        <v>3</v>
      </c>
      <c r="AF1629" s="5">
        <v>794.12</v>
      </c>
      <c r="AG1629">
        <v>52</v>
      </c>
      <c r="AH1629" t="str">
        <f t="shared" si="25"/>
        <v>Middle Aged</v>
      </c>
    </row>
    <row r="1630" spans="1:34" x14ac:dyDescent="0.25">
      <c r="A1630">
        <v>2151</v>
      </c>
      <c r="B1630" s="1">
        <v>44216</v>
      </c>
      <c r="C1630">
        <v>5</v>
      </c>
      <c r="D1630" t="s">
        <v>28</v>
      </c>
      <c r="E1630" t="s">
        <v>64</v>
      </c>
      <c r="F1630" t="s">
        <v>30</v>
      </c>
      <c r="G1630" t="s">
        <v>31</v>
      </c>
      <c r="H1630" t="s">
        <v>56</v>
      </c>
      <c r="I1630" t="s">
        <v>33</v>
      </c>
      <c r="J1630" t="s">
        <v>34</v>
      </c>
      <c r="K1630" t="s">
        <v>188</v>
      </c>
      <c r="L1630" t="s">
        <v>97</v>
      </c>
      <c r="M1630" s="1">
        <v>18602</v>
      </c>
      <c r="N1630" t="s">
        <v>36</v>
      </c>
      <c r="O1630" t="s">
        <v>37</v>
      </c>
      <c r="P1630" t="s">
        <v>49</v>
      </c>
      <c r="Q1630" t="s">
        <v>67</v>
      </c>
      <c r="R1630" t="s">
        <v>78</v>
      </c>
      <c r="S1630" t="str">
        <f>IF(Table1[[#This Row],[Current Employee Rating]]&gt;=4,"High Performer",IF(Table1[[#This Row],[Current Employee Rating]]&gt;=3,"Average Performer","Low Performer"))</f>
        <v>Low Performer</v>
      </c>
      <c r="T1630">
        <v>1</v>
      </c>
      <c r="U1630" s="1">
        <v>45027</v>
      </c>
      <c r="V1630">
        <v>4</v>
      </c>
      <c r="W1630" t="str">
        <f>IF(Table1[[#This Row],[Engagement Score]]&lt;3,"Low",IF(Table1[[#This Row],[Engagement Score]]&lt;4,"Medium","High"))</f>
        <v>High</v>
      </c>
      <c r="X1630">
        <v>4</v>
      </c>
      <c r="Y1630" t="str">
        <f>IF(Table1[[#This Row],[Satisfaction Score]]&lt;3,"Unsatisfied",IF(Table1[[#This Row],[Satisfaction Score]]&lt;4,"Neutral","Satisfied"))</f>
        <v>Satisfied</v>
      </c>
      <c r="Z1630">
        <v>4</v>
      </c>
      <c r="AA1630" s="1">
        <v>44995</v>
      </c>
      <c r="AB1630" t="s">
        <v>41</v>
      </c>
      <c r="AC1630" t="s">
        <v>51</v>
      </c>
      <c r="AD1630" t="s">
        <v>43</v>
      </c>
      <c r="AE1630">
        <v>3</v>
      </c>
      <c r="AF1630" s="5">
        <v>845.94</v>
      </c>
      <c r="AG1630">
        <v>71</v>
      </c>
      <c r="AH1630" t="str">
        <f t="shared" si="25"/>
        <v>Old</v>
      </c>
    </row>
    <row r="1631" spans="1:34" x14ac:dyDescent="0.25">
      <c r="A1631">
        <v>2152</v>
      </c>
      <c r="B1631" s="1">
        <v>44111</v>
      </c>
      <c r="C1631">
        <v>5</v>
      </c>
      <c r="D1631" t="s">
        <v>28</v>
      </c>
      <c r="E1631" t="s">
        <v>74</v>
      </c>
      <c r="F1631" t="s">
        <v>30</v>
      </c>
      <c r="G1631" t="s">
        <v>46</v>
      </c>
      <c r="H1631" t="s">
        <v>32</v>
      </c>
      <c r="I1631" t="s">
        <v>33</v>
      </c>
      <c r="J1631" t="s">
        <v>34</v>
      </c>
      <c r="K1631" t="s">
        <v>188</v>
      </c>
      <c r="L1631" t="s">
        <v>79</v>
      </c>
      <c r="M1631" s="1">
        <v>20461</v>
      </c>
      <c r="N1631" t="s">
        <v>36</v>
      </c>
      <c r="O1631" t="s">
        <v>37</v>
      </c>
      <c r="P1631" t="s">
        <v>38</v>
      </c>
      <c r="Q1631" t="s">
        <v>39</v>
      </c>
      <c r="R1631" t="s">
        <v>78</v>
      </c>
      <c r="S1631" t="str">
        <f>IF(Table1[[#This Row],[Current Employee Rating]]&gt;=4,"High Performer",IF(Table1[[#This Row],[Current Employee Rating]]&gt;=3,"Average Performer","Low Performer"))</f>
        <v>Low Performer</v>
      </c>
      <c r="T1631">
        <v>2</v>
      </c>
      <c r="U1631" s="1">
        <v>45015</v>
      </c>
      <c r="V1631">
        <v>3</v>
      </c>
      <c r="W1631" t="str">
        <f>IF(Table1[[#This Row],[Engagement Score]]&lt;3,"Low",IF(Table1[[#This Row],[Engagement Score]]&lt;4,"Medium","High"))</f>
        <v>Medium</v>
      </c>
      <c r="X1631">
        <v>1</v>
      </c>
      <c r="Y1631" t="str">
        <f>IF(Table1[[#This Row],[Satisfaction Score]]&lt;3,"Unsatisfied",IF(Table1[[#This Row],[Satisfaction Score]]&lt;4,"Neutral","Satisfied"))</f>
        <v>Unsatisfied</v>
      </c>
      <c r="Z1631">
        <v>4</v>
      </c>
      <c r="AA1631" s="1">
        <v>44849</v>
      </c>
      <c r="AB1631" t="s">
        <v>92</v>
      </c>
      <c r="AC1631" t="s">
        <v>51</v>
      </c>
      <c r="AD1631" t="s">
        <v>63</v>
      </c>
      <c r="AE1631">
        <v>4</v>
      </c>
      <c r="AF1631" s="5">
        <v>606.89</v>
      </c>
      <c r="AG1631">
        <v>64</v>
      </c>
      <c r="AH1631" t="str">
        <f t="shared" si="25"/>
        <v>Old</v>
      </c>
    </row>
    <row r="1632" spans="1:34" x14ac:dyDescent="0.25">
      <c r="A1632">
        <v>2153</v>
      </c>
      <c r="B1632" s="1">
        <v>43631</v>
      </c>
      <c r="C1632">
        <v>6</v>
      </c>
      <c r="D1632" t="s">
        <v>28</v>
      </c>
      <c r="E1632" t="s">
        <v>69</v>
      </c>
      <c r="F1632" t="s">
        <v>30</v>
      </c>
      <c r="G1632" t="s">
        <v>31</v>
      </c>
      <c r="H1632" t="s">
        <v>32</v>
      </c>
      <c r="I1632" t="s">
        <v>46</v>
      </c>
      <c r="J1632" t="s">
        <v>34</v>
      </c>
      <c r="K1632" t="s">
        <v>188</v>
      </c>
      <c r="L1632" t="s">
        <v>96</v>
      </c>
      <c r="M1632" s="1">
        <v>16325</v>
      </c>
      <c r="N1632" t="s">
        <v>36</v>
      </c>
      <c r="O1632" t="s">
        <v>37</v>
      </c>
      <c r="P1632" t="s">
        <v>60</v>
      </c>
      <c r="Q1632" t="s">
        <v>67</v>
      </c>
      <c r="R1632" t="s">
        <v>78</v>
      </c>
      <c r="S1632" t="str">
        <f>IF(Table1[[#This Row],[Current Employee Rating]]&gt;=4,"High Performer",IF(Table1[[#This Row],[Current Employee Rating]]&gt;=3,"Average Performer","Low Performer"))</f>
        <v>High Performer</v>
      </c>
      <c r="T1632">
        <v>4</v>
      </c>
      <c r="U1632" s="1">
        <v>44945</v>
      </c>
      <c r="V1632">
        <v>3</v>
      </c>
      <c r="W1632" t="str">
        <f>IF(Table1[[#This Row],[Engagement Score]]&lt;3,"Low",IF(Table1[[#This Row],[Engagement Score]]&lt;4,"Medium","High"))</f>
        <v>Medium</v>
      </c>
      <c r="X1632">
        <v>5</v>
      </c>
      <c r="Y1632" t="str">
        <f>IF(Table1[[#This Row],[Satisfaction Score]]&lt;3,"Unsatisfied",IF(Table1[[#This Row],[Satisfaction Score]]&lt;4,"Neutral","Satisfied"))</f>
        <v>Satisfied</v>
      </c>
      <c r="Z1632">
        <v>3</v>
      </c>
      <c r="AA1632" s="1">
        <v>44981</v>
      </c>
      <c r="AB1632" t="s">
        <v>50</v>
      </c>
      <c r="AC1632" t="s">
        <v>42</v>
      </c>
      <c r="AD1632" t="s">
        <v>63</v>
      </c>
      <c r="AE1632">
        <v>2</v>
      </c>
      <c r="AF1632" s="5">
        <v>190.07</v>
      </c>
      <c r="AG1632">
        <v>75</v>
      </c>
      <c r="AH1632" t="str">
        <f t="shared" si="25"/>
        <v>Old</v>
      </c>
    </row>
    <row r="1633" spans="1:34" x14ac:dyDescent="0.25">
      <c r="A1633">
        <v>2154</v>
      </c>
      <c r="B1633" s="1">
        <v>44679</v>
      </c>
      <c r="C1633">
        <v>4</v>
      </c>
      <c r="D1633" t="s">
        <v>28</v>
      </c>
      <c r="E1633" t="s">
        <v>29</v>
      </c>
      <c r="F1633" t="s">
        <v>30</v>
      </c>
      <c r="G1633" t="s">
        <v>46</v>
      </c>
      <c r="H1633" t="s">
        <v>45</v>
      </c>
      <c r="I1633" t="s">
        <v>33</v>
      </c>
      <c r="J1633" t="s">
        <v>34</v>
      </c>
      <c r="K1633" t="s">
        <v>188</v>
      </c>
      <c r="L1633" t="s">
        <v>70</v>
      </c>
      <c r="M1633" s="1">
        <v>27645</v>
      </c>
      <c r="N1633" t="s">
        <v>36</v>
      </c>
      <c r="O1633" t="s">
        <v>48</v>
      </c>
      <c r="P1633" t="s">
        <v>60</v>
      </c>
      <c r="Q1633" t="s">
        <v>67</v>
      </c>
      <c r="R1633" t="s">
        <v>78</v>
      </c>
      <c r="S1633" t="str">
        <f>IF(Table1[[#This Row],[Current Employee Rating]]&gt;=4,"High Performer",IF(Table1[[#This Row],[Current Employee Rating]]&gt;=3,"Average Performer","Low Performer"))</f>
        <v>High Performer</v>
      </c>
      <c r="T1633">
        <v>4</v>
      </c>
      <c r="U1633" s="1">
        <v>45064</v>
      </c>
      <c r="V1633">
        <v>1</v>
      </c>
      <c r="W1633" t="str">
        <f>IF(Table1[[#This Row],[Engagement Score]]&lt;3,"Low",IF(Table1[[#This Row],[Engagement Score]]&lt;4,"Medium","High"))</f>
        <v>Low</v>
      </c>
      <c r="X1633">
        <v>3</v>
      </c>
      <c r="Y1633" t="str">
        <f>IF(Table1[[#This Row],[Satisfaction Score]]&lt;3,"Unsatisfied",IF(Table1[[#This Row],[Satisfaction Score]]&lt;4,"Neutral","Satisfied"))</f>
        <v>Neutral</v>
      </c>
      <c r="Z1633">
        <v>2</v>
      </c>
      <c r="AA1633" s="1">
        <v>44996</v>
      </c>
      <c r="AB1633" t="s">
        <v>62</v>
      </c>
      <c r="AC1633" t="s">
        <v>51</v>
      </c>
      <c r="AD1633" t="s">
        <v>43</v>
      </c>
      <c r="AE1633">
        <v>4</v>
      </c>
      <c r="AF1633" s="5">
        <v>795.38</v>
      </c>
      <c r="AG1633">
        <v>47</v>
      </c>
      <c r="AH1633" t="str">
        <f t="shared" si="25"/>
        <v>Middle Aged</v>
      </c>
    </row>
    <row r="1634" spans="1:34" x14ac:dyDescent="0.25">
      <c r="A1634">
        <v>2155</v>
      </c>
      <c r="B1634" s="1">
        <v>43645</v>
      </c>
      <c r="C1634">
        <v>6</v>
      </c>
      <c r="D1634" t="s">
        <v>28</v>
      </c>
      <c r="E1634" t="s">
        <v>44</v>
      </c>
      <c r="F1634" t="s">
        <v>108</v>
      </c>
      <c r="G1634" t="s">
        <v>46</v>
      </c>
      <c r="H1634" t="s">
        <v>56</v>
      </c>
      <c r="I1634" t="s">
        <v>55</v>
      </c>
      <c r="J1634" t="s">
        <v>34</v>
      </c>
      <c r="K1634" t="s">
        <v>188</v>
      </c>
      <c r="L1634" t="s">
        <v>35</v>
      </c>
      <c r="M1634" s="1">
        <v>15396</v>
      </c>
      <c r="N1634" t="s">
        <v>36</v>
      </c>
      <c r="O1634" t="s">
        <v>37</v>
      </c>
      <c r="P1634" t="s">
        <v>60</v>
      </c>
      <c r="Q1634" t="s">
        <v>61</v>
      </c>
      <c r="R1634" t="s">
        <v>78</v>
      </c>
      <c r="S1634" t="str">
        <f>IF(Table1[[#This Row],[Current Employee Rating]]&gt;=4,"High Performer",IF(Table1[[#This Row],[Current Employee Rating]]&gt;=3,"Average Performer","Low Performer"))</f>
        <v>High Performer</v>
      </c>
      <c r="T1634">
        <v>4</v>
      </c>
      <c r="U1634" s="1">
        <v>44998</v>
      </c>
      <c r="V1634">
        <v>1</v>
      </c>
      <c r="W1634" t="str">
        <f>IF(Table1[[#This Row],[Engagement Score]]&lt;3,"Low",IF(Table1[[#This Row],[Engagement Score]]&lt;4,"Medium","High"))</f>
        <v>Low</v>
      </c>
      <c r="X1634">
        <v>2</v>
      </c>
      <c r="Y1634" t="str">
        <f>IF(Table1[[#This Row],[Satisfaction Score]]&lt;3,"Unsatisfied",IF(Table1[[#This Row],[Satisfaction Score]]&lt;4,"Neutral","Satisfied"))</f>
        <v>Unsatisfied</v>
      </c>
      <c r="Z1634">
        <v>4</v>
      </c>
      <c r="AA1634" s="1">
        <v>45006</v>
      </c>
      <c r="AB1634" t="s">
        <v>50</v>
      </c>
      <c r="AC1634" t="s">
        <v>42</v>
      </c>
      <c r="AD1634" t="s">
        <v>73</v>
      </c>
      <c r="AE1634">
        <v>1</v>
      </c>
      <c r="AF1634" s="5">
        <v>972.82</v>
      </c>
      <c r="AG1634">
        <v>77</v>
      </c>
      <c r="AH1634" t="str">
        <f t="shared" si="25"/>
        <v>Old</v>
      </c>
    </row>
    <row r="1635" spans="1:34" x14ac:dyDescent="0.25">
      <c r="A1635">
        <v>2156</v>
      </c>
      <c r="B1635" s="1">
        <v>43354</v>
      </c>
      <c r="C1635">
        <v>7</v>
      </c>
      <c r="D1635" t="s">
        <v>28</v>
      </c>
      <c r="E1635" t="s">
        <v>87</v>
      </c>
      <c r="F1635" t="s">
        <v>30</v>
      </c>
      <c r="G1635" t="s">
        <v>46</v>
      </c>
      <c r="H1635" t="s">
        <v>56</v>
      </c>
      <c r="I1635" t="s">
        <v>33</v>
      </c>
      <c r="J1635" t="s">
        <v>34</v>
      </c>
      <c r="K1635" t="s">
        <v>188</v>
      </c>
      <c r="L1635" t="s">
        <v>82</v>
      </c>
      <c r="M1635" s="1">
        <v>32537</v>
      </c>
      <c r="N1635" t="s">
        <v>36</v>
      </c>
      <c r="O1635" t="s">
        <v>37</v>
      </c>
      <c r="P1635" t="s">
        <v>72</v>
      </c>
      <c r="Q1635" t="s">
        <v>39</v>
      </c>
      <c r="R1635" t="s">
        <v>78</v>
      </c>
      <c r="S1635" t="str">
        <f>IF(Table1[[#This Row],[Current Employee Rating]]&gt;=4,"High Performer",IF(Table1[[#This Row],[Current Employee Rating]]&gt;=3,"Average Performer","Low Performer"))</f>
        <v>Average Performer</v>
      </c>
      <c r="T1635">
        <v>3</v>
      </c>
      <c r="U1635" s="1">
        <v>44988</v>
      </c>
      <c r="V1635">
        <v>5</v>
      </c>
      <c r="W1635" t="str">
        <f>IF(Table1[[#This Row],[Engagement Score]]&lt;3,"Low",IF(Table1[[#This Row],[Engagement Score]]&lt;4,"Medium","High"))</f>
        <v>High</v>
      </c>
      <c r="X1635">
        <v>1</v>
      </c>
      <c r="Y1635" t="str">
        <f>IF(Table1[[#This Row],[Satisfaction Score]]&lt;3,"Unsatisfied",IF(Table1[[#This Row],[Satisfaction Score]]&lt;4,"Neutral","Satisfied"))</f>
        <v>Unsatisfied</v>
      </c>
      <c r="Z1635">
        <v>3</v>
      </c>
      <c r="AA1635" s="1">
        <v>44945</v>
      </c>
      <c r="AB1635" t="s">
        <v>50</v>
      </c>
      <c r="AC1635" t="s">
        <v>42</v>
      </c>
      <c r="AD1635" t="s">
        <v>43</v>
      </c>
      <c r="AE1635">
        <v>2</v>
      </c>
      <c r="AF1635" s="5">
        <v>763.44</v>
      </c>
      <c r="AG1635">
        <v>29</v>
      </c>
      <c r="AH1635" t="str">
        <f t="shared" si="25"/>
        <v>Adult</v>
      </c>
    </row>
    <row r="1636" spans="1:34" x14ac:dyDescent="0.25">
      <c r="A1636">
        <v>2157</v>
      </c>
      <c r="B1636" s="1">
        <v>43966</v>
      </c>
      <c r="C1636">
        <v>5</v>
      </c>
      <c r="D1636" t="s">
        <v>28</v>
      </c>
      <c r="E1636" t="s">
        <v>81</v>
      </c>
      <c r="F1636" t="s">
        <v>30</v>
      </c>
      <c r="G1636" t="s">
        <v>31</v>
      </c>
      <c r="H1636" t="s">
        <v>45</v>
      </c>
      <c r="I1636" t="s">
        <v>55</v>
      </c>
      <c r="J1636" t="s">
        <v>34</v>
      </c>
      <c r="K1636" t="s">
        <v>188</v>
      </c>
      <c r="L1636" t="s">
        <v>58</v>
      </c>
      <c r="M1636" s="1">
        <v>18296</v>
      </c>
      <c r="N1636" t="s">
        <v>36</v>
      </c>
      <c r="O1636" t="s">
        <v>37</v>
      </c>
      <c r="P1636" t="s">
        <v>84</v>
      </c>
      <c r="Q1636" t="s">
        <v>67</v>
      </c>
      <c r="R1636" t="s">
        <v>78</v>
      </c>
      <c r="S1636" t="str">
        <f>IF(Table1[[#This Row],[Current Employee Rating]]&gt;=4,"High Performer",IF(Table1[[#This Row],[Current Employee Rating]]&gt;=3,"Average Performer","Low Performer"))</f>
        <v>High Performer</v>
      </c>
      <c r="T1636">
        <v>4</v>
      </c>
      <c r="U1636" s="1">
        <v>44905</v>
      </c>
      <c r="V1636">
        <v>4</v>
      </c>
      <c r="W1636" t="str">
        <f>IF(Table1[[#This Row],[Engagement Score]]&lt;3,"Low",IF(Table1[[#This Row],[Engagement Score]]&lt;4,"Medium","High"))</f>
        <v>High</v>
      </c>
      <c r="X1636">
        <v>2</v>
      </c>
      <c r="Y1636" t="str">
        <f>IF(Table1[[#This Row],[Satisfaction Score]]&lt;3,"Unsatisfied",IF(Table1[[#This Row],[Satisfaction Score]]&lt;4,"Neutral","Satisfied"))</f>
        <v>Unsatisfied</v>
      </c>
      <c r="Z1636">
        <v>5</v>
      </c>
      <c r="AA1636" s="1">
        <v>44836</v>
      </c>
      <c r="AB1636" t="s">
        <v>41</v>
      </c>
      <c r="AC1636" t="s">
        <v>42</v>
      </c>
      <c r="AD1636" t="s">
        <v>52</v>
      </c>
      <c r="AE1636">
        <v>1</v>
      </c>
      <c r="AF1636" s="5">
        <v>152.69</v>
      </c>
      <c r="AG1636">
        <v>70</v>
      </c>
      <c r="AH1636" t="str">
        <f t="shared" si="25"/>
        <v>Old</v>
      </c>
    </row>
    <row r="1637" spans="1:34" x14ac:dyDescent="0.25">
      <c r="A1637">
        <v>2158</v>
      </c>
      <c r="B1637" s="1">
        <v>44980</v>
      </c>
      <c r="C1637">
        <v>3</v>
      </c>
      <c r="D1637" t="s">
        <v>28</v>
      </c>
      <c r="E1637" t="s">
        <v>54</v>
      </c>
      <c r="F1637" t="s">
        <v>30</v>
      </c>
      <c r="G1637" t="s">
        <v>55</v>
      </c>
      <c r="H1637" t="s">
        <v>56</v>
      </c>
      <c r="I1637" t="s">
        <v>55</v>
      </c>
      <c r="J1637" t="s">
        <v>34</v>
      </c>
      <c r="K1637" t="s">
        <v>188</v>
      </c>
      <c r="L1637" t="s">
        <v>70</v>
      </c>
      <c r="M1637" s="1">
        <v>22834</v>
      </c>
      <c r="N1637" t="s">
        <v>36</v>
      </c>
      <c r="O1637" t="s">
        <v>37</v>
      </c>
      <c r="P1637" t="s">
        <v>38</v>
      </c>
      <c r="Q1637" t="s">
        <v>67</v>
      </c>
      <c r="R1637" t="s">
        <v>78</v>
      </c>
      <c r="S1637" t="str">
        <f>IF(Table1[[#This Row],[Current Employee Rating]]&gt;=4,"High Performer",IF(Table1[[#This Row],[Current Employee Rating]]&gt;=3,"Average Performer","Low Performer"))</f>
        <v>Average Performer</v>
      </c>
      <c r="T1637">
        <v>3</v>
      </c>
      <c r="U1637" s="1">
        <v>44930</v>
      </c>
      <c r="V1637">
        <v>2</v>
      </c>
      <c r="W1637" t="str">
        <f>IF(Table1[[#This Row],[Engagement Score]]&lt;3,"Low",IF(Table1[[#This Row],[Engagement Score]]&lt;4,"Medium","High"))</f>
        <v>Low</v>
      </c>
      <c r="X1637">
        <v>4</v>
      </c>
      <c r="Y1637" t="str">
        <f>IF(Table1[[#This Row],[Satisfaction Score]]&lt;3,"Unsatisfied",IF(Table1[[#This Row],[Satisfaction Score]]&lt;4,"Neutral","Satisfied"))</f>
        <v>Satisfied</v>
      </c>
      <c r="Z1637">
        <v>3</v>
      </c>
      <c r="AA1637" s="1">
        <v>45022</v>
      </c>
      <c r="AB1637" t="s">
        <v>92</v>
      </c>
      <c r="AC1637" t="s">
        <v>51</v>
      </c>
      <c r="AD1637" t="s">
        <v>43</v>
      </c>
      <c r="AE1637">
        <v>1</v>
      </c>
      <c r="AF1637" s="5">
        <v>989.3</v>
      </c>
      <c r="AG1637">
        <v>61</v>
      </c>
      <c r="AH1637" t="str">
        <f t="shared" si="25"/>
        <v>Old</v>
      </c>
    </row>
    <row r="1638" spans="1:34" x14ac:dyDescent="0.25">
      <c r="A1638">
        <v>2159</v>
      </c>
      <c r="B1638" s="1">
        <v>44278</v>
      </c>
      <c r="C1638">
        <v>5</v>
      </c>
      <c r="D1638" t="s">
        <v>28</v>
      </c>
      <c r="E1638" t="s">
        <v>94</v>
      </c>
      <c r="F1638" t="s">
        <v>30</v>
      </c>
      <c r="G1638" t="s">
        <v>55</v>
      </c>
      <c r="H1638" t="s">
        <v>32</v>
      </c>
      <c r="I1638" t="s">
        <v>33</v>
      </c>
      <c r="J1638" t="s">
        <v>34</v>
      </c>
      <c r="K1638" t="s">
        <v>188</v>
      </c>
      <c r="L1638" t="s">
        <v>47</v>
      </c>
      <c r="M1638" s="1">
        <v>30467</v>
      </c>
      <c r="N1638" t="s">
        <v>36</v>
      </c>
      <c r="O1638" t="s">
        <v>37</v>
      </c>
      <c r="P1638" t="s">
        <v>38</v>
      </c>
      <c r="Q1638" t="s">
        <v>39</v>
      </c>
      <c r="R1638" t="s">
        <v>78</v>
      </c>
      <c r="S1638" t="str">
        <f>IF(Table1[[#This Row],[Current Employee Rating]]&gt;=4,"High Performer",IF(Table1[[#This Row],[Current Employee Rating]]&gt;=3,"Average Performer","Low Performer"))</f>
        <v>High Performer</v>
      </c>
      <c r="T1638">
        <v>5</v>
      </c>
      <c r="U1638" s="1">
        <v>44824</v>
      </c>
      <c r="V1638">
        <v>1</v>
      </c>
      <c r="W1638" t="str">
        <f>IF(Table1[[#This Row],[Engagement Score]]&lt;3,"Low",IF(Table1[[#This Row],[Engagement Score]]&lt;4,"Medium","High"))</f>
        <v>Low</v>
      </c>
      <c r="X1638">
        <v>1</v>
      </c>
      <c r="Y1638" t="str">
        <f>IF(Table1[[#This Row],[Satisfaction Score]]&lt;3,"Unsatisfied",IF(Table1[[#This Row],[Satisfaction Score]]&lt;4,"Neutral","Satisfied"))</f>
        <v>Unsatisfied</v>
      </c>
      <c r="Z1638">
        <v>1</v>
      </c>
      <c r="AA1638" s="1">
        <v>44950</v>
      </c>
      <c r="AB1638" t="s">
        <v>50</v>
      </c>
      <c r="AC1638" t="s">
        <v>51</v>
      </c>
      <c r="AD1638" t="s">
        <v>63</v>
      </c>
      <c r="AE1638">
        <v>3</v>
      </c>
      <c r="AF1638" s="5">
        <v>833.52</v>
      </c>
      <c r="AG1638">
        <v>38</v>
      </c>
      <c r="AH1638" t="str">
        <f t="shared" si="25"/>
        <v>Adult</v>
      </c>
    </row>
    <row r="1639" spans="1:34" x14ac:dyDescent="0.25">
      <c r="A1639">
        <v>2160</v>
      </c>
      <c r="B1639" s="1">
        <v>44872</v>
      </c>
      <c r="C1639">
        <v>3</v>
      </c>
      <c r="D1639" t="s">
        <v>28</v>
      </c>
      <c r="E1639" t="s">
        <v>85</v>
      </c>
      <c r="F1639" t="s">
        <v>30</v>
      </c>
      <c r="G1639" t="s">
        <v>55</v>
      </c>
      <c r="H1639" t="s">
        <v>45</v>
      </c>
      <c r="I1639" t="s">
        <v>46</v>
      </c>
      <c r="J1639" t="s">
        <v>34</v>
      </c>
      <c r="K1639" t="s">
        <v>188</v>
      </c>
      <c r="L1639" t="s">
        <v>65</v>
      </c>
      <c r="M1639" s="1">
        <v>32285</v>
      </c>
      <c r="N1639" t="s">
        <v>36</v>
      </c>
      <c r="O1639" t="s">
        <v>37</v>
      </c>
      <c r="P1639" t="s">
        <v>60</v>
      </c>
      <c r="Q1639" t="s">
        <v>67</v>
      </c>
      <c r="R1639" t="s">
        <v>78</v>
      </c>
      <c r="S1639" t="str">
        <f>IF(Table1[[#This Row],[Current Employee Rating]]&gt;=4,"High Performer",IF(Table1[[#This Row],[Current Employee Rating]]&gt;=3,"Average Performer","Low Performer"))</f>
        <v>Average Performer</v>
      </c>
      <c r="T1639">
        <v>3</v>
      </c>
      <c r="U1639" s="1">
        <v>44946</v>
      </c>
      <c r="V1639">
        <v>1</v>
      </c>
      <c r="W1639" t="str">
        <f>IF(Table1[[#This Row],[Engagement Score]]&lt;3,"Low",IF(Table1[[#This Row],[Engagement Score]]&lt;4,"Medium","High"))</f>
        <v>Low</v>
      </c>
      <c r="X1639">
        <v>1</v>
      </c>
      <c r="Y1639" t="str">
        <f>IF(Table1[[#This Row],[Satisfaction Score]]&lt;3,"Unsatisfied",IF(Table1[[#This Row],[Satisfaction Score]]&lt;4,"Neutral","Satisfied"))</f>
        <v>Unsatisfied</v>
      </c>
      <c r="Z1639">
        <v>5</v>
      </c>
      <c r="AA1639" s="1">
        <v>45093</v>
      </c>
      <c r="AB1639" t="s">
        <v>50</v>
      </c>
      <c r="AC1639" t="s">
        <v>42</v>
      </c>
      <c r="AD1639" t="s">
        <v>63</v>
      </c>
      <c r="AE1639">
        <v>5</v>
      </c>
      <c r="AF1639" s="5">
        <v>329.65</v>
      </c>
      <c r="AG1639">
        <v>34</v>
      </c>
      <c r="AH1639" t="str">
        <f t="shared" si="25"/>
        <v>Adult</v>
      </c>
    </row>
    <row r="1640" spans="1:34" x14ac:dyDescent="0.25">
      <c r="A1640">
        <v>2161</v>
      </c>
      <c r="B1640" s="1">
        <v>44335</v>
      </c>
      <c r="C1640">
        <v>4</v>
      </c>
      <c r="D1640" t="s">
        <v>28</v>
      </c>
      <c r="E1640" t="s">
        <v>64</v>
      </c>
      <c r="F1640" t="s">
        <v>30</v>
      </c>
      <c r="G1640" t="s">
        <v>31</v>
      </c>
      <c r="H1640" t="s">
        <v>32</v>
      </c>
      <c r="I1640" t="s">
        <v>55</v>
      </c>
      <c r="J1640" t="s">
        <v>34</v>
      </c>
      <c r="K1640" t="s">
        <v>188</v>
      </c>
      <c r="L1640" t="s">
        <v>96</v>
      </c>
      <c r="M1640" s="1">
        <v>18774</v>
      </c>
      <c r="N1640" t="s">
        <v>36</v>
      </c>
      <c r="O1640" t="s">
        <v>37</v>
      </c>
      <c r="P1640" t="s">
        <v>84</v>
      </c>
      <c r="Q1640" t="s">
        <v>61</v>
      </c>
      <c r="R1640" t="s">
        <v>78</v>
      </c>
      <c r="S1640" t="str">
        <f>IF(Table1[[#This Row],[Current Employee Rating]]&gt;=4,"High Performer",IF(Table1[[#This Row],[Current Employee Rating]]&gt;=3,"Average Performer","Low Performer"))</f>
        <v>Average Performer</v>
      </c>
      <c r="T1640">
        <v>3</v>
      </c>
      <c r="U1640" s="1">
        <v>45073</v>
      </c>
      <c r="V1640">
        <v>1</v>
      </c>
      <c r="W1640" t="str">
        <f>IF(Table1[[#This Row],[Engagement Score]]&lt;3,"Low",IF(Table1[[#This Row],[Engagement Score]]&lt;4,"Medium","High"))</f>
        <v>Low</v>
      </c>
      <c r="X1640">
        <v>4</v>
      </c>
      <c r="Y1640" t="str">
        <f>IF(Table1[[#This Row],[Satisfaction Score]]&lt;3,"Unsatisfied",IF(Table1[[#This Row],[Satisfaction Score]]&lt;4,"Neutral","Satisfied"))</f>
        <v>Satisfied</v>
      </c>
      <c r="Z1640">
        <v>3</v>
      </c>
      <c r="AA1640" s="1">
        <v>44833</v>
      </c>
      <c r="AB1640" t="s">
        <v>92</v>
      </c>
      <c r="AC1640" t="s">
        <v>42</v>
      </c>
      <c r="AD1640" t="s">
        <v>63</v>
      </c>
      <c r="AE1640">
        <v>1</v>
      </c>
      <c r="AF1640" s="5">
        <v>443.04</v>
      </c>
      <c r="AG1640">
        <v>70</v>
      </c>
      <c r="AH1640" t="str">
        <f t="shared" si="25"/>
        <v>Old</v>
      </c>
    </row>
    <row r="1641" spans="1:34" x14ac:dyDescent="0.25">
      <c r="A1641">
        <v>2162</v>
      </c>
      <c r="B1641" s="1">
        <v>44198</v>
      </c>
      <c r="C1641">
        <v>5</v>
      </c>
      <c r="D1641" t="s">
        <v>106</v>
      </c>
      <c r="E1641" t="s">
        <v>74</v>
      </c>
      <c r="F1641" t="s">
        <v>30</v>
      </c>
      <c r="G1641" t="s">
        <v>55</v>
      </c>
      <c r="H1641" t="s">
        <v>56</v>
      </c>
      <c r="I1641" t="s">
        <v>33</v>
      </c>
      <c r="J1641" t="s">
        <v>34</v>
      </c>
      <c r="K1641" t="s">
        <v>188</v>
      </c>
      <c r="L1641" t="s">
        <v>96</v>
      </c>
      <c r="M1641" s="1">
        <v>25663</v>
      </c>
      <c r="N1641" t="s">
        <v>36</v>
      </c>
      <c r="O1641" t="s">
        <v>37</v>
      </c>
      <c r="P1641" t="s">
        <v>84</v>
      </c>
      <c r="Q1641" t="s">
        <v>67</v>
      </c>
      <c r="R1641" t="s">
        <v>78</v>
      </c>
      <c r="S1641" t="str">
        <f>IF(Table1[[#This Row],[Current Employee Rating]]&gt;=4,"High Performer",IF(Table1[[#This Row],[Current Employee Rating]]&gt;=3,"Average Performer","Low Performer"))</f>
        <v>Average Performer</v>
      </c>
      <c r="T1641">
        <v>3</v>
      </c>
      <c r="U1641" s="1">
        <v>44974</v>
      </c>
      <c r="V1641">
        <v>3</v>
      </c>
      <c r="W1641" t="str">
        <f>IF(Table1[[#This Row],[Engagement Score]]&lt;3,"Low",IF(Table1[[#This Row],[Engagement Score]]&lt;4,"Medium","High"))</f>
        <v>Medium</v>
      </c>
      <c r="X1641">
        <v>5</v>
      </c>
      <c r="Y1641" t="str">
        <f>IF(Table1[[#This Row],[Satisfaction Score]]&lt;3,"Unsatisfied",IF(Table1[[#This Row],[Satisfaction Score]]&lt;4,"Neutral","Satisfied"))</f>
        <v>Satisfied</v>
      </c>
      <c r="Z1641">
        <v>4</v>
      </c>
      <c r="AA1641" s="1">
        <v>45080</v>
      </c>
      <c r="AB1641" t="s">
        <v>62</v>
      </c>
      <c r="AC1641" t="s">
        <v>51</v>
      </c>
      <c r="AD1641" t="s">
        <v>52</v>
      </c>
      <c r="AE1641">
        <v>5</v>
      </c>
      <c r="AF1641" s="5">
        <v>136.81</v>
      </c>
      <c r="AG1641">
        <v>51</v>
      </c>
      <c r="AH1641" t="str">
        <f t="shared" si="25"/>
        <v>Middle Aged</v>
      </c>
    </row>
    <row r="1642" spans="1:34" x14ac:dyDescent="0.25">
      <c r="A1642">
        <v>2163</v>
      </c>
      <c r="B1642" s="1">
        <v>43550</v>
      </c>
      <c r="C1642">
        <v>7</v>
      </c>
      <c r="D1642" t="s">
        <v>106</v>
      </c>
      <c r="E1642" t="s">
        <v>81</v>
      </c>
      <c r="F1642" t="s">
        <v>30</v>
      </c>
      <c r="G1642" t="s">
        <v>31</v>
      </c>
      <c r="H1642" t="s">
        <v>56</v>
      </c>
      <c r="I1642" t="s">
        <v>55</v>
      </c>
      <c r="J1642" t="s">
        <v>34</v>
      </c>
      <c r="K1642" t="s">
        <v>188</v>
      </c>
      <c r="L1642" t="s">
        <v>58</v>
      </c>
      <c r="M1642" s="1">
        <v>24430</v>
      </c>
      <c r="N1642" t="s">
        <v>36</v>
      </c>
      <c r="O1642" t="s">
        <v>37</v>
      </c>
      <c r="P1642" t="s">
        <v>38</v>
      </c>
      <c r="Q1642" t="s">
        <v>67</v>
      </c>
      <c r="R1642" t="s">
        <v>78</v>
      </c>
      <c r="S1642" t="str">
        <f>IF(Table1[[#This Row],[Current Employee Rating]]&gt;=4,"High Performer",IF(Table1[[#This Row],[Current Employee Rating]]&gt;=3,"Average Performer","Low Performer"))</f>
        <v>Low Performer</v>
      </c>
      <c r="T1642">
        <v>1</v>
      </c>
      <c r="U1642" s="1">
        <v>44938</v>
      </c>
      <c r="V1642">
        <v>5</v>
      </c>
      <c r="W1642" t="str">
        <f>IF(Table1[[#This Row],[Engagement Score]]&lt;3,"Low",IF(Table1[[#This Row],[Engagement Score]]&lt;4,"Medium","High"))</f>
        <v>High</v>
      </c>
      <c r="X1642">
        <v>5</v>
      </c>
      <c r="Y1642" t="str">
        <f>IF(Table1[[#This Row],[Satisfaction Score]]&lt;3,"Unsatisfied",IF(Table1[[#This Row],[Satisfaction Score]]&lt;4,"Neutral","Satisfied"))</f>
        <v>Satisfied</v>
      </c>
      <c r="Z1642">
        <v>4</v>
      </c>
      <c r="AA1642" s="1">
        <v>44945</v>
      </c>
      <c r="AB1642" t="s">
        <v>92</v>
      </c>
      <c r="AC1642" t="s">
        <v>42</v>
      </c>
      <c r="AD1642" t="s">
        <v>43</v>
      </c>
      <c r="AE1642">
        <v>3</v>
      </c>
      <c r="AF1642" s="5">
        <v>665.2</v>
      </c>
      <c r="AG1642">
        <v>53</v>
      </c>
      <c r="AH1642" t="str">
        <f t="shared" si="25"/>
        <v>Middle Aged</v>
      </c>
    </row>
    <row r="1643" spans="1:34" x14ac:dyDescent="0.25">
      <c r="A1643">
        <v>2164</v>
      </c>
      <c r="B1643" s="1">
        <v>44102</v>
      </c>
      <c r="C1643">
        <v>5</v>
      </c>
      <c r="D1643" t="s">
        <v>106</v>
      </c>
      <c r="E1643" t="s">
        <v>54</v>
      </c>
      <c r="F1643" t="s">
        <v>30</v>
      </c>
      <c r="G1643" t="s">
        <v>46</v>
      </c>
      <c r="H1643" t="s">
        <v>32</v>
      </c>
      <c r="I1643" t="s">
        <v>55</v>
      </c>
      <c r="J1643" t="s">
        <v>34</v>
      </c>
      <c r="K1643" t="s">
        <v>188</v>
      </c>
      <c r="L1643" t="s">
        <v>75</v>
      </c>
      <c r="M1643" s="1">
        <v>18471</v>
      </c>
      <c r="N1643" t="s">
        <v>36</v>
      </c>
      <c r="O1643" t="s">
        <v>37</v>
      </c>
      <c r="P1643" t="s">
        <v>72</v>
      </c>
      <c r="Q1643" t="s">
        <v>77</v>
      </c>
      <c r="R1643" t="s">
        <v>78</v>
      </c>
      <c r="S1643" t="str">
        <f>IF(Table1[[#This Row],[Current Employee Rating]]&gt;=4,"High Performer",IF(Table1[[#This Row],[Current Employee Rating]]&gt;=3,"Average Performer","Low Performer"))</f>
        <v>Average Performer</v>
      </c>
      <c r="T1643">
        <v>3</v>
      </c>
      <c r="U1643" s="1">
        <v>44904</v>
      </c>
      <c r="V1643">
        <v>3</v>
      </c>
      <c r="W1643" t="str">
        <f>IF(Table1[[#This Row],[Engagement Score]]&lt;3,"Low",IF(Table1[[#This Row],[Engagement Score]]&lt;4,"Medium","High"))</f>
        <v>Medium</v>
      </c>
      <c r="X1643">
        <v>1</v>
      </c>
      <c r="Y1643" t="str">
        <f>IF(Table1[[#This Row],[Satisfaction Score]]&lt;3,"Unsatisfied",IF(Table1[[#This Row],[Satisfaction Score]]&lt;4,"Neutral","Satisfied"))</f>
        <v>Unsatisfied</v>
      </c>
      <c r="Z1643">
        <v>3</v>
      </c>
      <c r="AA1643" s="1">
        <v>45088</v>
      </c>
      <c r="AB1643" t="s">
        <v>68</v>
      </c>
      <c r="AC1643" t="s">
        <v>42</v>
      </c>
      <c r="AD1643" t="s">
        <v>52</v>
      </c>
      <c r="AE1643">
        <v>2</v>
      </c>
      <c r="AF1643" s="5">
        <v>978.55</v>
      </c>
      <c r="AG1643">
        <v>70</v>
      </c>
      <c r="AH1643" t="str">
        <f t="shared" si="25"/>
        <v>Old</v>
      </c>
    </row>
    <row r="1644" spans="1:34" x14ac:dyDescent="0.25">
      <c r="A1644">
        <v>2165</v>
      </c>
      <c r="B1644" s="1">
        <v>43540</v>
      </c>
      <c r="C1644">
        <v>7</v>
      </c>
      <c r="D1644" t="s">
        <v>106</v>
      </c>
      <c r="E1644" t="s">
        <v>69</v>
      </c>
      <c r="F1644" t="s">
        <v>30</v>
      </c>
      <c r="G1644" t="s">
        <v>31</v>
      </c>
      <c r="H1644" t="s">
        <v>32</v>
      </c>
      <c r="I1644" t="s">
        <v>55</v>
      </c>
      <c r="J1644" t="s">
        <v>34</v>
      </c>
      <c r="K1644" t="s">
        <v>188</v>
      </c>
      <c r="L1644" t="s">
        <v>70</v>
      </c>
      <c r="M1644" s="1">
        <v>17569</v>
      </c>
      <c r="N1644" t="s">
        <v>36</v>
      </c>
      <c r="O1644" t="s">
        <v>37</v>
      </c>
      <c r="P1644" t="s">
        <v>84</v>
      </c>
      <c r="Q1644" t="s">
        <v>77</v>
      </c>
      <c r="R1644" t="s">
        <v>78</v>
      </c>
      <c r="S1644" t="str">
        <f>IF(Table1[[#This Row],[Current Employee Rating]]&gt;=4,"High Performer",IF(Table1[[#This Row],[Current Employee Rating]]&gt;=3,"Average Performer","Low Performer"))</f>
        <v>Average Performer</v>
      </c>
      <c r="T1644">
        <v>3</v>
      </c>
      <c r="U1644" s="1">
        <v>44862</v>
      </c>
      <c r="V1644">
        <v>5</v>
      </c>
      <c r="W1644" t="str">
        <f>IF(Table1[[#This Row],[Engagement Score]]&lt;3,"Low",IF(Table1[[#This Row],[Engagement Score]]&lt;4,"Medium","High"))</f>
        <v>High</v>
      </c>
      <c r="X1644">
        <v>3</v>
      </c>
      <c r="Y1644" t="str">
        <f>IF(Table1[[#This Row],[Satisfaction Score]]&lt;3,"Unsatisfied",IF(Table1[[#This Row],[Satisfaction Score]]&lt;4,"Neutral","Satisfied"))</f>
        <v>Neutral</v>
      </c>
      <c r="Z1644">
        <v>3</v>
      </c>
      <c r="AA1644" s="1">
        <v>45130</v>
      </c>
      <c r="AB1644" t="s">
        <v>62</v>
      </c>
      <c r="AC1644" t="s">
        <v>51</v>
      </c>
      <c r="AD1644" t="s">
        <v>43</v>
      </c>
      <c r="AE1644">
        <v>4</v>
      </c>
      <c r="AF1644" s="5">
        <v>652.57000000000005</v>
      </c>
      <c r="AG1644">
        <v>71</v>
      </c>
      <c r="AH1644" t="str">
        <f t="shared" si="25"/>
        <v>Old</v>
      </c>
    </row>
    <row r="1645" spans="1:34" x14ac:dyDescent="0.25">
      <c r="A1645">
        <v>2166</v>
      </c>
      <c r="B1645" s="1">
        <v>43544</v>
      </c>
      <c r="C1645">
        <v>7</v>
      </c>
      <c r="D1645" t="s">
        <v>106</v>
      </c>
      <c r="E1645" t="s">
        <v>29</v>
      </c>
      <c r="F1645" t="s">
        <v>30</v>
      </c>
      <c r="G1645" t="s">
        <v>31</v>
      </c>
      <c r="H1645" t="s">
        <v>56</v>
      </c>
      <c r="I1645" t="s">
        <v>46</v>
      </c>
      <c r="J1645" t="s">
        <v>34</v>
      </c>
      <c r="K1645" t="s">
        <v>188</v>
      </c>
      <c r="L1645" t="s">
        <v>70</v>
      </c>
      <c r="M1645" s="1">
        <v>35682</v>
      </c>
      <c r="N1645" t="s">
        <v>36</v>
      </c>
      <c r="O1645" t="s">
        <v>37</v>
      </c>
      <c r="P1645" t="s">
        <v>84</v>
      </c>
      <c r="Q1645" t="s">
        <v>39</v>
      </c>
      <c r="R1645" t="s">
        <v>78</v>
      </c>
      <c r="S1645" t="str">
        <f>IF(Table1[[#This Row],[Current Employee Rating]]&gt;=4,"High Performer",IF(Table1[[#This Row],[Current Employee Rating]]&gt;=3,"Average Performer","Low Performer"))</f>
        <v>Average Performer</v>
      </c>
      <c r="T1645">
        <v>3</v>
      </c>
      <c r="U1645" s="1">
        <v>44942</v>
      </c>
      <c r="V1645">
        <v>2</v>
      </c>
      <c r="W1645" t="str">
        <f>IF(Table1[[#This Row],[Engagement Score]]&lt;3,"Low",IF(Table1[[#This Row],[Engagement Score]]&lt;4,"Medium","High"))</f>
        <v>Low</v>
      </c>
      <c r="X1645">
        <v>2</v>
      </c>
      <c r="Y1645" t="str">
        <f>IF(Table1[[#This Row],[Satisfaction Score]]&lt;3,"Unsatisfied",IF(Table1[[#This Row],[Satisfaction Score]]&lt;4,"Neutral","Satisfied"))</f>
        <v>Unsatisfied</v>
      </c>
      <c r="Z1645">
        <v>1</v>
      </c>
      <c r="AA1645" s="1">
        <v>44836</v>
      </c>
      <c r="AB1645" t="s">
        <v>68</v>
      </c>
      <c r="AC1645" t="s">
        <v>51</v>
      </c>
      <c r="AD1645" t="s">
        <v>73</v>
      </c>
      <c r="AE1645">
        <v>2</v>
      </c>
      <c r="AF1645" s="5">
        <v>953.59</v>
      </c>
      <c r="AG1645">
        <v>22</v>
      </c>
      <c r="AH1645" t="str">
        <f t="shared" si="25"/>
        <v>Young Adult</v>
      </c>
    </row>
    <row r="1646" spans="1:34" x14ac:dyDescent="0.25">
      <c r="A1646">
        <v>2168</v>
      </c>
      <c r="B1646" s="1">
        <v>43320</v>
      </c>
      <c r="C1646">
        <v>7</v>
      </c>
      <c r="D1646" t="s">
        <v>106</v>
      </c>
      <c r="E1646" t="s">
        <v>44</v>
      </c>
      <c r="F1646" t="s">
        <v>30</v>
      </c>
      <c r="G1646" t="s">
        <v>46</v>
      </c>
      <c r="H1646" t="s">
        <v>56</v>
      </c>
      <c r="I1646" t="s">
        <v>55</v>
      </c>
      <c r="J1646" t="s">
        <v>34</v>
      </c>
      <c r="K1646" t="s">
        <v>188</v>
      </c>
      <c r="L1646" t="s">
        <v>70</v>
      </c>
      <c r="M1646" s="1">
        <v>34715</v>
      </c>
      <c r="N1646" t="s">
        <v>36</v>
      </c>
      <c r="O1646" t="s">
        <v>37</v>
      </c>
      <c r="P1646" t="s">
        <v>72</v>
      </c>
      <c r="Q1646" t="s">
        <v>77</v>
      </c>
      <c r="R1646" t="s">
        <v>78</v>
      </c>
      <c r="S1646" t="str">
        <f>IF(Table1[[#This Row],[Current Employee Rating]]&gt;=4,"High Performer",IF(Table1[[#This Row],[Current Employee Rating]]&gt;=3,"Average Performer","Low Performer"))</f>
        <v>Average Performer</v>
      </c>
      <c r="T1646">
        <v>3</v>
      </c>
      <c r="U1646" s="1">
        <v>44934</v>
      </c>
      <c r="V1646">
        <v>5</v>
      </c>
      <c r="W1646" t="str">
        <f>IF(Table1[[#This Row],[Engagement Score]]&lt;3,"Low",IF(Table1[[#This Row],[Engagement Score]]&lt;4,"Medium","High"))</f>
        <v>High</v>
      </c>
      <c r="X1646">
        <v>1</v>
      </c>
      <c r="Y1646" t="str">
        <f>IF(Table1[[#This Row],[Satisfaction Score]]&lt;3,"Unsatisfied",IF(Table1[[#This Row],[Satisfaction Score]]&lt;4,"Neutral","Satisfied"))</f>
        <v>Unsatisfied</v>
      </c>
      <c r="Z1646">
        <v>4</v>
      </c>
      <c r="AA1646" s="1">
        <v>45139</v>
      </c>
      <c r="AB1646" t="s">
        <v>50</v>
      </c>
      <c r="AC1646" t="s">
        <v>42</v>
      </c>
      <c r="AD1646" t="s">
        <v>52</v>
      </c>
      <c r="AE1646">
        <v>2</v>
      </c>
      <c r="AF1646" s="5">
        <v>851.51</v>
      </c>
      <c r="AG1646">
        <v>23</v>
      </c>
      <c r="AH1646" t="str">
        <f t="shared" si="25"/>
        <v>Young Adult</v>
      </c>
    </row>
    <row r="1647" spans="1:34" x14ac:dyDescent="0.25">
      <c r="A1647">
        <v>2169</v>
      </c>
      <c r="B1647" s="1">
        <v>44016</v>
      </c>
      <c r="C1647">
        <v>5</v>
      </c>
      <c r="D1647" t="s">
        <v>106</v>
      </c>
      <c r="E1647" t="s">
        <v>87</v>
      </c>
      <c r="F1647" t="s">
        <v>30</v>
      </c>
      <c r="G1647" t="s">
        <v>55</v>
      </c>
      <c r="H1647" t="s">
        <v>45</v>
      </c>
      <c r="I1647" t="s">
        <v>55</v>
      </c>
      <c r="J1647" t="s">
        <v>34</v>
      </c>
      <c r="K1647" t="s">
        <v>188</v>
      </c>
      <c r="L1647" t="s">
        <v>65</v>
      </c>
      <c r="M1647" s="1">
        <v>35059</v>
      </c>
      <c r="N1647" t="s">
        <v>36</v>
      </c>
      <c r="O1647" t="s">
        <v>37</v>
      </c>
      <c r="P1647" t="s">
        <v>72</v>
      </c>
      <c r="Q1647" t="s">
        <v>39</v>
      </c>
      <c r="R1647" t="s">
        <v>78</v>
      </c>
      <c r="S1647" t="str">
        <f>IF(Table1[[#This Row],[Current Employee Rating]]&gt;=4,"High Performer",IF(Table1[[#This Row],[Current Employee Rating]]&gt;=3,"Average Performer","Low Performer"))</f>
        <v>Average Performer</v>
      </c>
      <c r="T1647">
        <v>3</v>
      </c>
      <c r="U1647" s="1">
        <v>45034</v>
      </c>
      <c r="V1647">
        <v>5</v>
      </c>
      <c r="W1647" t="str">
        <f>IF(Table1[[#This Row],[Engagement Score]]&lt;3,"Low",IF(Table1[[#This Row],[Engagement Score]]&lt;4,"Medium","High"))</f>
        <v>High</v>
      </c>
      <c r="X1647">
        <v>2</v>
      </c>
      <c r="Y1647" t="str">
        <f>IF(Table1[[#This Row],[Satisfaction Score]]&lt;3,"Unsatisfied",IF(Table1[[#This Row],[Satisfaction Score]]&lt;4,"Neutral","Satisfied"))</f>
        <v>Unsatisfied</v>
      </c>
      <c r="Z1647">
        <v>4</v>
      </c>
      <c r="AA1647" s="1">
        <v>45002</v>
      </c>
      <c r="AB1647" t="s">
        <v>50</v>
      </c>
      <c r="AC1647" t="s">
        <v>51</v>
      </c>
      <c r="AD1647" t="s">
        <v>43</v>
      </c>
      <c r="AE1647">
        <v>1</v>
      </c>
      <c r="AF1647" s="5">
        <v>200.13</v>
      </c>
      <c r="AG1647">
        <v>25</v>
      </c>
      <c r="AH1647" t="str">
        <f t="shared" si="25"/>
        <v>Adult</v>
      </c>
    </row>
    <row r="1648" spans="1:34" x14ac:dyDescent="0.25">
      <c r="A1648">
        <v>2170</v>
      </c>
      <c r="B1648" s="1">
        <v>44955</v>
      </c>
      <c r="C1648">
        <v>3</v>
      </c>
      <c r="D1648" t="s">
        <v>28</v>
      </c>
      <c r="E1648" t="s">
        <v>54</v>
      </c>
      <c r="F1648" t="s">
        <v>30</v>
      </c>
      <c r="G1648" t="s">
        <v>55</v>
      </c>
      <c r="H1648" t="s">
        <v>32</v>
      </c>
      <c r="I1648" t="s">
        <v>46</v>
      </c>
      <c r="J1648" t="s">
        <v>34</v>
      </c>
      <c r="K1648" t="s">
        <v>188</v>
      </c>
      <c r="L1648" t="s">
        <v>101</v>
      </c>
      <c r="M1648" s="1">
        <v>18431</v>
      </c>
      <c r="N1648" t="s">
        <v>36</v>
      </c>
      <c r="O1648" t="s">
        <v>37</v>
      </c>
      <c r="P1648" t="s">
        <v>72</v>
      </c>
      <c r="Q1648" t="s">
        <v>39</v>
      </c>
      <c r="R1648" t="s">
        <v>78</v>
      </c>
      <c r="S1648" t="str">
        <f>IF(Table1[[#This Row],[Current Employee Rating]]&gt;=4,"High Performer",IF(Table1[[#This Row],[Current Employee Rating]]&gt;=3,"Average Performer","Low Performer"))</f>
        <v>Average Performer</v>
      </c>
      <c r="T1648">
        <v>3</v>
      </c>
      <c r="U1648" s="1">
        <v>44956</v>
      </c>
      <c r="V1648">
        <v>1</v>
      </c>
      <c r="W1648" t="str">
        <f>IF(Table1[[#This Row],[Engagement Score]]&lt;3,"Low",IF(Table1[[#This Row],[Engagement Score]]&lt;4,"Medium","High"))</f>
        <v>Low</v>
      </c>
      <c r="X1648">
        <v>5</v>
      </c>
      <c r="Y1648" t="str">
        <f>IF(Table1[[#This Row],[Satisfaction Score]]&lt;3,"Unsatisfied",IF(Table1[[#This Row],[Satisfaction Score]]&lt;4,"Neutral","Satisfied"))</f>
        <v>Satisfied</v>
      </c>
      <c r="Z1648">
        <v>2</v>
      </c>
      <c r="AA1648" s="1">
        <v>44999</v>
      </c>
      <c r="AB1648" t="s">
        <v>41</v>
      </c>
      <c r="AC1648" t="s">
        <v>51</v>
      </c>
      <c r="AD1648" t="s">
        <v>63</v>
      </c>
      <c r="AE1648">
        <v>2</v>
      </c>
      <c r="AF1648" s="5">
        <v>347.4</v>
      </c>
      <c r="AG1648">
        <v>73</v>
      </c>
      <c r="AH1648" t="str">
        <f t="shared" si="25"/>
        <v>Old</v>
      </c>
    </row>
    <row r="1649" spans="1:34" x14ac:dyDescent="0.25">
      <c r="A1649">
        <v>2171</v>
      </c>
      <c r="B1649" s="1">
        <v>44417</v>
      </c>
      <c r="C1649">
        <v>4</v>
      </c>
      <c r="D1649" t="s">
        <v>28</v>
      </c>
      <c r="E1649" t="s">
        <v>69</v>
      </c>
      <c r="F1649" t="s">
        <v>30</v>
      </c>
      <c r="G1649" t="s">
        <v>55</v>
      </c>
      <c r="H1649" t="s">
        <v>45</v>
      </c>
      <c r="I1649" t="s">
        <v>46</v>
      </c>
      <c r="J1649" t="s">
        <v>34</v>
      </c>
      <c r="K1649" t="s">
        <v>188</v>
      </c>
      <c r="L1649" t="s">
        <v>82</v>
      </c>
      <c r="M1649" s="1">
        <v>33645</v>
      </c>
      <c r="N1649" t="s">
        <v>36</v>
      </c>
      <c r="O1649" t="s">
        <v>37</v>
      </c>
      <c r="P1649" t="s">
        <v>49</v>
      </c>
      <c r="Q1649" t="s">
        <v>67</v>
      </c>
      <c r="R1649" t="s">
        <v>78</v>
      </c>
      <c r="S1649" t="str">
        <f>IF(Table1[[#This Row],[Current Employee Rating]]&gt;=4,"High Performer",IF(Table1[[#This Row],[Current Employee Rating]]&gt;=3,"Average Performer","Low Performer"))</f>
        <v>Average Performer</v>
      </c>
      <c r="T1649">
        <v>3</v>
      </c>
      <c r="U1649" s="1">
        <v>45001</v>
      </c>
      <c r="V1649">
        <v>1</v>
      </c>
      <c r="W1649" t="str">
        <f>IF(Table1[[#This Row],[Engagement Score]]&lt;3,"Low",IF(Table1[[#This Row],[Engagement Score]]&lt;4,"Medium","High"))</f>
        <v>Low</v>
      </c>
      <c r="X1649">
        <v>3</v>
      </c>
      <c r="Y1649" t="str">
        <f>IF(Table1[[#This Row],[Satisfaction Score]]&lt;3,"Unsatisfied",IF(Table1[[#This Row],[Satisfaction Score]]&lt;4,"Neutral","Satisfied"))</f>
        <v>Neutral</v>
      </c>
      <c r="Z1649">
        <v>2</v>
      </c>
      <c r="AA1649" s="1">
        <v>45096</v>
      </c>
      <c r="AB1649" t="s">
        <v>92</v>
      </c>
      <c r="AC1649" t="s">
        <v>51</v>
      </c>
      <c r="AD1649" t="s">
        <v>73</v>
      </c>
      <c r="AE1649">
        <v>3</v>
      </c>
      <c r="AF1649" s="5">
        <v>243.07</v>
      </c>
      <c r="AG1649">
        <v>29</v>
      </c>
      <c r="AH1649" t="str">
        <f t="shared" si="25"/>
        <v>Adult</v>
      </c>
    </row>
    <row r="1650" spans="1:34" x14ac:dyDescent="0.25">
      <c r="A1650">
        <v>2172</v>
      </c>
      <c r="B1650" s="1">
        <v>44332</v>
      </c>
      <c r="C1650">
        <v>4</v>
      </c>
      <c r="D1650" t="s">
        <v>28</v>
      </c>
      <c r="E1650" t="s">
        <v>29</v>
      </c>
      <c r="F1650" t="s">
        <v>108</v>
      </c>
      <c r="G1650" t="s">
        <v>46</v>
      </c>
      <c r="H1650" t="s">
        <v>32</v>
      </c>
      <c r="I1650" t="s">
        <v>33</v>
      </c>
      <c r="J1650" t="s">
        <v>34</v>
      </c>
      <c r="K1650" t="s">
        <v>188</v>
      </c>
      <c r="L1650" t="s">
        <v>70</v>
      </c>
      <c r="M1650" s="1">
        <v>34486</v>
      </c>
      <c r="N1650" t="s">
        <v>36</v>
      </c>
      <c r="O1650" t="s">
        <v>37</v>
      </c>
      <c r="P1650" t="s">
        <v>60</v>
      </c>
      <c r="Q1650" t="s">
        <v>61</v>
      </c>
      <c r="R1650" t="s">
        <v>78</v>
      </c>
      <c r="S1650" t="str">
        <f>IF(Table1[[#This Row],[Current Employee Rating]]&gt;=4,"High Performer",IF(Table1[[#This Row],[Current Employee Rating]]&gt;=3,"Average Performer","Low Performer"))</f>
        <v>Average Performer</v>
      </c>
      <c r="T1650">
        <v>3</v>
      </c>
      <c r="U1650" s="1">
        <v>45002</v>
      </c>
      <c r="V1650">
        <v>2</v>
      </c>
      <c r="W1650" t="str">
        <f>IF(Table1[[#This Row],[Engagement Score]]&lt;3,"Low",IF(Table1[[#This Row],[Engagement Score]]&lt;4,"Medium","High"))</f>
        <v>Low</v>
      </c>
      <c r="X1650">
        <v>4</v>
      </c>
      <c r="Y1650" t="str">
        <f>IF(Table1[[#This Row],[Satisfaction Score]]&lt;3,"Unsatisfied",IF(Table1[[#This Row],[Satisfaction Score]]&lt;4,"Neutral","Satisfied"))</f>
        <v>Satisfied</v>
      </c>
      <c r="Z1650">
        <v>1</v>
      </c>
      <c r="AA1650" s="1">
        <v>45100</v>
      </c>
      <c r="AB1650" t="s">
        <v>62</v>
      </c>
      <c r="AC1650" t="s">
        <v>51</v>
      </c>
      <c r="AD1650" t="s">
        <v>52</v>
      </c>
      <c r="AE1650">
        <v>2</v>
      </c>
      <c r="AF1650" s="5">
        <v>198.08</v>
      </c>
      <c r="AG1650">
        <v>27</v>
      </c>
      <c r="AH1650" t="str">
        <f t="shared" si="25"/>
        <v>Adult</v>
      </c>
    </row>
    <row r="1651" spans="1:34" x14ac:dyDescent="0.25">
      <c r="A1651">
        <v>2173</v>
      </c>
      <c r="B1651" s="1">
        <v>44422</v>
      </c>
      <c r="C1651">
        <v>4</v>
      </c>
      <c r="D1651" t="s">
        <v>28</v>
      </c>
      <c r="E1651" t="s">
        <v>85</v>
      </c>
      <c r="F1651" t="s">
        <v>108</v>
      </c>
      <c r="G1651" t="s">
        <v>31</v>
      </c>
      <c r="H1651" t="s">
        <v>45</v>
      </c>
      <c r="I1651" t="s">
        <v>46</v>
      </c>
      <c r="J1651" t="s">
        <v>34</v>
      </c>
      <c r="K1651" t="s">
        <v>188</v>
      </c>
      <c r="L1651" t="s">
        <v>79</v>
      </c>
      <c r="M1651" s="1">
        <v>32054</v>
      </c>
      <c r="N1651" t="s">
        <v>36</v>
      </c>
      <c r="O1651" t="s">
        <v>37</v>
      </c>
      <c r="P1651" t="s">
        <v>84</v>
      </c>
      <c r="Q1651" t="s">
        <v>77</v>
      </c>
      <c r="R1651" t="s">
        <v>78</v>
      </c>
      <c r="S1651" t="str">
        <f>IF(Table1[[#This Row],[Current Employee Rating]]&gt;=4,"High Performer",IF(Table1[[#This Row],[Current Employee Rating]]&gt;=3,"Average Performer","Low Performer"))</f>
        <v>Average Performer</v>
      </c>
      <c r="T1651">
        <v>3</v>
      </c>
      <c r="U1651" s="1">
        <v>44970</v>
      </c>
      <c r="V1651">
        <v>1</v>
      </c>
      <c r="W1651" t="str">
        <f>IF(Table1[[#This Row],[Engagement Score]]&lt;3,"Low",IF(Table1[[#This Row],[Engagement Score]]&lt;4,"Medium","High"))</f>
        <v>Low</v>
      </c>
      <c r="X1651">
        <v>4</v>
      </c>
      <c r="Y1651" t="str">
        <f>IF(Table1[[#This Row],[Satisfaction Score]]&lt;3,"Unsatisfied",IF(Table1[[#This Row],[Satisfaction Score]]&lt;4,"Neutral","Satisfied"))</f>
        <v>Satisfied</v>
      </c>
      <c r="Z1651">
        <v>3</v>
      </c>
      <c r="AA1651" s="1">
        <v>45034</v>
      </c>
      <c r="AB1651" t="s">
        <v>68</v>
      </c>
      <c r="AC1651" t="s">
        <v>51</v>
      </c>
      <c r="AD1651" t="s">
        <v>63</v>
      </c>
      <c r="AE1651">
        <v>5</v>
      </c>
      <c r="AF1651" s="5">
        <v>372.55</v>
      </c>
      <c r="AG1651">
        <v>34</v>
      </c>
      <c r="AH1651" t="str">
        <f t="shared" si="25"/>
        <v>Adult</v>
      </c>
    </row>
    <row r="1652" spans="1:34" x14ac:dyDescent="0.25">
      <c r="A1652">
        <v>2174</v>
      </c>
      <c r="B1652" s="1">
        <v>44600</v>
      </c>
      <c r="C1652">
        <v>4</v>
      </c>
      <c r="D1652" t="s">
        <v>28</v>
      </c>
      <c r="E1652" t="s">
        <v>44</v>
      </c>
      <c r="F1652" t="s">
        <v>30</v>
      </c>
      <c r="G1652" t="s">
        <v>55</v>
      </c>
      <c r="H1652" t="s">
        <v>56</v>
      </c>
      <c r="I1652" t="s">
        <v>33</v>
      </c>
      <c r="J1652" t="s">
        <v>34</v>
      </c>
      <c r="K1652" t="s">
        <v>188</v>
      </c>
      <c r="L1652" t="s">
        <v>75</v>
      </c>
      <c r="M1652" s="1">
        <v>25931</v>
      </c>
      <c r="N1652" t="s">
        <v>36</v>
      </c>
      <c r="O1652" t="s">
        <v>37</v>
      </c>
      <c r="P1652" t="s">
        <v>72</v>
      </c>
      <c r="Q1652" t="s">
        <v>67</v>
      </c>
      <c r="R1652" t="s">
        <v>78</v>
      </c>
      <c r="S1652" t="str">
        <f>IF(Table1[[#This Row],[Current Employee Rating]]&gt;=4,"High Performer",IF(Table1[[#This Row],[Current Employee Rating]]&gt;=3,"Average Performer","Low Performer"))</f>
        <v>Average Performer</v>
      </c>
      <c r="T1652">
        <v>3</v>
      </c>
      <c r="U1652" s="1">
        <v>44920</v>
      </c>
      <c r="V1652">
        <v>1</v>
      </c>
      <c r="W1652" t="str">
        <f>IF(Table1[[#This Row],[Engagement Score]]&lt;3,"Low",IF(Table1[[#This Row],[Engagement Score]]&lt;4,"Medium","High"))</f>
        <v>Low</v>
      </c>
      <c r="X1652">
        <v>1</v>
      </c>
      <c r="Y1652" t="str">
        <f>IF(Table1[[#This Row],[Satisfaction Score]]&lt;3,"Unsatisfied",IF(Table1[[#This Row],[Satisfaction Score]]&lt;4,"Neutral","Satisfied"))</f>
        <v>Unsatisfied</v>
      </c>
      <c r="Z1652">
        <v>5</v>
      </c>
      <c r="AA1652" s="1">
        <v>44878</v>
      </c>
      <c r="AB1652" t="s">
        <v>68</v>
      </c>
      <c r="AC1652" t="s">
        <v>51</v>
      </c>
      <c r="AD1652" t="s">
        <v>52</v>
      </c>
      <c r="AE1652">
        <v>2</v>
      </c>
      <c r="AF1652" s="5">
        <v>446.22</v>
      </c>
      <c r="AG1652">
        <v>52</v>
      </c>
      <c r="AH1652" t="str">
        <f t="shared" si="25"/>
        <v>Middle Aged</v>
      </c>
    </row>
    <row r="1653" spans="1:34" x14ac:dyDescent="0.25">
      <c r="A1653">
        <v>2175</v>
      </c>
      <c r="B1653" s="1">
        <v>43815</v>
      </c>
      <c r="C1653">
        <v>6</v>
      </c>
      <c r="D1653" t="s">
        <v>28</v>
      </c>
      <c r="E1653" t="s">
        <v>87</v>
      </c>
      <c r="F1653" t="s">
        <v>30</v>
      </c>
      <c r="G1653" t="s">
        <v>31</v>
      </c>
      <c r="H1653" t="s">
        <v>32</v>
      </c>
      <c r="I1653" t="s">
        <v>33</v>
      </c>
      <c r="J1653" t="s">
        <v>34</v>
      </c>
      <c r="K1653" t="s">
        <v>188</v>
      </c>
      <c r="L1653" t="s">
        <v>70</v>
      </c>
      <c r="M1653" s="1">
        <v>32052</v>
      </c>
      <c r="N1653" t="s">
        <v>36</v>
      </c>
      <c r="O1653" t="s">
        <v>37</v>
      </c>
      <c r="P1653" t="s">
        <v>49</v>
      </c>
      <c r="Q1653" t="s">
        <v>39</v>
      </c>
      <c r="R1653" t="s">
        <v>78</v>
      </c>
      <c r="S1653" t="str">
        <f>IF(Table1[[#This Row],[Current Employee Rating]]&gt;=4,"High Performer",IF(Table1[[#This Row],[Current Employee Rating]]&gt;=3,"Average Performer","Low Performer"))</f>
        <v>Low Performer</v>
      </c>
      <c r="T1653">
        <v>2</v>
      </c>
      <c r="U1653" s="1">
        <v>45001</v>
      </c>
      <c r="V1653">
        <v>1</v>
      </c>
      <c r="W1653" t="str">
        <f>IF(Table1[[#This Row],[Engagement Score]]&lt;3,"Low",IF(Table1[[#This Row],[Engagement Score]]&lt;4,"Medium","High"))</f>
        <v>Low</v>
      </c>
      <c r="X1653">
        <v>3</v>
      </c>
      <c r="Y1653" t="str">
        <f>IF(Table1[[#This Row],[Satisfaction Score]]&lt;3,"Unsatisfied",IF(Table1[[#This Row],[Satisfaction Score]]&lt;4,"Neutral","Satisfied"))</f>
        <v>Neutral</v>
      </c>
      <c r="Z1653">
        <v>3</v>
      </c>
      <c r="AA1653" s="1">
        <v>44979</v>
      </c>
      <c r="AB1653" t="s">
        <v>92</v>
      </c>
      <c r="AC1653" t="s">
        <v>51</v>
      </c>
      <c r="AD1653" t="s">
        <v>63</v>
      </c>
      <c r="AE1653">
        <v>2</v>
      </c>
      <c r="AF1653" s="5">
        <v>512.6</v>
      </c>
      <c r="AG1653">
        <v>32</v>
      </c>
      <c r="AH1653" t="str">
        <f t="shared" si="25"/>
        <v>Adult</v>
      </c>
    </row>
    <row r="1654" spans="1:34" x14ac:dyDescent="0.25">
      <c r="A1654">
        <v>2176</v>
      </c>
      <c r="B1654" s="1">
        <v>44476</v>
      </c>
      <c r="C1654">
        <v>4</v>
      </c>
      <c r="D1654" t="s">
        <v>28</v>
      </c>
      <c r="E1654" t="s">
        <v>64</v>
      </c>
      <c r="F1654" t="s">
        <v>30</v>
      </c>
      <c r="G1654" t="s">
        <v>55</v>
      </c>
      <c r="H1654" t="s">
        <v>56</v>
      </c>
      <c r="I1654" t="s">
        <v>55</v>
      </c>
      <c r="J1654" t="s">
        <v>34</v>
      </c>
      <c r="K1654" t="s">
        <v>188</v>
      </c>
      <c r="L1654" t="s">
        <v>70</v>
      </c>
      <c r="M1654" s="1">
        <v>32499</v>
      </c>
      <c r="N1654" t="s">
        <v>36</v>
      </c>
      <c r="O1654" t="s">
        <v>37</v>
      </c>
      <c r="P1654" t="s">
        <v>84</v>
      </c>
      <c r="Q1654" t="s">
        <v>67</v>
      </c>
      <c r="R1654" t="s">
        <v>78</v>
      </c>
      <c r="S1654" t="str">
        <f>IF(Table1[[#This Row],[Current Employee Rating]]&gt;=4,"High Performer",IF(Table1[[#This Row],[Current Employee Rating]]&gt;=3,"Average Performer","Low Performer"))</f>
        <v>Low Performer</v>
      </c>
      <c r="T1654">
        <v>2</v>
      </c>
      <c r="U1654" s="1">
        <v>45045</v>
      </c>
      <c r="V1654">
        <v>2</v>
      </c>
      <c r="W1654" t="str">
        <f>IF(Table1[[#This Row],[Engagement Score]]&lt;3,"Low",IF(Table1[[#This Row],[Engagement Score]]&lt;4,"Medium","High"))</f>
        <v>Low</v>
      </c>
      <c r="X1654">
        <v>1</v>
      </c>
      <c r="Y1654" t="str">
        <f>IF(Table1[[#This Row],[Satisfaction Score]]&lt;3,"Unsatisfied",IF(Table1[[#This Row],[Satisfaction Score]]&lt;4,"Neutral","Satisfied"))</f>
        <v>Unsatisfied</v>
      </c>
      <c r="Z1654">
        <v>1</v>
      </c>
      <c r="AA1654" s="1">
        <v>45035</v>
      </c>
      <c r="AB1654" t="s">
        <v>92</v>
      </c>
      <c r="AC1654" t="s">
        <v>51</v>
      </c>
      <c r="AD1654" t="s">
        <v>63</v>
      </c>
      <c r="AE1654">
        <v>5</v>
      </c>
      <c r="AF1654" s="5">
        <v>357.52</v>
      </c>
      <c r="AG1654">
        <v>33</v>
      </c>
      <c r="AH1654" t="str">
        <f t="shared" si="25"/>
        <v>Adult</v>
      </c>
    </row>
    <row r="1655" spans="1:34" x14ac:dyDescent="0.25">
      <c r="A1655">
        <v>2177</v>
      </c>
      <c r="B1655" s="1">
        <v>44188</v>
      </c>
      <c r="C1655">
        <v>5</v>
      </c>
      <c r="D1655" t="s">
        <v>28</v>
      </c>
      <c r="E1655" t="s">
        <v>94</v>
      </c>
      <c r="F1655" t="s">
        <v>30</v>
      </c>
      <c r="G1655" t="s">
        <v>55</v>
      </c>
      <c r="H1655" t="s">
        <v>45</v>
      </c>
      <c r="I1655" t="s">
        <v>55</v>
      </c>
      <c r="J1655" t="s">
        <v>34</v>
      </c>
      <c r="K1655" t="s">
        <v>188</v>
      </c>
      <c r="L1655" t="s">
        <v>102</v>
      </c>
      <c r="M1655" s="1">
        <v>18873</v>
      </c>
      <c r="N1655" t="s">
        <v>36</v>
      </c>
      <c r="O1655" t="s">
        <v>48</v>
      </c>
      <c r="P1655" t="s">
        <v>84</v>
      </c>
      <c r="Q1655" t="s">
        <v>61</v>
      </c>
      <c r="R1655" t="s">
        <v>107</v>
      </c>
      <c r="S1655" t="str">
        <f>IF(Table1[[#This Row],[Current Employee Rating]]&gt;=4,"High Performer",IF(Table1[[#This Row],[Current Employee Rating]]&gt;=3,"Average Performer","Low Performer"))</f>
        <v>High Performer</v>
      </c>
      <c r="T1655">
        <v>4</v>
      </c>
      <c r="U1655" s="1">
        <v>44851</v>
      </c>
      <c r="V1655">
        <v>4</v>
      </c>
      <c r="W1655" t="str">
        <f>IF(Table1[[#This Row],[Engagement Score]]&lt;3,"Low",IF(Table1[[#This Row],[Engagement Score]]&lt;4,"Medium","High"))</f>
        <v>High</v>
      </c>
      <c r="X1655">
        <v>2</v>
      </c>
      <c r="Y1655" t="str">
        <f>IF(Table1[[#This Row],[Satisfaction Score]]&lt;3,"Unsatisfied",IF(Table1[[#This Row],[Satisfaction Score]]&lt;4,"Neutral","Satisfied"))</f>
        <v>Unsatisfied</v>
      </c>
      <c r="Z1655">
        <v>1</v>
      </c>
      <c r="AA1655" s="1">
        <v>45114</v>
      </c>
      <c r="AB1655" t="s">
        <v>50</v>
      </c>
      <c r="AC1655" t="s">
        <v>51</v>
      </c>
      <c r="AD1655" t="s">
        <v>73</v>
      </c>
      <c r="AE1655">
        <v>4</v>
      </c>
      <c r="AF1655" s="5">
        <v>616.66</v>
      </c>
      <c r="AG1655">
        <v>69</v>
      </c>
      <c r="AH1655" t="str">
        <f t="shared" si="25"/>
        <v>Old</v>
      </c>
    </row>
    <row r="1656" spans="1:34" x14ac:dyDescent="0.25">
      <c r="A1656">
        <v>2178</v>
      </c>
      <c r="B1656" s="1">
        <v>44866</v>
      </c>
      <c r="C1656">
        <v>3</v>
      </c>
      <c r="D1656" t="s">
        <v>28</v>
      </c>
      <c r="E1656" t="s">
        <v>74</v>
      </c>
      <c r="F1656" t="s">
        <v>30</v>
      </c>
      <c r="G1656" t="s">
        <v>31</v>
      </c>
      <c r="H1656" t="s">
        <v>56</v>
      </c>
      <c r="I1656" t="s">
        <v>46</v>
      </c>
      <c r="J1656" t="s">
        <v>34</v>
      </c>
      <c r="K1656" t="s">
        <v>188</v>
      </c>
      <c r="L1656" t="s">
        <v>97</v>
      </c>
      <c r="M1656" s="1">
        <v>33115</v>
      </c>
      <c r="N1656" t="s">
        <v>36</v>
      </c>
      <c r="O1656" t="s">
        <v>37</v>
      </c>
      <c r="P1656" t="s">
        <v>49</v>
      </c>
      <c r="Q1656" t="s">
        <v>67</v>
      </c>
      <c r="R1656" t="s">
        <v>107</v>
      </c>
      <c r="S1656" t="str">
        <f>IF(Table1[[#This Row],[Current Employee Rating]]&gt;=4,"High Performer",IF(Table1[[#This Row],[Current Employee Rating]]&gt;=3,"Average Performer","Low Performer"))</f>
        <v>High Performer</v>
      </c>
      <c r="T1656">
        <v>4</v>
      </c>
      <c r="U1656" s="1">
        <v>44815</v>
      </c>
      <c r="V1656">
        <v>4</v>
      </c>
      <c r="W1656" t="str">
        <f>IF(Table1[[#This Row],[Engagement Score]]&lt;3,"Low",IF(Table1[[#This Row],[Engagement Score]]&lt;4,"Medium","High"))</f>
        <v>High</v>
      </c>
      <c r="X1656">
        <v>1</v>
      </c>
      <c r="Y1656" t="str">
        <f>IF(Table1[[#This Row],[Satisfaction Score]]&lt;3,"Unsatisfied",IF(Table1[[#This Row],[Satisfaction Score]]&lt;4,"Neutral","Satisfied"))</f>
        <v>Unsatisfied</v>
      </c>
      <c r="Z1656">
        <v>5</v>
      </c>
      <c r="AA1656" s="1">
        <v>45054</v>
      </c>
      <c r="AB1656" t="s">
        <v>92</v>
      </c>
      <c r="AC1656" t="s">
        <v>42</v>
      </c>
      <c r="AD1656" t="s">
        <v>63</v>
      </c>
      <c r="AE1656">
        <v>5</v>
      </c>
      <c r="AF1656" s="5">
        <v>368.55</v>
      </c>
      <c r="AG1656">
        <v>32</v>
      </c>
      <c r="AH1656" t="str">
        <f t="shared" si="25"/>
        <v>Adult</v>
      </c>
    </row>
    <row r="1657" spans="1:34" x14ac:dyDescent="0.25">
      <c r="A1657">
        <v>2179</v>
      </c>
      <c r="B1657" s="1">
        <v>44862</v>
      </c>
      <c r="C1657">
        <v>3</v>
      </c>
      <c r="D1657" t="s">
        <v>28</v>
      </c>
      <c r="E1657" t="s">
        <v>81</v>
      </c>
      <c r="F1657" t="s">
        <v>108</v>
      </c>
      <c r="G1657" t="s">
        <v>31</v>
      </c>
      <c r="H1657" t="s">
        <v>56</v>
      </c>
      <c r="I1657" t="s">
        <v>55</v>
      </c>
      <c r="J1657" t="s">
        <v>34</v>
      </c>
      <c r="K1657" t="s">
        <v>188</v>
      </c>
      <c r="L1657" t="s">
        <v>96</v>
      </c>
      <c r="M1657" s="1">
        <v>35068</v>
      </c>
      <c r="N1657" t="s">
        <v>36</v>
      </c>
      <c r="O1657" t="s">
        <v>37</v>
      </c>
      <c r="P1657" t="s">
        <v>72</v>
      </c>
      <c r="Q1657" t="s">
        <v>39</v>
      </c>
      <c r="R1657" t="s">
        <v>107</v>
      </c>
      <c r="S1657" t="str">
        <f>IF(Table1[[#This Row],[Current Employee Rating]]&gt;=4,"High Performer",IF(Table1[[#This Row],[Current Employee Rating]]&gt;=3,"Average Performer","Low Performer"))</f>
        <v>High Performer</v>
      </c>
      <c r="T1657">
        <v>4</v>
      </c>
      <c r="U1657" s="1">
        <v>45093</v>
      </c>
      <c r="V1657">
        <v>1</v>
      </c>
      <c r="W1657" t="str">
        <f>IF(Table1[[#This Row],[Engagement Score]]&lt;3,"Low",IF(Table1[[#This Row],[Engagement Score]]&lt;4,"Medium","High"))</f>
        <v>Low</v>
      </c>
      <c r="X1657">
        <v>3</v>
      </c>
      <c r="Y1657" t="str">
        <f>IF(Table1[[#This Row],[Satisfaction Score]]&lt;3,"Unsatisfied",IF(Table1[[#This Row],[Satisfaction Score]]&lt;4,"Neutral","Satisfied"))</f>
        <v>Neutral</v>
      </c>
      <c r="Z1657">
        <v>1</v>
      </c>
      <c r="AA1657" s="1">
        <v>44812</v>
      </c>
      <c r="AB1657" t="s">
        <v>41</v>
      </c>
      <c r="AC1657" t="s">
        <v>51</v>
      </c>
      <c r="AD1657" t="s">
        <v>73</v>
      </c>
      <c r="AE1657">
        <v>4</v>
      </c>
      <c r="AF1657" s="5">
        <v>937.57</v>
      </c>
      <c r="AG1657">
        <v>26</v>
      </c>
      <c r="AH1657" t="str">
        <f t="shared" si="25"/>
        <v>Adult</v>
      </c>
    </row>
    <row r="1658" spans="1:34" x14ac:dyDescent="0.25">
      <c r="A1658">
        <v>2180</v>
      </c>
      <c r="B1658" s="1">
        <v>43407</v>
      </c>
      <c r="C1658">
        <v>7</v>
      </c>
      <c r="D1658" t="s">
        <v>28</v>
      </c>
      <c r="E1658" t="s">
        <v>54</v>
      </c>
      <c r="F1658" t="s">
        <v>30</v>
      </c>
      <c r="G1658" t="s">
        <v>55</v>
      </c>
      <c r="H1658" t="s">
        <v>45</v>
      </c>
      <c r="I1658" t="s">
        <v>55</v>
      </c>
      <c r="J1658" t="s">
        <v>34</v>
      </c>
      <c r="K1658" t="s">
        <v>188</v>
      </c>
      <c r="L1658" t="s">
        <v>70</v>
      </c>
      <c r="M1658" s="1">
        <v>29443</v>
      </c>
      <c r="N1658" t="s">
        <v>36</v>
      </c>
      <c r="O1658" t="s">
        <v>37</v>
      </c>
      <c r="P1658" t="s">
        <v>49</v>
      </c>
      <c r="Q1658" t="s">
        <v>39</v>
      </c>
      <c r="R1658" t="s">
        <v>107</v>
      </c>
      <c r="S1658" t="str">
        <f>IF(Table1[[#This Row],[Current Employee Rating]]&gt;=4,"High Performer",IF(Table1[[#This Row],[Current Employee Rating]]&gt;=3,"Average Performer","Low Performer"))</f>
        <v>High Performer</v>
      </c>
      <c r="T1658">
        <v>5</v>
      </c>
      <c r="U1658" s="1">
        <v>45075</v>
      </c>
      <c r="V1658">
        <v>4</v>
      </c>
      <c r="W1658" t="str">
        <f>IF(Table1[[#This Row],[Engagement Score]]&lt;3,"Low",IF(Table1[[#This Row],[Engagement Score]]&lt;4,"Medium","High"))</f>
        <v>High</v>
      </c>
      <c r="X1658">
        <v>4</v>
      </c>
      <c r="Y1658" t="str">
        <f>IF(Table1[[#This Row],[Satisfaction Score]]&lt;3,"Unsatisfied",IF(Table1[[#This Row],[Satisfaction Score]]&lt;4,"Neutral","Satisfied"))</f>
        <v>Satisfied</v>
      </c>
      <c r="Z1658">
        <v>4</v>
      </c>
      <c r="AA1658" s="1">
        <v>44962</v>
      </c>
      <c r="AB1658" t="s">
        <v>68</v>
      </c>
      <c r="AC1658" t="s">
        <v>51</v>
      </c>
      <c r="AD1658" t="s">
        <v>52</v>
      </c>
      <c r="AE1658">
        <v>4</v>
      </c>
      <c r="AF1658" s="5">
        <v>706.08</v>
      </c>
      <c r="AG1658">
        <v>38</v>
      </c>
      <c r="AH1658" t="str">
        <f t="shared" si="25"/>
        <v>Adult</v>
      </c>
    </row>
    <row r="1659" spans="1:34" x14ac:dyDescent="0.25">
      <c r="A1659">
        <v>2181</v>
      </c>
      <c r="B1659" s="1">
        <v>43529</v>
      </c>
      <c r="C1659">
        <v>7</v>
      </c>
      <c r="D1659" t="s">
        <v>28</v>
      </c>
      <c r="E1659" t="s">
        <v>69</v>
      </c>
      <c r="F1659" t="s">
        <v>30</v>
      </c>
      <c r="G1659" t="s">
        <v>31</v>
      </c>
      <c r="H1659" t="s">
        <v>45</v>
      </c>
      <c r="I1659" t="s">
        <v>33</v>
      </c>
      <c r="J1659" t="s">
        <v>34</v>
      </c>
      <c r="K1659" t="s">
        <v>188</v>
      </c>
      <c r="L1659" t="s">
        <v>70</v>
      </c>
      <c r="M1659" s="1">
        <v>33463</v>
      </c>
      <c r="N1659" t="s">
        <v>36</v>
      </c>
      <c r="O1659" t="s">
        <v>37</v>
      </c>
      <c r="P1659" t="s">
        <v>72</v>
      </c>
      <c r="Q1659" t="s">
        <v>61</v>
      </c>
      <c r="R1659" t="s">
        <v>107</v>
      </c>
      <c r="S1659" t="str">
        <f>IF(Table1[[#This Row],[Current Employee Rating]]&gt;=4,"High Performer",IF(Table1[[#This Row],[Current Employee Rating]]&gt;=3,"Average Performer","Low Performer"))</f>
        <v>High Performer</v>
      </c>
      <c r="T1659">
        <v>5</v>
      </c>
      <c r="U1659" s="1">
        <v>44961</v>
      </c>
      <c r="V1659">
        <v>2</v>
      </c>
      <c r="W1659" t="str">
        <f>IF(Table1[[#This Row],[Engagement Score]]&lt;3,"Low",IF(Table1[[#This Row],[Engagement Score]]&lt;4,"Medium","High"))</f>
        <v>Low</v>
      </c>
      <c r="X1659">
        <v>1</v>
      </c>
      <c r="Y1659" t="str">
        <f>IF(Table1[[#This Row],[Satisfaction Score]]&lt;3,"Unsatisfied",IF(Table1[[#This Row],[Satisfaction Score]]&lt;4,"Neutral","Satisfied"))</f>
        <v>Unsatisfied</v>
      </c>
      <c r="Z1659">
        <v>4</v>
      </c>
      <c r="AA1659" s="1">
        <v>45105</v>
      </c>
      <c r="AB1659" t="s">
        <v>92</v>
      </c>
      <c r="AC1659" t="s">
        <v>42</v>
      </c>
      <c r="AD1659" t="s">
        <v>52</v>
      </c>
      <c r="AE1659">
        <v>2</v>
      </c>
      <c r="AF1659" s="5">
        <v>542.94000000000005</v>
      </c>
      <c r="AG1659">
        <v>28</v>
      </c>
      <c r="AH1659" t="str">
        <f t="shared" si="25"/>
        <v>Adult</v>
      </c>
    </row>
    <row r="1660" spans="1:34" x14ac:dyDescent="0.25">
      <c r="A1660">
        <v>2182</v>
      </c>
      <c r="B1660" s="1">
        <v>44269</v>
      </c>
      <c r="C1660">
        <v>5</v>
      </c>
      <c r="D1660" t="s">
        <v>28</v>
      </c>
      <c r="E1660" t="s">
        <v>29</v>
      </c>
      <c r="F1660" t="s">
        <v>30</v>
      </c>
      <c r="G1660" t="s">
        <v>55</v>
      </c>
      <c r="H1660" t="s">
        <v>45</v>
      </c>
      <c r="I1660" t="s">
        <v>46</v>
      </c>
      <c r="J1660" t="s">
        <v>34</v>
      </c>
      <c r="K1660" t="s">
        <v>188</v>
      </c>
      <c r="L1660" t="s">
        <v>75</v>
      </c>
      <c r="M1660" s="1">
        <v>33623</v>
      </c>
      <c r="N1660" t="s">
        <v>36</v>
      </c>
      <c r="O1660" t="s">
        <v>37</v>
      </c>
      <c r="P1660" t="s">
        <v>72</v>
      </c>
      <c r="Q1660" t="s">
        <v>39</v>
      </c>
      <c r="R1660" t="s">
        <v>78</v>
      </c>
      <c r="S1660" t="str">
        <f>IF(Table1[[#This Row],[Current Employee Rating]]&gt;=4,"High Performer",IF(Table1[[#This Row],[Current Employee Rating]]&gt;=3,"Average Performer","Low Performer"))</f>
        <v>High Performer</v>
      </c>
      <c r="T1660">
        <v>4</v>
      </c>
      <c r="U1660" s="1">
        <v>45028</v>
      </c>
      <c r="V1660">
        <v>1</v>
      </c>
      <c r="W1660" t="str">
        <f>IF(Table1[[#This Row],[Engagement Score]]&lt;3,"Low",IF(Table1[[#This Row],[Engagement Score]]&lt;4,"Medium","High"))</f>
        <v>Low</v>
      </c>
      <c r="X1660">
        <v>1</v>
      </c>
      <c r="Y1660" t="str">
        <f>IF(Table1[[#This Row],[Satisfaction Score]]&lt;3,"Unsatisfied",IF(Table1[[#This Row],[Satisfaction Score]]&lt;4,"Neutral","Satisfied"))</f>
        <v>Unsatisfied</v>
      </c>
      <c r="Z1660">
        <v>2</v>
      </c>
      <c r="AA1660" s="1">
        <v>45129</v>
      </c>
      <c r="AB1660" t="s">
        <v>92</v>
      </c>
      <c r="AC1660" t="s">
        <v>51</v>
      </c>
      <c r="AD1660" t="s">
        <v>63</v>
      </c>
      <c r="AE1660">
        <v>2</v>
      </c>
      <c r="AF1660" s="5">
        <v>105.18</v>
      </c>
      <c r="AG1660">
        <v>29</v>
      </c>
      <c r="AH1660" t="str">
        <f t="shared" si="25"/>
        <v>Adult</v>
      </c>
    </row>
    <row r="1661" spans="1:34" x14ac:dyDescent="0.25">
      <c r="A1661">
        <v>2183</v>
      </c>
      <c r="B1661" s="1">
        <v>43447</v>
      </c>
      <c r="C1661">
        <v>7</v>
      </c>
      <c r="D1661" t="s">
        <v>28</v>
      </c>
      <c r="E1661" t="s">
        <v>85</v>
      </c>
      <c r="F1661" t="s">
        <v>30</v>
      </c>
      <c r="G1661" t="s">
        <v>31</v>
      </c>
      <c r="H1661" t="s">
        <v>32</v>
      </c>
      <c r="I1661" t="s">
        <v>55</v>
      </c>
      <c r="J1661" t="s">
        <v>34</v>
      </c>
      <c r="K1661" t="s">
        <v>188</v>
      </c>
      <c r="L1661" t="s">
        <v>35</v>
      </c>
      <c r="M1661" s="1">
        <v>18153</v>
      </c>
      <c r="N1661" t="s">
        <v>36</v>
      </c>
      <c r="O1661" t="s">
        <v>37</v>
      </c>
      <c r="P1661" t="s">
        <v>38</v>
      </c>
      <c r="Q1661" t="s">
        <v>77</v>
      </c>
      <c r="R1661" t="s">
        <v>78</v>
      </c>
      <c r="S1661" t="str">
        <f>IF(Table1[[#This Row],[Current Employee Rating]]&gt;=4,"High Performer",IF(Table1[[#This Row],[Current Employee Rating]]&gt;=3,"Average Performer","Low Performer"))</f>
        <v>High Performer</v>
      </c>
      <c r="T1661">
        <v>5</v>
      </c>
      <c r="U1661" s="1">
        <v>44908</v>
      </c>
      <c r="V1661">
        <v>4</v>
      </c>
      <c r="W1661" t="str">
        <f>IF(Table1[[#This Row],[Engagement Score]]&lt;3,"Low",IF(Table1[[#This Row],[Engagement Score]]&lt;4,"Medium","High"))</f>
        <v>High</v>
      </c>
      <c r="X1661">
        <v>4</v>
      </c>
      <c r="Y1661" t="str">
        <f>IF(Table1[[#This Row],[Satisfaction Score]]&lt;3,"Unsatisfied",IF(Table1[[#This Row],[Satisfaction Score]]&lt;4,"Neutral","Satisfied"))</f>
        <v>Satisfied</v>
      </c>
      <c r="Z1661">
        <v>2</v>
      </c>
      <c r="AA1661" s="1">
        <v>45039</v>
      </c>
      <c r="AB1661" t="s">
        <v>92</v>
      </c>
      <c r="AC1661" t="s">
        <v>51</v>
      </c>
      <c r="AD1661" t="s">
        <v>63</v>
      </c>
      <c r="AE1661">
        <v>3</v>
      </c>
      <c r="AF1661" s="5">
        <v>287.3</v>
      </c>
      <c r="AG1661">
        <v>69</v>
      </c>
      <c r="AH1661" t="str">
        <f t="shared" si="25"/>
        <v>Old</v>
      </c>
    </row>
    <row r="1662" spans="1:34" x14ac:dyDescent="0.25">
      <c r="A1662">
        <v>2184</v>
      </c>
      <c r="B1662" s="1">
        <v>44444</v>
      </c>
      <c r="C1662">
        <v>4</v>
      </c>
      <c r="D1662" t="s">
        <v>28</v>
      </c>
      <c r="E1662" t="s">
        <v>44</v>
      </c>
      <c r="F1662" t="s">
        <v>30</v>
      </c>
      <c r="G1662" t="s">
        <v>55</v>
      </c>
      <c r="H1662" t="s">
        <v>32</v>
      </c>
      <c r="I1662" t="s">
        <v>46</v>
      </c>
      <c r="J1662" t="s">
        <v>34</v>
      </c>
      <c r="K1662" t="s">
        <v>188</v>
      </c>
      <c r="L1662" t="s">
        <v>47</v>
      </c>
      <c r="M1662" s="1">
        <v>30732</v>
      </c>
      <c r="N1662" t="s">
        <v>36</v>
      </c>
      <c r="O1662" t="s">
        <v>37</v>
      </c>
      <c r="P1662" t="s">
        <v>60</v>
      </c>
      <c r="Q1662" t="s">
        <v>77</v>
      </c>
      <c r="R1662" t="s">
        <v>78</v>
      </c>
      <c r="S1662" t="str">
        <f>IF(Table1[[#This Row],[Current Employee Rating]]&gt;=4,"High Performer",IF(Table1[[#This Row],[Current Employee Rating]]&gt;=3,"Average Performer","Low Performer"))</f>
        <v>Low Performer</v>
      </c>
      <c r="T1662">
        <v>2</v>
      </c>
      <c r="U1662" s="1">
        <v>44994</v>
      </c>
      <c r="V1662">
        <v>2</v>
      </c>
      <c r="W1662" t="str">
        <f>IF(Table1[[#This Row],[Engagement Score]]&lt;3,"Low",IF(Table1[[#This Row],[Engagement Score]]&lt;4,"Medium","High"))</f>
        <v>Low</v>
      </c>
      <c r="X1662">
        <v>4</v>
      </c>
      <c r="Y1662" t="str">
        <f>IF(Table1[[#This Row],[Satisfaction Score]]&lt;3,"Unsatisfied",IF(Table1[[#This Row],[Satisfaction Score]]&lt;4,"Neutral","Satisfied"))</f>
        <v>Satisfied</v>
      </c>
      <c r="Z1662">
        <v>4</v>
      </c>
      <c r="AA1662" s="1">
        <v>44829</v>
      </c>
      <c r="AB1662" t="s">
        <v>92</v>
      </c>
      <c r="AC1662" t="s">
        <v>51</v>
      </c>
      <c r="AD1662" t="s">
        <v>43</v>
      </c>
      <c r="AE1662">
        <v>3</v>
      </c>
      <c r="AF1662" s="5">
        <v>661.36</v>
      </c>
      <c r="AG1662">
        <v>37</v>
      </c>
      <c r="AH1662" t="str">
        <f t="shared" si="25"/>
        <v>Adult</v>
      </c>
    </row>
    <row r="1663" spans="1:34" x14ac:dyDescent="0.25">
      <c r="A1663">
        <v>2185</v>
      </c>
      <c r="B1663" s="1">
        <v>43968</v>
      </c>
      <c r="C1663">
        <v>5</v>
      </c>
      <c r="D1663" t="s">
        <v>106</v>
      </c>
      <c r="E1663" t="s">
        <v>74</v>
      </c>
      <c r="F1663" t="s">
        <v>108</v>
      </c>
      <c r="G1663" t="s">
        <v>31</v>
      </c>
      <c r="H1663" t="s">
        <v>45</v>
      </c>
      <c r="I1663" t="s">
        <v>55</v>
      </c>
      <c r="J1663" t="s">
        <v>34</v>
      </c>
      <c r="K1663" t="s">
        <v>188</v>
      </c>
      <c r="L1663" t="s">
        <v>47</v>
      </c>
      <c r="M1663" s="1">
        <v>21661</v>
      </c>
      <c r="N1663" t="s">
        <v>36</v>
      </c>
      <c r="O1663" t="s">
        <v>37</v>
      </c>
      <c r="P1663" t="s">
        <v>84</v>
      </c>
      <c r="Q1663" t="s">
        <v>61</v>
      </c>
      <c r="R1663" t="s">
        <v>78</v>
      </c>
      <c r="S1663" t="str">
        <f>IF(Table1[[#This Row],[Current Employee Rating]]&gt;=4,"High Performer",IF(Table1[[#This Row],[Current Employee Rating]]&gt;=3,"Average Performer","Low Performer"))</f>
        <v>High Performer</v>
      </c>
      <c r="T1663">
        <v>5</v>
      </c>
      <c r="U1663" s="1">
        <v>44872</v>
      </c>
      <c r="V1663">
        <v>4</v>
      </c>
      <c r="W1663" t="str">
        <f>IF(Table1[[#This Row],[Engagement Score]]&lt;3,"Low",IF(Table1[[#This Row],[Engagement Score]]&lt;4,"Medium","High"))</f>
        <v>High</v>
      </c>
      <c r="X1663">
        <v>5</v>
      </c>
      <c r="Y1663" t="str">
        <f>IF(Table1[[#This Row],[Satisfaction Score]]&lt;3,"Unsatisfied",IF(Table1[[#This Row],[Satisfaction Score]]&lt;4,"Neutral","Satisfied"))</f>
        <v>Satisfied</v>
      </c>
      <c r="Z1663">
        <v>5</v>
      </c>
      <c r="AA1663" s="1">
        <v>45139</v>
      </c>
      <c r="AB1663" t="s">
        <v>50</v>
      </c>
      <c r="AC1663" t="s">
        <v>42</v>
      </c>
      <c r="AD1663" t="s">
        <v>52</v>
      </c>
      <c r="AE1663">
        <v>5</v>
      </c>
      <c r="AF1663" s="5">
        <v>220.95</v>
      </c>
      <c r="AG1663">
        <v>61</v>
      </c>
      <c r="AH1663" t="str">
        <f t="shared" si="25"/>
        <v>Old</v>
      </c>
    </row>
    <row r="1664" spans="1:34" x14ac:dyDescent="0.25">
      <c r="A1664">
        <v>2186</v>
      </c>
      <c r="B1664" s="1">
        <v>44988</v>
      </c>
      <c r="C1664">
        <v>3</v>
      </c>
      <c r="D1664" t="s">
        <v>106</v>
      </c>
      <c r="E1664" t="s">
        <v>81</v>
      </c>
      <c r="F1664" t="s">
        <v>30</v>
      </c>
      <c r="G1664" t="s">
        <v>46</v>
      </c>
      <c r="H1664" t="s">
        <v>45</v>
      </c>
      <c r="I1664" t="s">
        <v>33</v>
      </c>
      <c r="J1664" t="s">
        <v>34</v>
      </c>
      <c r="K1664" t="s">
        <v>188</v>
      </c>
      <c r="L1664" t="s">
        <v>70</v>
      </c>
      <c r="M1664" s="1">
        <v>35567</v>
      </c>
      <c r="N1664" t="s">
        <v>36</v>
      </c>
      <c r="O1664" t="s">
        <v>48</v>
      </c>
      <c r="P1664" t="s">
        <v>49</v>
      </c>
      <c r="Q1664" t="s">
        <v>67</v>
      </c>
      <c r="R1664" t="s">
        <v>78</v>
      </c>
      <c r="S1664" t="str">
        <f>IF(Table1[[#This Row],[Current Employee Rating]]&gt;=4,"High Performer",IF(Table1[[#This Row],[Current Employee Rating]]&gt;=3,"Average Performer","Low Performer"))</f>
        <v>Low Performer</v>
      </c>
      <c r="T1664">
        <v>1</v>
      </c>
      <c r="U1664" s="1">
        <v>44821</v>
      </c>
      <c r="V1664">
        <v>4</v>
      </c>
      <c r="W1664" t="str">
        <f>IF(Table1[[#This Row],[Engagement Score]]&lt;3,"Low",IF(Table1[[#This Row],[Engagement Score]]&lt;4,"Medium","High"))</f>
        <v>High</v>
      </c>
      <c r="X1664">
        <v>1</v>
      </c>
      <c r="Y1664" t="str">
        <f>IF(Table1[[#This Row],[Satisfaction Score]]&lt;3,"Unsatisfied",IF(Table1[[#This Row],[Satisfaction Score]]&lt;4,"Neutral","Satisfied"))</f>
        <v>Unsatisfied</v>
      </c>
      <c r="Z1664">
        <v>1</v>
      </c>
      <c r="AA1664" s="1">
        <v>44825</v>
      </c>
      <c r="AB1664" t="s">
        <v>41</v>
      </c>
      <c r="AC1664" t="s">
        <v>51</v>
      </c>
      <c r="AD1664" t="s">
        <v>43</v>
      </c>
      <c r="AE1664">
        <v>5</v>
      </c>
      <c r="AF1664" s="5">
        <v>747.61</v>
      </c>
      <c r="AG1664">
        <v>26</v>
      </c>
      <c r="AH1664" t="str">
        <f t="shared" si="25"/>
        <v>Adult</v>
      </c>
    </row>
    <row r="1665" spans="1:34" x14ac:dyDescent="0.25">
      <c r="A1665">
        <v>2187</v>
      </c>
      <c r="B1665" s="1">
        <v>43889</v>
      </c>
      <c r="C1665">
        <v>6</v>
      </c>
      <c r="D1665" t="s">
        <v>106</v>
      </c>
      <c r="E1665" t="s">
        <v>54</v>
      </c>
      <c r="F1665" t="s">
        <v>30</v>
      </c>
      <c r="G1665" t="s">
        <v>46</v>
      </c>
      <c r="H1665" t="s">
        <v>56</v>
      </c>
      <c r="I1665" t="s">
        <v>55</v>
      </c>
      <c r="J1665" t="s">
        <v>34</v>
      </c>
      <c r="K1665" t="s">
        <v>188</v>
      </c>
      <c r="L1665" t="s">
        <v>79</v>
      </c>
      <c r="M1665" s="1">
        <v>35821</v>
      </c>
      <c r="N1665" t="s">
        <v>36</v>
      </c>
      <c r="O1665" t="s">
        <v>37</v>
      </c>
      <c r="P1665" t="s">
        <v>49</v>
      </c>
      <c r="Q1665" t="s">
        <v>67</v>
      </c>
      <c r="R1665" t="s">
        <v>78</v>
      </c>
      <c r="S1665" t="str">
        <f>IF(Table1[[#This Row],[Current Employee Rating]]&gt;=4,"High Performer",IF(Table1[[#This Row],[Current Employee Rating]]&gt;=3,"Average Performer","Low Performer"))</f>
        <v>High Performer</v>
      </c>
      <c r="T1665">
        <v>5</v>
      </c>
      <c r="U1665" s="1">
        <v>44940</v>
      </c>
      <c r="V1665">
        <v>2</v>
      </c>
      <c r="W1665" t="str">
        <f>IF(Table1[[#This Row],[Engagement Score]]&lt;3,"Low",IF(Table1[[#This Row],[Engagement Score]]&lt;4,"Medium","High"))</f>
        <v>Low</v>
      </c>
      <c r="X1665">
        <v>1</v>
      </c>
      <c r="Y1665" t="str">
        <f>IF(Table1[[#This Row],[Satisfaction Score]]&lt;3,"Unsatisfied",IF(Table1[[#This Row],[Satisfaction Score]]&lt;4,"Neutral","Satisfied"))</f>
        <v>Unsatisfied</v>
      </c>
      <c r="Z1665">
        <v>5</v>
      </c>
      <c r="AA1665" s="1">
        <v>45084</v>
      </c>
      <c r="AB1665" t="s">
        <v>92</v>
      </c>
      <c r="AC1665" t="s">
        <v>42</v>
      </c>
      <c r="AD1665" t="s">
        <v>63</v>
      </c>
      <c r="AE1665">
        <v>1</v>
      </c>
      <c r="AF1665" s="5">
        <v>575.77</v>
      </c>
      <c r="AG1665">
        <v>22</v>
      </c>
      <c r="AH1665" t="str">
        <f t="shared" si="25"/>
        <v>Young Adult</v>
      </c>
    </row>
    <row r="1666" spans="1:34" x14ac:dyDescent="0.25">
      <c r="A1666">
        <v>2188</v>
      </c>
      <c r="B1666" s="1">
        <v>44238</v>
      </c>
      <c r="C1666">
        <v>5</v>
      </c>
      <c r="D1666" t="s">
        <v>106</v>
      </c>
      <c r="E1666" t="s">
        <v>69</v>
      </c>
      <c r="F1666" t="s">
        <v>30</v>
      </c>
      <c r="G1666" t="s">
        <v>46</v>
      </c>
      <c r="H1666" t="s">
        <v>45</v>
      </c>
      <c r="I1666" t="s">
        <v>46</v>
      </c>
      <c r="J1666" t="s">
        <v>34</v>
      </c>
      <c r="K1666" t="s">
        <v>188</v>
      </c>
      <c r="L1666" t="s">
        <v>70</v>
      </c>
      <c r="M1666" s="1">
        <v>23794</v>
      </c>
      <c r="N1666" t="s">
        <v>36</v>
      </c>
      <c r="O1666" t="s">
        <v>37</v>
      </c>
      <c r="P1666" t="s">
        <v>72</v>
      </c>
      <c r="Q1666" t="s">
        <v>67</v>
      </c>
      <c r="R1666" t="s">
        <v>78</v>
      </c>
      <c r="S1666" t="str">
        <f>IF(Table1[[#This Row],[Current Employee Rating]]&gt;=4,"High Performer",IF(Table1[[#This Row],[Current Employee Rating]]&gt;=3,"Average Performer","Low Performer"))</f>
        <v>Low Performer</v>
      </c>
      <c r="T1666">
        <v>2</v>
      </c>
      <c r="U1666" s="1">
        <v>44951</v>
      </c>
      <c r="V1666">
        <v>5</v>
      </c>
      <c r="W1666" t="str">
        <f>IF(Table1[[#This Row],[Engagement Score]]&lt;3,"Low",IF(Table1[[#This Row],[Engagement Score]]&lt;4,"Medium","High"))</f>
        <v>High</v>
      </c>
      <c r="X1666">
        <v>4</v>
      </c>
      <c r="Y1666" t="str">
        <f>IF(Table1[[#This Row],[Satisfaction Score]]&lt;3,"Unsatisfied",IF(Table1[[#This Row],[Satisfaction Score]]&lt;4,"Neutral","Satisfied"))</f>
        <v>Satisfied</v>
      </c>
      <c r="Z1666">
        <v>2</v>
      </c>
      <c r="AA1666" s="1">
        <v>45094</v>
      </c>
      <c r="AB1666" t="s">
        <v>41</v>
      </c>
      <c r="AC1666" t="s">
        <v>42</v>
      </c>
      <c r="AD1666" t="s">
        <v>52</v>
      </c>
      <c r="AE1666">
        <v>2</v>
      </c>
      <c r="AF1666" s="5">
        <v>754.8</v>
      </c>
      <c r="AG1666">
        <v>56</v>
      </c>
      <c r="AH1666" t="str">
        <f t="shared" si="25"/>
        <v>Middle Aged</v>
      </c>
    </row>
    <row r="1667" spans="1:34" x14ac:dyDescent="0.25">
      <c r="A1667">
        <v>2189</v>
      </c>
      <c r="B1667" s="1">
        <v>43490</v>
      </c>
      <c r="C1667">
        <v>7</v>
      </c>
      <c r="D1667" t="s">
        <v>106</v>
      </c>
      <c r="E1667" t="s">
        <v>29</v>
      </c>
      <c r="F1667" t="s">
        <v>30</v>
      </c>
      <c r="G1667" t="s">
        <v>46</v>
      </c>
      <c r="H1667" t="s">
        <v>56</v>
      </c>
      <c r="I1667" t="s">
        <v>33</v>
      </c>
      <c r="J1667" t="s">
        <v>34</v>
      </c>
      <c r="K1667" t="s">
        <v>188</v>
      </c>
      <c r="L1667" t="s">
        <v>100</v>
      </c>
      <c r="M1667" s="1">
        <v>16257</v>
      </c>
      <c r="N1667" t="s">
        <v>36</v>
      </c>
      <c r="O1667" t="s">
        <v>37</v>
      </c>
      <c r="P1667" t="s">
        <v>38</v>
      </c>
      <c r="Q1667" t="s">
        <v>77</v>
      </c>
      <c r="R1667" t="s">
        <v>98</v>
      </c>
      <c r="S1667" t="str">
        <f>IF(Table1[[#This Row],[Current Employee Rating]]&gt;=4,"High Performer",IF(Table1[[#This Row],[Current Employee Rating]]&gt;=3,"Average Performer","Low Performer"))</f>
        <v>High Performer</v>
      </c>
      <c r="T1667">
        <v>5</v>
      </c>
      <c r="U1667" s="1">
        <v>44792</v>
      </c>
      <c r="V1667">
        <v>1</v>
      </c>
      <c r="W1667" t="str">
        <f>IF(Table1[[#This Row],[Engagement Score]]&lt;3,"Low",IF(Table1[[#This Row],[Engagement Score]]&lt;4,"Medium","High"))</f>
        <v>Low</v>
      </c>
      <c r="X1667">
        <v>2</v>
      </c>
      <c r="Y1667" t="str">
        <f>IF(Table1[[#This Row],[Satisfaction Score]]&lt;3,"Unsatisfied",IF(Table1[[#This Row],[Satisfaction Score]]&lt;4,"Neutral","Satisfied"))</f>
        <v>Unsatisfied</v>
      </c>
      <c r="Z1667">
        <v>4</v>
      </c>
      <c r="AA1667" s="1">
        <v>44893</v>
      </c>
      <c r="AB1667" t="s">
        <v>50</v>
      </c>
      <c r="AC1667" t="s">
        <v>51</v>
      </c>
      <c r="AD1667" t="s">
        <v>73</v>
      </c>
      <c r="AE1667">
        <v>2</v>
      </c>
      <c r="AF1667" s="5">
        <v>585.65</v>
      </c>
      <c r="AG1667">
        <v>75</v>
      </c>
      <c r="AH1667" t="str">
        <f t="shared" ref="AH1667:AH1730" si="26">IF(AG1667&lt;25,"Young Adult", IF(AG1667&lt;40, "Adult", IF(AG1667&lt;60, "Middle Aged", "Old")))</f>
        <v>Old</v>
      </c>
    </row>
    <row r="1668" spans="1:34" x14ac:dyDescent="0.25">
      <c r="A1668">
        <v>2190</v>
      </c>
      <c r="B1668" s="1">
        <v>45041</v>
      </c>
      <c r="C1668">
        <v>3</v>
      </c>
      <c r="D1668" t="s">
        <v>106</v>
      </c>
      <c r="E1668" t="s">
        <v>85</v>
      </c>
      <c r="F1668" t="s">
        <v>30</v>
      </c>
      <c r="G1668" t="s">
        <v>46</v>
      </c>
      <c r="H1668" t="s">
        <v>32</v>
      </c>
      <c r="I1668" t="s">
        <v>55</v>
      </c>
      <c r="J1668" t="s">
        <v>34</v>
      </c>
      <c r="K1668" t="s">
        <v>188</v>
      </c>
      <c r="L1668" t="s">
        <v>65</v>
      </c>
      <c r="M1668" s="1">
        <v>31067</v>
      </c>
      <c r="N1668" t="s">
        <v>36</v>
      </c>
      <c r="O1668" t="s">
        <v>37</v>
      </c>
      <c r="P1668" t="s">
        <v>84</v>
      </c>
      <c r="Q1668" t="s">
        <v>61</v>
      </c>
      <c r="R1668" t="s">
        <v>98</v>
      </c>
      <c r="S1668" t="str">
        <f>IF(Table1[[#This Row],[Current Employee Rating]]&gt;=4,"High Performer",IF(Table1[[#This Row],[Current Employee Rating]]&gt;=3,"Average Performer","Low Performer"))</f>
        <v>High Performer</v>
      </c>
      <c r="T1668">
        <v>5</v>
      </c>
      <c r="U1668" s="1">
        <v>45016</v>
      </c>
      <c r="V1668">
        <v>5</v>
      </c>
      <c r="W1668" t="str">
        <f>IF(Table1[[#This Row],[Engagement Score]]&lt;3,"Low",IF(Table1[[#This Row],[Engagement Score]]&lt;4,"Medium","High"))</f>
        <v>High</v>
      </c>
      <c r="X1668">
        <v>2</v>
      </c>
      <c r="Y1668" t="str">
        <f>IF(Table1[[#This Row],[Satisfaction Score]]&lt;3,"Unsatisfied",IF(Table1[[#This Row],[Satisfaction Score]]&lt;4,"Neutral","Satisfied"))</f>
        <v>Unsatisfied</v>
      </c>
      <c r="Z1668">
        <v>3</v>
      </c>
      <c r="AA1668" s="1">
        <v>45045</v>
      </c>
      <c r="AB1668" t="s">
        <v>68</v>
      </c>
      <c r="AC1668" t="s">
        <v>42</v>
      </c>
      <c r="AD1668" t="s">
        <v>63</v>
      </c>
      <c r="AE1668">
        <v>2</v>
      </c>
      <c r="AF1668" s="5">
        <v>623.98</v>
      </c>
      <c r="AG1668">
        <v>38</v>
      </c>
      <c r="AH1668" t="str">
        <f t="shared" si="26"/>
        <v>Adult</v>
      </c>
    </row>
    <row r="1669" spans="1:34" x14ac:dyDescent="0.25">
      <c r="A1669">
        <v>2191</v>
      </c>
      <c r="B1669" s="1">
        <v>44241</v>
      </c>
      <c r="C1669">
        <v>5</v>
      </c>
      <c r="D1669" t="s">
        <v>106</v>
      </c>
      <c r="E1669" t="s">
        <v>44</v>
      </c>
      <c r="F1669" t="s">
        <v>30</v>
      </c>
      <c r="G1669" t="s">
        <v>31</v>
      </c>
      <c r="H1669" t="s">
        <v>32</v>
      </c>
      <c r="I1669" t="s">
        <v>46</v>
      </c>
      <c r="J1669" t="s">
        <v>34</v>
      </c>
      <c r="K1669" t="s">
        <v>188</v>
      </c>
      <c r="L1669" t="s">
        <v>79</v>
      </c>
      <c r="M1669" s="1">
        <v>26256</v>
      </c>
      <c r="N1669" t="s">
        <v>36</v>
      </c>
      <c r="O1669" t="s">
        <v>37</v>
      </c>
      <c r="P1669" t="s">
        <v>84</v>
      </c>
      <c r="Q1669" t="s">
        <v>67</v>
      </c>
      <c r="R1669" t="s">
        <v>98</v>
      </c>
      <c r="S1669" t="str">
        <f>IF(Table1[[#This Row],[Current Employee Rating]]&gt;=4,"High Performer",IF(Table1[[#This Row],[Current Employee Rating]]&gt;=3,"Average Performer","Low Performer"))</f>
        <v>High Performer</v>
      </c>
      <c r="T1669">
        <v>5</v>
      </c>
      <c r="U1669" s="1">
        <v>45027</v>
      </c>
      <c r="V1669">
        <v>2</v>
      </c>
      <c r="W1669" t="str">
        <f>IF(Table1[[#This Row],[Engagement Score]]&lt;3,"Low",IF(Table1[[#This Row],[Engagement Score]]&lt;4,"Medium","High"))</f>
        <v>Low</v>
      </c>
      <c r="X1669">
        <v>2</v>
      </c>
      <c r="Y1669" t="str">
        <f>IF(Table1[[#This Row],[Satisfaction Score]]&lt;3,"Unsatisfied",IF(Table1[[#This Row],[Satisfaction Score]]&lt;4,"Neutral","Satisfied"))</f>
        <v>Unsatisfied</v>
      </c>
      <c r="Z1669">
        <v>3</v>
      </c>
      <c r="AA1669" s="1">
        <v>45059</v>
      </c>
      <c r="AB1669" t="s">
        <v>92</v>
      </c>
      <c r="AC1669" t="s">
        <v>42</v>
      </c>
      <c r="AD1669" t="s">
        <v>43</v>
      </c>
      <c r="AE1669">
        <v>3</v>
      </c>
      <c r="AF1669" s="5">
        <v>774.02</v>
      </c>
      <c r="AG1669">
        <v>50</v>
      </c>
      <c r="AH1669" t="str">
        <f t="shared" si="26"/>
        <v>Middle Aged</v>
      </c>
    </row>
    <row r="1670" spans="1:34" x14ac:dyDescent="0.25">
      <c r="A1670">
        <v>2192</v>
      </c>
      <c r="B1670" s="1">
        <v>44111</v>
      </c>
      <c r="C1670">
        <v>5</v>
      </c>
      <c r="D1670" t="s">
        <v>106</v>
      </c>
      <c r="E1670" t="s">
        <v>87</v>
      </c>
      <c r="F1670" t="s">
        <v>30</v>
      </c>
      <c r="G1670" t="s">
        <v>46</v>
      </c>
      <c r="H1670" t="s">
        <v>32</v>
      </c>
      <c r="I1670" t="s">
        <v>46</v>
      </c>
      <c r="J1670" t="s">
        <v>34</v>
      </c>
      <c r="K1670" t="s">
        <v>188</v>
      </c>
      <c r="L1670" t="s">
        <v>65</v>
      </c>
      <c r="M1670" s="1">
        <v>16617</v>
      </c>
      <c r="N1670" t="s">
        <v>36</v>
      </c>
      <c r="O1670" t="s">
        <v>37</v>
      </c>
      <c r="P1670" t="s">
        <v>72</v>
      </c>
      <c r="Q1670" t="s">
        <v>77</v>
      </c>
      <c r="R1670" t="s">
        <v>98</v>
      </c>
      <c r="S1670" t="str">
        <f>IF(Table1[[#This Row],[Current Employee Rating]]&gt;=4,"High Performer",IF(Table1[[#This Row],[Current Employee Rating]]&gt;=3,"Average Performer","Low Performer"))</f>
        <v>Low Performer</v>
      </c>
      <c r="T1670">
        <v>1</v>
      </c>
      <c r="U1670" s="1">
        <v>44921</v>
      </c>
      <c r="V1670">
        <v>5</v>
      </c>
      <c r="W1670" t="str">
        <f>IF(Table1[[#This Row],[Engagement Score]]&lt;3,"Low",IF(Table1[[#This Row],[Engagement Score]]&lt;4,"Medium","High"))</f>
        <v>High</v>
      </c>
      <c r="X1670">
        <v>3</v>
      </c>
      <c r="Y1670" t="str">
        <f>IF(Table1[[#This Row],[Satisfaction Score]]&lt;3,"Unsatisfied",IF(Table1[[#This Row],[Satisfaction Score]]&lt;4,"Neutral","Satisfied"))</f>
        <v>Neutral</v>
      </c>
      <c r="Z1670">
        <v>4</v>
      </c>
      <c r="AA1670" s="1">
        <v>44836</v>
      </c>
      <c r="AB1670" t="s">
        <v>41</v>
      </c>
      <c r="AC1670" t="s">
        <v>51</v>
      </c>
      <c r="AD1670" t="s">
        <v>63</v>
      </c>
      <c r="AE1670">
        <v>4</v>
      </c>
      <c r="AF1670" s="5">
        <v>866.14</v>
      </c>
      <c r="AG1670">
        <v>75</v>
      </c>
      <c r="AH1670" t="str">
        <f t="shared" si="26"/>
        <v>Old</v>
      </c>
    </row>
    <row r="1671" spans="1:34" x14ac:dyDescent="0.25">
      <c r="A1671">
        <v>2193</v>
      </c>
      <c r="B1671" s="1">
        <v>43524</v>
      </c>
      <c r="C1671">
        <v>7</v>
      </c>
      <c r="D1671" t="s">
        <v>28</v>
      </c>
      <c r="E1671" t="s">
        <v>81</v>
      </c>
      <c r="F1671" t="s">
        <v>108</v>
      </c>
      <c r="G1671" t="s">
        <v>46</v>
      </c>
      <c r="H1671" t="s">
        <v>45</v>
      </c>
      <c r="I1671" t="s">
        <v>46</v>
      </c>
      <c r="J1671" t="s">
        <v>34</v>
      </c>
      <c r="K1671" t="s">
        <v>188</v>
      </c>
      <c r="L1671" t="s">
        <v>70</v>
      </c>
      <c r="M1671" s="1">
        <v>23224</v>
      </c>
      <c r="N1671" t="s">
        <v>36</v>
      </c>
      <c r="O1671" t="s">
        <v>48</v>
      </c>
      <c r="P1671" t="s">
        <v>38</v>
      </c>
      <c r="Q1671" t="s">
        <v>67</v>
      </c>
      <c r="R1671" t="s">
        <v>98</v>
      </c>
      <c r="S1671" t="str">
        <f>IF(Table1[[#This Row],[Current Employee Rating]]&gt;=4,"High Performer",IF(Table1[[#This Row],[Current Employee Rating]]&gt;=3,"Average Performer","Low Performer"))</f>
        <v>High Performer</v>
      </c>
      <c r="T1671">
        <v>4</v>
      </c>
      <c r="U1671" s="1">
        <v>45117</v>
      </c>
      <c r="V1671">
        <v>2</v>
      </c>
      <c r="W1671" t="str">
        <f>IF(Table1[[#This Row],[Engagement Score]]&lt;3,"Low",IF(Table1[[#This Row],[Engagement Score]]&lt;4,"Medium","High"))</f>
        <v>Low</v>
      </c>
      <c r="X1671">
        <v>2</v>
      </c>
      <c r="Y1671" t="str">
        <f>IF(Table1[[#This Row],[Satisfaction Score]]&lt;3,"Unsatisfied",IF(Table1[[#This Row],[Satisfaction Score]]&lt;4,"Neutral","Satisfied"))</f>
        <v>Unsatisfied</v>
      </c>
      <c r="Z1671">
        <v>3</v>
      </c>
      <c r="AA1671" s="1">
        <v>45123</v>
      </c>
      <c r="AB1671" t="s">
        <v>68</v>
      </c>
      <c r="AC1671" t="s">
        <v>51</v>
      </c>
      <c r="AD1671" t="s">
        <v>52</v>
      </c>
      <c r="AE1671">
        <v>2</v>
      </c>
      <c r="AF1671" s="5">
        <v>704.42</v>
      </c>
      <c r="AG1671">
        <v>56</v>
      </c>
      <c r="AH1671" t="str">
        <f t="shared" si="26"/>
        <v>Middle Aged</v>
      </c>
    </row>
    <row r="1672" spans="1:34" x14ac:dyDescent="0.25">
      <c r="A1672">
        <v>2194</v>
      </c>
      <c r="B1672" s="1">
        <v>43673</v>
      </c>
      <c r="C1672">
        <v>6</v>
      </c>
      <c r="D1672" t="s">
        <v>28</v>
      </c>
      <c r="E1672" t="s">
        <v>54</v>
      </c>
      <c r="F1672" t="s">
        <v>30</v>
      </c>
      <c r="G1672" t="s">
        <v>55</v>
      </c>
      <c r="H1672" t="s">
        <v>56</v>
      </c>
      <c r="I1672" t="s">
        <v>33</v>
      </c>
      <c r="J1672" t="s">
        <v>34</v>
      </c>
      <c r="K1672" t="s">
        <v>188</v>
      </c>
      <c r="L1672" t="s">
        <v>70</v>
      </c>
      <c r="M1672" s="1">
        <v>33652</v>
      </c>
      <c r="N1672" t="s">
        <v>36</v>
      </c>
      <c r="O1672" t="s">
        <v>37</v>
      </c>
      <c r="P1672" t="s">
        <v>60</v>
      </c>
      <c r="Q1672" t="s">
        <v>39</v>
      </c>
      <c r="R1672" t="s">
        <v>98</v>
      </c>
      <c r="S1672" t="str">
        <f>IF(Table1[[#This Row],[Current Employee Rating]]&gt;=4,"High Performer",IF(Table1[[#This Row],[Current Employee Rating]]&gt;=3,"Average Performer","Low Performer"))</f>
        <v>Low Performer</v>
      </c>
      <c r="T1672">
        <v>2</v>
      </c>
      <c r="U1672" s="1">
        <v>44836</v>
      </c>
      <c r="V1672">
        <v>1</v>
      </c>
      <c r="W1672" t="str">
        <f>IF(Table1[[#This Row],[Engagement Score]]&lt;3,"Low",IF(Table1[[#This Row],[Engagement Score]]&lt;4,"Medium","High"))</f>
        <v>Low</v>
      </c>
      <c r="X1672">
        <v>4</v>
      </c>
      <c r="Y1672" t="str">
        <f>IF(Table1[[#This Row],[Satisfaction Score]]&lt;3,"Unsatisfied",IF(Table1[[#This Row],[Satisfaction Score]]&lt;4,"Neutral","Satisfied"))</f>
        <v>Satisfied</v>
      </c>
      <c r="Z1672">
        <v>1</v>
      </c>
      <c r="AA1672" s="1">
        <v>44993</v>
      </c>
      <c r="AB1672" t="s">
        <v>50</v>
      </c>
      <c r="AC1672" t="s">
        <v>51</v>
      </c>
      <c r="AD1672" t="s">
        <v>52</v>
      </c>
      <c r="AE1672">
        <v>5</v>
      </c>
      <c r="AF1672" s="5">
        <v>164.41</v>
      </c>
      <c r="AG1672">
        <v>27</v>
      </c>
      <c r="AH1672" t="str">
        <f t="shared" si="26"/>
        <v>Adult</v>
      </c>
    </row>
    <row r="1673" spans="1:34" x14ac:dyDescent="0.25">
      <c r="A1673">
        <v>2195</v>
      </c>
      <c r="B1673" s="1">
        <v>45079</v>
      </c>
      <c r="C1673">
        <v>2</v>
      </c>
      <c r="D1673" t="s">
        <v>28</v>
      </c>
      <c r="E1673" t="s">
        <v>69</v>
      </c>
      <c r="F1673" t="s">
        <v>30</v>
      </c>
      <c r="G1673" t="s">
        <v>31</v>
      </c>
      <c r="H1673" t="s">
        <v>32</v>
      </c>
      <c r="I1673" t="s">
        <v>46</v>
      </c>
      <c r="J1673" t="s">
        <v>34</v>
      </c>
      <c r="K1673" t="s">
        <v>188</v>
      </c>
      <c r="L1673" t="s">
        <v>111</v>
      </c>
      <c r="M1673" s="1">
        <v>20028</v>
      </c>
      <c r="N1673" t="s">
        <v>36</v>
      </c>
      <c r="O1673" t="s">
        <v>37</v>
      </c>
      <c r="P1673" t="s">
        <v>72</v>
      </c>
      <c r="Q1673" t="s">
        <v>61</v>
      </c>
      <c r="R1673" t="s">
        <v>98</v>
      </c>
      <c r="S1673" t="str">
        <f>IF(Table1[[#This Row],[Current Employee Rating]]&gt;=4,"High Performer",IF(Table1[[#This Row],[Current Employee Rating]]&gt;=3,"Average Performer","Low Performer"))</f>
        <v>Low Performer</v>
      </c>
      <c r="T1673">
        <v>2</v>
      </c>
      <c r="U1673" s="1">
        <v>44895</v>
      </c>
      <c r="V1673">
        <v>1</v>
      </c>
      <c r="W1673" t="str">
        <f>IF(Table1[[#This Row],[Engagement Score]]&lt;3,"Low",IF(Table1[[#This Row],[Engagement Score]]&lt;4,"Medium","High"))</f>
        <v>Low</v>
      </c>
      <c r="X1673">
        <v>5</v>
      </c>
      <c r="Y1673" t="str">
        <f>IF(Table1[[#This Row],[Satisfaction Score]]&lt;3,"Unsatisfied",IF(Table1[[#This Row],[Satisfaction Score]]&lt;4,"Neutral","Satisfied"))</f>
        <v>Satisfied</v>
      </c>
      <c r="Z1673">
        <v>1</v>
      </c>
      <c r="AA1673" s="1">
        <v>45054</v>
      </c>
      <c r="AB1673" t="s">
        <v>62</v>
      </c>
      <c r="AC1673" t="s">
        <v>51</v>
      </c>
      <c r="AD1673" t="s">
        <v>43</v>
      </c>
      <c r="AE1673">
        <v>3</v>
      </c>
      <c r="AF1673" s="5">
        <v>559.87</v>
      </c>
      <c r="AG1673">
        <v>69</v>
      </c>
      <c r="AH1673" t="str">
        <f t="shared" si="26"/>
        <v>Old</v>
      </c>
    </row>
    <row r="1674" spans="1:34" x14ac:dyDescent="0.25">
      <c r="A1674">
        <v>2196</v>
      </c>
      <c r="B1674" s="1">
        <v>44879</v>
      </c>
      <c r="C1674">
        <v>3</v>
      </c>
      <c r="D1674" t="s">
        <v>28</v>
      </c>
      <c r="E1674" t="s">
        <v>29</v>
      </c>
      <c r="F1674" t="s">
        <v>108</v>
      </c>
      <c r="G1674" t="s">
        <v>55</v>
      </c>
      <c r="H1674" t="s">
        <v>45</v>
      </c>
      <c r="I1674" t="s">
        <v>55</v>
      </c>
      <c r="J1674" t="s">
        <v>34</v>
      </c>
      <c r="K1674" t="s">
        <v>188</v>
      </c>
      <c r="L1674" t="s">
        <v>111</v>
      </c>
      <c r="M1674" s="1">
        <v>30492</v>
      </c>
      <c r="N1674" t="s">
        <v>36</v>
      </c>
      <c r="O1674" t="s">
        <v>48</v>
      </c>
      <c r="P1674" t="s">
        <v>38</v>
      </c>
      <c r="Q1674" t="s">
        <v>61</v>
      </c>
      <c r="R1674" t="s">
        <v>98</v>
      </c>
      <c r="S1674" t="str">
        <f>IF(Table1[[#This Row],[Current Employee Rating]]&gt;=4,"High Performer",IF(Table1[[#This Row],[Current Employee Rating]]&gt;=3,"Average Performer","Low Performer"))</f>
        <v>High Performer</v>
      </c>
      <c r="T1674">
        <v>5</v>
      </c>
      <c r="U1674" s="1">
        <v>45139</v>
      </c>
      <c r="V1674">
        <v>5</v>
      </c>
      <c r="W1674" t="str">
        <f>IF(Table1[[#This Row],[Engagement Score]]&lt;3,"Low",IF(Table1[[#This Row],[Engagement Score]]&lt;4,"Medium","High"))</f>
        <v>High</v>
      </c>
      <c r="X1674">
        <v>2</v>
      </c>
      <c r="Y1674" t="str">
        <f>IF(Table1[[#This Row],[Satisfaction Score]]&lt;3,"Unsatisfied",IF(Table1[[#This Row],[Satisfaction Score]]&lt;4,"Neutral","Satisfied"))</f>
        <v>Unsatisfied</v>
      </c>
      <c r="Z1674">
        <v>3</v>
      </c>
      <c r="AA1674" s="1">
        <v>44905</v>
      </c>
      <c r="AB1674" t="s">
        <v>68</v>
      </c>
      <c r="AC1674" t="s">
        <v>51</v>
      </c>
      <c r="AD1674" t="s">
        <v>63</v>
      </c>
      <c r="AE1674">
        <v>2</v>
      </c>
      <c r="AF1674" s="5">
        <v>572.11</v>
      </c>
      <c r="AG1674">
        <v>39</v>
      </c>
      <c r="AH1674" t="str">
        <f t="shared" si="26"/>
        <v>Adult</v>
      </c>
    </row>
    <row r="1675" spans="1:34" x14ac:dyDescent="0.25">
      <c r="A1675">
        <v>2197</v>
      </c>
      <c r="B1675" s="1">
        <v>43334</v>
      </c>
      <c r="C1675">
        <v>7</v>
      </c>
      <c r="D1675" t="s">
        <v>28</v>
      </c>
      <c r="E1675" t="s">
        <v>85</v>
      </c>
      <c r="F1675" t="s">
        <v>108</v>
      </c>
      <c r="G1675" t="s">
        <v>31</v>
      </c>
      <c r="H1675" t="s">
        <v>32</v>
      </c>
      <c r="I1675" t="s">
        <v>55</v>
      </c>
      <c r="J1675" t="s">
        <v>34</v>
      </c>
      <c r="K1675" t="s">
        <v>188</v>
      </c>
      <c r="L1675" t="s">
        <v>101</v>
      </c>
      <c r="M1675" s="1">
        <v>30418</v>
      </c>
      <c r="N1675" t="s">
        <v>36</v>
      </c>
      <c r="O1675" t="s">
        <v>37</v>
      </c>
      <c r="P1675" t="s">
        <v>84</v>
      </c>
      <c r="Q1675" t="s">
        <v>77</v>
      </c>
      <c r="R1675" t="s">
        <v>98</v>
      </c>
      <c r="S1675" t="str">
        <f>IF(Table1[[#This Row],[Current Employee Rating]]&gt;=4,"High Performer",IF(Table1[[#This Row],[Current Employee Rating]]&gt;=3,"Average Performer","Low Performer"))</f>
        <v>High Performer</v>
      </c>
      <c r="T1675">
        <v>4</v>
      </c>
      <c r="U1675" s="1">
        <v>45031</v>
      </c>
      <c r="V1675">
        <v>2</v>
      </c>
      <c r="W1675" t="str">
        <f>IF(Table1[[#This Row],[Engagement Score]]&lt;3,"Low",IF(Table1[[#This Row],[Engagement Score]]&lt;4,"Medium","High"))</f>
        <v>Low</v>
      </c>
      <c r="X1675">
        <v>3</v>
      </c>
      <c r="Y1675" t="str">
        <f>IF(Table1[[#This Row],[Satisfaction Score]]&lt;3,"Unsatisfied",IF(Table1[[#This Row],[Satisfaction Score]]&lt;4,"Neutral","Satisfied"))</f>
        <v>Neutral</v>
      </c>
      <c r="Z1675">
        <v>1</v>
      </c>
      <c r="AA1675" s="1">
        <v>45002</v>
      </c>
      <c r="AB1675" t="s">
        <v>68</v>
      </c>
      <c r="AC1675" t="s">
        <v>51</v>
      </c>
      <c r="AD1675" t="s">
        <v>73</v>
      </c>
      <c r="AE1675">
        <v>2</v>
      </c>
      <c r="AF1675" s="5">
        <v>724.83</v>
      </c>
      <c r="AG1675">
        <v>35</v>
      </c>
      <c r="AH1675" t="str">
        <f t="shared" si="26"/>
        <v>Adult</v>
      </c>
    </row>
    <row r="1676" spans="1:34" x14ac:dyDescent="0.25">
      <c r="A1676">
        <v>2198</v>
      </c>
      <c r="B1676" s="1">
        <v>44910</v>
      </c>
      <c r="C1676">
        <v>3</v>
      </c>
      <c r="D1676" t="s">
        <v>28</v>
      </c>
      <c r="E1676" t="s">
        <v>44</v>
      </c>
      <c r="F1676" t="s">
        <v>30</v>
      </c>
      <c r="G1676" t="s">
        <v>31</v>
      </c>
      <c r="H1676" t="s">
        <v>56</v>
      </c>
      <c r="I1676" t="s">
        <v>33</v>
      </c>
      <c r="J1676" t="s">
        <v>34</v>
      </c>
      <c r="K1676" t="s">
        <v>188</v>
      </c>
      <c r="L1676" t="s">
        <v>70</v>
      </c>
      <c r="M1676" s="1">
        <v>23193</v>
      </c>
      <c r="N1676" t="s">
        <v>36</v>
      </c>
      <c r="O1676" t="s">
        <v>37</v>
      </c>
      <c r="P1676" t="s">
        <v>38</v>
      </c>
      <c r="Q1676" t="s">
        <v>61</v>
      </c>
      <c r="R1676" t="s">
        <v>78</v>
      </c>
      <c r="S1676" t="str">
        <f>IF(Table1[[#This Row],[Current Employee Rating]]&gt;=4,"High Performer",IF(Table1[[#This Row],[Current Employee Rating]]&gt;=3,"Average Performer","Low Performer"))</f>
        <v>Low Performer</v>
      </c>
      <c r="T1676">
        <v>1</v>
      </c>
      <c r="U1676" s="1">
        <v>45120</v>
      </c>
      <c r="V1676">
        <v>2</v>
      </c>
      <c r="W1676" t="str">
        <f>IF(Table1[[#This Row],[Engagement Score]]&lt;3,"Low",IF(Table1[[#This Row],[Engagement Score]]&lt;4,"Medium","High"))</f>
        <v>Low</v>
      </c>
      <c r="X1676">
        <v>4</v>
      </c>
      <c r="Y1676" t="str">
        <f>IF(Table1[[#This Row],[Satisfaction Score]]&lt;3,"Unsatisfied",IF(Table1[[#This Row],[Satisfaction Score]]&lt;4,"Neutral","Satisfied"))</f>
        <v>Satisfied</v>
      </c>
      <c r="Z1676">
        <v>2</v>
      </c>
      <c r="AA1676" s="1">
        <v>44787</v>
      </c>
      <c r="AB1676" t="s">
        <v>41</v>
      </c>
      <c r="AC1676" t="s">
        <v>42</v>
      </c>
      <c r="AD1676" t="s">
        <v>43</v>
      </c>
      <c r="AE1676">
        <v>5</v>
      </c>
      <c r="AF1676" s="5">
        <v>198.35</v>
      </c>
      <c r="AG1676">
        <v>59</v>
      </c>
      <c r="AH1676" t="str">
        <f t="shared" si="26"/>
        <v>Middle Aged</v>
      </c>
    </row>
    <row r="1677" spans="1:34" x14ac:dyDescent="0.25">
      <c r="A1677">
        <v>2199</v>
      </c>
      <c r="B1677" s="1">
        <v>43982</v>
      </c>
      <c r="C1677">
        <v>5</v>
      </c>
      <c r="D1677" t="s">
        <v>28</v>
      </c>
      <c r="E1677" t="s">
        <v>87</v>
      </c>
      <c r="F1677" t="s">
        <v>30</v>
      </c>
      <c r="G1677" t="s">
        <v>55</v>
      </c>
      <c r="H1677" t="s">
        <v>32</v>
      </c>
      <c r="I1677" t="s">
        <v>55</v>
      </c>
      <c r="J1677" t="s">
        <v>34</v>
      </c>
      <c r="K1677" t="s">
        <v>188</v>
      </c>
      <c r="L1677" t="s">
        <v>65</v>
      </c>
      <c r="M1677" s="1">
        <v>28316</v>
      </c>
      <c r="N1677" t="s">
        <v>36</v>
      </c>
      <c r="O1677" t="s">
        <v>37</v>
      </c>
      <c r="P1677" t="s">
        <v>38</v>
      </c>
      <c r="Q1677" t="s">
        <v>77</v>
      </c>
      <c r="R1677" t="s">
        <v>78</v>
      </c>
      <c r="S1677" t="str">
        <f>IF(Table1[[#This Row],[Current Employee Rating]]&gt;=4,"High Performer",IF(Table1[[#This Row],[Current Employee Rating]]&gt;=3,"Average Performer","Low Performer"))</f>
        <v>High Performer</v>
      </c>
      <c r="T1677">
        <v>4</v>
      </c>
      <c r="U1677" s="1">
        <v>45080</v>
      </c>
      <c r="V1677">
        <v>4</v>
      </c>
      <c r="W1677" t="str">
        <f>IF(Table1[[#This Row],[Engagement Score]]&lt;3,"Low",IF(Table1[[#This Row],[Engagement Score]]&lt;4,"Medium","High"))</f>
        <v>High</v>
      </c>
      <c r="X1677">
        <v>3</v>
      </c>
      <c r="Y1677" t="str">
        <f>IF(Table1[[#This Row],[Satisfaction Score]]&lt;3,"Unsatisfied",IF(Table1[[#This Row],[Satisfaction Score]]&lt;4,"Neutral","Satisfied"))</f>
        <v>Neutral</v>
      </c>
      <c r="Z1677">
        <v>4</v>
      </c>
      <c r="AA1677" s="1">
        <v>45096</v>
      </c>
      <c r="AB1677" t="s">
        <v>62</v>
      </c>
      <c r="AC1677" t="s">
        <v>51</v>
      </c>
      <c r="AD1677" t="s">
        <v>73</v>
      </c>
      <c r="AE1677">
        <v>3</v>
      </c>
      <c r="AF1677" s="5">
        <v>142.69999999999999</v>
      </c>
      <c r="AG1677">
        <v>43</v>
      </c>
      <c r="AH1677" t="str">
        <f t="shared" si="26"/>
        <v>Middle Aged</v>
      </c>
    </row>
    <row r="1678" spans="1:34" x14ac:dyDescent="0.25">
      <c r="A1678">
        <v>2200</v>
      </c>
      <c r="B1678" s="1">
        <v>44761</v>
      </c>
      <c r="C1678">
        <v>3</v>
      </c>
      <c r="D1678" t="s">
        <v>28</v>
      </c>
      <c r="E1678" t="s">
        <v>64</v>
      </c>
      <c r="F1678" t="s">
        <v>30</v>
      </c>
      <c r="G1678" t="s">
        <v>31</v>
      </c>
      <c r="H1678" t="s">
        <v>45</v>
      </c>
      <c r="I1678" t="s">
        <v>55</v>
      </c>
      <c r="J1678" t="s">
        <v>34</v>
      </c>
      <c r="K1678" t="s">
        <v>188</v>
      </c>
      <c r="L1678" t="s">
        <v>70</v>
      </c>
      <c r="M1678" s="1">
        <v>19798</v>
      </c>
      <c r="N1678" t="s">
        <v>36</v>
      </c>
      <c r="O1678" t="s">
        <v>37</v>
      </c>
      <c r="P1678" t="s">
        <v>84</v>
      </c>
      <c r="Q1678" t="s">
        <v>61</v>
      </c>
      <c r="R1678" t="s">
        <v>78</v>
      </c>
      <c r="S1678" t="str">
        <f>IF(Table1[[#This Row],[Current Employee Rating]]&gt;=4,"High Performer",IF(Table1[[#This Row],[Current Employee Rating]]&gt;=3,"Average Performer","Low Performer"))</f>
        <v>High Performer</v>
      </c>
      <c r="T1678">
        <v>4</v>
      </c>
      <c r="U1678" s="1">
        <v>44911</v>
      </c>
      <c r="V1678">
        <v>3</v>
      </c>
      <c r="W1678" t="str">
        <f>IF(Table1[[#This Row],[Engagement Score]]&lt;3,"Low",IF(Table1[[#This Row],[Engagement Score]]&lt;4,"Medium","High"))</f>
        <v>Medium</v>
      </c>
      <c r="X1678">
        <v>1</v>
      </c>
      <c r="Y1678" t="str">
        <f>IF(Table1[[#This Row],[Satisfaction Score]]&lt;3,"Unsatisfied",IF(Table1[[#This Row],[Satisfaction Score]]&lt;4,"Neutral","Satisfied"))</f>
        <v>Unsatisfied</v>
      </c>
      <c r="Z1678">
        <v>5</v>
      </c>
      <c r="AA1678" s="1">
        <v>45014</v>
      </c>
      <c r="AB1678" t="s">
        <v>62</v>
      </c>
      <c r="AC1678" t="s">
        <v>51</v>
      </c>
      <c r="AD1678" t="s">
        <v>52</v>
      </c>
      <c r="AE1678">
        <v>2</v>
      </c>
      <c r="AF1678" s="5">
        <v>910.99</v>
      </c>
      <c r="AG1678">
        <v>68</v>
      </c>
      <c r="AH1678" t="str">
        <f t="shared" si="26"/>
        <v>Old</v>
      </c>
    </row>
    <row r="1679" spans="1:34" x14ac:dyDescent="0.25">
      <c r="A1679">
        <v>2201</v>
      </c>
      <c r="B1679" s="1">
        <v>44013</v>
      </c>
      <c r="C1679">
        <v>5</v>
      </c>
      <c r="D1679" t="s">
        <v>28</v>
      </c>
      <c r="E1679" t="s">
        <v>94</v>
      </c>
      <c r="F1679" t="s">
        <v>30</v>
      </c>
      <c r="G1679" t="s">
        <v>31</v>
      </c>
      <c r="H1679" t="s">
        <v>32</v>
      </c>
      <c r="I1679" t="s">
        <v>46</v>
      </c>
      <c r="J1679" t="s">
        <v>34</v>
      </c>
      <c r="K1679" t="s">
        <v>188</v>
      </c>
      <c r="L1679" t="s">
        <v>96</v>
      </c>
      <c r="M1679" s="1">
        <v>33051</v>
      </c>
      <c r="N1679" t="s">
        <v>36</v>
      </c>
      <c r="O1679" t="s">
        <v>48</v>
      </c>
      <c r="P1679" t="s">
        <v>60</v>
      </c>
      <c r="Q1679" t="s">
        <v>67</v>
      </c>
      <c r="R1679" t="s">
        <v>78</v>
      </c>
      <c r="S1679" t="str">
        <f>IF(Table1[[#This Row],[Current Employee Rating]]&gt;=4,"High Performer",IF(Table1[[#This Row],[Current Employee Rating]]&gt;=3,"Average Performer","Low Performer"))</f>
        <v>Low Performer</v>
      </c>
      <c r="T1679">
        <v>2</v>
      </c>
      <c r="U1679" s="1">
        <v>45101</v>
      </c>
      <c r="V1679">
        <v>5</v>
      </c>
      <c r="W1679" t="str">
        <f>IF(Table1[[#This Row],[Engagement Score]]&lt;3,"Low",IF(Table1[[#This Row],[Engagement Score]]&lt;4,"Medium","High"))</f>
        <v>High</v>
      </c>
      <c r="X1679">
        <v>1</v>
      </c>
      <c r="Y1679" t="str">
        <f>IF(Table1[[#This Row],[Satisfaction Score]]&lt;3,"Unsatisfied",IF(Table1[[#This Row],[Satisfaction Score]]&lt;4,"Neutral","Satisfied"))</f>
        <v>Unsatisfied</v>
      </c>
      <c r="Z1679">
        <v>5</v>
      </c>
      <c r="AA1679" s="1">
        <v>45000</v>
      </c>
      <c r="AB1679" t="s">
        <v>41</v>
      </c>
      <c r="AC1679" t="s">
        <v>42</v>
      </c>
      <c r="AD1679" t="s">
        <v>63</v>
      </c>
      <c r="AE1679">
        <v>4</v>
      </c>
      <c r="AF1679" s="5">
        <v>863.83</v>
      </c>
      <c r="AG1679">
        <v>30</v>
      </c>
      <c r="AH1679" t="str">
        <f t="shared" si="26"/>
        <v>Adult</v>
      </c>
    </row>
    <row r="1680" spans="1:34" x14ac:dyDescent="0.25">
      <c r="A1680">
        <v>2202</v>
      </c>
      <c r="B1680" s="1">
        <v>44153</v>
      </c>
      <c r="C1680">
        <v>5</v>
      </c>
      <c r="D1680" t="s">
        <v>28</v>
      </c>
      <c r="E1680" t="s">
        <v>74</v>
      </c>
      <c r="F1680" t="s">
        <v>30</v>
      </c>
      <c r="G1680" t="s">
        <v>31</v>
      </c>
      <c r="H1680" t="s">
        <v>45</v>
      </c>
      <c r="I1680" t="s">
        <v>46</v>
      </c>
      <c r="J1680" t="s">
        <v>34</v>
      </c>
      <c r="K1680" t="s">
        <v>188</v>
      </c>
      <c r="L1680" t="s">
        <v>96</v>
      </c>
      <c r="M1680" s="1">
        <v>25204</v>
      </c>
      <c r="N1680" t="s">
        <v>36</v>
      </c>
      <c r="O1680" t="s">
        <v>37</v>
      </c>
      <c r="P1680" t="s">
        <v>84</v>
      </c>
      <c r="Q1680" t="s">
        <v>67</v>
      </c>
      <c r="R1680" t="s">
        <v>78</v>
      </c>
      <c r="S1680" t="str">
        <f>IF(Table1[[#This Row],[Current Employee Rating]]&gt;=4,"High Performer",IF(Table1[[#This Row],[Current Employee Rating]]&gt;=3,"Average Performer","Low Performer"))</f>
        <v>High Performer</v>
      </c>
      <c r="T1680">
        <v>4</v>
      </c>
      <c r="U1680" s="1">
        <v>45101</v>
      </c>
      <c r="V1680">
        <v>5</v>
      </c>
      <c r="W1680" t="str">
        <f>IF(Table1[[#This Row],[Engagement Score]]&lt;3,"Low",IF(Table1[[#This Row],[Engagement Score]]&lt;4,"Medium","High"))</f>
        <v>High</v>
      </c>
      <c r="X1680">
        <v>4</v>
      </c>
      <c r="Y1680" t="str">
        <f>IF(Table1[[#This Row],[Satisfaction Score]]&lt;3,"Unsatisfied",IF(Table1[[#This Row],[Satisfaction Score]]&lt;4,"Neutral","Satisfied"))</f>
        <v>Satisfied</v>
      </c>
      <c r="Z1680">
        <v>5</v>
      </c>
      <c r="AA1680" s="1">
        <v>44812</v>
      </c>
      <c r="AB1680" t="s">
        <v>50</v>
      </c>
      <c r="AC1680" t="s">
        <v>42</v>
      </c>
      <c r="AD1680" t="s">
        <v>63</v>
      </c>
      <c r="AE1680">
        <v>4</v>
      </c>
      <c r="AF1680" s="5">
        <v>606.57000000000005</v>
      </c>
      <c r="AG1680">
        <v>51</v>
      </c>
      <c r="AH1680" t="str">
        <f t="shared" si="26"/>
        <v>Middle Aged</v>
      </c>
    </row>
    <row r="1681" spans="1:34" x14ac:dyDescent="0.25">
      <c r="A1681">
        <v>2203</v>
      </c>
      <c r="B1681" s="1">
        <v>43890</v>
      </c>
      <c r="C1681">
        <v>6</v>
      </c>
      <c r="D1681" t="s">
        <v>28</v>
      </c>
      <c r="E1681" t="s">
        <v>81</v>
      </c>
      <c r="F1681" t="s">
        <v>108</v>
      </c>
      <c r="G1681" t="s">
        <v>31</v>
      </c>
      <c r="H1681" t="s">
        <v>45</v>
      </c>
      <c r="I1681" t="s">
        <v>46</v>
      </c>
      <c r="J1681" t="s">
        <v>34</v>
      </c>
      <c r="K1681" t="s">
        <v>188</v>
      </c>
      <c r="L1681" t="s">
        <v>65</v>
      </c>
      <c r="M1681" s="1">
        <v>31507</v>
      </c>
      <c r="N1681" t="s">
        <v>36</v>
      </c>
      <c r="O1681" t="s">
        <v>37</v>
      </c>
      <c r="P1681" t="s">
        <v>84</v>
      </c>
      <c r="Q1681" t="s">
        <v>67</v>
      </c>
      <c r="R1681" t="s">
        <v>78</v>
      </c>
      <c r="S1681" t="str">
        <f>IF(Table1[[#This Row],[Current Employee Rating]]&gt;=4,"High Performer",IF(Table1[[#This Row],[Current Employee Rating]]&gt;=3,"Average Performer","Low Performer"))</f>
        <v>Low Performer</v>
      </c>
      <c r="T1681">
        <v>1</v>
      </c>
      <c r="U1681" s="1">
        <v>44802</v>
      </c>
      <c r="V1681">
        <v>1</v>
      </c>
      <c r="W1681" t="str">
        <f>IF(Table1[[#This Row],[Engagement Score]]&lt;3,"Low",IF(Table1[[#This Row],[Engagement Score]]&lt;4,"Medium","High"))</f>
        <v>Low</v>
      </c>
      <c r="X1681">
        <v>4</v>
      </c>
      <c r="Y1681" t="str">
        <f>IF(Table1[[#This Row],[Satisfaction Score]]&lt;3,"Unsatisfied",IF(Table1[[#This Row],[Satisfaction Score]]&lt;4,"Neutral","Satisfied"))</f>
        <v>Satisfied</v>
      </c>
      <c r="Z1681">
        <v>1</v>
      </c>
      <c r="AA1681" s="1">
        <v>44909</v>
      </c>
      <c r="AB1681" t="s">
        <v>68</v>
      </c>
      <c r="AC1681" t="s">
        <v>51</v>
      </c>
      <c r="AD1681" t="s">
        <v>52</v>
      </c>
      <c r="AE1681">
        <v>2</v>
      </c>
      <c r="AF1681" s="5">
        <v>333.27</v>
      </c>
      <c r="AG1681">
        <v>34</v>
      </c>
      <c r="AH1681" t="str">
        <f t="shared" si="26"/>
        <v>Adult</v>
      </c>
    </row>
    <row r="1682" spans="1:34" x14ac:dyDescent="0.25">
      <c r="A1682">
        <v>2204</v>
      </c>
      <c r="B1682" s="1">
        <v>44463</v>
      </c>
      <c r="C1682">
        <v>4</v>
      </c>
      <c r="D1682" t="s">
        <v>28</v>
      </c>
      <c r="E1682" t="s">
        <v>54</v>
      </c>
      <c r="F1682" t="s">
        <v>30</v>
      </c>
      <c r="G1682" t="s">
        <v>46</v>
      </c>
      <c r="H1682" t="s">
        <v>56</v>
      </c>
      <c r="I1682" t="s">
        <v>46</v>
      </c>
      <c r="J1682" t="s">
        <v>34</v>
      </c>
      <c r="K1682" t="s">
        <v>188</v>
      </c>
      <c r="L1682" t="s">
        <v>100</v>
      </c>
      <c r="M1682" s="1">
        <v>30978</v>
      </c>
      <c r="N1682" t="s">
        <v>36</v>
      </c>
      <c r="O1682" t="s">
        <v>37</v>
      </c>
      <c r="P1682" t="s">
        <v>60</v>
      </c>
      <c r="Q1682" t="s">
        <v>77</v>
      </c>
      <c r="R1682" t="s">
        <v>98</v>
      </c>
      <c r="S1682" t="str">
        <f>IF(Table1[[#This Row],[Current Employee Rating]]&gt;=4,"High Performer",IF(Table1[[#This Row],[Current Employee Rating]]&gt;=3,"Average Performer","Low Performer"))</f>
        <v>Low Performer</v>
      </c>
      <c r="T1682">
        <v>2</v>
      </c>
      <c r="U1682" s="1">
        <v>44835</v>
      </c>
      <c r="V1682">
        <v>5</v>
      </c>
      <c r="W1682" t="str">
        <f>IF(Table1[[#This Row],[Engagement Score]]&lt;3,"Low",IF(Table1[[#This Row],[Engagement Score]]&lt;4,"Medium","High"))</f>
        <v>High</v>
      </c>
      <c r="X1682">
        <v>2</v>
      </c>
      <c r="Y1682" t="str">
        <f>IF(Table1[[#This Row],[Satisfaction Score]]&lt;3,"Unsatisfied",IF(Table1[[#This Row],[Satisfaction Score]]&lt;4,"Neutral","Satisfied"))</f>
        <v>Unsatisfied</v>
      </c>
      <c r="Z1682">
        <v>3</v>
      </c>
      <c r="AA1682" s="1">
        <v>44892</v>
      </c>
      <c r="AB1682" t="s">
        <v>50</v>
      </c>
      <c r="AC1682" t="s">
        <v>42</v>
      </c>
      <c r="AD1682" t="s">
        <v>73</v>
      </c>
      <c r="AE1682">
        <v>3</v>
      </c>
      <c r="AF1682" s="5">
        <v>284.05</v>
      </c>
      <c r="AG1682">
        <v>37</v>
      </c>
      <c r="AH1682" t="str">
        <f t="shared" si="26"/>
        <v>Adult</v>
      </c>
    </row>
    <row r="1683" spans="1:34" x14ac:dyDescent="0.25">
      <c r="A1683">
        <v>2205</v>
      </c>
      <c r="B1683" s="1">
        <v>44664</v>
      </c>
      <c r="C1683">
        <v>4</v>
      </c>
      <c r="D1683" t="s">
        <v>28</v>
      </c>
      <c r="E1683" t="s">
        <v>69</v>
      </c>
      <c r="F1683" t="s">
        <v>30</v>
      </c>
      <c r="G1683" t="s">
        <v>55</v>
      </c>
      <c r="H1683" t="s">
        <v>56</v>
      </c>
      <c r="I1683" t="s">
        <v>55</v>
      </c>
      <c r="J1683" t="s">
        <v>34</v>
      </c>
      <c r="K1683" t="s">
        <v>188</v>
      </c>
      <c r="L1683" t="s">
        <v>58</v>
      </c>
      <c r="M1683" s="1">
        <v>16084</v>
      </c>
      <c r="N1683" t="s">
        <v>36</v>
      </c>
      <c r="O1683" t="s">
        <v>37</v>
      </c>
      <c r="P1683" t="s">
        <v>72</v>
      </c>
      <c r="Q1683" t="s">
        <v>77</v>
      </c>
      <c r="R1683" t="s">
        <v>98</v>
      </c>
      <c r="S1683" t="str">
        <f>IF(Table1[[#This Row],[Current Employee Rating]]&gt;=4,"High Performer",IF(Table1[[#This Row],[Current Employee Rating]]&gt;=3,"Average Performer","Low Performer"))</f>
        <v>High Performer</v>
      </c>
      <c r="T1683">
        <v>4</v>
      </c>
      <c r="U1683" s="1">
        <v>44809</v>
      </c>
      <c r="V1683">
        <v>2</v>
      </c>
      <c r="W1683" t="str">
        <f>IF(Table1[[#This Row],[Engagement Score]]&lt;3,"Low",IF(Table1[[#This Row],[Engagement Score]]&lt;4,"Medium","High"))</f>
        <v>Low</v>
      </c>
      <c r="X1683">
        <v>3</v>
      </c>
      <c r="Y1683" t="str">
        <f>IF(Table1[[#This Row],[Satisfaction Score]]&lt;3,"Unsatisfied",IF(Table1[[#This Row],[Satisfaction Score]]&lt;4,"Neutral","Satisfied"))</f>
        <v>Neutral</v>
      </c>
      <c r="Z1683">
        <v>5</v>
      </c>
      <c r="AA1683" s="1">
        <v>45100</v>
      </c>
      <c r="AB1683" t="s">
        <v>41</v>
      </c>
      <c r="AC1683" t="s">
        <v>42</v>
      </c>
      <c r="AD1683" t="s">
        <v>52</v>
      </c>
      <c r="AE1683">
        <v>1</v>
      </c>
      <c r="AF1683" s="5">
        <v>271.69</v>
      </c>
      <c r="AG1683">
        <v>78</v>
      </c>
      <c r="AH1683" t="str">
        <f t="shared" si="26"/>
        <v>Old</v>
      </c>
    </row>
    <row r="1684" spans="1:34" x14ac:dyDescent="0.25">
      <c r="A1684">
        <v>2206</v>
      </c>
      <c r="B1684" s="1">
        <v>44859</v>
      </c>
      <c r="C1684">
        <v>3</v>
      </c>
      <c r="D1684" t="s">
        <v>28</v>
      </c>
      <c r="E1684" t="s">
        <v>29</v>
      </c>
      <c r="F1684" t="s">
        <v>30</v>
      </c>
      <c r="G1684" t="s">
        <v>31</v>
      </c>
      <c r="H1684" t="s">
        <v>45</v>
      </c>
      <c r="I1684" t="s">
        <v>33</v>
      </c>
      <c r="J1684" t="s">
        <v>34</v>
      </c>
      <c r="K1684" t="s">
        <v>188</v>
      </c>
      <c r="L1684" t="s">
        <v>70</v>
      </c>
      <c r="M1684" s="1">
        <v>15350</v>
      </c>
      <c r="N1684" t="s">
        <v>36</v>
      </c>
      <c r="O1684" t="s">
        <v>37</v>
      </c>
      <c r="P1684" t="s">
        <v>60</v>
      </c>
      <c r="Q1684" t="s">
        <v>39</v>
      </c>
      <c r="R1684" t="s">
        <v>98</v>
      </c>
      <c r="S1684" t="str">
        <f>IF(Table1[[#This Row],[Current Employee Rating]]&gt;=4,"High Performer",IF(Table1[[#This Row],[Current Employee Rating]]&gt;=3,"Average Performer","Low Performer"))</f>
        <v>High Performer</v>
      </c>
      <c r="T1684">
        <v>5</v>
      </c>
      <c r="U1684" s="1">
        <v>44797</v>
      </c>
      <c r="V1684">
        <v>2</v>
      </c>
      <c r="W1684" t="str">
        <f>IF(Table1[[#This Row],[Engagement Score]]&lt;3,"Low",IF(Table1[[#This Row],[Engagement Score]]&lt;4,"Medium","High"))</f>
        <v>Low</v>
      </c>
      <c r="X1684">
        <v>4</v>
      </c>
      <c r="Y1684" t="str">
        <f>IF(Table1[[#This Row],[Satisfaction Score]]&lt;3,"Unsatisfied",IF(Table1[[#This Row],[Satisfaction Score]]&lt;4,"Neutral","Satisfied"))</f>
        <v>Satisfied</v>
      </c>
      <c r="Z1684">
        <v>3</v>
      </c>
      <c r="AA1684" s="1">
        <v>44820</v>
      </c>
      <c r="AB1684" t="s">
        <v>68</v>
      </c>
      <c r="AC1684" t="s">
        <v>42</v>
      </c>
      <c r="AD1684" t="s">
        <v>63</v>
      </c>
      <c r="AE1684">
        <v>3</v>
      </c>
      <c r="AF1684" s="5">
        <v>274.22000000000003</v>
      </c>
      <c r="AG1684">
        <v>80</v>
      </c>
      <c r="AH1684" t="str">
        <f t="shared" si="26"/>
        <v>Old</v>
      </c>
    </row>
    <row r="1685" spans="1:34" x14ac:dyDescent="0.25">
      <c r="A1685">
        <v>2207</v>
      </c>
      <c r="B1685" s="1">
        <v>44223</v>
      </c>
      <c r="C1685">
        <v>5</v>
      </c>
      <c r="D1685" t="s">
        <v>28</v>
      </c>
      <c r="E1685" t="s">
        <v>85</v>
      </c>
      <c r="F1685" t="s">
        <v>30</v>
      </c>
      <c r="G1685" t="s">
        <v>55</v>
      </c>
      <c r="H1685" t="s">
        <v>32</v>
      </c>
      <c r="I1685" t="s">
        <v>55</v>
      </c>
      <c r="J1685" t="s">
        <v>34</v>
      </c>
      <c r="K1685" t="s">
        <v>188</v>
      </c>
      <c r="L1685" t="s">
        <v>70</v>
      </c>
      <c r="M1685" s="1">
        <v>19516</v>
      </c>
      <c r="N1685" t="s">
        <v>36</v>
      </c>
      <c r="O1685" t="s">
        <v>37</v>
      </c>
      <c r="P1685" t="s">
        <v>72</v>
      </c>
      <c r="Q1685" t="s">
        <v>77</v>
      </c>
      <c r="R1685" t="s">
        <v>98</v>
      </c>
      <c r="S1685" t="str">
        <f>IF(Table1[[#This Row],[Current Employee Rating]]&gt;=4,"High Performer",IF(Table1[[#This Row],[Current Employee Rating]]&gt;=3,"Average Performer","Low Performer"))</f>
        <v>High Performer</v>
      </c>
      <c r="T1685">
        <v>5</v>
      </c>
      <c r="U1685" s="1">
        <v>45014</v>
      </c>
      <c r="V1685">
        <v>3</v>
      </c>
      <c r="W1685" t="str">
        <f>IF(Table1[[#This Row],[Engagement Score]]&lt;3,"Low",IF(Table1[[#This Row],[Engagement Score]]&lt;4,"Medium","High"))</f>
        <v>Medium</v>
      </c>
      <c r="X1685">
        <v>3</v>
      </c>
      <c r="Y1685" t="str">
        <f>IF(Table1[[#This Row],[Satisfaction Score]]&lt;3,"Unsatisfied",IF(Table1[[#This Row],[Satisfaction Score]]&lt;4,"Neutral","Satisfied"))</f>
        <v>Neutral</v>
      </c>
      <c r="Z1685">
        <v>1</v>
      </c>
      <c r="AA1685" s="1">
        <v>45103</v>
      </c>
      <c r="AB1685" t="s">
        <v>62</v>
      </c>
      <c r="AC1685" t="s">
        <v>51</v>
      </c>
      <c r="AD1685" t="s">
        <v>52</v>
      </c>
      <c r="AE1685">
        <v>1</v>
      </c>
      <c r="AF1685" s="5">
        <v>448.93</v>
      </c>
      <c r="AG1685">
        <v>68</v>
      </c>
      <c r="AH1685" t="str">
        <f t="shared" si="26"/>
        <v>Old</v>
      </c>
    </row>
    <row r="1686" spans="1:34" x14ac:dyDescent="0.25">
      <c r="A1686">
        <v>2208</v>
      </c>
      <c r="B1686" s="1">
        <v>43364</v>
      </c>
      <c r="C1686">
        <v>7</v>
      </c>
      <c r="D1686" t="s">
        <v>112</v>
      </c>
      <c r="E1686" t="s">
        <v>74</v>
      </c>
      <c r="F1686" t="s">
        <v>30</v>
      </c>
      <c r="G1686" t="s">
        <v>55</v>
      </c>
      <c r="H1686" t="s">
        <v>56</v>
      </c>
      <c r="I1686" t="s">
        <v>55</v>
      </c>
      <c r="J1686" t="s">
        <v>95</v>
      </c>
      <c r="K1686" t="s">
        <v>95</v>
      </c>
      <c r="L1686" t="s">
        <v>97</v>
      </c>
      <c r="M1686" s="1">
        <v>17826</v>
      </c>
      <c r="N1686" t="s">
        <v>71</v>
      </c>
      <c r="O1686" t="s">
        <v>37</v>
      </c>
      <c r="P1686" t="s">
        <v>60</v>
      </c>
      <c r="Q1686" t="s">
        <v>67</v>
      </c>
      <c r="R1686" t="s">
        <v>98</v>
      </c>
      <c r="S1686" t="str">
        <f>IF(Table1[[#This Row],[Current Employee Rating]]&gt;=4,"High Performer",IF(Table1[[#This Row],[Current Employee Rating]]&gt;=3,"Average Performer","Low Performer"))</f>
        <v>High Performer</v>
      </c>
      <c r="T1686">
        <v>5</v>
      </c>
      <c r="U1686" s="1">
        <v>44992</v>
      </c>
      <c r="V1686">
        <v>5</v>
      </c>
      <c r="W1686" t="str">
        <f>IF(Table1[[#This Row],[Engagement Score]]&lt;3,"Low",IF(Table1[[#This Row],[Engagement Score]]&lt;4,"Medium","High"))</f>
        <v>High</v>
      </c>
      <c r="X1686">
        <v>3</v>
      </c>
      <c r="Y1686" t="str">
        <f>IF(Table1[[#This Row],[Satisfaction Score]]&lt;3,"Unsatisfied",IF(Table1[[#This Row],[Satisfaction Score]]&lt;4,"Neutral","Satisfied"))</f>
        <v>Neutral</v>
      </c>
      <c r="Z1686">
        <v>3</v>
      </c>
      <c r="AA1686" s="1">
        <v>44806</v>
      </c>
      <c r="AB1686" t="s">
        <v>68</v>
      </c>
      <c r="AC1686" t="s">
        <v>42</v>
      </c>
      <c r="AD1686" t="s">
        <v>52</v>
      </c>
      <c r="AE1686">
        <v>3</v>
      </c>
      <c r="AF1686" s="5">
        <v>907.13</v>
      </c>
      <c r="AG1686">
        <v>70</v>
      </c>
      <c r="AH1686" t="str">
        <f t="shared" si="26"/>
        <v>Old</v>
      </c>
    </row>
    <row r="1687" spans="1:34" x14ac:dyDescent="0.25">
      <c r="A1687">
        <v>2209</v>
      </c>
      <c r="B1687" s="1">
        <v>43935</v>
      </c>
      <c r="C1687">
        <v>6</v>
      </c>
      <c r="D1687" t="s">
        <v>112</v>
      </c>
      <c r="E1687" t="s">
        <v>94</v>
      </c>
      <c r="F1687" t="s">
        <v>30</v>
      </c>
      <c r="G1687" t="s">
        <v>46</v>
      </c>
      <c r="H1687" t="s">
        <v>32</v>
      </c>
      <c r="I1687" t="s">
        <v>46</v>
      </c>
      <c r="J1687" t="s">
        <v>95</v>
      </c>
      <c r="K1687" t="s">
        <v>95</v>
      </c>
      <c r="L1687" t="s">
        <v>101</v>
      </c>
      <c r="M1687" s="1">
        <v>36768</v>
      </c>
      <c r="N1687" t="s">
        <v>36</v>
      </c>
      <c r="O1687" t="s">
        <v>48</v>
      </c>
      <c r="P1687" t="s">
        <v>72</v>
      </c>
      <c r="Q1687" t="s">
        <v>39</v>
      </c>
      <c r="R1687" t="s">
        <v>98</v>
      </c>
      <c r="S1687" t="str">
        <f>IF(Table1[[#This Row],[Current Employee Rating]]&gt;=4,"High Performer",IF(Table1[[#This Row],[Current Employee Rating]]&gt;=3,"Average Performer","Low Performer"))</f>
        <v>High Performer</v>
      </c>
      <c r="T1687">
        <v>5</v>
      </c>
      <c r="U1687" s="1">
        <v>45017</v>
      </c>
      <c r="V1687">
        <v>2</v>
      </c>
      <c r="W1687" t="str">
        <f>IF(Table1[[#This Row],[Engagement Score]]&lt;3,"Low",IF(Table1[[#This Row],[Engagement Score]]&lt;4,"Medium","High"))</f>
        <v>Low</v>
      </c>
      <c r="X1687">
        <v>2</v>
      </c>
      <c r="Y1687" t="str">
        <f>IF(Table1[[#This Row],[Satisfaction Score]]&lt;3,"Unsatisfied",IF(Table1[[#This Row],[Satisfaction Score]]&lt;4,"Neutral","Satisfied"))</f>
        <v>Unsatisfied</v>
      </c>
      <c r="Z1687">
        <v>5</v>
      </c>
      <c r="AA1687" s="1">
        <v>44867</v>
      </c>
      <c r="AB1687" t="s">
        <v>68</v>
      </c>
      <c r="AC1687" t="s">
        <v>51</v>
      </c>
      <c r="AD1687" t="s">
        <v>63</v>
      </c>
      <c r="AE1687">
        <v>3</v>
      </c>
      <c r="AF1687" s="5">
        <v>545.69000000000005</v>
      </c>
      <c r="AG1687">
        <v>20</v>
      </c>
      <c r="AH1687" t="str">
        <f t="shared" si="26"/>
        <v>Young Adult</v>
      </c>
    </row>
    <row r="1688" spans="1:34" x14ac:dyDescent="0.25">
      <c r="A1688">
        <v>2210</v>
      </c>
      <c r="B1688" s="1">
        <v>44347</v>
      </c>
      <c r="C1688">
        <v>4</v>
      </c>
      <c r="D1688" t="s">
        <v>112</v>
      </c>
      <c r="E1688" t="s">
        <v>54</v>
      </c>
      <c r="F1688" t="s">
        <v>30</v>
      </c>
      <c r="G1688" t="s">
        <v>46</v>
      </c>
      <c r="H1688" t="s">
        <v>32</v>
      </c>
      <c r="I1688" t="s">
        <v>33</v>
      </c>
      <c r="J1688" t="s">
        <v>95</v>
      </c>
      <c r="K1688" t="s">
        <v>95</v>
      </c>
      <c r="L1688" t="s">
        <v>101</v>
      </c>
      <c r="M1688" s="1">
        <v>23785</v>
      </c>
      <c r="N1688" t="s">
        <v>36</v>
      </c>
      <c r="O1688" t="s">
        <v>37</v>
      </c>
      <c r="P1688" t="s">
        <v>72</v>
      </c>
      <c r="Q1688" t="s">
        <v>61</v>
      </c>
      <c r="R1688" t="s">
        <v>78</v>
      </c>
      <c r="S1688" t="str">
        <f>IF(Table1[[#This Row],[Current Employee Rating]]&gt;=4,"High Performer",IF(Table1[[#This Row],[Current Employee Rating]]&gt;=3,"Average Performer","Low Performer"))</f>
        <v>High Performer</v>
      </c>
      <c r="T1688">
        <v>4</v>
      </c>
      <c r="U1688" s="1">
        <v>44935</v>
      </c>
      <c r="V1688">
        <v>1</v>
      </c>
      <c r="W1688" t="str">
        <f>IF(Table1[[#This Row],[Engagement Score]]&lt;3,"Low",IF(Table1[[#This Row],[Engagement Score]]&lt;4,"Medium","High"))</f>
        <v>Low</v>
      </c>
      <c r="X1688">
        <v>5</v>
      </c>
      <c r="Y1688" t="str">
        <f>IF(Table1[[#This Row],[Satisfaction Score]]&lt;3,"Unsatisfied",IF(Table1[[#This Row],[Satisfaction Score]]&lt;4,"Neutral","Satisfied"))</f>
        <v>Satisfied</v>
      </c>
      <c r="Z1688">
        <v>3</v>
      </c>
      <c r="AA1688" s="1">
        <v>45124</v>
      </c>
      <c r="AB1688" t="s">
        <v>68</v>
      </c>
      <c r="AC1688" t="s">
        <v>42</v>
      </c>
      <c r="AD1688" t="s">
        <v>63</v>
      </c>
      <c r="AE1688">
        <v>5</v>
      </c>
      <c r="AF1688" s="5">
        <v>220.14</v>
      </c>
      <c r="AG1688">
        <v>56</v>
      </c>
      <c r="AH1688" t="str">
        <f t="shared" si="26"/>
        <v>Middle Aged</v>
      </c>
    </row>
    <row r="1689" spans="1:34" x14ac:dyDescent="0.25">
      <c r="A1689">
        <v>2211</v>
      </c>
      <c r="B1689" s="1">
        <v>43931</v>
      </c>
      <c r="C1689">
        <v>6</v>
      </c>
      <c r="D1689" t="s">
        <v>112</v>
      </c>
      <c r="E1689" t="s">
        <v>74</v>
      </c>
      <c r="F1689" t="s">
        <v>30</v>
      </c>
      <c r="G1689" t="s">
        <v>31</v>
      </c>
      <c r="H1689" t="s">
        <v>32</v>
      </c>
      <c r="I1689" t="s">
        <v>33</v>
      </c>
      <c r="J1689" t="s">
        <v>95</v>
      </c>
      <c r="K1689" t="s">
        <v>95</v>
      </c>
      <c r="L1689" t="s">
        <v>70</v>
      </c>
      <c r="M1689" s="1">
        <v>26169</v>
      </c>
      <c r="N1689" t="s">
        <v>71</v>
      </c>
      <c r="O1689" t="s">
        <v>37</v>
      </c>
      <c r="P1689" t="s">
        <v>38</v>
      </c>
      <c r="Q1689" t="s">
        <v>67</v>
      </c>
      <c r="R1689" t="s">
        <v>78</v>
      </c>
      <c r="S1689" t="str">
        <f>IF(Table1[[#This Row],[Current Employee Rating]]&gt;=4,"High Performer",IF(Table1[[#This Row],[Current Employee Rating]]&gt;=3,"Average Performer","Low Performer"))</f>
        <v>High Performer</v>
      </c>
      <c r="T1689">
        <v>5</v>
      </c>
      <c r="U1689" s="1">
        <v>44958</v>
      </c>
      <c r="V1689">
        <v>1</v>
      </c>
      <c r="W1689" t="str">
        <f>IF(Table1[[#This Row],[Engagement Score]]&lt;3,"Low",IF(Table1[[#This Row],[Engagement Score]]&lt;4,"Medium","High"))</f>
        <v>Low</v>
      </c>
      <c r="X1689">
        <v>5</v>
      </c>
      <c r="Y1689" t="str">
        <f>IF(Table1[[#This Row],[Satisfaction Score]]&lt;3,"Unsatisfied",IF(Table1[[#This Row],[Satisfaction Score]]&lt;4,"Neutral","Satisfied"))</f>
        <v>Satisfied</v>
      </c>
      <c r="Z1689">
        <v>3</v>
      </c>
      <c r="AA1689" s="1">
        <v>44886</v>
      </c>
      <c r="AB1689" t="s">
        <v>41</v>
      </c>
      <c r="AC1689" t="s">
        <v>51</v>
      </c>
      <c r="AD1689" t="s">
        <v>63</v>
      </c>
      <c r="AE1689">
        <v>3</v>
      </c>
      <c r="AF1689" s="5">
        <v>906.62</v>
      </c>
      <c r="AG1689">
        <v>49</v>
      </c>
      <c r="AH1689" t="str">
        <f t="shared" si="26"/>
        <v>Middle Aged</v>
      </c>
    </row>
    <row r="1690" spans="1:34" x14ac:dyDescent="0.25">
      <c r="A1690">
        <v>2212</v>
      </c>
      <c r="B1690" s="1">
        <v>44745</v>
      </c>
      <c r="C1690">
        <v>3</v>
      </c>
      <c r="D1690" t="s">
        <v>112</v>
      </c>
      <c r="E1690" t="s">
        <v>87</v>
      </c>
      <c r="F1690" t="s">
        <v>30</v>
      </c>
      <c r="G1690" t="s">
        <v>55</v>
      </c>
      <c r="H1690" t="s">
        <v>32</v>
      </c>
      <c r="I1690" t="s">
        <v>46</v>
      </c>
      <c r="J1690" t="s">
        <v>95</v>
      </c>
      <c r="K1690" t="s">
        <v>95</v>
      </c>
      <c r="L1690" t="s">
        <v>70</v>
      </c>
      <c r="M1690" s="1">
        <v>33369</v>
      </c>
      <c r="N1690" t="s">
        <v>36</v>
      </c>
      <c r="O1690" t="s">
        <v>37</v>
      </c>
      <c r="P1690" t="s">
        <v>38</v>
      </c>
      <c r="Q1690" t="s">
        <v>39</v>
      </c>
      <c r="R1690" t="s">
        <v>78</v>
      </c>
      <c r="S1690" t="str">
        <f>IF(Table1[[#This Row],[Current Employee Rating]]&gt;=4,"High Performer",IF(Table1[[#This Row],[Current Employee Rating]]&gt;=3,"Average Performer","Low Performer"))</f>
        <v>Low Performer</v>
      </c>
      <c r="T1690">
        <v>1</v>
      </c>
      <c r="U1690" s="1">
        <v>45133</v>
      </c>
      <c r="V1690">
        <v>4</v>
      </c>
      <c r="W1690" t="str">
        <f>IF(Table1[[#This Row],[Engagement Score]]&lt;3,"Low",IF(Table1[[#This Row],[Engagement Score]]&lt;4,"Medium","High"))</f>
        <v>High</v>
      </c>
      <c r="X1690">
        <v>1</v>
      </c>
      <c r="Y1690" t="str">
        <f>IF(Table1[[#This Row],[Satisfaction Score]]&lt;3,"Unsatisfied",IF(Table1[[#This Row],[Satisfaction Score]]&lt;4,"Neutral","Satisfied"))</f>
        <v>Unsatisfied</v>
      </c>
      <c r="Z1690">
        <v>5</v>
      </c>
      <c r="AA1690" s="1">
        <v>45126</v>
      </c>
      <c r="AB1690" t="s">
        <v>68</v>
      </c>
      <c r="AC1690" t="s">
        <v>42</v>
      </c>
      <c r="AD1690" t="s">
        <v>52</v>
      </c>
      <c r="AE1690">
        <v>1</v>
      </c>
      <c r="AF1690" s="5">
        <v>160.81</v>
      </c>
      <c r="AG1690">
        <v>31</v>
      </c>
      <c r="AH1690" t="str">
        <f t="shared" si="26"/>
        <v>Adult</v>
      </c>
    </row>
    <row r="1691" spans="1:34" x14ac:dyDescent="0.25">
      <c r="A1691">
        <v>2213</v>
      </c>
      <c r="B1691" s="1">
        <v>45000</v>
      </c>
      <c r="C1691">
        <v>3</v>
      </c>
      <c r="D1691" t="s">
        <v>112</v>
      </c>
      <c r="E1691" t="s">
        <v>44</v>
      </c>
      <c r="F1691" t="s">
        <v>30</v>
      </c>
      <c r="G1691" t="s">
        <v>46</v>
      </c>
      <c r="H1691" t="s">
        <v>45</v>
      </c>
      <c r="I1691" t="s">
        <v>55</v>
      </c>
      <c r="J1691" t="s">
        <v>95</v>
      </c>
      <c r="K1691" t="s">
        <v>95</v>
      </c>
      <c r="L1691" t="s">
        <v>100</v>
      </c>
      <c r="M1691" s="1">
        <v>23988</v>
      </c>
      <c r="N1691" t="s">
        <v>36</v>
      </c>
      <c r="O1691" t="s">
        <v>37</v>
      </c>
      <c r="P1691" t="s">
        <v>84</v>
      </c>
      <c r="Q1691" t="s">
        <v>67</v>
      </c>
      <c r="R1691" t="s">
        <v>78</v>
      </c>
      <c r="S1691" t="str">
        <f>IF(Table1[[#This Row],[Current Employee Rating]]&gt;=4,"High Performer",IF(Table1[[#This Row],[Current Employee Rating]]&gt;=3,"Average Performer","Low Performer"))</f>
        <v>High Performer</v>
      </c>
      <c r="T1691">
        <v>5</v>
      </c>
      <c r="U1691" s="1">
        <v>45051</v>
      </c>
      <c r="V1691">
        <v>1</v>
      </c>
      <c r="W1691" t="str">
        <f>IF(Table1[[#This Row],[Engagement Score]]&lt;3,"Low",IF(Table1[[#This Row],[Engagement Score]]&lt;4,"Medium","High"))</f>
        <v>Low</v>
      </c>
      <c r="X1691">
        <v>4</v>
      </c>
      <c r="Y1691" t="str">
        <f>IF(Table1[[#This Row],[Satisfaction Score]]&lt;3,"Unsatisfied",IF(Table1[[#This Row],[Satisfaction Score]]&lt;4,"Neutral","Satisfied"))</f>
        <v>Satisfied</v>
      </c>
      <c r="Z1691">
        <v>2</v>
      </c>
      <c r="AA1691" s="1">
        <v>45025</v>
      </c>
      <c r="AB1691" t="s">
        <v>68</v>
      </c>
      <c r="AC1691" t="s">
        <v>42</v>
      </c>
      <c r="AD1691" t="s">
        <v>73</v>
      </c>
      <c r="AE1691">
        <v>1</v>
      </c>
      <c r="AF1691" s="5">
        <v>196.03</v>
      </c>
      <c r="AG1691">
        <v>58</v>
      </c>
      <c r="AH1691" t="str">
        <f t="shared" si="26"/>
        <v>Middle Aged</v>
      </c>
    </row>
    <row r="1692" spans="1:34" x14ac:dyDescent="0.25">
      <c r="A1692">
        <v>2214</v>
      </c>
      <c r="B1692" s="1">
        <v>44406</v>
      </c>
      <c r="C1692">
        <v>4</v>
      </c>
      <c r="D1692" t="s">
        <v>112</v>
      </c>
      <c r="E1692" t="s">
        <v>29</v>
      </c>
      <c r="F1692" t="s">
        <v>30</v>
      </c>
      <c r="G1692" t="s">
        <v>31</v>
      </c>
      <c r="H1692" t="s">
        <v>32</v>
      </c>
      <c r="I1692" t="s">
        <v>55</v>
      </c>
      <c r="J1692" t="s">
        <v>95</v>
      </c>
      <c r="K1692" t="s">
        <v>95</v>
      </c>
      <c r="L1692" t="s">
        <v>70</v>
      </c>
      <c r="M1692" s="1">
        <v>18923</v>
      </c>
      <c r="N1692" t="s">
        <v>36</v>
      </c>
      <c r="O1692" t="s">
        <v>37</v>
      </c>
      <c r="P1692" t="s">
        <v>72</v>
      </c>
      <c r="Q1692" t="s">
        <v>67</v>
      </c>
      <c r="R1692" t="s">
        <v>78</v>
      </c>
      <c r="S1692" t="str">
        <f>IF(Table1[[#This Row],[Current Employee Rating]]&gt;=4,"High Performer",IF(Table1[[#This Row],[Current Employee Rating]]&gt;=3,"Average Performer","Low Performer"))</f>
        <v>High Performer</v>
      </c>
      <c r="T1692">
        <v>4</v>
      </c>
      <c r="U1692" s="1">
        <v>44983</v>
      </c>
      <c r="V1692">
        <v>1</v>
      </c>
      <c r="W1692" t="str">
        <f>IF(Table1[[#This Row],[Engagement Score]]&lt;3,"Low",IF(Table1[[#This Row],[Engagement Score]]&lt;4,"Medium","High"))</f>
        <v>Low</v>
      </c>
      <c r="X1692">
        <v>1</v>
      </c>
      <c r="Y1692" t="str">
        <f>IF(Table1[[#This Row],[Satisfaction Score]]&lt;3,"Unsatisfied",IF(Table1[[#This Row],[Satisfaction Score]]&lt;4,"Neutral","Satisfied"))</f>
        <v>Unsatisfied</v>
      </c>
      <c r="Z1692">
        <v>5</v>
      </c>
      <c r="AA1692" s="1">
        <v>45001</v>
      </c>
      <c r="AB1692" t="s">
        <v>41</v>
      </c>
      <c r="AC1692" t="s">
        <v>42</v>
      </c>
      <c r="AD1692" t="s">
        <v>73</v>
      </c>
      <c r="AE1692">
        <v>4</v>
      </c>
      <c r="AF1692" s="5">
        <v>973.62</v>
      </c>
      <c r="AG1692">
        <v>70</v>
      </c>
      <c r="AH1692" t="str">
        <f t="shared" si="26"/>
        <v>Old</v>
      </c>
    </row>
    <row r="1693" spans="1:34" x14ac:dyDescent="0.25">
      <c r="A1693">
        <v>2215</v>
      </c>
      <c r="B1693" s="1">
        <v>44597</v>
      </c>
      <c r="C1693">
        <v>4</v>
      </c>
      <c r="D1693" t="s">
        <v>112</v>
      </c>
      <c r="E1693" t="s">
        <v>69</v>
      </c>
      <c r="F1693" t="s">
        <v>30</v>
      </c>
      <c r="G1693" t="s">
        <v>31</v>
      </c>
      <c r="H1693" t="s">
        <v>56</v>
      </c>
      <c r="I1693" t="s">
        <v>33</v>
      </c>
      <c r="J1693" t="s">
        <v>95</v>
      </c>
      <c r="K1693" t="s">
        <v>95</v>
      </c>
      <c r="L1693" t="s">
        <v>79</v>
      </c>
      <c r="M1693" s="1">
        <v>22997</v>
      </c>
      <c r="N1693" t="s">
        <v>36</v>
      </c>
      <c r="O1693" t="s">
        <v>37</v>
      </c>
      <c r="P1693" t="s">
        <v>84</v>
      </c>
      <c r="Q1693" t="s">
        <v>77</v>
      </c>
      <c r="R1693" t="s">
        <v>78</v>
      </c>
      <c r="S1693" t="str">
        <f>IF(Table1[[#This Row],[Current Employee Rating]]&gt;=4,"High Performer",IF(Table1[[#This Row],[Current Employee Rating]]&gt;=3,"Average Performer","Low Performer"))</f>
        <v>Low Performer</v>
      </c>
      <c r="T1693">
        <v>1</v>
      </c>
      <c r="U1693" s="1">
        <v>45040</v>
      </c>
      <c r="V1693">
        <v>1</v>
      </c>
      <c r="W1693" t="str">
        <f>IF(Table1[[#This Row],[Engagement Score]]&lt;3,"Low",IF(Table1[[#This Row],[Engagement Score]]&lt;4,"Medium","High"))</f>
        <v>Low</v>
      </c>
      <c r="X1693">
        <v>5</v>
      </c>
      <c r="Y1693" t="str">
        <f>IF(Table1[[#This Row],[Satisfaction Score]]&lt;3,"Unsatisfied",IF(Table1[[#This Row],[Satisfaction Score]]&lt;4,"Neutral","Satisfied"))</f>
        <v>Satisfied</v>
      </c>
      <c r="Z1693">
        <v>5</v>
      </c>
      <c r="AA1693" s="1">
        <v>44834</v>
      </c>
      <c r="AB1693" t="s">
        <v>50</v>
      </c>
      <c r="AC1693" t="s">
        <v>51</v>
      </c>
      <c r="AD1693" t="s">
        <v>43</v>
      </c>
      <c r="AE1693">
        <v>3</v>
      </c>
      <c r="AF1693" s="5">
        <v>227</v>
      </c>
      <c r="AG1693">
        <v>60</v>
      </c>
      <c r="AH1693" t="str">
        <f t="shared" si="26"/>
        <v>Old</v>
      </c>
    </row>
    <row r="1694" spans="1:34" x14ac:dyDescent="0.25">
      <c r="A1694">
        <v>2216</v>
      </c>
      <c r="B1694" s="1">
        <v>44874</v>
      </c>
      <c r="C1694">
        <v>3</v>
      </c>
      <c r="D1694" t="s">
        <v>143</v>
      </c>
      <c r="E1694" t="s">
        <v>74</v>
      </c>
      <c r="F1694" t="s">
        <v>30</v>
      </c>
      <c r="G1694" t="s">
        <v>46</v>
      </c>
      <c r="H1694" t="s">
        <v>56</v>
      </c>
      <c r="I1694" t="s">
        <v>33</v>
      </c>
      <c r="J1694" t="s">
        <v>95</v>
      </c>
      <c r="K1694" t="s">
        <v>95</v>
      </c>
      <c r="L1694" t="s">
        <v>65</v>
      </c>
      <c r="M1694" s="1">
        <v>26339</v>
      </c>
      <c r="N1694" t="s">
        <v>36</v>
      </c>
      <c r="O1694" t="s">
        <v>37</v>
      </c>
      <c r="P1694" t="s">
        <v>49</v>
      </c>
      <c r="Q1694" t="s">
        <v>61</v>
      </c>
      <c r="R1694" t="s">
        <v>78</v>
      </c>
      <c r="S1694" t="str">
        <f>IF(Table1[[#This Row],[Current Employee Rating]]&gt;=4,"High Performer",IF(Table1[[#This Row],[Current Employee Rating]]&gt;=3,"Average Performer","Low Performer"))</f>
        <v>Low Performer</v>
      </c>
      <c r="T1694">
        <v>1</v>
      </c>
      <c r="U1694" s="1">
        <v>45029</v>
      </c>
      <c r="V1694">
        <v>4</v>
      </c>
      <c r="W1694" t="str">
        <f>IF(Table1[[#This Row],[Engagement Score]]&lt;3,"Low",IF(Table1[[#This Row],[Engagement Score]]&lt;4,"Medium","High"))</f>
        <v>High</v>
      </c>
      <c r="X1694">
        <v>5</v>
      </c>
      <c r="Y1694" t="str">
        <f>IF(Table1[[#This Row],[Satisfaction Score]]&lt;3,"Unsatisfied",IF(Table1[[#This Row],[Satisfaction Score]]&lt;4,"Neutral","Satisfied"))</f>
        <v>Satisfied</v>
      </c>
      <c r="Z1694">
        <v>2</v>
      </c>
      <c r="AA1694" s="1">
        <v>44920</v>
      </c>
      <c r="AB1694" t="s">
        <v>50</v>
      </c>
      <c r="AC1694" t="s">
        <v>51</v>
      </c>
      <c r="AD1694" t="s">
        <v>52</v>
      </c>
      <c r="AE1694">
        <v>4</v>
      </c>
      <c r="AF1694" s="5">
        <v>587.29</v>
      </c>
      <c r="AG1694">
        <v>50</v>
      </c>
      <c r="AH1694" t="str">
        <f t="shared" si="26"/>
        <v>Middle Aged</v>
      </c>
    </row>
    <row r="1695" spans="1:34" x14ac:dyDescent="0.25">
      <c r="A1695">
        <v>2217</v>
      </c>
      <c r="B1695" s="1">
        <v>44158</v>
      </c>
      <c r="C1695">
        <v>5</v>
      </c>
      <c r="D1695" t="s">
        <v>144</v>
      </c>
      <c r="E1695" t="s">
        <v>64</v>
      </c>
      <c r="F1695" t="s">
        <v>30</v>
      </c>
      <c r="G1695" t="s">
        <v>46</v>
      </c>
      <c r="H1695" t="s">
        <v>45</v>
      </c>
      <c r="I1695" t="s">
        <v>33</v>
      </c>
      <c r="J1695" t="s">
        <v>95</v>
      </c>
      <c r="K1695" t="s">
        <v>95</v>
      </c>
      <c r="L1695" t="s">
        <v>104</v>
      </c>
      <c r="M1695" s="1">
        <v>34901</v>
      </c>
      <c r="N1695" t="s">
        <v>71</v>
      </c>
      <c r="O1695" t="s">
        <v>37</v>
      </c>
      <c r="P1695" t="s">
        <v>49</v>
      </c>
      <c r="Q1695" t="s">
        <v>77</v>
      </c>
      <c r="R1695" t="s">
        <v>78</v>
      </c>
      <c r="S1695" t="str">
        <f>IF(Table1[[#This Row],[Current Employee Rating]]&gt;=4,"High Performer",IF(Table1[[#This Row],[Current Employee Rating]]&gt;=3,"Average Performer","Low Performer"))</f>
        <v>High Performer</v>
      </c>
      <c r="T1695">
        <v>4</v>
      </c>
      <c r="U1695" s="1">
        <v>44839</v>
      </c>
      <c r="V1695">
        <v>2</v>
      </c>
      <c r="W1695" t="str">
        <f>IF(Table1[[#This Row],[Engagement Score]]&lt;3,"Low",IF(Table1[[#This Row],[Engagement Score]]&lt;4,"Medium","High"))</f>
        <v>Low</v>
      </c>
      <c r="X1695">
        <v>1</v>
      </c>
      <c r="Y1695" t="str">
        <f>IF(Table1[[#This Row],[Satisfaction Score]]&lt;3,"Unsatisfied",IF(Table1[[#This Row],[Satisfaction Score]]&lt;4,"Neutral","Satisfied"))</f>
        <v>Unsatisfied</v>
      </c>
      <c r="Z1695">
        <v>2</v>
      </c>
      <c r="AA1695" s="1">
        <v>45008</v>
      </c>
      <c r="AB1695" t="s">
        <v>92</v>
      </c>
      <c r="AC1695" t="s">
        <v>51</v>
      </c>
      <c r="AD1695" t="s">
        <v>43</v>
      </c>
      <c r="AE1695">
        <v>1</v>
      </c>
      <c r="AF1695" s="5">
        <v>315.39</v>
      </c>
      <c r="AG1695">
        <v>25</v>
      </c>
      <c r="AH1695" t="str">
        <f t="shared" si="26"/>
        <v>Adult</v>
      </c>
    </row>
    <row r="1696" spans="1:34" x14ac:dyDescent="0.25">
      <c r="A1696">
        <v>2218</v>
      </c>
      <c r="B1696" s="1">
        <v>43517</v>
      </c>
      <c r="C1696">
        <v>7</v>
      </c>
      <c r="D1696" t="s">
        <v>145</v>
      </c>
      <c r="E1696" t="s">
        <v>85</v>
      </c>
      <c r="F1696" t="s">
        <v>30</v>
      </c>
      <c r="G1696" t="s">
        <v>46</v>
      </c>
      <c r="H1696" t="s">
        <v>56</v>
      </c>
      <c r="I1696" t="s">
        <v>46</v>
      </c>
      <c r="J1696" t="s">
        <v>95</v>
      </c>
      <c r="K1696" t="s">
        <v>95</v>
      </c>
      <c r="L1696" t="s">
        <v>70</v>
      </c>
      <c r="M1696" s="1">
        <v>24784</v>
      </c>
      <c r="N1696" t="s">
        <v>36</v>
      </c>
      <c r="O1696" t="s">
        <v>37</v>
      </c>
      <c r="P1696" t="s">
        <v>84</v>
      </c>
      <c r="Q1696" t="s">
        <v>39</v>
      </c>
      <c r="R1696" t="s">
        <v>78</v>
      </c>
      <c r="S1696" t="str">
        <f>IF(Table1[[#This Row],[Current Employee Rating]]&gt;=4,"High Performer",IF(Table1[[#This Row],[Current Employee Rating]]&gt;=3,"Average Performer","Low Performer"))</f>
        <v>High Performer</v>
      </c>
      <c r="T1696">
        <v>4</v>
      </c>
      <c r="U1696" s="1">
        <v>44844</v>
      </c>
      <c r="V1696">
        <v>4</v>
      </c>
      <c r="W1696" t="str">
        <f>IF(Table1[[#This Row],[Engagement Score]]&lt;3,"Low",IF(Table1[[#This Row],[Engagement Score]]&lt;4,"Medium","High"))</f>
        <v>High</v>
      </c>
      <c r="X1696">
        <v>1</v>
      </c>
      <c r="Y1696" t="str">
        <f>IF(Table1[[#This Row],[Satisfaction Score]]&lt;3,"Unsatisfied",IF(Table1[[#This Row],[Satisfaction Score]]&lt;4,"Neutral","Satisfied"))</f>
        <v>Unsatisfied</v>
      </c>
      <c r="Z1696">
        <v>5</v>
      </c>
      <c r="AA1696" s="1">
        <v>44922</v>
      </c>
      <c r="AB1696" t="s">
        <v>68</v>
      </c>
      <c r="AC1696" t="s">
        <v>42</v>
      </c>
      <c r="AD1696" t="s">
        <v>52</v>
      </c>
      <c r="AE1696">
        <v>5</v>
      </c>
      <c r="AF1696" s="5">
        <v>222.99</v>
      </c>
      <c r="AG1696">
        <v>52</v>
      </c>
      <c r="AH1696" t="str">
        <f t="shared" si="26"/>
        <v>Middle Aged</v>
      </c>
    </row>
    <row r="1697" spans="1:34" x14ac:dyDescent="0.25">
      <c r="A1697">
        <v>2219</v>
      </c>
      <c r="B1697" s="1">
        <v>44829</v>
      </c>
      <c r="C1697">
        <v>3</v>
      </c>
      <c r="D1697" t="s">
        <v>112</v>
      </c>
      <c r="E1697" t="s">
        <v>85</v>
      </c>
      <c r="F1697" t="s">
        <v>30</v>
      </c>
      <c r="G1697" t="s">
        <v>46</v>
      </c>
      <c r="H1697" t="s">
        <v>32</v>
      </c>
      <c r="I1697" t="s">
        <v>46</v>
      </c>
      <c r="J1697" t="s">
        <v>95</v>
      </c>
      <c r="K1697" t="s">
        <v>95</v>
      </c>
      <c r="L1697" t="s">
        <v>101</v>
      </c>
      <c r="M1697" s="1">
        <v>24405</v>
      </c>
      <c r="N1697" t="s">
        <v>36</v>
      </c>
      <c r="O1697" t="s">
        <v>37</v>
      </c>
      <c r="P1697" t="s">
        <v>49</v>
      </c>
      <c r="Q1697" t="s">
        <v>39</v>
      </c>
      <c r="R1697" t="s">
        <v>78</v>
      </c>
      <c r="S1697" t="str">
        <f>IF(Table1[[#This Row],[Current Employee Rating]]&gt;=4,"High Performer",IF(Table1[[#This Row],[Current Employee Rating]]&gt;=3,"Average Performer","Low Performer"))</f>
        <v>High Performer</v>
      </c>
      <c r="T1697">
        <v>5</v>
      </c>
      <c r="U1697" s="1">
        <v>45014</v>
      </c>
      <c r="V1697">
        <v>5</v>
      </c>
      <c r="W1697" t="str">
        <f>IF(Table1[[#This Row],[Engagement Score]]&lt;3,"Low",IF(Table1[[#This Row],[Engagement Score]]&lt;4,"Medium","High"))</f>
        <v>High</v>
      </c>
      <c r="X1697">
        <v>2</v>
      </c>
      <c r="Y1697" t="str">
        <f>IF(Table1[[#This Row],[Satisfaction Score]]&lt;3,"Unsatisfied",IF(Table1[[#This Row],[Satisfaction Score]]&lt;4,"Neutral","Satisfied"))</f>
        <v>Unsatisfied</v>
      </c>
      <c r="Z1697">
        <v>2</v>
      </c>
      <c r="AA1697" s="1">
        <v>44929</v>
      </c>
      <c r="AB1697" t="s">
        <v>68</v>
      </c>
      <c r="AC1697" t="s">
        <v>51</v>
      </c>
      <c r="AD1697" t="s">
        <v>43</v>
      </c>
      <c r="AE1697">
        <v>5</v>
      </c>
      <c r="AF1697" s="5">
        <v>401.35</v>
      </c>
      <c r="AG1697">
        <v>56</v>
      </c>
      <c r="AH1697" t="str">
        <f t="shared" si="26"/>
        <v>Middle Aged</v>
      </c>
    </row>
    <row r="1698" spans="1:34" x14ac:dyDescent="0.25">
      <c r="A1698">
        <v>2220</v>
      </c>
      <c r="B1698" s="1">
        <v>44821</v>
      </c>
      <c r="C1698">
        <v>3</v>
      </c>
      <c r="D1698" t="s">
        <v>112</v>
      </c>
      <c r="E1698" t="s">
        <v>44</v>
      </c>
      <c r="F1698" t="s">
        <v>30</v>
      </c>
      <c r="G1698" t="s">
        <v>31</v>
      </c>
      <c r="H1698" t="s">
        <v>56</v>
      </c>
      <c r="I1698" t="s">
        <v>33</v>
      </c>
      <c r="J1698" t="s">
        <v>95</v>
      </c>
      <c r="K1698" t="s">
        <v>95</v>
      </c>
      <c r="L1698" t="s">
        <v>75</v>
      </c>
      <c r="M1698" s="1">
        <v>22527</v>
      </c>
      <c r="N1698" t="s">
        <v>36</v>
      </c>
      <c r="O1698" t="s">
        <v>37</v>
      </c>
      <c r="P1698" t="s">
        <v>84</v>
      </c>
      <c r="Q1698" t="s">
        <v>67</v>
      </c>
      <c r="R1698" t="s">
        <v>78</v>
      </c>
      <c r="S1698" t="str">
        <f>IF(Table1[[#This Row],[Current Employee Rating]]&gt;=4,"High Performer",IF(Table1[[#This Row],[Current Employee Rating]]&gt;=3,"Average Performer","Low Performer"))</f>
        <v>High Performer</v>
      </c>
      <c r="T1698">
        <v>4</v>
      </c>
      <c r="U1698" s="1">
        <v>44987</v>
      </c>
      <c r="V1698">
        <v>3</v>
      </c>
      <c r="W1698" t="str">
        <f>IF(Table1[[#This Row],[Engagement Score]]&lt;3,"Low",IF(Table1[[#This Row],[Engagement Score]]&lt;4,"Medium","High"))</f>
        <v>Medium</v>
      </c>
      <c r="X1698">
        <v>3</v>
      </c>
      <c r="Y1698" t="str">
        <f>IF(Table1[[#This Row],[Satisfaction Score]]&lt;3,"Unsatisfied",IF(Table1[[#This Row],[Satisfaction Score]]&lt;4,"Neutral","Satisfied"))</f>
        <v>Neutral</v>
      </c>
      <c r="Z1698">
        <v>5</v>
      </c>
      <c r="AA1698" s="1">
        <v>45079</v>
      </c>
      <c r="AB1698" t="s">
        <v>41</v>
      </c>
      <c r="AC1698" t="s">
        <v>51</v>
      </c>
      <c r="AD1698" t="s">
        <v>63</v>
      </c>
      <c r="AE1698">
        <v>4</v>
      </c>
      <c r="AF1698" s="5">
        <v>938.01</v>
      </c>
      <c r="AG1698">
        <v>61</v>
      </c>
      <c r="AH1698" t="str">
        <f t="shared" si="26"/>
        <v>Old</v>
      </c>
    </row>
    <row r="1699" spans="1:34" x14ac:dyDescent="0.25">
      <c r="A1699">
        <v>2221</v>
      </c>
      <c r="B1699" s="1">
        <v>43616</v>
      </c>
      <c r="C1699">
        <v>6</v>
      </c>
      <c r="D1699" t="s">
        <v>112</v>
      </c>
      <c r="E1699" t="s">
        <v>87</v>
      </c>
      <c r="F1699" t="s">
        <v>30</v>
      </c>
      <c r="G1699" t="s">
        <v>31</v>
      </c>
      <c r="H1699" t="s">
        <v>32</v>
      </c>
      <c r="I1699" t="s">
        <v>46</v>
      </c>
      <c r="J1699" t="s">
        <v>95</v>
      </c>
      <c r="K1699" t="s">
        <v>95</v>
      </c>
      <c r="L1699" t="s">
        <v>70</v>
      </c>
      <c r="M1699" s="1">
        <v>34287</v>
      </c>
      <c r="N1699" t="s">
        <v>36</v>
      </c>
      <c r="O1699" t="s">
        <v>37</v>
      </c>
      <c r="P1699" t="s">
        <v>49</v>
      </c>
      <c r="Q1699" t="s">
        <v>61</v>
      </c>
      <c r="R1699" t="s">
        <v>78</v>
      </c>
      <c r="S1699" t="str">
        <f>IF(Table1[[#This Row],[Current Employee Rating]]&gt;=4,"High Performer",IF(Table1[[#This Row],[Current Employee Rating]]&gt;=3,"Average Performer","Low Performer"))</f>
        <v>High Performer</v>
      </c>
      <c r="T1699">
        <v>4</v>
      </c>
      <c r="U1699" s="1">
        <v>45044</v>
      </c>
      <c r="V1699">
        <v>1</v>
      </c>
      <c r="W1699" t="str">
        <f>IF(Table1[[#This Row],[Engagement Score]]&lt;3,"Low",IF(Table1[[#This Row],[Engagement Score]]&lt;4,"Medium","High"))</f>
        <v>Low</v>
      </c>
      <c r="X1699">
        <v>5</v>
      </c>
      <c r="Y1699" t="str">
        <f>IF(Table1[[#This Row],[Satisfaction Score]]&lt;3,"Unsatisfied",IF(Table1[[#This Row],[Satisfaction Score]]&lt;4,"Neutral","Satisfied"))</f>
        <v>Satisfied</v>
      </c>
      <c r="Z1699">
        <v>1</v>
      </c>
      <c r="AA1699" s="1">
        <v>44780</v>
      </c>
      <c r="AB1699" t="s">
        <v>68</v>
      </c>
      <c r="AC1699" t="s">
        <v>42</v>
      </c>
      <c r="AD1699" t="s">
        <v>52</v>
      </c>
      <c r="AE1699">
        <v>1</v>
      </c>
      <c r="AF1699" s="5">
        <v>737.04</v>
      </c>
      <c r="AG1699">
        <v>26</v>
      </c>
      <c r="AH1699" t="str">
        <f t="shared" si="26"/>
        <v>Adult</v>
      </c>
    </row>
    <row r="1700" spans="1:34" x14ac:dyDescent="0.25">
      <c r="A1700">
        <v>2222</v>
      </c>
      <c r="B1700" s="1">
        <v>44033</v>
      </c>
      <c r="C1700">
        <v>5</v>
      </c>
      <c r="D1700" t="s">
        <v>112</v>
      </c>
      <c r="E1700" t="s">
        <v>64</v>
      </c>
      <c r="F1700" t="s">
        <v>30</v>
      </c>
      <c r="G1700" t="s">
        <v>46</v>
      </c>
      <c r="H1700" t="s">
        <v>45</v>
      </c>
      <c r="I1700" t="s">
        <v>33</v>
      </c>
      <c r="J1700" t="s">
        <v>95</v>
      </c>
      <c r="K1700" t="s">
        <v>95</v>
      </c>
      <c r="L1700" t="s">
        <v>101</v>
      </c>
      <c r="M1700" s="1">
        <v>35993</v>
      </c>
      <c r="N1700" t="s">
        <v>36</v>
      </c>
      <c r="O1700" t="s">
        <v>37</v>
      </c>
      <c r="P1700" t="s">
        <v>49</v>
      </c>
      <c r="Q1700" t="s">
        <v>39</v>
      </c>
      <c r="R1700" t="s">
        <v>78</v>
      </c>
      <c r="S1700" t="str">
        <f>IF(Table1[[#This Row],[Current Employee Rating]]&gt;=4,"High Performer",IF(Table1[[#This Row],[Current Employee Rating]]&gt;=3,"Average Performer","Low Performer"))</f>
        <v>High Performer</v>
      </c>
      <c r="T1700">
        <v>4</v>
      </c>
      <c r="U1700" s="1">
        <v>44818</v>
      </c>
      <c r="V1700">
        <v>2</v>
      </c>
      <c r="W1700" t="str">
        <f>IF(Table1[[#This Row],[Engagement Score]]&lt;3,"Low",IF(Table1[[#This Row],[Engagement Score]]&lt;4,"Medium","High"))</f>
        <v>Low</v>
      </c>
      <c r="X1700">
        <v>3</v>
      </c>
      <c r="Y1700" t="str">
        <f>IF(Table1[[#This Row],[Satisfaction Score]]&lt;3,"Unsatisfied",IF(Table1[[#This Row],[Satisfaction Score]]&lt;4,"Neutral","Satisfied"))</f>
        <v>Neutral</v>
      </c>
      <c r="Z1700">
        <v>5</v>
      </c>
      <c r="AA1700" s="1">
        <v>45081</v>
      </c>
      <c r="AB1700" t="s">
        <v>62</v>
      </c>
      <c r="AC1700" t="s">
        <v>51</v>
      </c>
      <c r="AD1700" t="s">
        <v>43</v>
      </c>
      <c r="AE1700">
        <v>3</v>
      </c>
      <c r="AF1700" s="5">
        <v>303.01</v>
      </c>
      <c r="AG1700">
        <v>22</v>
      </c>
      <c r="AH1700" t="str">
        <f t="shared" si="26"/>
        <v>Young Adult</v>
      </c>
    </row>
    <row r="1701" spans="1:34" x14ac:dyDescent="0.25">
      <c r="A1701">
        <v>2223</v>
      </c>
      <c r="B1701" s="1">
        <v>44016</v>
      </c>
      <c r="C1701">
        <v>5</v>
      </c>
      <c r="D1701" t="s">
        <v>143</v>
      </c>
      <c r="E1701" t="s">
        <v>69</v>
      </c>
      <c r="F1701" t="s">
        <v>30</v>
      </c>
      <c r="G1701" t="s">
        <v>55</v>
      </c>
      <c r="H1701" t="s">
        <v>32</v>
      </c>
      <c r="I1701" t="s">
        <v>33</v>
      </c>
      <c r="J1701" t="s">
        <v>95</v>
      </c>
      <c r="K1701" t="s">
        <v>95</v>
      </c>
      <c r="L1701" t="s">
        <v>82</v>
      </c>
      <c r="M1701" s="1">
        <v>15390</v>
      </c>
      <c r="N1701" t="s">
        <v>36</v>
      </c>
      <c r="O1701" t="s">
        <v>37</v>
      </c>
      <c r="P1701" t="s">
        <v>84</v>
      </c>
      <c r="Q1701" t="s">
        <v>39</v>
      </c>
      <c r="R1701" t="s">
        <v>78</v>
      </c>
      <c r="S1701" t="str">
        <f>IF(Table1[[#This Row],[Current Employee Rating]]&gt;=4,"High Performer",IF(Table1[[#This Row],[Current Employee Rating]]&gt;=3,"Average Performer","Low Performer"))</f>
        <v>Low Performer</v>
      </c>
      <c r="T1701">
        <v>2</v>
      </c>
      <c r="U1701" s="1">
        <v>45069</v>
      </c>
      <c r="V1701">
        <v>1</v>
      </c>
      <c r="W1701" t="str">
        <f>IF(Table1[[#This Row],[Engagement Score]]&lt;3,"Low",IF(Table1[[#This Row],[Engagement Score]]&lt;4,"Medium","High"))</f>
        <v>Low</v>
      </c>
      <c r="X1701">
        <v>1</v>
      </c>
      <c r="Y1701" t="str">
        <f>IF(Table1[[#This Row],[Satisfaction Score]]&lt;3,"Unsatisfied",IF(Table1[[#This Row],[Satisfaction Score]]&lt;4,"Neutral","Satisfied"))</f>
        <v>Unsatisfied</v>
      </c>
      <c r="Z1701">
        <v>4</v>
      </c>
      <c r="AA1701" s="1">
        <v>45023</v>
      </c>
      <c r="AB1701" t="s">
        <v>92</v>
      </c>
      <c r="AC1701" t="s">
        <v>51</v>
      </c>
      <c r="AD1701" t="s">
        <v>63</v>
      </c>
      <c r="AE1701">
        <v>2</v>
      </c>
      <c r="AF1701" s="5">
        <v>905.55</v>
      </c>
      <c r="AG1701">
        <v>78</v>
      </c>
      <c r="AH1701" t="str">
        <f t="shared" si="26"/>
        <v>Old</v>
      </c>
    </row>
    <row r="1702" spans="1:34" x14ac:dyDescent="0.25">
      <c r="A1702">
        <v>2224</v>
      </c>
      <c r="B1702" s="1">
        <v>44117</v>
      </c>
      <c r="C1702">
        <v>5</v>
      </c>
      <c r="D1702" t="s">
        <v>144</v>
      </c>
      <c r="E1702" t="s">
        <v>29</v>
      </c>
      <c r="F1702" t="s">
        <v>30</v>
      </c>
      <c r="G1702" t="s">
        <v>55</v>
      </c>
      <c r="H1702" t="s">
        <v>45</v>
      </c>
      <c r="I1702" t="s">
        <v>33</v>
      </c>
      <c r="J1702" t="s">
        <v>95</v>
      </c>
      <c r="K1702" t="s">
        <v>95</v>
      </c>
      <c r="L1702" t="s">
        <v>101</v>
      </c>
      <c r="M1702" s="1">
        <v>36174</v>
      </c>
      <c r="N1702" t="s">
        <v>71</v>
      </c>
      <c r="O1702" t="s">
        <v>37</v>
      </c>
      <c r="P1702" t="s">
        <v>84</v>
      </c>
      <c r="Q1702" t="s">
        <v>77</v>
      </c>
      <c r="R1702" t="s">
        <v>78</v>
      </c>
      <c r="S1702" t="str">
        <f>IF(Table1[[#This Row],[Current Employee Rating]]&gt;=4,"High Performer",IF(Table1[[#This Row],[Current Employee Rating]]&gt;=3,"Average Performer","Low Performer"))</f>
        <v>High Performer</v>
      </c>
      <c r="T1702">
        <v>4</v>
      </c>
      <c r="U1702" s="1">
        <v>44959</v>
      </c>
      <c r="V1702">
        <v>2</v>
      </c>
      <c r="W1702" t="str">
        <f>IF(Table1[[#This Row],[Engagement Score]]&lt;3,"Low",IF(Table1[[#This Row],[Engagement Score]]&lt;4,"Medium","High"))</f>
        <v>Low</v>
      </c>
      <c r="X1702">
        <v>1</v>
      </c>
      <c r="Y1702" t="str">
        <f>IF(Table1[[#This Row],[Satisfaction Score]]&lt;3,"Unsatisfied",IF(Table1[[#This Row],[Satisfaction Score]]&lt;4,"Neutral","Satisfied"))</f>
        <v>Unsatisfied</v>
      </c>
      <c r="Z1702">
        <v>3</v>
      </c>
      <c r="AA1702" s="1">
        <v>44827</v>
      </c>
      <c r="AB1702" t="s">
        <v>50</v>
      </c>
      <c r="AC1702" t="s">
        <v>42</v>
      </c>
      <c r="AD1702" t="s">
        <v>43</v>
      </c>
      <c r="AE1702">
        <v>2</v>
      </c>
      <c r="AF1702" s="5">
        <v>914.52</v>
      </c>
      <c r="AG1702">
        <v>21</v>
      </c>
      <c r="AH1702" t="str">
        <f t="shared" si="26"/>
        <v>Young Adult</v>
      </c>
    </row>
    <row r="1703" spans="1:34" x14ac:dyDescent="0.25">
      <c r="A1703">
        <v>2225</v>
      </c>
      <c r="B1703" s="1">
        <v>45047</v>
      </c>
      <c r="C1703">
        <v>3</v>
      </c>
      <c r="D1703" t="s">
        <v>145</v>
      </c>
      <c r="E1703" t="s">
        <v>44</v>
      </c>
      <c r="F1703" t="s">
        <v>30</v>
      </c>
      <c r="G1703" t="s">
        <v>46</v>
      </c>
      <c r="H1703" t="s">
        <v>45</v>
      </c>
      <c r="I1703" t="s">
        <v>55</v>
      </c>
      <c r="J1703" t="s">
        <v>95</v>
      </c>
      <c r="K1703" t="s">
        <v>95</v>
      </c>
      <c r="L1703" t="s">
        <v>79</v>
      </c>
      <c r="M1703" s="1">
        <v>26270</v>
      </c>
      <c r="N1703" t="s">
        <v>36</v>
      </c>
      <c r="O1703" t="s">
        <v>48</v>
      </c>
      <c r="P1703" t="s">
        <v>72</v>
      </c>
      <c r="Q1703" t="s">
        <v>77</v>
      </c>
      <c r="R1703" t="s">
        <v>78</v>
      </c>
      <c r="S1703" t="str">
        <f>IF(Table1[[#This Row],[Current Employee Rating]]&gt;=4,"High Performer",IF(Table1[[#This Row],[Current Employee Rating]]&gt;=3,"Average Performer","Low Performer"))</f>
        <v>Low Performer</v>
      </c>
      <c r="T1703">
        <v>2</v>
      </c>
      <c r="U1703" s="1">
        <v>44794</v>
      </c>
      <c r="V1703">
        <v>1</v>
      </c>
      <c r="W1703" t="str">
        <f>IF(Table1[[#This Row],[Engagement Score]]&lt;3,"Low",IF(Table1[[#This Row],[Engagement Score]]&lt;4,"Medium","High"))</f>
        <v>Low</v>
      </c>
      <c r="X1703">
        <v>2</v>
      </c>
      <c r="Y1703" t="str">
        <f>IF(Table1[[#This Row],[Satisfaction Score]]&lt;3,"Unsatisfied",IF(Table1[[#This Row],[Satisfaction Score]]&lt;4,"Neutral","Satisfied"))</f>
        <v>Unsatisfied</v>
      </c>
      <c r="Z1703">
        <v>2</v>
      </c>
      <c r="AA1703" s="1">
        <v>44904</v>
      </c>
      <c r="AB1703" t="s">
        <v>62</v>
      </c>
      <c r="AC1703" t="s">
        <v>51</v>
      </c>
      <c r="AD1703" t="s">
        <v>73</v>
      </c>
      <c r="AE1703">
        <v>3</v>
      </c>
      <c r="AF1703" s="5">
        <v>789.98</v>
      </c>
      <c r="AG1703">
        <v>52</v>
      </c>
      <c r="AH1703" t="str">
        <f t="shared" si="26"/>
        <v>Middle Aged</v>
      </c>
    </row>
    <row r="1704" spans="1:34" x14ac:dyDescent="0.25">
      <c r="A1704">
        <v>2226</v>
      </c>
      <c r="B1704" s="1">
        <v>43546</v>
      </c>
      <c r="C1704">
        <v>7</v>
      </c>
      <c r="D1704" t="s">
        <v>112</v>
      </c>
      <c r="E1704" t="s">
        <v>85</v>
      </c>
      <c r="F1704" t="s">
        <v>30</v>
      </c>
      <c r="G1704" t="s">
        <v>31</v>
      </c>
      <c r="H1704" t="s">
        <v>45</v>
      </c>
      <c r="I1704" t="s">
        <v>55</v>
      </c>
      <c r="J1704" t="s">
        <v>95</v>
      </c>
      <c r="K1704" t="s">
        <v>95</v>
      </c>
      <c r="L1704" t="s">
        <v>75</v>
      </c>
      <c r="M1704" s="1">
        <v>22166</v>
      </c>
      <c r="N1704" t="s">
        <v>36</v>
      </c>
      <c r="O1704" t="s">
        <v>37</v>
      </c>
      <c r="P1704" t="s">
        <v>38</v>
      </c>
      <c r="Q1704" t="s">
        <v>67</v>
      </c>
      <c r="R1704" t="s">
        <v>78</v>
      </c>
      <c r="S1704" t="str">
        <f>IF(Table1[[#This Row],[Current Employee Rating]]&gt;=4,"High Performer",IF(Table1[[#This Row],[Current Employee Rating]]&gt;=3,"Average Performer","Low Performer"))</f>
        <v>Low Performer</v>
      </c>
      <c r="T1704">
        <v>1</v>
      </c>
      <c r="U1704" s="1">
        <v>44954</v>
      </c>
      <c r="V1704">
        <v>4</v>
      </c>
      <c r="W1704" t="str">
        <f>IF(Table1[[#This Row],[Engagement Score]]&lt;3,"Low",IF(Table1[[#This Row],[Engagement Score]]&lt;4,"Medium","High"))</f>
        <v>High</v>
      </c>
      <c r="X1704">
        <v>4</v>
      </c>
      <c r="Y1704" t="str">
        <f>IF(Table1[[#This Row],[Satisfaction Score]]&lt;3,"Unsatisfied",IF(Table1[[#This Row],[Satisfaction Score]]&lt;4,"Neutral","Satisfied"))</f>
        <v>Satisfied</v>
      </c>
      <c r="Z1704">
        <v>5</v>
      </c>
      <c r="AA1704" s="1">
        <v>44814</v>
      </c>
      <c r="AB1704" t="s">
        <v>62</v>
      </c>
      <c r="AC1704" t="s">
        <v>42</v>
      </c>
      <c r="AD1704" t="s">
        <v>63</v>
      </c>
      <c r="AE1704">
        <v>3</v>
      </c>
      <c r="AF1704" s="5">
        <v>125.06</v>
      </c>
      <c r="AG1704">
        <v>59</v>
      </c>
      <c r="AH1704" t="str">
        <f t="shared" si="26"/>
        <v>Middle Aged</v>
      </c>
    </row>
    <row r="1705" spans="1:34" x14ac:dyDescent="0.25">
      <c r="A1705">
        <v>2227</v>
      </c>
      <c r="B1705" s="1">
        <v>44557</v>
      </c>
      <c r="C1705">
        <v>4</v>
      </c>
      <c r="D1705" t="s">
        <v>112</v>
      </c>
      <c r="E1705" t="s">
        <v>44</v>
      </c>
      <c r="F1705" t="s">
        <v>30</v>
      </c>
      <c r="G1705" t="s">
        <v>31</v>
      </c>
      <c r="H1705" t="s">
        <v>56</v>
      </c>
      <c r="I1705" t="s">
        <v>55</v>
      </c>
      <c r="J1705" t="s">
        <v>95</v>
      </c>
      <c r="K1705" t="s">
        <v>95</v>
      </c>
      <c r="L1705" t="s">
        <v>47</v>
      </c>
      <c r="M1705" s="1">
        <v>34855</v>
      </c>
      <c r="N1705" t="s">
        <v>36</v>
      </c>
      <c r="O1705" t="s">
        <v>37</v>
      </c>
      <c r="P1705" t="s">
        <v>72</v>
      </c>
      <c r="Q1705" t="s">
        <v>39</v>
      </c>
      <c r="R1705" t="s">
        <v>98</v>
      </c>
      <c r="S1705" t="str">
        <f>IF(Table1[[#This Row],[Current Employee Rating]]&gt;=4,"High Performer",IF(Table1[[#This Row],[Current Employee Rating]]&gt;=3,"Average Performer","Low Performer"))</f>
        <v>High Performer</v>
      </c>
      <c r="T1705">
        <v>5</v>
      </c>
      <c r="U1705" s="1">
        <v>44822</v>
      </c>
      <c r="V1705">
        <v>2</v>
      </c>
      <c r="W1705" t="str">
        <f>IF(Table1[[#This Row],[Engagement Score]]&lt;3,"Low",IF(Table1[[#This Row],[Engagement Score]]&lt;4,"Medium","High"))</f>
        <v>Low</v>
      </c>
      <c r="X1705">
        <v>3</v>
      </c>
      <c r="Y1705" t="str">
        <f>IF(Table1[[#This Row],[Satisfaction Score]]&lt;3,"Unsatisfied",IF(Table1[[#This Row],[Satisfaction Score]]&lt;4,"Neutral","Satisfied"))</f>
        <v>Neutral</v>
      </c>
      <c r="Z1705">
        <v>4</v>
      </c>
      <c r="AA1705" s="1">
        <v>45044</v>
      </c>
      <c r="AB1705" t="s">
        <v>62</v>
      </c>
      <c r="AC1705" t="s">
        <v>42</v>
      </c>
      <c r="AD1705" t="s">
        <v>73</v>
      </c>
      <c r="AE1705">
        <v>2</v>
      </c>
      <c r="AF1705" s="5">
        <v>894.09</v>
      </c>
      <c r="AG1705">
        <v>26</v>
      </c>
      <c r="AH1705" t="str">
        <f t="shared" si="26"/>
        <v>Adult</v>
      </c>
    </row>
    <row r="1706" spans="1:34" x14ac:dyDescent="0.25">
      <c r="A1706">
        <v>2228</v>
      </c>
      <c r="B1706" s="1">
        <v>43324</v>
      </c>
      <c r="C1706">
        <v>7</v>
      </c>
      <c r="D1706" t="s">
        <v>112</v>
      </c>
      <c r="E1706" t="s">
        <v>87</v>
      </c>
      <c r="F1706" t="s">
        <v>30</v>
      </c>
      <c r="G1706" t="s">
        <v>46</v>
      </c>
      <c r="H1706" t="s">
        <v>56</v>
      </c>
      <c r="I1706" t="s">
        <v>46</v>
      </c>
      <c r="J1706" t="s">
        <v>95</v>
      </c>
      <c r="K1706" t="s">
        <v>95</v>
      </c>
      <c r="L1706" t="s">
        <v>103</v>
      </c>
      <c r="M1706" s="1">
        <v>15600</v>
      </c>
      <c r="N1706" t="s">
        <v>36</v>
      </c>
      <c r="O1706" t="s">
        <v>37</v>
      </c>
      <c r="P1706" t="s">
        <v>38</v>
      </c>
      <c r="Q1706" t="s">
        <v>77</v>
      </c>
      <c r="R1706" t="s">
        <v>107</v>
      </c>
      <c r="S1706" t="str">
        <f>IF(Table1[[#This Row],[Current Employee Rating]]&gt;=4,"High Performer",IF(Table1[[#This Row],[Current Employee Rating]]&gt;=3,"Average Performer","Low Performer"))</f>
        <v>High Performer</v>
      </c>
      <c r="T1706">
        <v>4</v>
      </c>
      <c r="U1706" s="1">
        <v>44946</v>
      </c>
      <c r="V1706">
        <v>3</v>
      </c>
      <c r="W1706" t="str">
        <f>IF(Table1[[#This Row],[Engagement Score]]&lt;3,"Low",IF(Table1[[#This Row],[Engagement Score]]&lt;4,"Medium","High"))</f>
        <v>Medium</v>
      </c>
      <c r="X1706">
        <v>2</v>
      </c>
      <c r="Y1706" t="str">
        <f>IF(Table1[[#This Row],[Satisfaction Score]]&lt;3,"Unsatisfied",IF(Table1[[#This Row],[Satisfaction Score]]&lt;4,"Neutral","Satisfied"))</f>
        <v>Unsatisfied</v>
      </c>
      <c r="Z1706">
        <v>2</v>
      </c>
      <c r="AA1706" s="1">
        <v>44978</v>
      </c>
      <c r="AB1706" t="s">
        <v>68</v>
      </c>
      <c r="AC1706" t="s">
        <v>51</v>
      </c>
      <c r="AD1706" t="s">
        <v>73</v>
      </c>
      <c r="AE1706">
        <v>3</v>
      </c>
      <c r="AF1706" s="5">
        <v>713.03</v>
      </c>
      <c r="AG1706">
        <v>76</v>
      </c>
      <c r="AH1706" t="str">
        <f t="shared" si="26"/>
        <v>Old</v>
      </c>
    </row>
    <row r="1707" spans="1:34" x14ac:dyDescent="0.25">
      <c r="A1707">
        <v>2229</v>
      </c>
      <c r="B1707" s="1">
        <v>44923</v>
      </c>
      <c r="C1707">
        <v>3</v>
      </c>
      <c r="D1707" t="s">
        <v>112</v>
      </c>
      <c r="E1707" t="s">
        <v>64</v>
      </c>
      <c r="F1707" t="s">
        <v>30</v>
      </c>
      <c r="G1707" t="s">
        <v>46</v>
      </c>
      <c r="H1707" t="s">
        <v>45</v>
      </c>
      <c r="I1707" t="s">
        <v>33</v>
      </c>
      <c r="J1707" t="s">
        <v>95</v>
      </c>
      <c r="K1707" t="s">
        <v>95</v>
      </c>
      <c r="L1707" t="s">
        <v>111</v>
      </c>
      <c r="M1707" s="1">
        <v>28399</v>
      </c>
      <c r="N1707" t="s">
        <v>36</v>
      </c>
      <c r="O1707" t="s">
        <v>37</v>
      </c>
      <c r="P1707" t="s">
        <v>84</v>
      </c>
      <c r="Q1707" t="s">
        <v>77</v>
      </c>
      <c r="R1707" t="s">
        <v>107</v>
      </c>
      <c r="S1707" t="str">
        <f>IF(Table1[[#This Row],[Current Employee Rating]]&gt;=4,"High Performer",IF(Table1[[#This Row],[Current Employee Rating]]&gt;=3,"Average Performer","Low Performer"))</f>
        <v>High Performer</v>
      </c>
      <c r="T1707">
        <v>4</v>
      </c>
      <c r="U1707" s="1">
        <v>45038</v>
      </c>
      <c r="V1707">
        <v>3</v>
      </c>
      <c r="W1707" t="str">
        <f>IF(Table1[[#This Row],[Engagement Score]]&lt;3,"Low",IF(Table1[[#This Row],[Engagement Score]]&lt;4,"Medium","High"))</f>
        <v>Medium</v>
      </c>
      <c r="X1707">
        <v>1</v>
      </c>
      <c r="Y1707" t="str">
        <f>IF(Table1[[#This Row],[Satisfaction Score]]&lt;3,"Unsatisfied",IF(Table1[[#This Row],[Satisfaction Score]]&lt;4,"Neutral","Satisfied"))</f>
        <v>Unsatisfied</v>
      </c>
      <c r="Z1707">
        <v>1</v>
      </c>
      <c r="AA1707" s="1">
        <v>44954</v>
      </c>
      <c r="AB1707" t="s">
        <v>92</v>
      </c>
      <c r="AC1707" t="s">
        <v>42</v>
      </c>
      <c r="AD1707" t="s">
        <v>52</v>
      </c>
      <c r="AE1707">
        <v>5</v>
      </c>
      <c r="AF1707" s="5">
        <v>897.51</v>
      </c>
      <c r="AG1707">
        <v>45</v>
      </c>
      <c r="AH1707" t="str">
        <f t="shared" si="26"/>
        <v>Middle Aged</v>
      </c>
    </row>
    <row r="1708" spans="1:34" x14ac:dyDescent="0.25">
      <c r="A1708">
        <v>2230</v>
      </c>
      <c r="B1708" s="1">
        <v>43429</v>
      </c>
      <c r="C1708">
        <v>7</v>
      </c>
      <c r="D1708" t="s">
        <v>143</v>
      </c>
      <c r="E1708" t="s">
        <v>94</v>
      </c>
      <c r="F1708" t="s">
        <v>30</v>
      </c>
      <c r="G1708" t="s">
        <v>46</v>
      </c>
      <c r="H1708" t="s">
        <v>45</v>
      </c>
      <c r="I1708" t="s">
        <v>55</v>
      </c>
      <c r="J1708" t="s">
        <v>95</v>
      </c>
      <c r="K1708" t="s">
        <v>95</v>
      </c>
      <c r="L1708" t="s">
        <v>65</v>
      </c>
      <c r="M1708" s="1">
        <v>26531</v>
      </c>
      <c r="N1708" t="s">
        <v>71</v>
      </c>
      <c r="O1708" t="s">
        <v>37</v>
      </c>
      <c r="P1708" t="s">
        <v>49</v>
      </c>
      <c r="Q1708" t="s">
        <v>67</v>
      </c>
      <c r="R1708" t="s">
        <v>40</v>
      </c>
      <c r="S1708" t="str">
        <f>IF(Table1[[#This Row],[Current Employee Rating]]&gt;=4,"High Performer",IF(Table1[[#This Row],[Current Employee Rating]]&gt;=3,"Average Performer","Low Performer"))</f>
        <v>Low Performer</v>
      </c>
      <c r="T1708">
        <v>2</v>
      </c>
      <c r="U1708" s="1">
        <v>45086</v>
      </c>
      <c r="V1708">
        <v>1</v>
      </c>
      <c r="W1708" t="str">
        <f>IF(Table1[[#This Row],[Engagement Score]]&lt;3,"Low",IF(Table1[[#This Row],[Engagement Score]]&lt;4,"Medium","High"))</f>
        <v>Low</v>
      </c>
      <c r="X1708">
        <v>5</v>
      </c>
      <c r="Y1708" t="str">
        <f>IF(Table1[[#This Row],[Satisfaction Score]]&lt;3,"Unsatisfied",IF(Table1[[#This Row],[Satisfaction Score]]&lt;4,"Neutral","Satisfied"))</f>
        <v>Satisfied</v>
      </c>
      <c r="Z1708">
        <v>5</v>
      </c>
      <c r="AA1708" s="1">
        <v>45141</v>
      </c>
      <c r="AB1708" t="s">
        <v>62</v>
      </c>
      <c r="AC1708" t="s">
        <v>51</v>
      </c>
      <c r="AD1708" t="s">
        <v>73</v>
      </c>
      <c r="AE1708">
        <v>3</v>
      </c>
      <c r="AF1708" s="5">
        <v>634.34</v>
      </c>
      <c r="AG1708">
        <v>46</v>
      </c>
      <c r="AH1708" t="str">
        <f t="shared" si="26"/>
        <v>Middle Aged</v>
      </c>
    </row>
    <row r="1709" spans="1:34" x14ac:dyDescent="0.25">
      <c r="A1709">
        <v>2231</v>
      </c>
      <c r="B1709" s="1">
        <v>44191</v>
      </c>
      <c r="C1709">
        <v>5</v>
      </c>
      <c r="D1709" t="s">
        <v>144</v>
      </c>
      <c r="E1709" t="s">
        <v>74</v>
      </c>
      <c r="F1709" t="s">
        <v>30</v>
      </c>
      <c r="G1709" t="s">
        <v>55</v>
      </c>
      <c r="H1709" t="s">
        <v>45</v>
      </c>
      <c r="I1709" t="s">
        <v>46</v>
      </c>
      <c r="J1709" t="s">
        <v>95</v>
      </c>
      <c r="K1709" t="s">
        <v>95</v>
      </c>
      <c r="L1709" t="s">
        <v>65</v>
      </c>
      <c r="M1709" s="1">
        <v>32987</v>
      </c>
      <c r="N1709" t="s">
        <v>71</v>
      </c>
      <c r="O1709" t="s">
        <v>37</v>
      </c>
      <c r="P1709" t="s">
        <v>60</v>
      </c>
      <c r="Q1709" t="s">
        <v>61</v>
      </c>
      <c r="R1709" t="s">
        <v>40</v>
      </c>
      <c r="S1709" t="str">
        <f>IF(Table1[[#This Row],[Current Employee Rating]]&gt;=4,"High Performer",IF(Table1[[#This Row],[Current Employee Rating]]&gt;=3,"Average Performer","Low Performer"))</f>
        <v>Low Performer</v>
      </c>
      <c r="T1709">
        <v>2</v>
      </c>
      <c r="U1709" s="1">
        <v>44930</v>
      </c>
      <c r="V1709">
        <v>1</v>
      </c>
      <c r="W1709" t="str">
        <f>IF(Table1[[#This Row],[Engagement Score]]&lt;3,"Low",IF(Table1[[#This Row],[Engagement Score]]&lt;4,"Medium","High"))</f>
        <v>Low</v>
      </c>
      <c r="X1709">
        <v>2</v>
      </c>
      <c r="Y1709" t="str">
        <f>IF(Table1[[#This Row],[Satisfaction Score]]&lt;3,"Unsatisfied",IF(Table1[[#This Row],[Satisfaction Score]]&lt;4,"Neutral","Satisfied"))</f>
        <v>Unsatisfied</v>
      </c>
      <c r="Z1709">
        <v>2</v>
      </c>
      <c r="AA1709" s="1">
        <v>45036</v>
      </c>
      <c r="AB1709" t="s">
        <v>68</v>
      </c>
      <c r="AC1709" t="s">
        <v>42</v>
      </c>
      <c r="AD1709" t="s">
        <v>43</v>
      </c>
      <c r="AE1709">
        <v>3</v>
      </c>
      <c r="AF1709" s="5">
        <v>352.54</v>
      </c>
      <c r="AG1709">
        <v>30</v>
      </c>
      <c r="AH1709" t="str">
        <f t="shared" si="26"/>
        <v>Adult</v>
      </c>
    </row>
    <row r="1710" spans="1:34" x14ac:dyDescent="0.25">
      <c r="A1710">
        <v>2232</v>
      </c>
      <c r="B1710" s="1">
        <v>44911</v>
      </c>
      <c r="C1710">
        <v>3</v>
      </c>
      <c r="D1710" t="s">
        <v>145</v>
      </c>
      <c r="E1710" t="s">
        <v>81</v>
      </c>
      <c r="F1710" t="s">
        <v>30</v>
      </c>
      <c r="G1710" t="s">
        <v>46</v>
      </c>
      <c r="H1710" t="s">
        <v>45</v>
      </c>
      <c r="I1710" t="s">
        <v>55</v>
      </c>
      <c r="J1710" t="s">
        <v>95</v>
      </c>
      <c r="K1710" t="s">
        <v>95</v>
      </c>
      <c r="L1710" t="s">
        <v>70</v>
      </c>
      <c r="M1710" s="1">
        <v>15619</v>
      </c>
      <c r="N1710" t="s">
        <v>36</v>
      </c>
      <c r="O1710" t="s">
        <v>48</v>
      </c>
      <c r="P1710" t="s">
        <v>49</v>
      </c>
      <c r="Q1710" t="s">
        <v>61</v>
      </c>
      <c r="R1710" t="s">
        <v>40</v>
      </c>
      <c r="S1710" t="str">
        <f>IF(Table1[[#This Row],[Current Employee Rating]]&gt;=4,"High Performer",IF(Table1[[#This Row],[Current Employee Rating]]&gt;=3,"Average Performer","Low Performer"))</f>
        <v>High Performer</v>
      </c>
      <c r="T1710">
        <v>5</v>
      </c>
      <c r="U1710" s="1">
        <v>44884</v>
      </c>
      <c r="V1710">
        <v>4</v>
      </c>
      <c r="W1710" t="str">
        <f>IF(Table1[[#This Row],[Engagement Score]]&lt;3,"Low",IF(Table1[[#This Row],[Engagement Score]]&lt;4,"Medium","High"))</f>
        <v>High</v>
      </c>
      <c r="X1710">
        <v>5</v>
      </c>
      <c r="Y1710" t="str">
        <f>IF(Table1[[#This Row],[Satisfaction Score]]&lt;3,"Unsatisfied",IF(Table1[[#This Row],[Satisfaction Score]]&lt;4,"Neutral","Satisfied"))</f>
        <v>Satisfied</v>
      </c>
      <c r="Z1710">
        <v>2</v>
      </c>
      <c r="AA1710" s="1">
        <v>45008</v>
      </c>
      <c r="AB1710" t="s">
        <v>50</v>
      </c>
      <c r="AC1710" t="s">
        <v>51</v>
      </c>
      <c r="AD1710" t="s">
        <v>63</v>
      </c>
      <c r="AE1710">
        <v>4</v>
      </c>
      <c r="AF1710" s="5">
        <v>128.25</v>
      </c>
      <c r="AG1710">
        <v>80</v>
      </c>
      <c r="AH1710" t="str">
        <f t="shared" si="26"/>
        <v>Old</v>
      </c>
    </row>
    <row r="1711" spans="1:34" x14ac:dyDescent="0.25">
      <c r="A1711">
        <v>2233</v>
      </c>
      <c r="B1711" s="1">
        <v>43735</v>
      </c>
      <c r="C1711">
        <v>6</v>
      </c>
      <c r="D1711" t="s">
        <v>112</v>
      </c>
      <c r="E1711" t="s">
        <v>87</v>
      </c>
      <c r="F1711" t="s">
        <v>30</v>
      </c>
      <c r="G1711" t="s">
        <v>31</v>
      </c>
      <c r="H1711" t="s">
        <v>56</v>
      </c>
      <c r="I1711" t="s">
        <v>55</v>
      </c>
      <c r="J1711" t="s">
        <v>95</v>
      </c>
      <c r="K1711" t="s">
        <v>95</v>
      </c>
      <c r="L1711" t="s">
        <v>89</v>
      </c>
      <c r="M1711" s="1">
        <v>28237</v>
      </c>
      <c r="N1711" t="s">
        <v>36</v>
      </c>
      <c r="O1711" t="s">
        <v>37</v>
      </c>
      <c r="P1711" t="s">
        <v>84</v>
      </c>
      <c r="Q1711" t="s">
        <v>61</v>
      </c>
      <c r="R1711" t="s">
        <v>40</v>
      </c>
      <c r="S1711" t="str">
        <f>IF(Table1[[#This Row],[Current Employee Rating]]&gt;=4,"High Performer",IF(Table1[[#This Row],[Current Employee Rating]]&gt;=3,"Average Performer","Low Performer"))</f>
        <v>Low Performer</v>
      </c>
      <c r="T1711">
        <v>1</v>
      </c>
      <c r="U1711" s="1">
        <v>44837</v>
      </c>
      <c r="V1711">
        <v>5</v>
      </c>
      <c r="W1711" t="str">
        <f>IF(Table1[[#This Row],[Engagement Score]]&lt;3,"Low",IF(Table1[[#This Row],[Engagement Score]]&lt;4,"Medium","High"))</f>
        <v>High</v>
      </c>
      <c r="X1711">
        <v>1</v>
      </c>
      <c r="Y1711" t="str">
        <f>IF(Table1[[#This Row],[Satisfaction Score]]&lt;3,"Unsatisfied",IF(Table1[[#This Row],[Satisfaction Score]]&lt;4,"Neutral","Satisfied"))</f>
        <v>Unsatisfied</v>
      </c>
      <c r="Z1711">
        <v>1</v>
      </c>
      <c r="AA1711" s="1">
        <v>45090</v>
      </c>
      <c r="AB1711" t="s">
        <v>50</v>
      </c>
      <c r="AC1711" t="s">
        <v>42</v>
      </c>
      <c r="AD1711" t="s">
        <v>73</v>
      </c>
      <c r="AE1711">
        <v>1</v>
      </c>
      <c r="AF1711" s="5">
        <v>893.71</v>
      </c>
      <c r="AG1711">
        <v>42</v>
      </c>
      <c r="AH1711" t="str">
        <f t="shared" si="26"/>
        <v>Middle Aged</v>
      </c>
    </row>
    <row r="1712" spans="1:34" x14ac:dyDescent="0.25">
      <c r="A1712">
        <v>2234</v>
      </c>
      <c r="B1712" s="1">
        <v>44247</v>
      </c>
      <c r="C1712">
        <v>5</v>
      </c>
      <c r="D1712" t="s">
        <v>112</v>
      </c>
      <c r="E1712" t="s">
        <v>44</v>
      </c>
      <c r="F1712" t="s">
        <v>30</v>
      </c>
      <c r="G1712" t="s">
        <v>46</v>
      </c>
      <c r="H1712" t="s">
        <v>32</v>
      </c>
      <c r="I1712" t="s">
        <v>55</v>
      </c>
      <c r="J1712" t="s">
        <v>95</v>
      </c>
      <c r="K1712" t="s">
        <v>95</v>
      </c>
      <c r="L1712" t="s">
        <v>101</v>
      </c>
      <c r="M1712" s="1">
        <v>27451</v>
      </c>
      <c r="N1712" t="s">
        <v>36</v>
      </c>
      <c r="O1712" t="s">
        <v>37</v>
      </c>
      <c r="P1712" t="s">
        <v>72</v>
      </c>
      <c r="Q1712" t="s">
        <v>67</v>
      </c>
      <c r="R1712" t="s">
        <v>40</v>
      </c>
      <c r="S1712" t="str">
        <f>IF(Table1[[#This Row],[Current Employee Rating]]&gt;=4,"High Performer",IF(Table1[[#This Row],[Current Employee Rating]]&gt;=3,"Average Performer","Low Performer"))</f>
        <v>Low Performer</v>
      </c>
      <c r="T1712">
        <v>2</v>
      </c>
      <c r="U1712" s="1">
        <v>44796</v>
      </c>
      <c r="V1712">
        <v>1</v>
      </c>
      <c r="W1712" t="str">
        <f>IF(Table1[[#This Row],[Engagement Score]]&lt;3,"Low",IF(Table1[[#This Row],[Engagement Score]]&lt;4,"Medium","High"))</f>
        <v>Low</v>
      </c>
      <c r="X1712">
        <v>1</v>
      </c>
      <c r="Y1712" t="str">
        <f>IF(Table1[[#This Row],[Satisfaction Score]]&lt;3,"Unsatisfied",IF(Table1[[#This Row],[Satisfaction Score]]&lt;4,"Neutral","Satisfied"))</f>
        <v>Unsatisfied</v>
      </c>
      <c r="Z1712">
        <v>4</v>
      </c>
      <c r="AA1712" s="1">
        <v>44961</v>
      </c>
      <c r="AB1712" t="s">
        <v>92</v>
      </c>
      <c r="AC1712" t="s">
        <v>51</v>
      </c>
      <c r="AD1712" t="s">
        <v>63</v>
      </c>
      <c r="AE1712">
        <v>3</v>
      </c>
      <c r="AF1712" s="5">
        <v>693.52</v>
      </c>
      <c r="AG1712">
        <v>46</v>
      </c>
      <c r="AH1712" t="str">
        <f t="shared" si="26"/>
        <v>Middle Aged</v>
      </c>
    </row>
    <row r="1713" spans="1:34" x14ac:dyDescent="0.25">
      <c r="A1713">
        <v>2235</v>
      </c>
      <c r="B1713" s="1">
        <v>44618</v>
      </c>
      <c r="C1713">
        <v>4</v>
      </c>
      <c r="D1713" t="s">
        <v>112</v>
      </c>
      <c r="E1713" t="s">
        <v>29</v>
      </c>
      <c r="F1713" t="s">
        <v>30</v>
      </c>
      <c r="G1713" t="s">
        <v>55</v>
      </c>
      <c r="H1713" t="s">
        <v>56</v>
      </c>
      <c r="I1713" t="s">
        <v>55</v>
      </c>
      <c r="J1713" t="s">
        <v>95</v>
      </c>
      <c r="K1713" t="s">
        <v>95</v>
      </c>
      <c r="L1713" t="s">
        <v>100</v>
      </c>
      <c r="M1713" s="1">
        <v>19967</v>
      </c>
      <c r="N1713" t="s">
        <v>36</v>
      </c>
      <c r="O1713" t="s">
        <v>37</v>
      </c>
      <c r="P1713" t="s">
        <v>60</v>
      </c>
      <c r="Q1713" t="s">
        <v>61</v>
      </c>
      <c r="R1713" t="s">
        <v>40</v>
      </c>
      <c r="S1713" t="str">
        <f>IF(Table1[[#This Row],[Current Employee Rating]]&gt;=4,"High Performer",IF(Table1[[#This Row],[Current Employee Rating]]&gt;=3,"Average Performer","Low Performer"))</f>
        <v>Low Performer</v>
      </c>
      <c r="T1713">
        <v>1</v>
      </c>
      <c r="U1713" s="1">
        <v>44814</v>
      </c>
      <c r="V1713">
        <v>3</v>
      </c>
      <c r="W1713" t="str">
        <f>IF(Table1[[#This Row],[Engagement Score]]&lt;3,"Low",IF(Table1[[#This Row],[Engagement Score]]&lt;4,"Medium","High"))</f>
        <v>Medium</v>
      </c>
      <c r="X1713">
        <v>5</v>
      </c>
      <c r="Y1713" t="str">
        <f>IF(Table1[[#This Row],[Satisfaction Score]]&lt;3,"Unsatisfied",IF(Table1[[#This Row],[Satisfaction Score]]&lt;4,"Neutral","Satisfied"))</f>
        <v>Satisfied</v>
      </c>
      <c r="Z1713">
        <v>3</v>
      </c>
      <c r="AA1713" s="1">
        <v>44994</v>
      </c>
      <c r="AB1713" t="s">
        <v>50</v>
      </c>
      <c r="AC1713" t="s">
        <v>42</v>
      </c>
      <c r="AD1713" t="s">
        <v>43</v>
      </c>
      <c r="AE1713">
        <v>1</v>
      </c>
      <c r="AF1713" s="5">
        <v>162.62</v>
      </c>
      <c r="AG1713">
        <v>68</v>
      </c>
      <c r="AH1713" t="str">
        <f t="shared" si="26"/>
        <v>Old</v>
      </c>
    </row>
    <row r="1714" spans="1:34" x14ac:dyDescent="0.25">
      <c r="A1714">
        <v>2236</v>
      </c>
      <c r="B1714" s="1">
        <v>43457</v>
      </c>
      <c r="C1714">
        <v>7</v>
      </c>
      <c r="D1714" t="s">
        <v>112</v>
      </c>
      <c r="E1714" t="s">
        <v>69</v>
      </c>
      <c r="F1714" t="s">
        <v>30</v>
      </c>
      <c r="G1714" t="s">
        <v>55</v>
      </c>
      <c r="H1714" t="s">
        <v>45</v>
      </c>
      <c r="I1714" t="s">
        <v>33</v>
      </c>
      <c r="J1714" t="s">
        <v>95</v>
      </c>
      <c r="K1714" t="s">
        <v>95</v>
      </c>
      <c r="L1714" t="s">
        <v>79</v>
      </c>
      <c r="M1714" s="1">
        <v>17834</v>
      </c>
      <c r="N1714" t="s">
        <v>71</v>
      </c>
      <c r="O1714" t="s">
        <v>37</v>
      </c>
      <c r="P1714" t="s">
        <v>49</v>
      </c>
      <c r="Q1714" t="s">
        <v>39</v>
      </c>
      <c r="R1714" t="s">
        <v>40</v>
      </c>
      <c r="S1714" t="str">
        <f>IF(Table1[[#This Row],[Current Employee Rating]]&gt;=4,"High Performer",IF(Table1[[#This Row],[Current Employee Rating]]&gt;=3,"Average Performer","Low Performer"))</f>
        <v>Low Performer</v>
      </c>
      <c r="T1714">
        <v>1</v>
      </c>
      <c r="U1714" s="1">
        <v>44924</v>
      </c>
      <c r="V1714">
        <v>2</v>
      </c>
      <c r="W1714" t="str">
        <f>IF(Table1[[#This Row],[Engagement Score]]&lt;3,"Low",IF(Table1[[#This Row],[Engagement Score]]&lt;4,"Medium","High"))</f>
        <v>Low</v>
      </c>
      <c r="X1714">
        <v>1</v>
      </c>
      <c r="Y1714" t="str">
        <f>IF(Table1[[#This Row],[Satisfaction Score]]&lt;3,"Unsatisfied",IF(Table1[[#This Row],[Satisfaction Score]]&lt;4,"Neutral","Satisfied"))</f>
        <v>Unsatisfied</v>
      </c>
      <c r="Z1714">
        <v>2</v>
      </c>
      <c r="AA1714" s="1">
        <v>45120</v>
      </c>
      <c r="AB1714" t="s">
        <v>50</v>
      </c>
      <c r="AC1714" t="s">
        <v>51</v>
      </c>
      <c r="AD1714" t="s">
        <v>73</v>
      </c>
      <c r="AE1714">
        <v>2</v>
      </c>
      <c r="AF1714" s="5">
        <v>144.74</v>
      </c>
      <c r="AG1714">
        <v>70</v>
      </c>
      <c r="AH1714" t="str">
        <f t="shared" si="26"/>
        <v>Old</v>
      </c>
    </row>
    <row r="1715" spans="1:34" x14ac:dyDescent="0.25">
      <c r="A1715">
        <v>2237</v>
      </c>
      <c r="B1715" s="1">
        <v>44571</v>
      </c>
      <c r="C1715">
        <v>4</v>
      </c>
      <c r="D1715" t="s">
        <v>143</v>
      </c>
      <c r="E1715" t="s">
        <v>74</v>
      </c>
      <c r="F1715" t="s">
        <v>30</v>
      </c>
      <c r="G1715" t="s">
        <v>55</v>
      </c>
      <c r="H1715" t="s">
        <v>56</v>
      </c>
      <c r="I1715" t="s">
        <v>33</v>
      </c>
      <c r="J1715" t="s">
        <v>95</v>
      </c>
      <c r="K1715" t="s">
        <v>95</v>
      </c>
      <c r="L1715" t="s">
        <v>111</v>
      </c>
      <c r="M1715" s="1">
        <v>27506</v>
      </c>
      <c r="N1715" t="s">
        <v>71</v>
      </c>
      <c r="O1715" t="s">
        <v>37</v>
      </c>
      <c r="P1715" t="s">
        <v>60</v>
      </c>
      <c r="Q1715" t="s">
        <v>61</v>
      </c>
      <c r="R1715" t="s">
        <v>40</v>
      </c>
      <c r="S1715" t="str">
        <f>IF(Table1[[#This Row],[Current Employee Rating]]&gt;=4,"High Performer",IF(Table1[[#This Row],[Current Employee Rating]]&gt;=3,"Average Performer","Low Performer"))</f>
        <v>Low Performer</v>
      </c>
      <c r="T1715">
        <v>2</v>
      </c>
      <c r="U1715" s="1">
        <v>45085</v>
      </c>
      <c r="V1715">
        <v>2</v>
      </c>
      <c r="W1715" t="str">
        <f>IF(Table1[[#This Row],[Engagement Score]]&lt;3,"Low",IF(Table1[[#This Row],[Engagement Score]]&lt;4,"Medium","High"))</f>
        <v>Low</v>
      </c>
      <c r="X1715">
        <v>5</v>
      </c>
      <c r="Y1715" t="str">
        <f>IF(Table1[[#This Row],[Satisfaction Score]]&lt;3,"Unsatisfied",IF(Table1[[#This Row],[Satisfaction Score]]&lt;4,"Neutral","Satisfied"))</f>
        <v>Satisfied</v>
      </c>
      <c r="Z1715">
        <v>2</v>
      </c>
      <c r="AA1715" s="1">
        <v>45056</v>
      </c>
      <c r="AB1715" t="s">
        <v>41</v>
      </c>
      <c r="AC1715" t="s">
        <v>51</v>
      </c>
      <c r="AD1715" t="s">
        <v>63</v>
      </c>
      <c r="AE1715">
        <v>3</v>
      </c>
      <c r="AF1715" s="5">
        <v>240.77</v>
      </c>
      <c r="AG1715">
        <v>47</v>
      </c>
      <c r="AH1715" t="str">
        <f t="shared" si="26"/>
        <v>Middle Aged</v>
      </c>
    </row>
    <row r="1716" spans="1:34" x14ac:dyDescent="0.25">
      <c r="A1716">
        <v>2238</v>
      </c>
      <c r="B1716" s="1">
        <v>44259</v>
      </c>
      <c r="C1716">
        <v>5</v>
      </c>
      <c r="D1716" t="s">
        <v>144</v>
      </c>
      <c r="E1716" t="s">
        <v>64</v>
      </c>
      <c r="F1716" t="s">
        <v>30</v>
      </c>
      <c r="G1716" t="s">
        <v>46</v>
      </c>
      <c r="H1716" t="s">
        <v>56</v>
      </c>
      <c r="I1716" t="s">
        <v>33</v>
      </c>
      <c r="J1716" t="s">
        <v>95</v>
      </c>
      <c r="K1716" t="s">
        <v>95</v>
      </c>
      <c r="L1716" t="s">
        <v>96</v>
      </c>
      <c r="M1716" s="1">
        <v>26315</v>
      </c>
      <c r="N1716" t="s">
        <v>71</v>
      </c>
      <c r="O1716" t="s">
        <v>48</v>
      </c>
      <c r="P1716" t="s">
        <v>49</v>
      </c>
      <c r="Q1716" t="s">
        <v>39</v>
      </c>
      <c r="R1716" t="s">
        <v>40</v>
      </c>
      <c r="S1716" t="str">
        <f>IF(Table1[[#This Row],[Current Employee Rating]]&gt;=4,"High Performer",IF(Table1[[#This Row],[Current Employee Rating]]&gt;=3,"Average Performer","Low Performer"))</f>
        <v>Low Performer</v>
      </c>
      <c r="T1716">
        <v>2</v>
      </c>
      <c r="U1716" s="1">
        <v>45013</v>
      </c>
      <c r="V1716">
        <v>4</v>
      </c>
      <c r="W1716" t="str">
        <f>IF(Table1[[#This Row],[Engagement Score]]&lt;3,"Low",IF(Table1[[#This Row],[Engagement Score]]&lt;4,"Medium","High"))</f>
        <v>High</v>
      </c>
      <c r="X1716">
        <v>4</v>
      </c>
      <c r="Y1716" t="str">
        <f>IF(Table1[[#This Row],[Satisfaction Score]]&lt;3,"Unsatisfied",IF(Table1[[#This Row],[Satisfaction Score]]&lt;4,"Neutral","Satisfied"))</f>
        <v>Satisfied</v>
      </c>
      <c r="Z1716">
        <v>3</v>
      </c>
      <c r="AA1716" s="1">
        <v>45030</v>
      </c>
      <c r="AB1716" t="s">
        <v>92</v>
      </c>
      <c r="AC1716" t="s">
        <v>51</v>
      </c>
      <c r="AD1716" t="s">
        <v>63</v>
      </c>
      <c r="AE1716">
        <v>5</v>
      </c>
      <c r="AF1716" s="5">
        <v>905.56</v>
      </c>
      <c r="AG1716">
        <v>49</v>
      </c>
      <c r="AH1716" t="str">
        <f t="shared" si="26"/>
        <v>Middle Aged</v>
      </c>
    </row>
    <row r="1717" spans="1:34" x14ac:dyDescent="0.25">
      <c r="A1717">
        <v>2239</v>
      </c>
      <c r="B1717" s="1">
        <v>44995</v>
      </c>
      <c r="C1717">
        <v>3</v>
      </c>
      <c r="D1717" t="s">
        <v>145</v>
      </c>
      <c r="E1717" t="s">
        <v>85</v>
      </c>
      <c r="F1717" t="s">
        <v>30</v>
      </c>
      <c r="G1717" t="s">
        <v>55</v>
      </c>
      <c r="H1717" t="s">
        <v>32</v>
      </c>
      <c r="I1717" t="s">
        <v>46</v>
      </c>
      <c r="J1717" t="s">
        <v>95</v>
      </c>
      <c r="K1717" t="s">
        <v>95</v>
      </c>
      <c r="L1717" t="s">
        <v>102</v>
      </c>
      <c r="M1717" s="1">
        <v>22991</v>
      </c>
      <c r="N1717" t="s">
        <v>36</v>
      </c>
      <c r="O1717" t="s">
        <v>48</v>
      </c>
      <c r="P1717" t="s">
        <v>84</v>
      </c>
      <c r="Q1717" t="s">
        <v>77</v>
      </c>
      <c r="R1717" t="s">
        <v>40</v>
      </c>
      <c r="S1717" t="str">
        <f>IF(Table1[[#This Row],[Current Employee Rating]]&gt;=4,"High Performer",IF(Table1[[#This Row],[Current Employee Rating]]&gt;=3,"Average Performer","Low Performer"))</f>
        <v>High Performer</v>
      </c>
      <c r="T1717">
        <v>5</v>
      </c>
      <c r="U1717" s="1">
        <v>44926</v>
      </c>
      <c r="V1717">
        <v>1</v>
      </c>
      <c r="W1717" t="str">
        <f>IF(Table1[[#This Row],[Engagement Score]]&lt;3,"Low",IF(Table1[[#This Row],[Engagement Score]]&lt;4,"Medium","High"))</f>
        <v>Low</v>
      </c>
      <c r="X1717">
        <v>3</v>
      </c>
      <c r="Y1717" t="str">
        <f>IF(Table1[[#This Row],[Satisfaction Score]]&lt;3,"Unsatisfied",IF(Table1[[#This Row],[Satisfaction Score]]&lt;4,"Neutral","Satisfied"))</f>
        <v>Neutral</v>
      </c>
      <c r="Z1717">
        <v>4</v>
      </c>
      <c r="AA1717" s="1">
        <v>45027</v>
      </c>
      <c r="AB1717" t="s">
        <v>68</v>
      </c>
      <c r="AC1717" t="s">
        <v>42</v>
      </c>
      <c r="AD1717" t="s">
        <v>73</v>
      </c>
      <c r="AE1717">
        <v>4</v>
      </c>
      <c r="AF1717" s="5">
        <v>273.83999999999997</v>
      </c>
      <c r="AG1717">
        <v>61</v>
      </c>
      <c r="AH1717" t="str">
        <f t="shared" si="26"/>
        <v>Old</v>
      </c>
    </row>
    <row r="1718" spans="1:34" x14ac:dyDescent="0.25">
      <c r="A1718">
        <v>2240</v>
      </c>
      <c r="B1718" s="1">
        <v>43439</v>
      </c>
      <c r="C1718">
        <v>7</v>
      </c>
      <c r="D1718" t="s">
        <v>112</v>
      </c>
      <c r="E1718" t="s">
        <v>85</v>
      </c>
      <c r="F1718" t="s">
        <v>30</v>
      </c>
      <c r="G1718" t="s">
        <v>46</v>
      </c>
      <c r="H1718" t="s">
        <v>56</v>
      </c>
      <c r="I1718" t="s">
        <v>46</v>
      </c>
      <c r="J1718" t="s">
        <v>95</v>
      </c>
      <c r="K1718" t="s">
        <v>95</v>
      </c>
      <c r="L1718" t="s">
        <v>35</v>
      </c>
      <c r="M1718" s="1">
        <v>35762</v>
      </c>
      <c r="N1718" t="s">
        <v>36</v>
      </c>
      <c r="O1718" t="s">
        <v>37</v>
      </c>
      <c r="P1718" t="s">
        <v>49</v>
      </c>
      <c r="Q1718" t="s">
        <v>67</v>
      </c>
      <c r="R1718" t="s">
        <v>40</v>
      </c>
      <c r="S1718" t="str">
        <f>IF(Table1[[#This Row],[Current Employee Rating]]&gt;=4,"High Performer",IF(Table1[[#This Row],[Current Employee Rating]]&gt;=3,"Average Performer","Low Performer"))</f>
        <v>Low Performer</v>
      </c>
      <c r="T1718">
        <v>2</v>
      </c>
      <c r="U1718" s="1">
        <v>44795</v>
      </c>
      <c r="V1718">
        <v>2</v>
      </c>
      <c r="W1718" t="str">
        <f>IF(Table1[[#This Row],[Engagement Score]]&lt;3,"Low",IF(Table1[[#This Row],[Engagement Score]]&lt;4,"Medium","High"))</f>
        <v>Low</v>
      </c>
      <c r="X1718">
        <v>4</v>
      </c>
      <c r="Y1718" t="str">
        <f>IF(Table1[[#This Row],[Satisfaction Score]]&lt;3,"Unsatisfied",IF(Table1[[#This Row],[Satisfaction Score]]&lt;4,"Neutral","Satisfied"))</f>
        <v>Satisfied</v>
      </c>
      <c r="Z1718">
        <v>5</v>
      </c>
      <c r="AA1718" s="1">
        <v>45002</v>
      </c>
      <c r="AB1718" t="s">
        <v>92</v>
      </c>
      <c r="AC1718" t="s">
        <v>42</v>
      </c>
      <c r="AD1718" t="s">
        <v>52</v>
      </c>
      <c r="AE1718">
        <v>4</v>
      </c>
      <c r="AF1718" s="5">
        <v>980.41</v>
      </c>
      <c r="AG1718">
        <v>21</v>
      </c>
      <c r="AH1718" t="str">
        <f t="shared" si="26"/>
        <v>Young Adult</v>
      </c>
    </row>
    <row r="1719" spans="1:34" x14ac:dyDescent="0.25">
      <c r="A1719">
        <v>2241</v>
      </c>
      <c r="B1719" s="1">
        <v>44371</v>
      </c>
      <c r="C1719">
        <v>4</v>
      </c>
      <c r="D1719" t="s">
        <v>112</v>
      </c>
      <c r="E1719" t="s">
        <v>44</v>
      </c>
      <c r="F1719" t="s">
        <v>30</v>
      </c>
      <c r="G1719" t="s">
        <v>46</v>
      </c>
      <c r="H1719" t="s">
        <v>32</v>
      </c>
      <c r="I1719" t="s">
        <v>46</v>
      </c>
      <c r="J1719" t="s">
        <v>95</v>
      </c>
      <c r="K1719" t="s">
        <v>95</v>
      </c>
      <c r="L1719" t="s">
        <v>110</v>
      </c>
      <c r="M1719" s="1">
        <v>29738</v>
      </c>
      <c r="N1719" t="s">
        <v>36</v>
      </c>
      <c r="O1719" t="s">
        <v>37</v>
      </c>
      <c r="P1719" t="s">
        <v>49</v>
      </c>
      <c r="Q1719" t="s">
        <v>67</v>
      </c>
      <c r="R1719" t="s">
        <v>40</v>
      </c>
      <c r="S1719" t="str">
        <f>IF(Table1[[#This Row],[Current Employee Rating]]&gt;=4,"High Performer",IF(Table1[[#This Row],[Current Employee Rating]]&gt;=3,"Average Performer","Low Performer"))</f>
        <v>Low Performer</v>
      </c>
      <c r="T1719">
        <v>2</v>
      </c>
      <c r="U1719" s="1">
        <v>44956</v>
      </c>
      <c r="V1719">
        <v>4</v>
      </c>
      <c r="W1719" t="str">
        <f>IF(Table1[[#This Row],[Engagement Score]]&lt;3,"Low",IF(Table1[[#This Row],[Engagement Score]]&lt;4,"Medium","High"))</f>
        <v>High</v>
      </c>
      <c r="X1719">
        <v>4</v>
      </c>
      <c r="Y1719" t="str">
        <f>IF(Table1[[#This Row],[Satisfaction Score]]&lt;3,"Unsatisfied",IF(Table1[[#This Row],[Satisfaction Score]]&lt;4,"Neutral","Satisfied"))</f>
        <v>Satisfied</v>
      </c>
      <c r="Z1719">
        <v>4</v>
      </c>
      <c r="AA1719" s="1">
        <v>44952</v>
      </c>
      <c r="AB1719" t="s">
        <v>92</v>
      </c>
      <c r="AC1719" t="s">
        <v>51</v>
      </c>
      <c r="AD1719" t="s">
        <v>43</v>
      </c>
      <c r="AE1719">
        <v>5</v>
      </c>
      <c r="AF1719" s="5">
        <v>834.95</v>
      </c>
      <c r="AG1719">
        <v>40</v>
      </c>
      <c r="AH1719" t="str">
        <f t="shared" si="26"/>
        <v>Middle Aged</v>
      </c>
    </row>
    <row r="1720" spans="1:34" x14ac:dyDescent="0.25">
      <c r="A1720">
        <v>2242</v>
      </c>
      <c r="B1720" s="1">
        <v>44691</v>
      </c>
      <c r="C1720">
        <v>4</v>
      </c>
      <c r="D1720" t="s">
        <v>112</v>
      </c>
      <c r="E1720" t="s">
        <v>87</v>
      </c>
      <c r="F1720" t="s">
        <v>30</v>
      </c>
      <c r="G1720" t="s">
        <v>55</v>
      </c>
      <c r="H1720" t="s">
        <v>32</v>
      </c>
      <c r="I1720" t="s">
        <v>33</v>
      </c>
      <c r="J1720" t="s">
        <v>95</v>
      </c>
      <c r="K1720" t="s">
        <v>95</v>
      </c>
      <c r="L1720" t="s">
        <v>70</v>
      </c>
      <c r="M1720" s="1">
        <v>34422</v>
      </c>
      <c r="N1720" t="s">
        <v>36</v>
      </c>
      <c r="O1720" t="s">
        <v>37</v>
      </c>
      <c r="P1720" t="s">
        <v>49</v>
      </c>
      <c r="Q1720" t="s">
        <v>67</v>
      </c>
      <c r="R1720" t="s">
        <v>40</v>
      </c>
      <c r="S1720" t="str">
        <f>IF(Table1[[#This Row],[Current Employee Rating]]&gt;=4,"High Performer",IF(Table1[[#This Row],[Current Employee Rating]]&gt;=3,"Average Performer","Low Performer"))</f>
        <v>High Performer</v>
      </c>
      <c r="T1720">
        <v>4</v>
      </c>
      <c r="U1720" s="1">
        <v>44983</v>
      </c>
      <c r="V1720">
        <v>3</v>
      </c>
      <c r="W1720" t="str">
        <f>IF(Table1[[#This Row],[Engagement Score]]&lt;3,"Low",IF(Table1[[#This Row],[Engagement Score]]&lt;4,"Medium","High"))</f>
        <v>Medium</v>
      </c>
      <c r="X1720">
        <v>2</v>
      </c>
      <c r="Y1720" t="str">
        <f>IF(Table1[[#This Row],[Satisfaction Score]]&lt;3,"Unsatisfied",IF(Table1[[#This Row],[Satisfaction Score]]&lt;4,"Neutral","Satisfied"))</f>
        <v>Unsatisfied</v>
      </c>
      <c r="Z1720">
        <v>4</v>
      </c>
      <c r="AA1720" s="1">
        <v>44912</v>
      </c>
      <c r="AB1720" t="s">
        <v>62</v>
      </c>
      <c r="AC1720" t="s">
        <v>51</v>
      </c>
      <c r="AD1720" t="s">
        <v>43</v>
      </c>
      <c r="AE1720">
        <v>1</v>
      </c>
      <c r="AF1720" s="5">
        <v>627.11</v>
      </c>
      <c r="AG1720">
        <v>28</v>
      </c>
      <c r="AH1720" t="str">
        <f t="shared" si="26"/>
        <v>Adult</v>
      </c>
    </row>
    <row r="1721" spans="1:34" x14ac:dyDescent="0.25">
      <c r="A1721">
        <v>2243</v>
      </c>
      <c r="B1721" s="1">
        <v>45029</v>
      </c>
      <c r="C1721">
        <v>3</v>
      </c>
      <c r="D1721" t="s">
        <v>112</v>
      </c>
      <c r="E1721" t="s">
        <v>64</v>
      </c>
      <c r="F1721" t="s">
        <v>30</v>
      </c>
      <c r="G1721" t="s">
        <v>55</v>
      </c>
      <c r="H1721" t="s">
        <v>45</v>
      </c>
      <c r="I1721" t="s">
        <v>46</v>
      </c>
      <c r="J1721" t="s">
        <v>95</v>
      </c>
      <c r="K1721" t="s">
        <v>95</v>
      </c>
      <c r="L1721" t="s">
        <v>35</v>
      </c>
      <c r="M1721" s="1">
        <v>19925</v>
      </c>
      <c r="N1721" t="s">
        <v>71</v>
      </c>
      <c r="O1721" t="s">
        <v>37</v>
      </c>
      <c r="P1721" t="s">
        <v>60</v>
      </c>
      <c r="Q1721" t="s">
        <v>67</v>
      </c>
      <c r="R1721" t="s">
        <v>40</v>
      </c>
      <c r="S1721" t="str">
        <f>IF(Table1[[#This Row],[Current Employee Rating]]&gt;=4,"High Performer",IF(Table1[[#This Row],[Current Employee Rating]]&gt;=3,"Average Performer","Low Performer"))</f>
        <v>High Performer</v>
      </c>
      <c r="T1721">
        <v>4</v>
      </c>
      <c r="U1721" s="1">
        <v>45103</v>
      </c>
      <c r="V1721">
        <v>1</v>
      </c>
      <c r="W1721" t="str">
        <f>IF(Table1[[#This Row],[Engagement Score]]&lt;3,"Low",IF(Table1[[#This Row],[Engagement Score]]&lt;4,"Medium","High"))</f>
        <v>Low</v>
      </c>
      <c r="X1721">
        <v>3</v>
      </c>
      <c r="Y1721" t="str">
        <f>IF(Table1[[#This Row],[Satisfaction Score]]&lt;3,"Unsatisfied",IF(Table1[[#This Row],[Satisfaction Score]]&lt;4,"Neutral","Satisfied"))</f>
        <v>Neutral</v>
      </c>
      <c r="Z1721">
        <v>5</v>
      </c>
      <c r="AA1721" s="1">
        <v>44925</v>
      </c>
      <c r="AB1721" t="s">
        <v>41</v>
      </c>
      <c r="AC1721" t="s">
        <v>51</v>
      </c>
      <c r="AD1721" t="s">
        <v>73</v>
      </c>
      <c r="AE1721">
        <v>4</v>
      </c>
      <c r="AF1721" s="5">
        <v>242.22</v>
      </c>
      <c r="AG1721">
        <v>69</v>
      </c>
      <c r="AH1721" t="str">
        <f t="shared" si="26"/>
        <v>Old</v>
      </c>
    </row>
    <row r="1722" spans="1:34" x14ac:dyDescent="0.25">
      <c r="A1722">
        <v>2244</v>
      </c>
      <c r="B1722" s="1">
        <v>44777</v>
      </c>
      <c r="C1722">
        <v>3</v>
      </c>
      <c r="D1722" t="s">
        <v>143</v>
      </c>
      <c r="E1722" t="s">
        <v>94</v>
      </c>
      <c r="F1722" t="s">
        <v>30</v>
      </c>
      <c r="G1722" t="s">
        <v>31</v>
      </c>
      <c r="H1722" t="s">
        <v>32</v>
      </c>
      <c r="I1722" t="s">
        <v>33</v>
      </c>
      <c r="J1722" t="s">
        <v>95</v>
      </c>
      <c r="K1722" t="s">
        <v>95</v>
      </c>
      <c r="L1722" t="s">
        <v>70</v>
      </c>
      <c r="M1722" s="1">
        <v>18240</v>
      </c>
      <c r="N1722" t="s">
        <v>71</v>
      </c>
      <c r="O1722" t="s">
        <v>37</v>
      </c>
      <c r="P1722" t="s">
        <v>60</v>
      </c>
      <c r="Q1722" t="s">
        <v>67</v>
      </c>
      <c r="R1722" t="s">
        <v>40</v>
      </c>
      <c r="S1722" t="str">
        <f>IF(Table1[[#This Row],[Current Employee Rating]]&gt;=4,"High Performer",IF(Table1[[#This Row],[Current Employee Rating]]&gt;=3,"Average Performer","Low Performer"))</f>
        <v>High Performer</v>
      </c>
      <c r="T1722">
        <v>4</v>
      </c>
      <c r="U1722" s="1">
        <v>44986</v>
      </c>
      <c r="V1722">
        <v>4</v>
      </c>
      <c r="W1722" t="str">
        <f>IF(Table1[[#This Row],[Engagement Score]]&lt;3,"Low",IF(Table1[[#This Row],[Engagement Score]]&lt;4,"Medium","High"))</f>
        <v>High</v>
      </c>
      <c r="X1722">
        <v>2</v>
      </c>
      <c r="Y1722" t="str">
        <f>IF(Table1[[#This Row],[Satisfaction Score]]&lt;3,"Unsatisfied",IF(Table1[[#This Row],[Satisfaction Score]]&lt;4,"Neutral","Satisfied"))</f>
        <v>Unsatisfied</v>
      </c>
      <c r="Z1722">
        <v>1</v>
      </c>
      <c r="AA1722" s="1">
        <v>44909</v>
      </c>
      <c r="AB1722" t="s">
        <v>41</v>
      </c>
      <c r="AC1722" t="s">
        <v>42</v>
      </c>
      <c r="AD1722" t="s">
        <v>73</v>
      </c>
      <c r="AE1722">
        <v>2</v>
      </c>
      <c r="AF1722" s="5">
        <v>804.01</v>
      </c>
      <c r="AG1722">
        <v>73</v>
      </c>
      <c r="AH1722" t="str">
        <f t="shared" si="26"/>
        <v>Old</v>
      </c>
    </row>
    <row r="1723" spans="1:34" x14ac:dyDescent="0.25">
      <c r="A1723">
        <v>2245</v>
      </c>
      <c r="B1723" s="1">
        <v>44255</v>
      </c>
      <c r="C1723">
        <v>5</v>
      </c>
      <c r="D1723" t="s">
        <v>144</v>
      </c>
      <c r="E1723" t="s">
        <v>74</v>
      </c>
      <c r="F1723" t="s">
        <v>30</v>
      </c>
      <c r="G1723" t="s">
        <v>46</v>
      </c>
      <c r="H1723" t="s">
        <v>32</v>
      </c>
      <c r="I1723" t="s">
        <v>46</v>
      </c>
      <c r="J1723" t="s">
        <v>95</v>
      </c>
      <c r="K1723" t="s">
        <v>95</v>
      </c>
      <c r="L1723" t="s">
        <v>79</v>
      </c>
      <c r="M1723" s="1">
        <v>17060</v>
      </c>
      <c r="N1723" t="s">
        <v>36</v>
      </c>
      <c r="O1723" t="s">
        <v>48</v>
      </c>
      <c r="P1723" t="s">
        <v>72</v>
      </c>
      <c r="Q1723" t="s">
        <v>77</v>
      </c>
      <c r="R1723" t="s">
        <v>40</v>
      </c>
      <c r="S1723" t="str">
        <f>IF(Table1[[#This Row],[Current Employee Rating]]&gt;=4,"High Performer",IF(Table1[[#This Row],[Current Employee Rating]]&gt;=3,"Average Performer","Low Performer"))</f>
        <v>High Performer</v>
      </c>
      <c r="T1723">
        <v>5</v>
      </c>
      <c r="U1723" s="1">
        <v>45115</v>
      </c>
      <c r="V1723">
        <v>2</v>
      </c>
      <c r="W1723" t="str">
        <f>IF(Table1[[#This Row],[Engagement Score]]&lt;3,"Low",IF(Table1[[#This Row],[Engagement Score]]&lt;4,"Medium","High"))</f>
        <v>Low</v>
      </c>
      <c r="X1723">
        <v>4</v>
      </c>
      <c r="Y1723" t="str">
        <f>IF(Table1[[#This Row],[Satisfaction Score]]&lt;3,"Unsatisfied",IF(Table1[[#This Row],[Satisfaction Score]]&lt;4,"Neutral","Satisfied"))</f>
        <v>Satisfied</v>
      </c>
      <c r="Z1723">
        <v>4</v>
      </c>
      <c r="AA1723" s="1">
        <v>45020</v>
      </c>
      <c r="AB1723" t="s">
        <v>62</v>
      </c>
      <c r="AC1723" t="s">
        <v>42</v>
      </c>
      <c r="AD1723" t="s">
        <v>52</v>
      </c>
      <c r="AE1723">
        <v>1</v>
      </c>
      <c r="AF1723" s="5">
        <v>968.2</v>
      </c>
      <c r="AG1723">
        <v>75</v>
      </c>
      <c r="AH1723" t="str">
        <f t="shared" si="26"/>
        <v>Old</v>
      </c>
    </row>
    <row r="1724" spans="1:34" x14ac:dyDescent="0.25">
      <c r="A1724">
        <v>2246</v>
      </c>
      <c r="B1724" s="1">
        <v>44118</v>
      </c>
      <c r="C1724">
        <v>5</v>
      </c>
      <c r="D1724" t="s">
        <v>145</v>
      </c>
      <c r="E1724" t="s">
        <v>81</v>
      </c>
      <c r="F1724" t="s">
        <v>30</v>
      </c>
      <c r="G1724" t="s">
        <v>31</v>
      </c>
      <c r="H1724" t="s">
        <v>56</v>
      </c>
      <c r="I1724" t="s">
        <v>46</v>
      </c>
      <c r="J1724" t="s">
        <v>95</v>
      </c>
      <c r="K1724" t="s">
        <v>95</v>
      </c>
      <c r="L1724" t="s">
        <v>70</v>
      </c>
      <c r="M1724" s="1">
        <v>26990</v>
      </c>
      <c r="N1724" t="s">
        <v>36</v>
      </c>
      <c r="O1724" t="s">
        <v>48</v>
      </c>
      <c r="P1724" t="s">
        <v>38</v>
      </c>
      <c r="Q1724" t="s">
        <v>77</v>
      </c>
      <c r="R1724" t="s">
        <v>40</v>
      </c>
      <c r="S1724" t="str">
        <f>IF(Table1[[#This Row],[Current Employee Rating]]&gt;=4,"High Performer",IF(Table1[[#This Row],[Current Employee Rating]]&gt;=3,"Average Performer","Low Performer"))</f>
        <v>High Performer</v>
      </c>
      <c r="T1724">
        <v>4</v>
      </c>
      <c r="U1724" s="1">
        <v>45005</v>
      </c>
      <c r="V1724">
        <v>3</v>
      </c>
      <c r="W1724" t="str">
        <f>IF(Table1[[#This Row],[Engagement Score]]&lt;3,"Low",IF(Table1[[#This Row],[Engagement Score]]&lt;4,"Medium","High"))</f>
        <v>Medium</v>
      </c>
      <c r="X1724">
        <v>4</v>
      </c>
      <c r="Y1724" t="str">
        <f>IF(Table1[[#This Row],[Satisfaction Score]]&lt;3,"Unsatisfied",IF(Table1[[#This Row],[Satisfaction Score]]&lt;4,"Neutral","Satisfied"))</f>
        <v>Satisfied</v>
      </c>
      <c r="Z1724">
        <v>5</v>
      </c>
      <c r="AA1724" s="1">
        <v>44967</v>
      </c>
      <c r="AB1724" t="s">
        <v>62</v>
      </c>
      <c r="AC1724" t="s">
        <v>42</v>
      </c>
      <c r="AD1724" t="s">
        <v>63</v>
      </c>
      <c r="AE1724">
        <v>2</v>
      </c>
      <c r="AF1724" s="5">
        <v>364.36</v>
      </c>
      <c r="AG1724">
        <v>47</v>
      </c>
      <c r="AH1724" t="str">
        <f t="shared" si="26"/>
        <v>Middle Aged</v>
      </c>
    </row>
    <row r="1725" spans="1:34" x14ac:dyDescent="0.25">
      <c r="A1725">
        <v>2247</v>
      </c>
      <c r="B1725" s="1">
        <v>43353</v>
      </c>
      <c r="C1725">
        <v>7</v>
      </c>
      <c r="D1725" t="s">
        <v>112</v>
      </c>
      <c r="E1725" t="s">
        <v>85</v>
      </c>
      <c r="F1725" t="s">
        <v>30</v>
      </c>
      <c r="G1725" t="s">
        <v>46</v>
      </c>
      <c r="H1725" t="s">
        <v>56</v>
      </c>
      <c r="I1725" t="s">
        <v>33</v>
      </c>
      <c r="J1725" t="s">
        <v>95</v>
      </c>
      <c r="K1725" t="s">
        <v>95</v>
      </c>
      <c r="L1725" t="s">
        <v>97</v>
      </c>
      <c r="M1725" s="1">
        <v>30416</v>
      </c>
      <c r="N1725" t="s">
        <v>36</v>
      </c>
      <c r="O1725" t="s">
        <v>37</v>
      </c>
      <c r="P1725" t="s">
        <v>49</v>
      </c>
      <c r="Q1725" t="s">
        <v>39</v>
      </c>
      <c r="R1725" t="s">
        <v>40</v>
      </c>
      <c r="S1725" t="str">
        <f>IF(Table1[[#This Row],[Current Employee Rating]]&gt;=4,"High Performer",IF(Table1[[#This Row],[Current Employee Rating]]&gt;=3,"Average Performer","Low Performer"))</f>
        <v>Low Performer</v>
      </c>
      <c r="T1725">
        <v>2</v>
      </c>
      <c r="U1725" s="1">
        <v>44973</v>
      </c>
      <c r="V1725">
        <v>3</v>
      </c>
      <c r="W1725" t="str">
        <f>IF(Table1[[#This Row],[Engagement Score]]&lt;3,"Low",IF(Table1[[#This Row],[Engagement Score]]&lt;4,"Medium","High"))</f>
        <v>Medium</v>
      </c>
      <c r="X1725">
        <v>4</v>
      </c>
      <c r="Y1725" t="str">
        <f>IF(Table1[[#This Row],[Satisfaction Score]]&lt;3,"Unsatisfied",IF(Table1[[#This Row],[Satisfaction Score]]&lt;4,"Neutral","Satisfied"))</f>
        <v>Satisfied</v>
      </c>
      <c r="Z1725">
        <v>4</v>
      </c>
      <c r="AA1725" s="1">
        <v>45035</v>
      </c>
      <c r="AB1725" t="s">
        <v>92</v>
      </c>
      <c r="AC1725" t="s">
        <v>51</v>
      </c>
      <c r="AD1725" t="s">
        <v>52</v>
      </c>
      <c r="AE1725">
        <v>3</v>
      </c>
      <c r="AF1725" s="5">
        <v>803.16</v>
      </c>
      <c r="AG1725">
        <v>35</v>
      </c>
      <c r="AH1725" t="str">
        <f t="shared" si="26"/>
        <v>Adult</v>
      </c>
    </row>
    <row r="1726" spans="1:34" x14ac:dyDescent="0.25">
      <c r="A1726">
        <v>2248</v>
      </c>
      <c r="B1726" s="1">
        <v>44911</v>
      </c>
      <c r="C1726">
        <v>3</v>
      </c>
      <c r="D1726" t="s">
        <v>112</v>
      </c>
      <c r="E1726" t="s">
        <v>44</v>
      </c>
      <c r="F1726" t="s">
        <v>30</v>
      </c>
      <c r="G1726" t="s">
        <v>46</v>
      </c>
      <c r="H1726" t="s">
        <v>56</v>
      </c>
      <c r="I1726" t="s">
        <v>33</v>
      </c>
      <c r="J1726" t="s">
        <v>95</v>
      </c>
      <c r="K1726" t="s">
        <v>95</v>
      </c>
      <c r="L1726" t="s">
        <v>70</v>
      </c>
      <c r="M1726" s="1">
        <v>36511</v>
      </c>
      <c r="N1726" t="s">
        <v>36</v>
      </c>
      <c r="O1726" t="s">
        <v>37</v>
      </c>
      <c r="P1726" t="s">
        <v>49</v>
      </c>
      <c r="Q1726" t="s">
        <v>39</v>
      </c>
      <c r="R1726" t="s">
        <v>40</v>
      </c>
      <c r="S1726" t="str">
        <f>IF(Table1[[#This Row],[Current Employee Rating]]&gt;=4,"High Performer",IF(Table1[[#This Row],[Current Employee Rating]]&gt;=3,"Average Performer","Low Performer"))</f>
        <v>Low Performer</v>
      </c>
      <c r="T1726">
        <v>2</v>
      </c>
      <c r="U1726" s="1">
        <v>45070</v>
      </c>
      <c r="V1726">
        <v>1</v>
      </c>
      <c r="W1726" t="str">
        <f>IF(Table1[[#This Row],[Engagement Score]]&lt;3,"Low",IF(Table1[[#This Row],[Engagement Score]]&lt;4,"Medium","High"))</f>
        <v>Low</v>
      </c>
      <c r="X1726">
        <v>5</v>
      </c>
      <c r="Y1726" t="str">
        <f>IF(Table1[[#This Row],[Satisfaction Score]]&lt;3,"Unsatisfied",IF(Table1[[#This Row],[Satisfaction Score]]&lt;4,"Neutral","Satisfied"))</f>
        <v>Satisfied</v>
      </c>
      <c r="Z1726">
        <v>5</v>
      </c>
      <c r="AA1726" s="1">
        <v>45014</v>
      </c>
      <c r="AB1726" t="s">
        <v>41</v>
      </c>
      <c r="AC1726" t="s">
        <v>51</v>
      </c>
      <c r="AD1726" t="s">
        <v>52</v>
      </c>
      <c r="AE1726">
        <v>2</v>
      </c>
      <c r="AF1726" s="5">
        <v>571.12</v>
      </c>
      <c r="AG1726">
        <v>23</v>
      </c>
      <c r="AH1726" t="str">
        <f t="shared" si="26"/>
        <v>Young Adult</v>
      </c>
    </row>
    <row r="1727" spans="1:34" x14ac:dyDescent="0.25">
      <c r="A1727">
        <v>2249</v>
      </c>
      <c r="B1727" s="1">
        <v>43371</v>
      </c>
      <c r="C1727">
        <v>7</v>
      </c>
      <c r="D1727" t="s">
        <v>112</v>
      </c>
      <c r="E1727" t="s">
        <v>87</v>
      </c>
      <c r="F1727" t="s">
        <v>30</v>
      </c>
      <c r="G1727" t="s">
        <v>31</v>
      </c>
      <c r="H1727" t="s">
        <v>32</v>
      </c>
      <c r="I1727" t="s">
        <v>46</v>
      </c>
      <c r="J1727" t="s">
        <v>95</v>
      </c>
      <c r="K1727" t="s">
        <v>95</v>
      </c>
      <c r="L1727" t="s">
        <v>70</v>
      </c>
      <c r="M1727" s="1">
        <v>34645</v>
      </c>
      <c r="N1727" t="s">
        <v>36</v>
      </c>
      <c r="O1727" t="s">
        <v>37</v>
      </c>
      <c r="P1727" t="s">
        <v>72</v>
      </c>
      <c r="Q1727" t="s">
        <v>77</v>
      </c>
      <c r="R1727" t="s">
        <v>40</v>
      </c>
      <c r="S1727" t="str">
        <f>IF(Table1[[#This Row],[Current Employee Rating]]&gt;=4,"High Performer",IF(Table1[[#This Row],[Current Employee Rating]]&gt;=3,"Average Performer","Low Performer"))</f>
        <v>High Performer</v>
      </c>
      <c r="T1727">
        <v>4</v>
      </c>
      <c r="U1727" s="1">
        <v>45075</v>
      </c>
      <c r="V1727">
        <v>3</v>
      </c>
      <c r="W1727" t="str">
        <f>IF(Table1[[#This Row],[Engagement Score]]&lt;3,"Low",IF(Table1[[#This Row],[Engagement Score]]&lt;4,"Medium","High"))</f>
        <v>Medium</v>
      </c>
      <c r="X1727">
        <v>5</v>
      </c>
      <c r="Y1727" t="str">
        <f>IF(Table1[[#This Row],[Satisfaction Score]]&lt;3,"Unsatisfied",IF(Table1[[#This Row],[Satisfaction Score]]&lt;4,"Neutral","Satisfied"))</f>
        <v>Satisfied</v>
      </c>
      <c r="Z1727">
        <v>5</v>
      </c>
      <c r="AA1727" s="1">
        <v>45113</v>
      </c>
      <c r="AB1727" t="s">
        <v>50</v>
      </c>
      <c r="AC1727" t="s">
        <v>51</v>
      </c>
      <c r="AD1727" t="s">
        <v>43</v>
      </c>
      <c r="AE1727">
        <v>2</v>
      </c>
      <c r="AF1727" s="5">
        <v>705.36</v>
      </c>
      <c r="AG1727">
        <v>24</v>
      </c>
      <c r="AH1727" t="str">
        <f t="shared" si="26"/>
        <v>Young Adult</v>
      </c>
    </row>
    <row r="1728" spans="1:34" x14ac:dyDescent="0.25">
      <c r="A1728">
        <v>2250</v>
      </c>
      <c r="B1728" s="1">
        <v>44628</v>
      </c>
      <c r="C1728">
        <v>4</v>
      </c>
      <c r="D1728" t="s">
        <v>112</v>
      </c>
      <c r="E1728" t="s">
        <v>64</v>
      </c>
      <c r="F1728" t="s">
        <v>30</v>
      </c>
      <c r="G1728" t="s">
        <v>31</v>
      </c>
      <c r="H1728" t="s">
        <v>32</v>
      </c>
      <c r="I1728" t="s">
        <v>33</v>
      </c>
      <c r="J1728" t="s">
        <v>95</v>
      </c>
      <c r="K1728" t="s">
        <v>95</v>
      </c>
      <c r="L1728" t="s">
        <v>47</v>
      </c>
      <c r="M1728" s="1">
        <v>22891</v>
      </c>
      <c r="N1728" t="s">
        <v>71</v>
      </c>
      <c r="O1728" t="s">
        <v>37</v>
      </c>
      <c r="P1728" t="s">
        <v>84</v>
      </c>
      <c r="Q1728" t="s">
        <v>67</v>
      </c>
      <c r="R1728" t="s">
        <v>40</v>
      </c>
      <c r="S1728" t="str">
        <f>IF(Table1[[#This Row],[Current Employee Rating]]&gt;=4,"High Performer",IF(Table1[[#This Row],[Current Employee Rating]]&gt;=3,"Average Performer","Low Performer"))</f>
        <v>High Performer</v>
      </c>
      <c r="T1728">
        <v>5</v>
      </c>
      <c r="U1728" s="1">
        <v>45075</v>
      </c>
      <c r="V1728">
        <v>4</v>
      </c>
      <c r="W1728" t="str">
        <f>IF(Table1[[#This Row],[Engagement Score]]&lt;3,"Low",IF(Table1[[#This Row],[Engagement Score]]&lt;4,"Medium","High"))</f>
        <v>High</v>
      </c>
      <c r="X1728">
        <v>2</v>
      </c>
      <c r="Y1728" t="str">
        <f>IF(Table1[[#This Row],[Satisfaction Score]]&lt;3,"Unsatisfied",IF(Table1[[#This Row],[Satisfaction Score]]&lt;4,"Neutral","Satisfied"))</f>
        <v>Unsatisfied</v>
      </c>
      <c r="Z1728">
        <v>1</v>
      </c>
      <c r="AA1728" s="1">
        <v>45024</v>
      </c>
      <c r="AB1728" t="s">
        <v>92</v>
      </c>
      <c r="AC1728" t="s">
        <v>42</v>
      </c>
      <c r="AD1728" t="s">
        <v>43</v>
      </c>
      <c r="AE1728">
        <v>5</v>
      </c>
      <c r="AF1728" s="5">
        <v>565.78</v>
      </c>
      <c r="AG1728">
        <v>60</v>
      </c>
      <c r="AH1728" t="str">
        <f t="shared" si="26"/>
        <v>Old</v>
      </c>
    </row>
    <row r="1729" spans="1:34" x14ac:dyDescent="0.25">
      <c r="A1729">
        <v>2251</v>
      </c>
      <c r="B1729" s="1">
        <v>44573</v>
      </c>
      <c r="C1729">
        <v>4</v>
      </c>
      <c r="D1729" t="s">
        <v>143</v>
      </c>
      <c r="E1729" t="s">
        <v>94</v>
      </c>
      <c r="F1729" t="s">
        <v>30</v>
      </c>
      <c r="G1729" t="s">
        <v>46</v>
      </c>
      <c r="H1729" t="s">
        <v>56</v>
      </c>
      <c r="I1729" t="s">
        <v>33</v>
      </c>
      <c r="J1729" t="s">
        <v>95</v>
      </c>
      <c r="K1729" t="s">
        <v>95</v>
      </c>
      <c r="L1729" t="s">
        <v>96</v>
      </c>
      <c r="M1729" s="1">
        <v>28766</v>
      </c>
      <c r="N1729" t="s">
        <v>36</v>
      </c>
      <c r="O1729" t="s">
        <v>37</v>
      </c>
      <c r="P1729" t="s">
        <v>49</v>
      </c>
      <c r="Q1729" t="s">
        <v>77</v>
      </c>
      <c r="R1729" t="s">
        <v>40</v>
      </c>
      <c r="S1729" t="str">
        <f>IF(Table1[[#This Row],[Current Employee Rating]]&gt;=4,"High Performer",IF(Table1[[#This Row],[Current Employee Rating]]&gt;=3,"Average Performer","Low Performer"))</f>
        <v>Low Performer</v>
      </c>
      <c r="T1729">
        <v>2</v>
      </c>
      <c r="U1729" s="1">
        <v>44822</v>
      </c>
      <c r="V1729">
        <v>4</v>
      </c>
      <c r="W1729" t="str">
        <f>IF(Table1[[#This Row],[Engagement Score]]&lt;3,"Low",IF(Table1[[#This Row],[Engagement Score]]&lt;4,"Medium","High"))</f>
        <v>High</v>
      </c>
      <c r="X1729">
        <v>4</v>
      </c>
      <c r="Y1729" t="str">
        <f>IF(Table1[[#This Row],[Satisfaction Score]]&lt;3,"Unsatisfied",IF(Table1[[#This Row],[Satisfaction Score]]&lt;4,"Neutral","Satisfied"))</f>
        <v>Satisfied</v>
      </c>
      <c r="Z1729">
        <v>4</v>
      </c>
      <c r="AA1729" s="1">
        <v>44884</v>
      </c>
      <c r="AB1729" t="s">
        <v>68</v>
      </c>
      <c r="AC1729" t="s">
        <v>51</v>
      </c>
      <c r="AD1729" t="s">
        <v>52</v>
      </c>
      <c r="AE1729">
        <v>5</v>
      </c>
      <c r="AF1729" s="5">
        <v>593.14</v>
      </c>
      <c r="AG1729">
        <v>44</v>
      </c>
      <c r="AH1729" t="str">
        <f t="shared" si="26"/>
        <v>Middle Aged</v>
      </c>
    </row>
    <row r="1730" spans="1:34" x14ac:dyDescent="0.25">
      <c r="A1730">
        <v>2252</v>
      </c>
      <c r="B1730" s="1">
        <v>44173</v>
      </c>
      <c r="C1730">
        <v>5</v>
      </c>
      <c r="D1730" t="s">
        <v>144</v>
      </c>
      <c r="E1730" t="s">
        <v>74</v>
      </c>
      <c r="F1730" t="s">
        <v>30</v>
      </c>
      <c r="G1730" t="s">
        <v>31</v>
      </c>
      <c r="H1730" t="s">
        <v>56</v>
      </c>
      <c r="I1730" t="s">
        <v>46</v>
      </c>
      <c r="J1730" t="s">
        <v>95</v>
      </c>
      <c r="K1730" t="s">
        <v>95</v>
      </c>
      <c r="L1730" t="s">
        <v>70</v>
      </c>
      <c r="M1730" s="1">
        <v>26980</v>
      </c>
      <c r="N1730" t="s">
        <v>36</v>
      </c>
      <c r="O1730" t="s">
        <v>48</v>
      </c>
      <c r="P1730" t="s">
        <v>38</v>
      </c>
      <c r="Q1730" t="s">
        <v>39</v>
      </c>
      <c r="R1730" t="s">
        <v>40</v>
      </c>
      <c r="S1730" t="str">
        <f>IF(Table1[[#This Row],[Current Employee Rating]]&gt;=4,"High Performer",IF(Table1[[#This Row],[Current Employee Rating]]&gt;=3,"Average Performer","Low Performer"))</f>
        <v>High Performer</v>
      </c>
      <c r="T1730">
        <v>4</v>
      </c>
      <c r="U1730" s="1">
        <v>44832</v>
      </c>
      <c r="V1730">
        <v>1</v>
      </c>
      <c r="W1730" t="str">
        <f>IF(Table1[[#This Row],[Engagement Score]]&lt;3,"Low",IF(Table1[[#This Row],[Engagement Score]]&lt;4,"Medium","High"))</f>
        <v>Low</v>
      </c>
      <c r="X1730">
        <v>3</v>
      </c>
      <c r="Y1730" t="str">
        <f>IF(Table1[[#This Row],[Satisfaction Score]]&lt;3,"Unsatisfied",IF(Table1[[#This Row],[Satisfaction Score]]&lt;4,"Neutral","Satisfied"))</f>
        <v>Neutral</v>
      </c>
      <c r="Z1730">
        <v>3</v>
      </c>
      <c r="AA1730" s="1">
        <v>44905</v>
      </c>
      <c r="AB1730" t="s">
        <v>92</v>
      </c>
      <c r="AC1730" t="s">
        <v>42</v>
      </c>
      <c r="AD1730" t="s">
        <v>63</v>
      </c>
      <c r="AE1730">
        <v>1</v>
      </c>
      <c r="AF1730" s="5">
        <v>648.23</v>
      </c>
      <c r="AG1730">
        <v>47</v>
      </c>
      <c r="AH1730" t="str">
        <f t="shared" si="26"/>
        <v>Middle Aged</v>
      </c>
    </row>
    <row r="1731" spans="1:34" x14ac:dyDescent="0.25">
      <c r="A1731">
        <v>2253</v>
      </c>
      <c r="B1731" s="1">
        <v>44152</v>
      </c>
      <c r="C1731">
        <v>5</v>
      </c>
      <c r="D1731" t="s">
        <v>112</v>
      </c>
      <c r="E1731" t="s">
        <v>94</v>
      </c>
      <c r="F1731" t="s">
        <v>30</v>
      </c>
      <c r="G1731" t="s">
        <v>55</v>
      </c>
      <c r="H1731" t="s">
        <v>45</v>
      </c>
      <c r="I1731" t="s">
        <v>55</v>
      </c>
      <c r="J1731" t="s">
        <v>95</v>
      </c>
      <c r="K1731" t="s">
        <v>95</v>
      </c>
      <c r="L1731" t="s">
        <v>70</v>
      </c>
      <c r="M1731" s="1">
        <v>29987</v>
      </c>
      <c r="N1731" t="s">
        <v>36</v>
      </c>
      <c r="O1731" t="s">
        <v>37</v>
      </c>
      <c r="P1731" t="s">
        <v>60</v>
      </c>
      <c r="Q1731" t="s">
        <v>61</v>
      </c>
      <c r="R1731" t="s">
        <v>40</v>
      </c>
      <c r="S1731" t="str">
        <f>IF(Table1[[#This Row],[Current Employee Rating]]&gt;=4,"High Performer",IF(Table1[[#This Row],[Current Employee Rating]]&gt;=3,"Average Performer","Low Performer"))</f>
        <v>Low Performer</v>
      </c>
      <c r="T1731">
        <v>1</v>
      </c>
      <c r="U1731" s="1">
        <v>45103</v>
      </c>
      <c r="V1731">
        <v>5</v>
      </c>
      <c r="W1731" t="str">
        <f>IF(Table1[[#This Row],[Engagement Score]]&lt;3,"Low",IF(Table1[[#This Row],[Engagement Score]]&lt;4,"Medium","High"))</f>
        <v>High</v>
      </c>
      <c r="X1731">
        <v>1</v>
      </c>
      <c r="Y1731" t="str">
        <f>IF(Table1[[#This Row],[Satisfaction Score]]&lt;3,"Unsatisfied",IF(Table1[[#This Row],[Satisfaction Score]]&lt;4,"Neutral","Satisfied"))</f>
        <v>Unsatisfied</v>
      </c>
      <c r="Z1731">
        <v>2</v>
      </c>
      <c r="AA1731" s="1">
        <v>44933</v>
      </c>
      <c r="AB1731" t="s">
        <v>92</v>
      </c>
      <c r="AC1731" t="s">
        <v>51</v>
      </c>
      <c r="AD1731" t="s">
        <v>52</v>
      </c>
      <c r="AE1731">
        <v>1</v>
      </c>
      <c r="AF1731" s="5">
        <v>426.97</v>
      </c>
      <c r="AG1731">
        <v>38</v>
      </c>
      <c r="AH1731" t="str">
        <f t="shared" ref="AH1731:AH1794" si="27">IF(AG1731&lt;25,"Young Adult", IF(AG1731&lt;40, "Adult", IF(AG1731&lt;60, "Middle Aged", "Old")))</f>
        <v>Adult</v>
      </c>
    </row>
    <row r="1732" spans="1:34" x14ac:dyDescent="0.25">
      <c r="A1732">
        <v>2254</v>
      </c>
      <c r="B1732" s="1">
        <v>44214</v>
      </c>
      <c r="C1732">
        <v>5</v>
      </c>
      <c r="D1732" t="s">
        <v>112</v>
      </c>
      <c r="E1732" t="s">
        <v>85</v>
      </c>
      <c r="F1732" t="s">
        <v>30</v>
      </c>
      <c r="G1732" t="s">
        <v>55</v>
      </c>
      <c r="H1732" t="s">
        <v>45</v>
      </c>
      <c r="I1732" t="s">
        <v>46</v>
      </c>
      <c r="J1732" t="s">
        <v>95</v>
      </c>
      <c r="K1732" t="s">
        <v>95</v>
      </c>
      <c r="L1732" t="s">
        <v>58</v>
      </c>
      <c r="M1732" s="1">
        <v>21120</v>
      </c>
      <c r="N1732" t="s">
        <v>36</v>
      </c>
      <c r="O1732" t="s">
        <v>37</v>
      </c>
      <c r="P1732" t="s">
        <v>49</v>
      </c>
      <c r="Q1732" t="s">
        <v>61</v>
      </c>
      <c r="R1732" t="s">
        <v>40</v>
      </c>
      <c r="S1732" t="str">
        <f>IF(Table1[[#This Row],[Current Employee Rating]]&gt;=4,"High Performer",IF(Table1[[#This Row],[Current Employee Rating]]&gt;=3,"Average Performer","Low Performer"))</f>
        <v>Low Performer</v>
      </c>
      <c r="T1732">
        <v>2</v>
      </c>
      <c r="U1732" s="1">
        <v>44909</v>
      </c>
      <c r="V1732">
        <v>3</v>
      </c>
      <c r="W1732" t="str">
        <f>IF(Table1[[#This Row],[Engagement Score]]&lt;3,"Low",IF(Table1[[#This Row],[Engagement Score]]&lt;4,"Medium","High"))</f>
        <v>Medium</v>
      </c>
      <c r="X1732">
        <v>2</v>
      </c>
      <c r="Y1732" t="str">
        <f>IF(Table1[[#This Row],[Satisfaction Score]]&lt;3,"Unsatisfied",IF(Table1[[#This Row],[Satisfaction Score]]&lt;4,"Neutral","Satisfied"))</f>
        <v>Unsatisfied</v>
      </c>
      <c r="Z1732">
        <v>5</v>
      </c>
      <c r="AA1732" s="1">
        <v>44885</v>
      </c>
      <c r="AB1732" t="s">
        <v>62</v>
      </c>
      <c r="AC1732" t="s">
        <v>42</v>
      </c>
      <c r="AD1732" t="s">
        <v>43</v>
      </c>
      <c r="AE1732">
        <v>4</v>
      </c>
      <c r="AF1732" s="5">
        <v>267.76</v>
      </c>
      <c r="AG1732">
        <v>64</v>
      </c>
      <c r="AH1732" t="str">
        <f t="shared" si="27"/>
        <v>Old</v>
      </c>
    </row>
    <row r="1733" spans="1:34" x14ac:dyDescent="0.25">
      <c r="A1733">
        <v>2255</v>
      </c>
      <c r="B1733" s="1">
        <v>44089</v>
      </c>
      <c r="C1733">
        <v>5</v>
      </c>
      <c r="D1733" t="s">
        <v>112</v>
      </c>
      <c r="E1733" t="s">
        <v>64</v>
      </c>
      <c r="F1733" t="s">
        <v>30</v>
      </c>
      <c r="G1733" t="s">
        <v>55</v>
      </c>
      <c r="H1733" t="s">
        <v>32</v>
      </c>
      <c r="I1733" t="s">
        <v>46</v>
      </c>
      <c r="J1733" t="s">
        <v>95</v>
      </c>
      <c r="K1733" t="s">
        <v>95</v>
      </c>
      <c r="L1733" t="s">
        <v>101</v>
      </c>
      <c r="M1733" s="1">
        <v>33070</v>
      </c>
      <c r="N1733" t="s">
        <v>36</v>
      </c>
      <c r="O1733" t="s">
        <v>37</v>
      </c>
      <c r="P1733" t="s">
        <v>49</v>
      </c>
      <c r="Q1733" t="s">
        <v>61</v>
      </c>
      <c r="R1733" t="s">
        <v>40</v>
      </c>
      <c r="S1733" t="str">
        <f>IF(Table1[[#This Row],[Current Employee Rating]]&gt;=4,"High Performer",IF(Table1[[#This Row],[Current Employee Rating]]&gt;=3,"Average Performer","Low Performer"))</f>
        <v>Low Performer</v>
      </c>
      <c r="T1733">
        <v>2</v>
      </c>
      <c r="U1733" s="1">
        <v>45058</v>
      </c>
      <c r="V1733">
        <v>1</v>
      </c>
      <c r="W1733" t="str">
        <f>IF(Table1[[#This Row],[Engagement Score]]&lt;3,"Low",IF(Table1[[#This Row],[Engagement Score]]&lt;4,"Medium","High"))</f>
        <v>Low</v>
      </c>
      <c r="X1733">
        <v>4</v>
      </c>
      <c r="Y1733" t="str">
        <f>IF(Table1[[#This Row],[Satisfaction Score]]&lt;3,"Unsatisfied",IF(Table1[[#This Row],[Satisfaction Score]]&lt;4,"Neutral","Satisfied"))</f>
        <v>Satisfied</v>
      </c>
      <c r="Z1733">
        <v>4</v>
      </c>
      <c r="AA1733" s="1">
        <v>44962</v>
      </c>
      <c r="AB1733" t="s">
        <v>50</v>
      </c>
      <c r="AC1733" t="s">
        <v>42</v>
      </c>
      <c r="AD1733" t="s">
        <v>63</v>
      </c>
      <c r="AE1733">
        <v>1</v>
      </c>
      <c r="AF1733" s="5">
        <v>357.69</v>
      </c>
      <c r="AG1733">
        <v>30</v>
      </c>
      <c r="AH1733" t="str">
        <f t="shared" si="27"/>
        <v>Adult</v>
      </c>
    </row>
    <row r="1734" spans="1:34" x14ac:dyDescent="0.25">
      <c r="A1734">
        <v>2256</v>
      </c>
      <c r="B1734" s="1">
        <v>43810</v>
      </c>
      <c r="C1734">
        <v>6</v>
      </c>
      <c r="D1734" t="s">
        <v>112</v>
      </c>
      <c r="E1734" t="s">
        <v>74</v>
      </c>
      <c r="F1734" t="s">
        <v>30</v>
      </c>
      <c r="G1734" t="s">
        <v>46</v>
      </c>
      <c r="H1734" t="s">
        <v>32</v>
      </c>
      <c r="I1734" t="s">
        <v>55</v>
      </c>
      <c r="J1734" t="s">
        <v>95</v>
      </c>
      <c r="K1734" t="s">
        <v>95</v>
      </c>
      <c r="L1734" t="s">
        <v>70</v>
      </c>
      <c r="M1734" s="1">
        <v>29949</v>
      </c>
      <c r="N1734" t="s">
        <v>71</v>
      </c>
      <c r="O1734" t="s">
        <v>37</v>
      </c>
      <c r="P1734" t="s">
        <v>84</v>
      </c>
      <c r="Q1734" t="s">
        <v>39</v>
      </c>
      <c r="R1734" t="s">
        <v>40</v>
      </c>
      <c r="S1734" t="str">
        <f>IF(Table1[[#This Row],[Current Employee Rating]]&gt;=4,"High Performer",IF(Table1[[#This Row],[Current Employee Rating]]&gt;=3,"Average Performer","Low Performer"))</f>
        <v>High Performer</v>
      </c>
      <c r="T1734">
        <v>5</v>
      </c>
      <c r="U1734" s="1">
        <v>45121</v>
      </c>
      <c r="V1734">
        <v>5</v>
      </c>
      <c r="W1734" t="str">
        <f>IF(Table1[[#This Row],[Engagement Score]]&lt;3,"Low",IF(Table1[[#This Row],[Engagement Score]]&lt;4,"Medium","High"))</f>
        <v>High</v>
      </c>
      <c r="X1734">
        <v>5</v>
      </c>
      <c r="Y1734" t="str">
        <f>IF(Table1[[#This Row],[Satisfaction Score]]&lt;3,"Unsatisfied",IF(Table1[[#This Row],[Satisfaction Score]]&lt;4,"Neutral","Satisfied"))</f>
        <v>Satisfied</v>
      </c>
      <c r="Z1734">
        <v>4</v>
      </c>
      <c r="AA1734" s="1">
        <v>44939</v>
      </c>
      <c r="AB1734" t="s">
        <v>41</v>
      </c>
      <c r="AC1734" t="s">
        <v>42</v>
      </c>
      <c r="AD1734" t="s">
        <v>63</v>
      </c>
      <c r="AE1734">
        <v>1</v>
      </c>
      <c r="AF1734" s="5">
        <v>312.42</v>
      </c>
      <c r="AG1734">
        <v>38</v>
      </c>
      <c r="AH1734" t="str">
        <f t="shared" si="27"/>
        <v>Adult</v>
      </c>
    </row>
    <row r="1735" spans="1:34" x14ac:dyDescent="0.25">
      <c r="A1735">
        <v>2257</v>
      </c>
      <c r="B1735" s="1">
        <v>44315</v>
      </c>
      <c r="C1735">
        <v>5</v>
      </c>
      <c r="D1735" t="s">
        <v>143</v>
      </c>
      <c r="E1735" t="s">
        <v>74</v>
      </c>
      <c r="F1735" t="s">
        <v>30</v>
      </c>
      <c r="G1735" t="s">
        <v>31</v>
      </c>
      <c r="H1735" t="s">
        <v>56</v>
      </c>
      <c r="I1735" t="s">
        <v>55</v>
      </c>
      <c r="J1735" t="s">
        <v>95</v>
      </c>
      <c r="K1735" t="s">
        <v>95</v>
      </c>
      <c r="L1735" t="s">
        <v>75</v>
      </c>
      <c r="M1735" s="1">
        <v>32438</v>
      </c>
      <c r="N1735" t="s">
        <v>36</v>
      </c>
      <c r="O1735" t="s">
        <v>48</v>
      </c>
      <c r="P1735" t="s">
        <v>38</v>
      </c>
      <c r="Q1735" t="s">
        <v>67</v>
      </c>
      <c r="R1735" t="s">
        <v>40</v>
      </c>
      <c r="S1735" t="str">
        <f>IF(Table1[[#This Row],[Current Employee Rating]]&gt;=4,"High Performer",IF(Table1[[#This Row],[Current Employee Rating]]&gt;=3,"Average Performer","Low Performer"))</f>
        <v>Low Performer</v>
      </c>
      <c r="T1735">
        <v>2</v>
      </c>
      <c r="U1735" s="1">
        <v>45132</v>
      </c>
      <c r="V1735">
        <v>4</v>
      </c>
      <c r="W1735" t="str">
        <f>IF(Table1[[#This Row],[Engagement Score]]&lt;3,"Low",IF(Table1[[#This Row],[Engagement Score]]&lt;4,"Medium","High"))</f>
        <v>High</v>
      </c>
      <c r="X1735">
        <v>3</v>
      </c>
      <c r="Y1735" t="str">
        <f>IF(Table1[[#This Row],[Satisfaction Score]]&lt;3,"Unsatisfied",IF(Table1[[#This Row],[Satisfaction Score]]&lt;4,"Neutral","Satisfied"))</f>
        <v>Neutral</v>
      </c>
      <c r="Z1735">
        <v>5</v>
      </c>
      <c r="AA1735" s="1">
        <v>45010</v>
      </c>
      <c r="AB1735" t="s">
        <v>50</v>
      </c>
      <c r="AC1735" t="s">
        <v>51</v>
      </c>
      <c r="AD1735" t="s">
        <v>52</v>
      </c>
      <c r="AE1735">
        <v>2</v>
      </c>
      <c r="AF1735" s="5">
        <v>456.3</v>
      </c>
      <c r="AG1735">
        <v>33</v>
      </c>
      <c r="AH1735" t="str">
        <f t="shared" si="27"/>
        <v>Adult</v>
      </c>
    </row>
    <row r="1736" spans="1:34" x14ac:dyDescent="0.25">
      <c r="A1736">
        <v>2258</v>
      </c>
      <c r="B1736" s="1">
        <v>44289</v>
      </c>
      <c r="C1736">
        <v>5</v>
      </c>
      <c r="D1736" t="s">
        <v>144</v>
      </c>
      <c r="E1736" t="s">
        <v>64</v>
      </c>
      <c r="F1736" t="s">
        <v>30</v>
      </c>
      <c r="G1736" t="s">
        <v>55</v>
      </c>
      <c r="H1736" t="s">
        <v>32</v>
      </c>
      <c r="I1736" t="s">
        <v>46</v>
      </c>
      <c r="J1736" t="s">
        <v>95</v>
      </c>
      <c r="K1736" t="s">
        <v>95</v>
      </c>
      <c r="L1736" t="s">
        <v>79</v>
      </c>
      <c r="M1736" s="1">
        <v>36211</v>
      </c>
      <c r="N1736" t="s">
        <v>36</v>
      </c>
      <c r="O1736" t="s">
        <v>48</v>
      </c>
      <c r="P1736" t="s">
        <v>38</v>
      </c>
      <c r="Q1736" t="s">
        <v>39</v>
      </c>
      <c r="R1736" t="s">
        <v>40</v>
      </c>
      <c r="S1736" t="str">
        <f>IF(Table1[[#This Row],[Current Employee Rating]]&gt;=4,"High Performer",IF(Table1[[#This Row],[Current Employee Rating]]&gt;=3,"Average Performer","Low Performer"))</f>
        <v>Low Performer</v>
      </c>
      <c r="T1736">
        <v>2</v>
      </c>
      <c r="U1736" s="1">
        <v>45019</v>
      </c>
      <c r="V1736">
        <v>2</v>
      </c>
      <c r="W1736" t="str">
        <f>IF(Table1[[#This Row],[Engagement Score]]&lt;3,"Low",IF(Table1[[#This Row],[Engagement Score]]&lt;4,"Medium","High"))</f>
        <v>Low</v>
      </c>
      <c r="X1736">
        <v>5</v>
      </c>
      <c r="Y1736" t="str">
        <f>IF(Table1[[#This Row],[Satisfaction Score]]&lt;3,"Unsatisfied",IF(Table1[[#This Row],[Satisfaction Score]]&lt;4,"Neutral","Satisfied"))</f>
        <v>Satisfied</v>
      </c>
      <c r="Z1736">
        <v>4</v>
      </c>
      <c r="AA1736" s="1">
        <v>45110</v>
      </c>
      <c r="AB1736" t="s">
        <v>68</v>
      </c>
      <c r="AC1736" t="s">
        <v>42</v>
      </c>
      <c r="AD1736" t="s">
        <v>43</v>
      </c>
      <c r="AE1736">
        <v>2</v>
      </c>
      <c r="AF1736" s="5">
        <v>675.95</v>
      </c>
      <c r="AG1736">
        <v>22</v>
      </c>
      <c r="AH1736" t="str">
        <f t="shared" si="27"/>
        <v>Young Adult</v>
      </c>
    </row>
    <row r="1737" spans="1:34" x14ac:dyDescent="0.25">
      <c r="A1737">
        <v>2259</v>
      </c>
      <c r="B1737" s="1">
        <v>44593</v>
      </c>
      <c r="C1737">
        <v>4</v>
      </c>
      <c r="D1737" t="s">
        <v>112</v>
      </c>
      <c r="E1737" t="s">
        <v>85</v>
      </c>
      <c r="F1737" t="s">
        <v>30</v>
      </c>
      <c r="G1737" t="s">
        <v>46</v>
      </c>
      <c r="H1737" t="s">
        <v>45</v>
      </c>
      <c r="I1737" t="s">
        <v>33</v>
      </c>
      <c r="J1737" t="s">
        <v>95</v>
      </c>
      <c r="K1737" t="s">
        <v>95</v>
      </c>
      <c r="L1737" t="s">
        <v>75</v>
      </c>
      <c r="M1737" s="1">
        <v>22364</v>
      </c>
      <c r="N1737" t="s">
        <v>36</v>
      </c>
      <c r="O1737" t="s">
        <v>37</v>
      </c>
      <c r="P1737" t="s">
        <v>49</v>
      </c>
      <c r="Q1737" t="s">
        <v>77</v>
      </c>
      <c r="R1737" t="s">
        <v>40</v>
      </c>
      <c r="S1737" t="str">
        <f>IF(Table1[[#This Row],[Current Employee Rating]]&gt;=4,"High Performer",IF(Table1[[#This Row],[Current Employee Rating]]&gt;=3,"Average Performer","Low Performer"))</f>
        <v>Low Performer</v>
      </c>
      <c r="T1737">
        <v>1</v>
      </c>
      <c r="U1737" s="1">
        <v>44935</v>
      </c>
      <c r="V1737">
        <v>1</v>
      </c>
      <c r="W1737" t="str">
        <f>IF(Table1[[#This Row],[Engagement Score]]&lt;3,"Low",IF(Table1[[#This Row],[Engagement Score]]&lt;4,"Medium","High"))</f>
        <v>Low</v>
      </c>
      <c r="X1737">
        <v>2</v>
      </c>
      <c r="Y1737" t="str">
        <f>IF(Table1[[#This Row],[Satisfaction Score]]&lt;3,"Unsatisfied",IF(Table1[[#This Row],[Satisfaction Score]]&lt;4,"Neutral","Satisfied"))</f>
        <v>Unsatisfied</v>
      </c>
      <c r="Z1737">
        <v>5</v>
      </c>
      <c r="AA1737" s="1">
        <v>45049</v>
      </c>
      <c r="AB1737" t="s">
        <v>92</v>
      </c>
      <c r="AC1737" t="s">
        <v>51</v>
      </c>
      <c r="AD1737" t="s">
        <v>43</v>
      </c>
      <c r="AE1737">
        <v>3</v>
      </c>
      <c r="AF1737" s="5">
        <v>754.61</v>
      </c>
      <c r="AG1737">
        <v>61</v>
      </c>
      <c r="AH1737" t="str">
        <f t="shared" si="27"/>
        <v>Old</v>
      </c>
    </row>
    <row r="1738" spans="1:34" x14ac:dyDescent="0.25">
      <c r="A1738">
        <v>2260</v>
      </c>
      <c r="B1738" s="1">
        <v>43847</v>
      </c>
      <c r="C1738">
        <v>6</v>
      </c>
      <c r="D1738" t="s">
        <v>112</v>
      </c>
      <c r="E1738" t="s">
        <v>44</v>
      </c>
      <c r="F1738" t="s">
        <v>30</v>
      </c>
      <c r="G1738" t="s">
        <v>46</v>
      </c>
      <c r="H1738" t="s">
        <v>56</v>
      </c>
      <c r="I1738" t="s">
        <v>33</v>
      </c>
      <c r="J1738" t="s">
        <v>95</v>
      </c>
      <c r="K1738" t="s">
        <v>95</v>
      </c>
      <c r="L1738" t="s">
        <v>79</v>
      </c>
      <c r="M1738" s="1">
        <v>33898</v>
      </c>
      <c r="N1738" t="s">
        <v>36</v>
      </c>
      <c r="O1738" t="s">
        <v>37</v>
      </c>
      <c r="P1738" t="s">
        <v>49</v>
      </c>
      <c r="Q1738" t="s">
        <v>39</v>
      </c>
      <c r="R1738" t="s">
        <v>40</v>
      </c>
      <c r="S1738" t="str">
        <f>IF(Table1[[#This Row],[Current Employee Rating]]&gt;=4,"High Performer",IF(Table1[[#This Row],[Current Employee Rating]]&gt;=3,"Average Performer","Low Performer"))</f>
        <v>Low Performer</v>
      </c>
      <c r="T1738">
        <v>1</v>
      </c>
      <c r="U1738" s="1">
        <v>45143</v>
      </c>
      <c r="V1738">
        <v>3</v>
      </c>
      <c r="W1738" t="str">
        <f>IF(Table1[[#This Row],[Engagement Score]]&lt;3,"Low",IF(Table1[[#This Row],[Engagement Score]]&lt;4,"Medium","High"))</f>
        <v>Medium</v>
      </c>
      <c r="X1738">
        <v>1</v>
      </c>
      <c r="Y1738" t="str">
        <f>IF(Table1[[#This Row],[Satisfaction Score]]&lt;3,"Unsatisfied",IF(Table1[[#This Row],[Satisfaction Score]]&lt;4,"Neutral","Satisfied"))</f>
        <v>Unsatisfied</v>
      </c>
      <c r="Z1738">
        <v>4</v>
      </c>
      <c r="AA1738" s="1">
        <v>44796</v>
      </c>
      <c r="AB1738" t="s">
        <v>50</v>
      </c>
      <c r="AC1738" t="s">
        <v>42</v>
      </c>
      <c r="AD1738" t="s">
        <v>52</v>
      </c>
      <c r="AE1738">
        <v>2</v>
      </c>
      <c r="AF1738" s="5">
        <v>377.64</v>
      </c>
      <c r="AG1738">
        <v>28</v>
      </c>
      <c r="AH1738" t="str">
        <f t="shared" si="27"/>
        <v>Adult</v>
      </c>
    </row>
    <row r="1739" spans="1:34" x14ac:dyDescent="0.25">
      <c r="A1739">
        <v>2261</v>
      </c>
      <c r="B1739" s="1">
        <v>44713</v>
      </c>
      <c r="C1739">
        <v>3</v>
      </c>
      <c r="D1739" t="s">
        <v>112</v>
      </c>
      <c r="E1739" t="s">
        <v>87</v>
      </c>
      <c r="F1739" t="s">
        <v>30</v>
      </c>
      <c r="G1739" t="s">
        <v>55</v>
      </c>
      <c r="H1739" t="s">
        <v>56</v>
      </c>
      <c r="I1739" t="s">
        <v>46</v>
      </c>
      <c r="J1739" t="s">
        <v>95</v>
      </c>
      <c r="K1739" t="s">
        <v>95</v>
      </c>
      <c r="L1739" t="s">
        <v>101</v>
      </c>
      <c r="M1739" s="1">
        <v>21337</v>
      </c>
      <c r="N1739" t="s">
        <v>71</v>
      </c>
      <c r="O1739" t="s">
        <v>37</v>
      </c>
      <c r="P1739" t="s">
        <v>72</v>
      </c>
      <c r="Q1739" t="s">
        <v>77</v>
      </c>
      <c r="R1739" t="s">
        <v>40</v>
      </c>
      <c r="S1739" t="str">
        <f>IF(Table1[[#This Row],[Current Employee Rating]]&gt;=4,"High Performer",IF(Table1[[#This Row],[Current Employee Rating]]&gt;=3,"Average Performer","Low Performer"))</f>
        <v>Low Performer</v>
      </c>
      <c r="T1739">
        <v>2</v>
      </c>
      <c r="U1739" s="1">
        <v>44882</v>
      </c>
      <c r="V1739">
        <v>2</v>
      </c>
      <c r="W1739" t="str">
        <f>IF(Table1[[#This Row],[Engagement Score]]&lt;3,"Low",IF(Table1[[#This Row],[Engagement Score]]&lt;4,"Medium","High"))</f>
        <v>Low</v>
      </c>
      <c r="X1739">
        <v>1</v>
      </c>
      <c r="Y1739" t="str">
        <f>IF(Table1[[#This Row],[Satisfaction Score]]&lt;3,"Unsatisfied",IF(Table1[[#This Row],[Satisfaction Score]]&lt;4,"Neutral","Satisfied"))</f>
        <v>Unsatisfied</v>
      </c>
      <c r="Z1739">
        <v>5</v>
      </c>
      <c r="AA1739" s="1">
        <v>45081</v>
      </c>
      <c r="AB1739" t="s">
        <v>62</v>
      </c>
      <c r="AC1739" t="s">
        <v>51</v>
      </c>
      <c r="AD1739" t="s">
        <v>43</v>
      </c>
      <c r="AE1739">
        <v>3</v>
      </c>
      <c r="AF1739" s="5">
        <v>647.41</v>
      </c>
      <c r="AG1739">
        <v>64</v>
      </c>
      <c r="AH1739" t="str">
        <f t="shared" si="27"/>
        <v>Old</v>
      </c>
    </row>
    <row r="1740" spans="1:34" x14ac:dyDescent="0.25">
      <c r="A1740">
        <v>2262</v>
      </c>
      <c r="B1740" s="1">
        <v>43541</v>
      </c>
      <c r="C1740">
        <v>7</v>
      </c>
      <c r="D1740" t="s">
        <v>112</v>
      </c>
      <c r="E1740" t="s">
        <v>64</v>
      </c>
      <c r="F1740" t="s">
        <v>30</v>
      </c>
      <c r="G1740" t="s">
        <v>31</v>
      </c>
      <c r="H1740" t="s">
        <v>45</v>
      </c>
      <c r="I1740" t="s">
        <v>33</v>
      </c>
      <c r="J1740" t="s">
        <v>95</v>
      </c>
      <c r="K1740" t="s">
        <v>95</v>
      </c>
      <c r="L1740" t="s">
        <v>79</v>
      </c>
      <c r="M1740" s="1">
        <v>18539</v>
      </c>
      <c r="N1740" t="s">
        <v>71</v>
      </c>
      <c r="O1740" t="s">
        <v>37</v>
      </c>
      <c r="P1740" t="s">
        <v>60</v>
      </c>
      <c r="Q1740" t="s">
        <v>77</v>
      </c>
      <c r="R1740" t="s">
        <v>40</v>
      </c>
      <c r="S1740" t="str">
        <f>IF(Table1[[#This Row],[Current Employee Rating]]&gt;=4,"High Performer",IF(Table1[[#This Row],[Current Employee Rating]]&gt;=3,"Average Performer","Low Performer"))</f>
        <v>Low Performer</v>
      </c>
      <c r="T1740">
        <v>2</v>
      </c>
      <c r="U1740" s="1">
        <v>45043</v>
      </c>
      <c r="V1740">
        <v>4</v>
      </c>
      <c r="W1740" t="str">
        <f>IF(Table1[[#This Row],[Engagement Score]]&lt;3,"Low",IF(Table1[[#This Row],[Engagement Score]]&lt;4,"Medium","High"))</f>
        <v>High</v>
      </c>
      <c r="X1740">
        <v>4</v>
      </c>
      <c r="Y1740" t="str">
        <f>IF(Table1[[#This Row],[Satisfaction Score]]&lt;3,"Unsatisfied",IF(Table1[[#This Row],[Satisfaction Score]]&lt;4,"Neutral","Satisfied"))</f>
        <v>Satisfied</v>
      </c>
      <c r="Z1740">
        <v>3</v>
      </c>
      <c r="AA1740" s="1">
        <v>45075</v>
      </c>
      <c r="AB1740" t="s">
        <v>92</v>
      </c>
      <c r="AC1740" t="s">
        <v>51</v>
      </c>
      <c r="AD1740" t="s">
        <v>52</v>
      </c>
      <c r="AE1740">
        <v>3</v>
      </c>
      <c r="AF1740" s="5">
        <v>122.43</v>
      </c>
      <c r="AG1740">
        <v>69</v>
      </c>
      <c r="AH1740" t="str">
        <f t="shared" si="27"/>
        <v>Old</v>
      </c>
    </row>
    <row r="1741" spans="1:34" x14ac:dyDescent="0.25">
      <c r="A1741">
        <v>2263</v>
      </c>
      <c r="B1741" s="1">
        <v>43837</v>
      </c>
      <c r="C1741">
        <v>6</v>
      </c>
      <c r="D1741" t="s">
        <v>143</v>
      </c>
      <c r="E1741" t="s">
        <v>94</v>
      </c>
      <c r="F1741" t="s">
        <v>30</v>
      </c>
      <c r="G1741" t="s">
        <v>31</v>
      </c>
      <c r="H1741" t="s">
        <v>56</v>
      </c>
      <c r="I1741" t="s">
        <v>33</v>
      </c>
      <c r="J1741" t="s">
        <v>95</v>
      </c>
      <c r="K1741" t="s">
        <v>95</v>
      </c>
      <c r="L1741" t="s">
        <v>58</v>
      </c>
      <c r="M1741" s="1">
        <v>24024</v>
      </c>
      <c r="N1741" t="s">
        <v>36</v>
      </c>
      <c r="O1741" t="s">
        <v>48</v>
      </c>
      <c r="P1741" t="s">
        <v>49</v>
      </c>
      <c r="Q1741" t="s">
        <v>61</v>
      </c>
      <c r="R1741" t="s">
        <v>40</v>
      </c>
      <c r="S1741" t="str">
        <f>IF(Table1[[#This Row],[Current Employee Rating]]&gt;=4,"High Performer",IF(Table1[[#This Row],[Current Employee Rating]]&gt;=3,"Average Performer","Low Performer"))</f>
        <v>Low Performer</v>
      </c>
      <c r="T1741">
        <v>2</v>
      </c>
      <c r="U1741" s="1">
        <v>44893</v>
      </c>
      <c r="V1741">
        <v>3</v>
      </c>
      <c r="W1741" t="str">
        <f>IF(Table1[[#This Row],[Engagement Score]]&lt;3,"Low",IF(Table1[[#This Row],[Engagement Score]]&lt;4,"Medium","High"))</f>
        <v>Medium</v>
      </c>
      <c r="X1741">
        <v>1</v>
      </c>
      <c r="Y1741" t="str">
        <f>IF(Table1[[#This Row],[Satisfaction Score]]&lt;3,"Unsatisfied",IF(Table1[[#This Row],[Satisfaction Score]]&lt;4,"Neutral","Satisfied"))</f>
        <v>Unsatisfied</v>
      </c>
      <c r="Z1741">
        <v>4</v>
      </c>
      <c r="AA1741" s="1">
        <v>44839</v>
      </c>
      <c r="AB1741" t="s">
        <v>62</v>
      </c>
      <c r="AC1741" t="s">
        <v>42</v>
      </c>
      <c r="AD1741" t="s">
        <v>52</v>
      </c>
      <c r="AE1741">
        <v>5</v>
      </c>
      <c r="AF1741" s="5">
        <v>662.94</v>
      </c>
      <c r="AG1741">
        <v>55</v>
      </c>
      <c r="AH1741" t="str">
        <f t="shared" si="27"/>
        <v>Middle Aged</v>
      </c>
    </row>
    <row r="1742" spans="1:34" x14ac:dyDescent="0.25">
      <c r="A1742">
        <v>2264</v>
      </c>
      <c r="B1742" s="1">
        <v>44251</v>
      </c>
      <c r="C1742">
        <v>5</v>
      </c>
      <c r="D1742" t="s">
        <v>144</v>
      </c>
      <c r="E1742" t="s">
        <v>74</v>
      </c>
      <c r="F1742" t="s">
        <v>30</v>
      </c>
      <c r="G1742" t="s">
        <v>46</v>
      </c>
      <c r="H1742" t="s">
        <v>45</v>
      </c>
      <c r="I1742" t="s">
        <v>46</v>
      </c>
      <c r="J1742" t="s">
        <v>95</v>
      </c>
      <c r="K1742" t="s">
        <v>95</v>
      </c>
      <c r="L1742" t="s">
        <v>82</v>
      </c>
      <c r="M1742" s="1">
        <v>28919</v>
      </c>
      <c r="N1742" t="s">
        <v>36</v>
      </c>
      <c r="O1742" t="s">
        <v>48</v>
      </c>
      <c r="P1742" t="s">
        <v>38</v>
      </c>
      <c r="Q1742" t="s">
        <v>61</v>
      </c>
      <c r="R1742" t="s">
        <v>40</v>
      </c>
      <c r="S1742" t="str">
        <f>IF(Table1[[#This Row],[Current Employee Rating]]&gt;=4,"High Performer",IF(Table1[[#This Row],[Current Employee Rating]]&gt;=3,"Average Performer","Low Performer"))</f>
        <v>High Performer</v>
      </c>
      <c r="T1742">
        <v>5</v>
      </c>
      <c r="U1742" s="1">
        <v>44873</v>
      </c>
      <c r="V1742">
        <v>1</v>
      </c>
      <c r="W1742" t="str">
        <f>IF(Table1[[#This Row],[Engagement Score]]&lt;3,"Low",IF(Table1[[#This Row],[Engagement Score]]&lt;4,"Medium","High"))</f>
        <v>Low</v>
      </c>
      <c r="X1742">
        <v>2</v>
      </c>
      <c r="Y1742" t="str">
        <f>IF(Table1[[#This Row],[Satisfaction Score]]&lt;3,"Unsatisfied",IF(Table1[[#This Row],[Satisfaction Score]]&lt;4,"Neutral","Satisfied"))</f>
        <v>Unsatisfied</v>
      </c>
      <c r="Z1742">
        <v>3</v>
      </c>
      <c r="AA1742" s="1">
        <v>45052</v>
      </c>
      <c r="AB1742" t="s">
        <v>92</v>
      </c>
      <c r="AC1742" t="s">
        <v>51</v>
      </c>
      <c r="AD1742" t="s">
        <v>43</v>
      </c>
      <c r="AE1742">
        <v>3</v>
      </c>
      <c r="AF1742" s="5">
        <v>465.3</v>
      </c>
      <c r="AG1742">
        <v>42</v>
      </c>
      <c r="AH1742" t="str">
        <f t="shared" si="27"/>
        <v>Middle Aged</v>
      </c>
    </row>
    <row r="1743" spans="1:34" x14ac:dyDescent="0.25">
      <c r="A1743">
        <v>2265</v>
      </c>
      <c r="B1743" s="1">
        <v>43829</v>
      </c>
      <c r="C1743">
        <v>6</v>
      </c>
      <c r="D1743" t="s">
        <v>112</v>
      </c>
      <c r="E1743" t="s">
        <v>85</v>
      </c>
      <c r="F1743" t="s">
        <v>30</v>
      </c>
      <c r="G1743" t="s">
        <v>31</v>
      </c>
      <c r="H1743" t="s">
        <v>32</v>
      </c>
      <c r="I1743" t="s">
        <v>46</v>
      </c>
      <c r="J1743" t="s">
        <v>95</v>
      </c>
      <c r="K1743" t="s">
        <v>95</v>
      </c>
      <c r="L1743" t="s">
        <v>70</v>
      </c>
      <c r="M1743" s="1">
        <v>16436</v>
      </c>
      <c r="N1743" t="s">
        <v>36</v>
      </c>
      <c r="O1743" t="s">
        <v>37</v>
      </c>
      <c r="P1743" t="s">
        <v>49</v>
      </c>
      <c r="Q1743" t="s">
        <v>61</v>
      </c>
      <c r="R1743" t="s">
        <v>40</v>
      </c>
      <c r="S1743" t="str">
        <f>IF(Table1[[#This Row],[Current Employee Rating]]&gt;=4,"High Performer",IF(Table1[[#This Row],[Current Employee Rating]]&gt;=3,"Average Performer","Low Performer"))</f>
        <v>Low Performer</v>
      </c>
      <c r="T1743">
        <v>1</v>
      </c>
      <c r="U1743" s="1">
        <v>44993</v>
      </c>
      <c r="V1743">
        <v>2</v>
      </c>
      <c r="W1743" t="str">
        <f>IF(Table1[[#This Row],[Engagement Score]]&lt;3,"Low",IF(Table1[[#This Row],[Engagement Score]]&lt;4,"Medium","High"))</f>
        <v>Low</v>
      </c>
      <c r="X1743">
        <v>4</v>
      </c>
      <c r="Y1743" t="str">
        <f>IF(Table1[[#This Row],[Satisfaction Score]]&lt;3,"Unsatisfied",IF(Table1[[#This Row],[Satisfaction Score]]&lt;4,"Neutral","Satisfied"))</f>
        <v>Satisfied</v>
      </c>
      <c r="Z1743">
        <v>2</v>
      </c>
      <c r="AA1743" s="1">
        <v>44888</v>
      </c>
      <c r="AB1743" t="s">
        <v>50</v>
      </c>
      <c r="AC1743" t="s">
        <v>42</v>
      </c>
      <c r="AD1743" t="s">
        <v>43</v>
      </c>
      <c r="AE1743">
        <v>4</v>
      </c>
      <c r="AF1743" s="5">
        <v>680.88</v>
      </c>
      <c r="AG1743">
        <v>75</v>
      </c>
      <c r="AH1743" t="str">
        <f t="shared" si="27"/>
        <v>Old</v>
      </c>
    </row>
    <row r="1744" spans="1:34" x14ac:dyDescent="0.25">
      <c r="A1744">
        <v>2266</v>
      </c>
      <c r="B1744" s="1">
        <v>43963</v>
      </c>
      <c r="C1744">
        <v>5</v>
      </c>
      <c r="D1744" t="s">
        <v>112</v>
      </c>
      <c r="E1744" t="s">
        <v>44</v>
      </c>
      <c r="F1744" t="s">
        <v>30</v>
      </c>
      <c r="G1744" t="s">
        <v>55</v>
      </c>
      <c r="H1744" t="s">
        <v>56</v>
      </c>
      <c r="I1744" t="s">
        <v>33</v>
      </c>
      <c r="J1744" t="s">
        <v>95</v>
      </c>
      <c r="K1744" t="s">
        <v>95</v>
      </c>
      <c r="L1744" t="s">
        <v>70</v>
      </c>
      <c r="M1744" s="1">
        <v>27435</v>
      </c>
      <c r="N1744" t="s">
        <v>36</v>
      </c>
      <c r="O1744" t="s">
        <v>37</v>
      </c>
      <c r="P1744" t="s">
        <v>60</v>
      </c>
      <c r="Q1744" t="s">
        <v>61</v>
      </c>
      <c r="R1744" t="s">
        <v>40</v>
      </c>
      <c r="S1744" t="str">
        <f>IF(Table1[[#This Row],[Current Employee Rating]]&gt;=4,"High Performer",IF(Table1[[#This Row],[Current Employee Rating]]&gt;=3,"Average Performer","Low Performer"))</f>
        <v>High Performer</v>
      </c>
      <c r="T1744">
        <v>5</v>
      </c>
      <c r="U1744" s="1">
        <v>45043</v>
      </c>
      <c r="V1744">
        <v>5</v>
      </c>
      <c r="W1744" t="str">
        <f>IF(Table1[[#This Row],[Engagement Score]]&lt;3,"Low",IF(Table1[[#This Row],[Engagement Score]]&lt;4,"Medium","High"))</f>
        <v>High</v>
      </c>
      <c r="X1744">
        <v>3</v>
      </c>
      <c r="Y1744" t="str">
        <f>IF(Table1[[#This Row],[Satisfaction Score]]&lt;3,"Unsatisfied",IF(Table1[[#This Row],[Satisfaction Score]]&lt;4,"Neutral","Satisfied"))</f>
        <v>Neutral</v>
      </c>
      <c r="Z1744">
        <v>2</v>
      </c>
      <c r="AA1744" s="1">
        <v>44857</v>
      </c>
      <c r="AB1744" t="s">
        <v>41</v>
      </c>
      <c r="AC1744" t="s">
        <v>51</v>
      </c>
      <c r="AD1744" t="s">
        <v>63</v>
      </c>
      <c r="AE1744">
        <v>5</v>
      </c>
      <c r="AF1744" s="5">
        <v>898.01</v>
      </c>
      <c r="AG1744">
        <v>45</v>
      </c>
      <c r="AH1744" t="str">
        <f t="shared" si="27"/>
        <v>Middle Aged</v>
      </c>
    </row>
    <row r="1745" spans="1:34" x14ac:dyDescent="0.25">
      <c r="A1745">
        <v>2267</v>
      </c>
      <c r="B1745" s="1">
        <v>45020</v>
      </c>
      <c r="C1745">
        <v>3</v>
      </c>
      <c r="D1745" t="s">
        <v>112</v>
      </c>
      <c r="E1745" t="s">
        <v>87</v>
      </c>
      <c r="F1745" t="s">
        <v>30</v>
      </c>
      <c r="G1745" t="s">
        <v>55</v>
      </c>
      <c r="H1745" t="s">
        <v>45</v>
      </c>
      <c r="I1745" t="s">
        <v>46</v>
      </c>
      <c r="J1745" t="s">
        <v>95</v>
      </c>
      <c r="K1745" t="s">
        <v>95</v>
      </c>
      <c r="L1745" t="s">
        <v>65</v>
      </c>
      <c r="M1745" s="1">
        <v>26102</v>
      </c>
      <c r="N1745" t="s">
        <v>71</v>
      </c>
      <c r="O1745" t="s">
        <v>37</v>
      </c>
      <c r="P1745" t="s">
        <v>49</v>
      </c>
      <c r="Q1745" t="s">
        <v>77</v>
      </c>
      <c r="R1745" t="s">
        <v>40</v>
      </c>
      <c r="S1745" t="str">
        <f>IF(Table1[[#This Row],[Current Employee Rating]]&gt;=4,"High Performer",IF(Table1[[#This Row],[Current Employee Rating]]&gt;=3,"Average Performer","Low Performer"))</f>
        <v>High Performer</v>
      </c>
      <c r="T1745">
        <v>4</v>
      </c>
      <c r="U1745" s="1">
        <v>44994</v>
      </c>
      <c r="V1745">
        <v>1</v>
      </c>
      <c r="W1745" t="str">
        <f>IF(Table1[[#This Row],[Engagement Score]]&lt;3,"Low",IF(Table1[[#This Row],[Engagement Score]]&lt;4,"Medium","High"))</f>
        <v>Low</v>
      </c>
      <c r="X1745">
        <v>3</v>
      </c>
      <c r="Y1745" t="str">
        <f>IF(Table1[[#This Row],[Satisfaction Score]]&lt;3,"Unsatisfied",IF(Table1[[#This Row],[Satisfaction Score]]&lt;4,"Neutral","Satisfied"))</f>
        <v>Neutral</v>
      </c>
      <c r="Z1745">
        <v>3</v>
      </c>
      <c r="AA1745" s="1">
        <v>44876</v>
      </c>
      <c r="AB1745" t="s">
        <v>68</v>
      </c>
      <c r="AC1745" t="s">
        <v>42</v>
      </c>
      <c r="AD1745" t="s">
        <v>73</v>
      </c>
      <c r="AE1745">
        <v>1</v>
      </c>
      <c r="AF1745" s="5">
        <v>518.79</v>
      </c>
      <c r="AG1745">
        <v>52</v>
      </c>
      <c r="AH1745" t="str">
        <f t="shared" si="27"/>
        <v>Middle Aged</v>
      </c>
    </row>
    <row r="1746" spans="1:34" x14ac:dyDescent="0.25">
      <c r="A1746">
        <v>2268</v>
      </c>
      <c r="B1746" s="1">
        <v>44200</v>
      </c>
      <c r="C1746">
        <v>5</v>
      </c>
      <c r="D1746" t="s">
        <v>112</v>
      </c>
      <c r="E1746" t="s">
        <v>64</v>
      </c>
      <c r="F1746" t="s">
        <v>30</v>
      </c>
      <c r="G1746" t="s">
        <v>31</v>
      </c>
      <c r="H1746" t="s">
        <v>32</v>
      </c>
      <c r="I1746" t="s">
        <v>55</v>
      </c>
      <c r="J1746" t="s">
        <v>95</v>
      </c>
      <c r="K1746" t="s">
        <v>95</v>
      </c>
      <c r="L1746" t="s">
        <v>65</v>
      </c>
      <c r="M1746" s="1">
        <v>23229</v>
      </c>
      <c r="N1746" t="s">
        <v>71</v>
      </c>
      <c r="O1746" t="s">
        <v>48</v>
      </c>
      <c r="P1746" t="s">
        <v>38</v>
      </c>
      <c r="Q1746" t="s">
        <v>61</v>
      </c>
      <c r="R1746" t="s">
        <v>40</v>
      </c>
      <c r="S1746" t="str">
        <f>IF(Table1[[#This Row],[Current Employee Rating]]&gt;=4,"High Performer",IF(Table1[[#This Row],[Current Employee Rating]]&gt;=3,"Average Performer","Low Performer"))</f>
        <v>Low Performer</v>
      </c>
      <c r="T1746">
        <v>2</v>
      </c>
      <c r="U1746" s="1">
        <v>45110</v>
      </c>
      <c r="V1746">
        <v>2</v>
      </c>
      <c r="W1746" t="str">
        <f>IF(Table1[[#This Row],[Engagement Score]]&lt;3,"Low",IF(Table1[[#This Row],[Engagement Score]]&lt;4,"Medium","High"))</f>
        <v>Low</v>
      </c>
      <c r="X1746">
        <v>3</v>
      </c>
      <c r="Y1746" t="str">
        <f>IF(Table1[[#This Row],[Satisfaction Score]]&lt;3,"Unsatisfied",IF(Table1[[#This Row],[Satisfaction Score]]&lt;4,"Neutral","Satisfied"))</f>
        <v>Neutral</v>
      </c>
      <c r="Z1746">
        <v>2</v>
      </c>
      <c r="AA1746" s="1">
        <v>44891</v>
      </c>
      <c r="AB1746" t="s">
        <v>92</v>
      </c>
      <c r="AC1746" t="s">
        <v>42</v>
      </c>
      <c r="AD1746" t="s">
        <v>43</v>
      </c>
      <c r="AE1746">
        <v>2</v>
      </c>
      <c r="AF1746" s="5">
        <v>677.84</v>
      </c>
      <c r="AG1746">
        <v>58</v>
      </c>
      <c r="AH1746" t="str">
        <f t="shared" si="27"/>
        <v>Middle Aged</v>
      </c>
    </row>
    <row r="1747" spans="1:34" x14ac:dyDescent="0.25">
      <c r="A1747">
        <v>2269</v>
      </c>
      <c r="B1747" s="1">
        <v>43949</v>
      </c>
      <c r="C1747">
        <v>6</v>
      </c>
      <c r="D1747" t="s">
        <v>143</v>
      </c>
      <c r="E1747" t="s">
        <v>94</v>
      </c>
      <c r="F1747" t="s">
        <v>30</v>
      </c>
      <c r="G1747" t="s">
        <v>55</v>
      </c>
      <c r="H1747" t="s">
        <v>32</v>
      </c>
      <c r="I1747" t="s">
        <v>55</v>
      </c>
      <c r="J1747" t="s">
        <v>95</v>
      </c>
      <c r="K1747" t="s">
        <v>95</v>
      </c>
      <c r="L1747" t="s">
        <v>82</v>
      </c>
      <c r="M1747" s="1">
        <v>27044</v>
      </c>
      <c r="N1747" t="s">
        <v>36</v>
      </c>
      <c r="O1747" t="s">
        <v>48</v>
      </c>
      <c r="P1747" t="s">
        <v>49</v>
      </c>
      <c r="Q1747" t="s">
        <v>77</v>
      </c>
      <c r="R1747" t="s">
        <v>40</v>
      </c>
      <c r="S1747" t="str">
        <f>IF(Table1[[#This Row],[Current Employee Rating]]&gt;=4,"High Performer",IF(Table1[[#This Row],[Current Employee Rating]]&gt;=3,"Average Performer","Low Performer"))</f>
        <v>Low Performer</v>
      </c>
      <c r="T1747">
        <v>1</v>
      </c>
      <c r="U1747" s="1">
        <v>44971</v>
      </c>
      <c r="V1747">
        <v>5</v>
      </c>
      <c r="W1747" t="str">
        <f>IF(Table1[[#This Row],[Engagement Score]]&lt;3,"Low",IF(Table1[[#This Row],[Engagement Score]]&lt;4,"Medium","High"))</f>
        <v>High</v>
      </c>
      <c r="X1747">
        <v>5</v>
      </c>
      <c r="Y1747" t="str">
        <f>IF(Table1[[#This Row],[Satisfaction Score]]&lt;3,"Unsatisfied",IF(Table1[[#This Row],[Satisfaction Score]]&lt;4,"Neutral","Satisfied"))</f>
        <v>Satisfied</v>
      </c>
      <c r="Z1747">
        <v>1</v>
      </c>
      <c r="AA1747" s="1">
        <v>44904</v>
      </c>
      <c r="AB1747" t="s">
        <v>68</v>
      </c>
      <c r="AC1747" t="s">
        <v>42</v>
      </c>
      <c r="AD1747" t="s">
        <v>52</v>
      </c>
      <c r="AE1747">
        <v>1</v>
      </c>
      <c r="AF1747" s="5">
        <v>109.33</v>
      </c>
      <c r="AG1747">
        <v>46</v>
      </c>
      <c r="AH1747" t="str">
        <f t="shared" si="27"/>
        <v>Middle Aged</v>
      </c>
    </row>
    <row r="1748" spans="1:34" x14ac:dyDescent="0.25">
      <c r="A1748">
        <v>2270</v>
      </c>
      <c r="B1748" s="1">
        <v>43571</v>
      </c>
      <c r="C1748">
        <v>7</v>
      </c>
      <c r="D1748" t="s">
        <v>112</v>
      </c>
      <c r="E1748" t="s">
        <v>94</v>
      </c>
      <c r="F1748" t="s">
        <v>30</v>
      </c>
      <c r="G1748" t="s">
        <v>31</v>
      </c>
      <c r="H1748" t="s">
        <v>32</v>
      </c>
      <c r="I1748" t="s">
        <v>46</v>
      </c>
      <c r="J1748" t="s">
        <v>95</v>
      </c>
      <c r="K1748" t="s">
        <v>95</v>
      </c>
      <c r="L1748" t="s">
        <v>96</v>
      </c>
      <c r="M1748" s="1">
        <v>19256</v>
      </c>
      <c r="N1748" t="s">
        <v>36</v>
      </c>
      <c r="O1748" t="s">
        <v>37</v>
      </c>
      <c r="P1748" t="s">
        <v>84</v>
      </c>
      <c r="Q1748" t="s">
        <v>61</v>
      </c>
      <c r="R1748" t="s">
        <v>40</v>
      </c>
      <c r="S1748" t="str">
        <f>IF(Table1[[#This Row],[Current Employee Rating]]&gt;=4,"High Performer",IF(Table1[[#This Row],[Current Employee Rating]]&gt;=3,"Average Performer","Low Performer"))</f>
        <v>High Performer</v>
      </c>
      <c r="T1748">
        <v>4</v>
      </c>
      <c r="U1748" s="1">
        <v>45003</v>
      </c>
      <c r="V1748">
        <v>4</v>
      </c>
      <c r="W1748" t="str">
        <f>IF(Table1[[#This Row],[Engagement Score]]&lt;3,"Low",IF(Table1[[#This Row],[Engagement Score]]&lt;4,"Medium","High"))</f>
        <v>High</v>
      </c>
      <c r="X1748">
        <v>4</v>
      </c>
      <c r="Y1748" t="str">
        <f>IF(Table1[[#This Row],[Satisfaction Score]]&lt;3,"Unsatisfied",IF(Table1[[#This Row],[Satisfaction Score]]&lt;4,"Neutral","Satisfied"))</f>
        <v>Satisfied</v>
      </c>
      <c r="Z1748">
        <v>3</v>
      </c>
      <c r="AA1748" s="1">
        <v>45057</v>
      </c>
      <c r="AB1748" t="s">
        <v>68</v>
      </c>
      <c r="AC1748" t="s">
        <v>42</v>
      </c>
      <c r="AD1748" t="s">
        <v>73</v>
      </c>
      <c r="AE1748">
        <v>2</v>
      </c>
      <c r="AF1748" s="5">
        <v>781.35</v>
      </c>
      <c r="AG1748">
        <v>67</v>
      </c>
      <c r="AH1748" t="str">
        <f t="shared" si="27"/>
        <v>Old</v>
      </c>
    </row>
    <row r="1749" spans="1:34" x14ac:dyDescent="0.25">
      <c r="A1749">
        <v>2271</v>
      </c>
      <c r="B1749" s="1">
        <v>44751</v>
      </c>
      <c r="C1749">
        <v>3</v>
      </c>
      <c r="D1749" t="s">
        <v>112</v>
      </c>
      <c r="E1749" t="s">
        <v>85</v>
      </c>
      <c r="F1749" t="s">
        <v>30</v>
      </c>
      <c r="G1749" t="s">
        <v>55</v>
      </c>
      <c r="H1749" t="s">
        <v>45</v>
      </c>
      <c r="I1749" t="s">
        <v>33</v>
      </c>
      <c r="J1749" t="s">
        <v>95</v>
      </c>
      <c r="K1749" t="s">
        <v>95</v>
      </c>
      <c r="L1749" t="s">
        <v>70</v>
      </c>
      <c r="M1749" s="1">
        <v>35266</v>
      </c>
      <c r="N1749" t="s">
        <v>36</v>
      </c>
      <c r="O1749" t="s">
        <v>37</v>
      </c>
      <c r="P1749" t="s">
        <v>49</v>
      </c>
      <c r="Q1749" t="s">
        <v>61</v>
      </c>
      <c r="R1749" t="s">
        <v>40</v>
      </c>
      <c r="S1749" t="str">
        <f>IF(Table1[[#This Row],[Current Employee Rating]]&gt;=4,"High Performer",IF(Table1[[#This Row],[Current Employee Rating]]&gt;=3,"Average Performer","Low Performer"))</f>
        <v>Low Performer</v>
      </c>
      <c r="T1749">
        <v>2</v>
      </c>
      <c r="U1749" s="1">
        <v>45006</v>
      </c>
      <c r="V1749">
        <v>5</v>
      </c>
      <c r="W1749" t="str">
        <f>IF(Table1[[#This Row],[Engagement Score]]&lt;3,"Low",IF(Table1[[#This Row],[Engagement Score]]&lt;4,"Medium","High"))</f>
        <v>High</v>
      </c>
      <c r="X1749">
        <v>4</v>
      </c>
      <c r="Y1749" t="str">
        <f>IF(Table1[[#This Row],[Satisfaction Score]]&lt;3,"Unsatisfied",IF(Table1[[#This Row],[Satisfaction Score]]&lt;4,"Neutral","Satisfied"))</f>
        <v>Satisfied</v>
      </c>
      <c r="Z1749">
        <v>4</v>
      </c>
      <c r="AA1749" s="1">
        <v>44959</v>
      </c>
      <c r="AB1749" t="s">
        <v>50</v>
      </c>
      <c r="AC1749" t="s">
        <v>42</v>
      </c>
      <c r="AD1749" t="s">
        <v>43</v>
      </c>
      <c r="AE1749">
        <v>4</v>
      </c>
      <c r="AF1749" s="5">
        <v>632.57000000000005</v>
      </c>
      <c r="AG1749">
        <v>26</v>
      </c>
      <c r="AH1749" t="str">
        <f t="shared" si="27"/>
        <v>Adult</v>
      </c>
    </row>
    <row r="1750" spans="1:34" x14ac:dyDescent="0.25">
      <c r="A1750">
        <v>2272</v>
      </c>
      <c r="B1750" s="1">
        <v>44802</v>
      </c>
      <c r="C1750">
        <v>3</v>
      </c>
      <c r="D1750" t="s">
        <v>112</v>
      </c>
      <c r="E1750" t="s">
        <v>64</v>
      </c>
      <c r="F1750" t="s">
        <v>30</v>
      </c>
      <c r="G1750" t="s">
        <v>46</v>
      </c>
      <c r="H1750" t="s">
        <v>32</v>
      </c>
      <c r="I1750" t="s">
        <v>55</v>
      </c>
      <c r="J1750" t="s">
        <v>95</v>
      </c>
      <c r="K1750" t="s">
        <v>95</v>
      </c>
      <c r="L1750" t="s">
        <v>70</v>
      </c>
      <c r="M1750" s="1">
        <v>31871</v>
      </c>
      <c r="N1750" t="s">
        <v>71</v>
      </c>
      <c r="O1750" t="s">
        <v>37</v>
      </c>
      <c r="P1750" t="s">
        <v>72</v>
      </c>
      <c r="Q1750" t="s">
        <v>77</v>
      </c>
      <c r="R1750" t="s">
        <v>40</v>
      </c>
      <c r="S1750" t="str">
        <f>IF(Table1[[#This Row],[Current Employee Rating]]&gt;=4,"High Performer",IF(Table1[[#This Row],[Current Employee Rating]]&gt;=3,"Average Performer","Low Performer"))</f>
        <v>Low Performer</v>
      </c>
      <c r="T1750">
        <v>2</v>
      </c>
      <c r="U1750" s="1">
        <v>44778</v>
      </c>
      <c r="V1750">
        <v>5</v>
      </c>
      <c r="W1750" t="str">
        <f>IF(Table1[[#This Row],[Engagement Score]]&lt;3,"Low",IF(Table1[[#This Row],[Engagement Score]]&lt;4,"Medium","High"))</f>
        <v>High</v>
      </c>
      <c r="X1750">
        <v>5</v>
      </c>
      <c r="Y1750" t="str">
        <f>IF(Table1[[#This Row],[Satisfaction Score]]&lt;3,"Unsatisfied",IF(Table1[[#This Row],[Satisfaction Score]]&lt;4,"Neutral","Satisfied"))</f>
        <v>Satisfied</v>
      </c>
      <c r="Z1750">
        <v>3</v>
      </c>
      <c r="AA1750" s="1">
        <v>45031</v>
      </c>
      <c r="AB1750" t="s">
        <v>92</v>
      </c>
      <c r="AC1750" t="s">
        <v>42</v>
      </c>
      <c r="AD1750" t="s">
        <v>73</v>
      </c>
      <c r="AE1750">
        <v>5</v>
      </c>
      <c r="AF1750" s="5">
        <v>233.42</v>
      </c>
      <c r="AG1750">
        <v>35</v>
      </c>
      <c r="AH1750" t="str">
        <f t="shared" si="27"/>
        <v>Adult</v>
      </c>
    </row>
    <row r="1751" spans="1:34" x14ac:dyDescent="0.25">
      <c r="A1751">
        <v>2273</v>
      </c>
      <c r="B1751" s="1">
        <v>43856</v>
      </c>
      <c r="C1751">
        <v>6</v>
      </c>
      <c r="D1751" t="s">
        <v>112</v>
      </c>
      <c r="E1751" t="s">
        <v>74</v>
      </c>
      <c r="F1751" t="s">
        <v>30</v>
      </c>
      <c r="G1751" t="s">
        <v>55</v>
      </c>
      <c r="H1751" t="s">
        <v>45</v>
      </c>
      <c r="I1751" t="s">
        <v>46</v>
      </c>
      <c r="J1751" t="s">
        <v>95</v>
      </c>
      <c r="K1751" t="s">
        <v>95</v>
      </c>
      <c r="L1751" t="s">
        <v>99</v>
      </c>
      <c r="M1751" s="1">
        <v>20591</v>
      </c>
      <c r="N1751" t="s">
        <v>71</v>
      </c>
      <c r="O1751" t="s">
        <v>48</v>
      </c>
      <c r="P1751" t="s">
        <v>60</v>
      </c>
      <c r="Q1751" t="s">
        <v>77</v>
      </c>
      <c r="R1751" t="s">
        <v>40</v>
      </c>
      <c r="S1751" t="str">
        <f>IF(Table1[[#This Row],[Current Employee Rating]]&gt;=4,"High Performer",IF(Table1[[#This Row],[Current Employee Rating]]&gt;=3,"Average Performer","Low Performer"))</f>
        <v>High Performer</v>
      </c>
      <c r="T1751">
        <v>4</v>
      </c>
      <c r="U1751" s="1">
        <v>44860</v>
      </c>
      <c r="V1751">
        <v>5</v>
      </c>
      <c r="W1751" t="str">
        <f>IF(Table1[[#This Row],[Engagement Score]]&lt;3,"Low",IF(Table1[[#This Row],[Engagement Score]]&lt;4,"Medium","High"))</f>
        <v>High</v>
      </c>
      <c r="X1751">
        <v>2</v>
      </c>
      <c r="Y1751" t="str">
        <f>IF(Table1[[#This Row],[Satisfaction Score]]&lt;3,"Unsatisfied",IF(Table1[[#This Row],[Satisfaction Score]]&lt;4,"Neutral","Satisfied"))</f>
        <v>Unsatisfied</v>
      </c>
      <c r="Z1751">
        <v>3</v>
      </c>
      <c r="AA1751" s="1">
        <v>45017</v>
      </c>
      <c r="AB1751" t="s">
        <v>41</v>
      </c>
      <c r="AC1751" t="s">
        <v>51</v>
      </c>
      <c r="AD1751" t="s">
        <v>73</v>
      </c>
      <c r="AE1751">
        <v>4</v>
      </c>
      <c r="AF1751" s="5">
        <v>301.14999999999998</v>
      </c>
      <c r="AG1751">
        <v>64</v>
      </c>
      <c r="AH1751" t="str">
        <f t="shared" si="27"/>
        <v>Old</v>
      </c>
    </row>
    <row r="1752" spans="1:34" x14ac:dyDescent="0.25">
      <c r="A1752">
        <v>2274</v>
      </c>
      <c r="B1752" s="1">
        <v>43879</v>
      </c>
      <c r="C1752">
        <v>6</v>
      </c>
      <c r="D1752" t="s">
        <v>143</v>
      </c>
      <c r="E1752" t="s">
        <v>69</v>
      </c>
      <c r="F1752" t="s">
        <v>30</v>
      </c>
      <c r="G1752" t="s">
        <v>55</v>
      </c>
      <c r="H1752" t="s">
        <v>45</v>
      </c>
      <c r="I1752" t="s">
        <v>33</v>
      </c>
      <c r="J1752" t="s">
        <v>95</v>
      </c>
      <c r="K1752" t="s">
        <v>95</v>
      </c>
      <c r="L1752" t="s">
        <v>47</v>
      </c>
      <c r="M1752" s="1">
        <v>36548</v>
      </c>
      <c r="N1752" t="s">
        <v>36</v>
      </c>
      <c r="O1752" t="s">
        <v>48</v>
      </c>
      <c r="P1752" t="s">
        <v>60</v>
      </c>
      <c r="Q1752" t="s">
        <v>39</v>
      </c>
      <c r="R1752" t="s">
        <v>40</v>
      </c>
      <c r="S1752" t="str">
        <f>IF(Table1[[#This Row],[Current Employee Rating]]&gt;=4,"High Performer",IF(Table1[[#This Row],[Current Employee Rating]]&gt;=3,"Average Performer","Low Performer"))</f>
        <v>High Performer</v>
      </c>
      <c r="T1752">
        <v>4</v>
      </c>
      <c r="U1752" s="1">
        <v>44786</v>
      </c>
      <c r="V1752">
        <v>2</v>
      </c>
      <c r="W1752" t="str">
        <f>IF(Table1[[#This Row],[Engagement Score]]&lt;3,"Low",IF(Table1[[#This Row],[Engagement Score]]&lt;4,"Medium","High"))</f>
        <v>Low</v>
      </c>
      <c r="X1752">
        <v>5</v>
      </c>
      <c r="Y1752" t="str">
        <f>IF(Table1[[#This Row],[Satisfaction Score]]&lt;3,"Unsatisfied",IF(Table1[[#This Row],[Satisfaction Score]]&lt;4,"Neutral","Satisfied"))</f>
        <v>Satisfied</v>
      </c>
      <c r="Z1752">
        <v>1</v>
      </c>
      <c r="AA1752" s="1">
        <v>45080</v>
      </c>
      <c r="AB1752" t="s">
        <v>50</v>
      </c>
      <c r="AC1752" t="s">
        <v>51</v>
      </c>
      <c r="AD1752" t="s">
        <v>43</v>
      </c>
      <c r="AE1752">
        <v>2</v>
      </c>
      <c r="AF1752" s="5">
        <v>255.54</v>
      </c>
      <c r="AG1752">
        <v>20</v>
      </c>
      <c r="AH1752" t="str">
        <f t="shared" si="27"/>
        <v>Young Adult</v>
      </c>
    </row>
    <row r="1753" spans="1:34" x14ac:dyDescent="0.25">
      <c r="A1753">
        <v>2275</v>
      </c>
      <c r="B1753" s="1">
        <v>44586</v>
      </c>
      <c r="C1753">
        <v>4</v>
      </c>
      <c r="D1753" t="s">
        <v>133</v>
      </c>
      <c r="E1753" t="s">
        <v>44</v>
      </c>
      <c r="F1753" t="s">
        <v>30</v>
      </c>
      <c r="G1753" t="s">
        <v>46</v>
      </c>
      <c r="H1753" t="s">
        <v>56</v>
      </c>
      <c r="I1753" t="s">
        <v>55</v>
      </c>
      <c r="J1753" t="s">
        <v>34</v>
      </c>
      <c r="K1753" t="s">
        <v>188</v>
      </c>
      <c r="L1753" t="s">
        <v>105</v>
      </c>
      <c r="M1753" s="1">
        <v>18606</v>
      </c>
      <c r="N1753" t="s">
        <v>36</v>
      </c>
      <c r="O1753" t="s">
        <v>48</v>
      </c>
      <c r="P1753" t="s">
        <v>84</v>
      </c>
      <c r="Q1753" t="s">
        <v>67</v>
      </c>
      <c r="R1753" t="s">
        <v>40</v>
      </c>
      <c r="S1753" t="str">
        <f>IF(Table1[[#This Row],[Current Employee Rating]]&gt;=4,"High Performer",IF(Table1[[#This Row],[Current Employee Rating]]&gt;=3,"Average Performer","Low Performer"))</f>
        <v>Low Performer</v>
      </c>
      <c r="T1753">
        <v>2</v>
      </c>
      <c r="U1753" s="1">
        <v>44858</v>
      </c>
      <c r="V1753">
        <v>5</v>
      </c>
      <c r="W1753" t="str">
        <f>IF(Table1[[#This Row],[Engagement Score]]&lt;3,"Low",IF(Table1[[#This Row],[Engagement Score]]&lt;4,"Medium","High"))</f>
        <v>High</v>
      </c>
      <c r="X1753">
        <v>4</v>
      </c>
      <c r="Y1753" t="str">
        <f>IF(Table1[[#This Row],[Satisfaction Score]]&lt;3,"Unsatisfied",IF(Table1[[#This Row],[Satisfaction Score]]&lt;4,"Neutral","Satisfied"))</f>
        <v>Satisfied</v>
      </c>
      <c r="Z1753">
        <v>3</v>
      </c>
      <c r="AA1753" s="1">
        <v>44990</v>
      </c>
      <c r="AB1753" t="s">
        <v>68</v>
      </c>
      <c r="AC1753" t="s">
        <v>51</v>
      </c>
      <c r="AD1753" t="s">
        <v>52</v>
      </c>
      <c r="AE1753">
        <v>5</v>
      </c>
      <c r="AF1753" s="5">
        <v>138.4</v>
      </c>
      <c r="AG1753">
        <v>72</v>
      </c>
      <c r="AH1753" t="str">
        <f t="shared" si="27"/>
        <v>Old</v>
      </c>
    </row>
    <row r="1754" spans="1:34" x14ac:dyDescent="0.25">
      <c r="A1754">
        <v>2276</v>
      </c>
      <c r="B1754" s="1">
        <v>45117</v>
      </c>
      <c r="C1754">
        <v>2</v>
      </c>
      <c r="D1754" t="s">
        <v>133</v>
      </c>
      <c r="E1754" t="s">
        <v>64</v>
      </c>
      <c r="F1754" t="s">
        <v>30</v>
      </c>
      <c r="G1754" t="s">
        <v>55</v>
      </c>
      <c r="H1754" t="s">
        <v>56</v>
      </c>
      <c r="I1754" t="s">
        <v>33</v>
      </c>
      <c r="J1754" t="s">
        <v>34</v>
      </c>
      <c r="K1754" t="s">
        <v>188</v>
      </c>
      <c r="L1754" t="s">
        <v>96</v>
      </c>
      <c r="M1754" s="1">
        <v>30276</v>
      </c>
      <c r="N1754" t="s">
        <v>36</v>
      </c>
      <c r="O1754" t="s">
        <v>37</v>
      </c>
      <c r="P1754" t="s">
        <v>38</v>
      </c>
      <c r="Q1754" t="s">
        <v>77</v>
      </c>
      <c r="R1754" t="s">
        <v>40</v>
      </c>
      <c r="S1754" t="str">
        <f>IF(Table1[[#This Row],[Current Employee Rating]]&gt;=4,"High Performer",IF(Table1[[#This Row],[Current Employee Rating]]&gt;=3,"Average Performer","Low Performer"))</f>
        <v>Low Performer</v>
      </c>
      <c r="T1754">
        <v>1</v>
      </c>
      <c r="U1754" s="1">
        <v>44820</v>
      </c>
      <c r="V1754">
        <v>5</v>
      </c>
      <c r="W1754" t="str">
        <f>IF(Table1[[#This Row],[Engagement Score]]&lt;3,"Low",IF(Table1[[#This Row],[Engagement Score]]&lt;4,"Medium","High"))</f>
        <v>High</v>
      </c>
      <c r="X1754">
        <v>2</v>
      </c>
      <c r="Y1754" t="str">
        <f>IF(Table1[[#This Row],[Satisfaction Score]]&lt;3,"Unsatisfied",IF(Table1[[#This Row],[Satisfaction Score]]&lt;4,"Neutral","Satisfied"))</f>
        <v>Unsatisfied</v>
      </c>
      <c r="Z1754">
        <v>2</v>
      </c>
      <c r="AA1754" s="1">
        <v>45063</v>
      </c>
      <c r="AB1754" t="s">
        <v>50</v>
      </c>
      <c r="AC1754" t="s">
        <v>51</v>
      </c>
      <c r="AD1754" t="s">
        <v>63</v>
      </c>
      <c r="AE1754">
        <v>3</v>
      </c>
      <c r="AF1754" s="5">
        <v>851.87</v>
      </c>
      <c r="AG1754">
        <v>41</v>
      </c>
      <c r="AH1754" t="str">
        <f t="shared" si="27"/>
        <v>Middle Aged</v>
      </c>
    </row>
    <row r="1755" spans="1:34" x14ac:dyDescent="0.25">
      <c r="A1755">
        <v>2277</v>
      </c>
      <c r="B1755" s="1">
        <v>44665</v>
      </c>
      <c r="C1755">
        <v>4</v>
      </c>
      <c r="D1755" t="s">
        <v>133</v>
      </c>
      <c r="E1755" t="s">
        <v>29</v>
      </c>
      <c r="F1755" t="s">
        <v>30</v>
      </c>
      <c r="G1755" t="s">
        <v>31</v>
      </c>
      <c r="H1755" t="s">
        <v>56</v>
      </c>
      <c r="I1755" t="s">
        <v>33</v>
      </c>
      <c r="J1755" t="s">
        <v>34</v>
      </c>
      <c r="K1755" t="s">
        <v>188</v>
      </c>
      <c r="L1755" t="s">
        <v>70</v>
      </c>
      <c r="M1755" s="1">
        <v>23283</v>
      </c>
      <c r="N1755" t="s">
        <v>36</v>
      </c>
      <c r="O1755" t="s">
        <v>37</v>
      </c>
      <c r="P1755" t="s">
        <v>49</v>
      </c>
      <c r="Q1755" t="s">
        <v>39</v>
      </c>
      <c r="R1755" t="s">
        <v>40</v>
      </c>
      <c r="S1755" t="str">
        <f>IF(Table1[[#This Row],[Current Employee Rating]]&gt;=4,"High Performer",IF(Table1[[#This Row],[Current Employee Rating]]&gt;=3,"Average Performer","Low Performer"))</f>
        <v>High Performer</v>
      </c>
      <c r="T1755">
        <v>5</v>
      </c>
      <c r="U1755" s="1">
        <v>44890</v>
      </c>
      <c r="V1755">
        <v>3</v>
      </c>
      <c r="W1755" t="str">
        <f>IF(Table1[[#This Row],[Engagement Score]]&lt;3,"Low",IF(Table1[[#This Row],[Engagement Score]]&lt;4,"Medium","High"))</f>
        <v>Medium</v>
      </c>
      <c r="X1755">
        <v>4</v>
      </c>
      <c r="Y1755" t="str">
        <f>IF(Table1[[#This Row],[Satisfaction Score]]&lt;3,"Unsatisfied",IF(Table1[[#This Row],[Satisfaction Score]]&lt;4,"Neutral","Satisfied"))</f>
        <v>Satisfied</v>
      </c>
      <c r="Z1755">
        <v>4</v>
      </c>
      <c r="AA1755" s="1">
        <v>44917</v>
      </c>
      <c r="AB1755" t="s">
        <v>92</v>
      </c>
      <c r="AC1755" t="s">
        <v>42</v>
      </c>
      <c r="AD1755" t="s">
        <v>63</v>
      </c>
      <c r="AE1755">
        <v>3</v>
      </c>
      <c r="AF1755" s="5">
        <v>592.23</v>
      </c>
      <c r="AG1755">
        <v>59</v>
      </c>
      <c r="AH1755" t="str">
        <f t="shared" si="27"/>
        <v>Middle Aged</v>
      </c>
    </row>
    <row r="1756" spans="1:34" x14ac:dyDescent="0.25">
      <c r="A1756">
        <v>2278</v>
      </c>
      <c r="B1756" s="1">
        <v>44752</v>
      </c>
      <c r="C1756">
        <v>3</v>
      </c>
      <c r="D1756" t="s">
        <v>133</v>
      </c>
      <c r="E1756" t="s">
        <v>29</v>
      </c>
      <c r="F1756" t="s">
        <v>30</v>
      </c>
      <c r="G1756" t="s">
        <v>46</v>
      </c>
      <c r="H1756" t="s">
        <v>56</v>
      </c>
      <c r="I1756" t="s">
        <v>33</v>
      </c>
      <c r="J1756" t="s">
        <v>34</v>
      </c>
      <c r="K1756" t="s">
        <v>188</v>
      </c>
      <c r="L1756" t="s">
        <v>103</v>
      </c>
      <c r="M1756" s="1">
        <v>23158</v>
      </c>
      <c r="N1756" t="s">
        <v>36</v>
      </c>
      <c r="O1756" t="s">
        <v>37</v>
      </c>
      <c r="P1756" t="s">
        <v>38</v>
      </c>
      <c r="Q1756" t="s">
        <v>39</v>
      </c>
      <c r="R1756" t="s">
        <v>40</v>
      </c>
      <c r="S1756" t="str">
        <f>IF(Table1[[#This Row],[Current Employee Rating]]&gt;=4,"High Performer",IF(Table1[[#This Row],[Current Employee Rating]]&gt;=3,"Average Performer","Low Performer"))</f>
        <v>High Performer</v>
      </c>
      <c r="T1756">
        <v>4</v>
      </c>
      <c r="U1756" s="1">
        <v>44794</v>
      </c>
      <c r="V1756">
        <v>5</v>
      </c>
      <c r="W1756" t="str">
        <f>IF(Table1[[#This Row],[Engagement Score]]&lt;3,"Low",IF(Table1[[#This Row],[Engagement Score]]&lt;4,"Medium","High"))</f>
        <v>High</v>
      </c>
      <c r="X1756">
        <v>4</v>
      </c>
      <c r="Y1756" t="str">
        <f>IF(Table1[[#This Row],[Satisfaction Score]]&lt;3,"Unsatisfied",IF(Table1[[#This Row],[Satisfaction Score]]&lt;4,"Neutral","Satisfied"))</f>
        <v>Satisfied</v>
      </c>
      <c r="Z1756">
        <v>2</v>
      </c>
      <c r="AA1756" s="1">
        <v>44990</v>
      </c>
      <c r="AB1756" t="s">
        <v>41</v>
      </c>
      <c r="AC1756" t="s">
        <v>51</v>
      </c>
      <c r="AD1756" t="s">
        <v>63</v>
      </c>
      <c r="AE1756">
        <v>4</v>
      </c>
      <c r="AF1756" s="5">
        <v>544.42999999999995</v>
      </c>
      <c r="AG1756">
        <v>59</v>
      </c>
      <c r="AH1756" t="str">
        <f t="shared" si="27"/>
        <v>Middle Aged</v>
      </c>
    </row>
    <row r="1757" spans="1:34" x14ac:dyDescent="0.25">
      <c r="A1757">
        <v>2279</v>
      </c>
      <c r="B1757" s="1">
        <v>44739</v>
      </c>
      <c r="C1757">
        <v>3</v>
      </c>
      <c r="D1757" t="s">
        <v>133</v>
      </c>
      <c r="E1757" t="s">
        <v>44</v>
      </c>
      <c r="F1757" t="s">
        <v>30</v>
      </c>
      <c r="G1757" t="s">
        <v>31</v>
      </c>
      <c r="H1757" t="s">
        <v>32</v>
      </c>
      <c r="I1757" t="s">
        <v>55</v>
      </c>
      <c r="J1757" t="s">
        <v>34</v>
      </c>
      <c r="K1757" t="s">
        <v>188</v>
      </c>
      <c r="L1757" t="s">
        <v>135</v>
      </c>
      <c r="M1757" s="1">
        <v>28168</v>
      </c>
      <c r="N1757" t="s">
        <v>36</v>
      </c>
      <c r="O1757" t="s">
        <v>48</v>
      </c>
      <c r="P1757" t="s">
        <v>60</v>
      </c>
      <c r="Q1757" t="s">
        <v>77</v>
      </c>
      <c r="R1757" t="s">
        <v>40</v>
      </c>
      <c r="S1757" t="str">
        <f>IF(Table1[[#This Row],[Current Employee Rating]]&gt;=4,"High Performer",IF(Table1[[#This Row],[Current Employee Rating]]&gt;=3,"Average Performer","Low Performer"))</f>
        <v>Low Performer</v>
      </c>
      <c r="T1757">
        <v>1</v>
      </c>
      <c r="U1757" s="1">
        <v>45074</v>
      </c>
      <c r="V1757">
        <v>2</v>
      </c>
      <c r="W1757" t="str">
        <f>IF(Table1[[#This Row],[Engagement Score]]&lt;3,"Low",IF(Table1[[#This Row],[Engagement Score]]&lt;4,"Medium","High"))</f>
        <v>Low</v>
      </c>
      <c r="X1757">
        <v>5</v>
      </c>
      <c r="Y1757" t="str">
        <f>IF(Table1[[#This Row],[Satisfaction Score]]&lt;3,"Unsatisfied",IF(Table1[[#This Row],[Satisfaction Score]]&lt;4,"Neutral","Satisfied"))</f>
        <v>Satisfied</v>
      </c>
      <c r="Z1757">
        <v>1</v>
      </c>
      <c r="AA1757" s="1">
        <v>45008</v>
      </c>
      <c r="AB1757" t="s">
        <v>68</v>
      </c>
      <c r="AC1757" t="s">
        <v>51</v>
      </c>
      <c r="AD1757" t="s">
        <v>73</v>
      </c>
      <c r="AE1757">
        <v>4</v>
      </c>
      <c r="AF1757" s="5">
        <v>230.57</v>
      </c>
      <c r="AG1757">
        <v>45</v>
      </c>
      <c r="AH1757" t="str">
        <f t="shared" si="27"/>
        <v>Middle Aged</v>
      </c>
    </row>
    <row r="1758" spans="1:34" x14ac:dyDescent="0.25">
      <c r="A1758">
        <v>2280</v>
      </c>
      <c r="B1758" s="1">
        <v>43438</v>
      </c>
      <c r="C1758">
        <v>7</v>
      </c>
      <c r="D1758" t="s">
        <v>133</v>
      </c>
      <c r="E1758" t="s">
        <v>94</v>
      </c>
      <c r="F1758" t="s">
        <v>108</v>
      </c>
      <c r="G1758" t="s">
        <v>31</v>
      </c>
      <c r="H1758" t="s">
        <v>45</v>
      </c>
      <c r="I1758" t="s">
        <v>33</v>
      </c>
      <c r="J1758" t="s">
        <v>34</v>
      </c>
      <c r="K1758" t="s">
        <v>188</v>
      </c>
      <c r="L1758" t="s">
        <v>102</v>
      </c>
      <c r="M1758" s="1">
        <v>31112</v>
      </c>
      <c r="N1758" t="s">
        <v>36</v>
      </c>
      <c r="O1758" t="s">
        <v>37</v>
      </c>
      <c r="P1758" t="s">
        <v>38</v>
      </c>
      <c r="Q1758" t="s">
        <v>67</v>
      </c>
      <c r="R1758" t="s">
        <v>40</v>
      </c>
      <c r="S1758" t="str">
        <f>IF(Table1[[#This Row],[Current Employee Rating]]&gt;=4,"High Performer",IF(Table1[[#This Row],[Current Employee Rating]]&gt;=3,"Average Performer","Low Performer"))</f>
        <v>High Performer</v>
      </c>
      <c r="T1758">
        <v>4</v>
      </c>
      <c r="U1758" s="1">
        <v>44980</v>
      </c>
      <c r="V1758">
        <v>4</v>
      </c>
      <c r="W1758" t="str">
        <f>IF(Table1[[#This Row],[Engagement Score]]&lt;3,"Low",IF(Table1[[#This Row],[Engagement Score]]&lt;4,"Medium","High"))</f>
        <v>High</v>
      </c>
      <c r="X1758">
        <v>2</v>
      </c>
      <c r="Y1758" t="str">
        <f>IF(Table1[[#This Row],[Satisfaction Score]]&lt;3,"Unsatisfied",IF(Table1[[#This Row],[Satisfaction Score]]&lt;4,"Neutral","Satisfied"))</f>
        <v>Unsatisfied</v>
      </c>
      <c r="Z1758">
        <v>5</v>
      </c>
      <c r="AA1758" s="1">
        <v>45021</v>
      </c>
      <c r="AB1758" t="s">
        <v>50</v>
      </c>
      <c r="AC1758" t="s">
        <v>51</v>
      </c>
      <c r="AD1758" t="s">
        <v>73</v>
      </c>
      <c r="AE1758">
        <v>3</v>
      </c>
      <c r="AF1758" s="5">
        <v>493.98</v>
      </c>
      <c r="AG1758">
        <v>33</v>
      </c>
      <c r="AH1758" t="str">
        <f t="shared" si="27"/>
        <v>Adult</v>
      </c>
    </row>
    <row r="1759" spans="1:34" x14ac:dyDescent="0.25">
      <c r="A1759">
        <v>2281</v>
      </c>
      <c r="B1759" s="1">
        <v>43718</v>
      </c>
      <c r="C1759">
        <v>6</v>
      </c>
      <c r="D1759" t="s">
        <v>133</v>
      </c>
      <c r="E1759" t="s">
        <v>54</v>
      </c>
      <c r="F1759" t="s">
        <v>30</v>
      </c>
      <c r="G1759" t="s">
        <v>55</v>
      </c>
      <c r="H1759" t="s">
        <v>32</v>
      </c>
      <c r="I1759" t="s">
        <v>55</v>
      </c>
      <c r="J1759" t="s">
        <v>34</v>
      </c>
      <c r="K1759" t="s">
        <v>188</v>
      </c>
      <c r="L1759" t="s">
        <v>70</v>
      </c>
      <c r="M1759" s="1">
        <v>36050</v>
      </c>
      <c r="N1759" t="s">
        <v>36</v>
      </c>
      <c r="O1759" t="s">
        <v>48</v>
      </c>
      <c r="P1759" t="s">
        <v>49</v>
      </c>
      <c r="Q1759" t="s">
        <v>61</v>
      </c>
      <c r="R1759" t="s">
        <v>40</v>
      </c>
      <c r="S1759" t="str">
        <f>IF(Table1[[#This Row],[Current Employee Rating]]&gt;=4,"High Performer",IF(Table1[[#This Row],[Current Employee Rating]]&gt;=3,"Average Performer","Low Performer"))</f>
        <v>High Performer</v>
      </c>
      <c r="T1759">
        <v>4</v>
      </c>
      <c r="U1759" s="1">
        <v>44828</v>
      </c>
      <c r="V1759">
        <v>1</v>
      </c>
      <c r="W1759" t="str">
        <f>IF(Table1[[#This Row],[Engagement Score]]&lt;3,"Low",IF(Table1[[#This Row],[Engagement Score]]&lt;4,"Medium","High"))</f>
        <v>Low</v>
      </c>
      <c r="X1759">
        <v>4</v>
      </c>
      <c r="Y1759" t="str">
        <f>IF(Table1[[#This Row],[Satisfaction Score]]&lt;3,"Unsatisfied",IF(Table1[[#This Row],[Satisfaction Score]]&lt;4,"Neutral","Satisfied"))</f>
        <v>Satisfied</v>
      </c>
      <c r="Z1759">
        <v>2</v>
      </c>
      <c r="AA1759" s="1">
        <v>44894</v>
      </c>
      <c r="AB1759" t="s">
        <v>68</v>
      </c>
      <c r="AC1759" t="s">
        <v>42</v>
      </c>
      <c r="AD1759" t="s">
        <v>43</v>
      </c>
      <c r="AE1759">
        <v>4</v>
      </c>
      <c r="AF1759" s="5">
        <v>761.7</v>
      </c>
      <c r="AG1759">
        <v>21</v>
      </c>
      <c r="AH1759" t="str">
        <f t="shared" si="27"/>
        <v>Young Adult</v>
      </c>
    </row>
    <row r="1760" spans="1:34" x14ac:dyDescent="0.25">
      <c r="A1760">
        <v>2282</v>
      </c>
      <c r="B1760" s="1">
        <v>43580</v>
      </c>
      <c r="C1760">
        <v>7</v>
      </c>
      <c r="D1760" t="s">
        <v>133</v>
      </c>
      <c r="E1760" t="s">
        <v>54</v>
      </c>
      <c r="F1760" t="s">
        <v>30</v>
      </c>
      <c r="G1760" t="s">
        <v>46</v>
      </c>
      <c r="H1760" t="s">
        <v>45</v>
      </c>
      <c r="I1760" t="s">
        <v>55</v>
      </c>
      <c r="J1760" t="s">
        <v>34</v>
      </c>
      <c r="K1760" t="s">
        <v>188</v>
      </c>
      <c r="L1760" t="s">
        <v>97</v>
      </c>
      <c r="M1760" s="1">
        <v>24681</v>
      </c>
      <c r="N1760" t="s">
        <v>36</v>
      </c>
      <c r="O1760" t="s">
        <v>48</v>
      </c>
      <c r="P1760" t="s">
        <v>84</v>
      </c>
      <c r="Q1760" t="s">
        <v>61</v>
      </c>
      <c r="R1760" t="s">
        <v>40</v>
      </c>
      <c r="S1760" t="str">
        <f>IF(Table1[[#This Row],[Current Employee Rating]]&gt;=4,"High Performer",IF(Table1[[#This Row],[Current Employee Rating]]&gt;=3,"Average Performer","Low Performer"))</f>
        <v>High Performer</v>
      </c>
      <c r="T1760">
        <v>4</v>
      </c>
      <c r="U1760" s="1">
        <v>44867</v>
      </c>
      <c r="V1760">
        <v>1</v>
      </c>
      <c r="W1760" t="str">
        <f>IF(Table1[[#This Row],[Engagement Score]]&lt;3,"Low",IF(Table1[[#This Row],[Engagement Score]]&lt;4,"Medium","High"))</f>
        <v>Low</v>
      </c>
      <c r="X1760">
        <v>5</v>
      </c>
      <c r="Y1760" t="str">
        <f>IF(Table1[[#This Row],[Satisfaction Score]]&lt;3,"Unsatisfied",IF(Table1[[#This Row],[Satisfaction Score]]&lt;4,"Neutral","Satisfied"))</f>
        <v>Satisfied</v>
      </c>
      <c r="Z1760">
        <v>3</v>
      </c>
      <c r="AA1760" s="1">
        <v>44854</v>
      </c>
      <c r="AB1760" t="s">
        <v>41</v>
      </c>
      <c r="AC1760" t="s">
        <v>51</v>
      </c>
      <c r="AD1760" t="s">
        <v>52</v>
      </c>
      <c r="AE1760">
        <v>5</v>
      </c>
      <c r="AF1760" s="5">
        <v>454.55</v>
      </c>
      <c r="AG1760">
        <v>52</v>
      </c>
      <c r="AH1760" t="str">
        <f t="shared" si="27"/>
        <v>Middle Aged</v>
      </c>
    </row>
    <row r="1761" spans="1:34" x14ac:dyDescent="0.25">
      <c r="A1761">
        <v>2283</v>
      </c>
      <c r="B1761" s="1">
        <v>43376</v>
      </c>
      <c r="C1761">
        <v>7</v>
      </c>
      <c r="D1761" t="s">
        <v>130</v>
      </c>
      <c r="E1761" t="s">
        <v>74</v>
      </c>
      <c r="F1761" t="s">
        <v>108</v>
      </c>
      <c r="G1761" t="s">
        <v>46</v>
      </c>
      <c r="H1761" t="s">
        <v>56</v>
      </c>
      <c r="I1761" t="s">
        <v>33</v>
      </c>
      <c r="J1761" t="s">
        <v>132</v>
      </c>
      <c r="K1761" t="s">
        <v>132</v>
      </c>
      <c r="L1761" t="s">
        <v>70</v>
      </c>
      <c r="M1761" s="1">
        <v>22632</v>
      </c>
      <c r="N1761" t="s">
        <v>36</v>
      </c>
      <c r="O1761" t="s">
        <v>48</v>
      </c>
      <c r="P1761" t="s">
        <v>38</v>
      </c>
      <c r="Q1761" t="s">
        <v>61</v>
      </c>
      <c r="R1761" t="s">
        <v>40</v>
      </c>
      <c r="S1761" t="str">
        <f>IF(Table1[[#This Row],[Current Employee Rating]]&gt;=4,"High Performer",IF(Table1[[#This Row],[Current Employee Rating]]&gt;=3,"Average Performer","Low Performer"))</f>
        <v>High Performer</v>
      </c>
      <c r="T1761">
        <v>4</v>
      </c>
      <c r="U1761" s="1">
        <v>44854</v>
      </c>
      <c r="V1761">
        <v>4</v>
      </c>
      <c r="W1761" t="str">
        <f>IF(Table1[[#This Row],[Engagement Score]]&lt;3,"Low",IF(Table1[[#This Row],[Engagement Score]]&lt;4,"Medium","High"))</f>
        <v>High</v>
      </c>
      <c r="X1761">
        <v>2</v>
      </c>
      <c r="Y1761" t="str">
        <f>IF(Table1[[#This Row],[Satisfaction Score]]&lt;3,"Unsatisfied",IF(Table1[[#This Row],[Satisfaction Score]]&lt;4,"Neutral","Satisfied"))</f>
        <v>Unsatisfied</v>
      </c>
      <c r="Z1761">
        <v>1</v>
      </c>
      <c r="AA1761" s="1">
        <v>45039</v>
      </c>
      <c r="AB1761" t="s">
        <v>41</v>
      </c>
      <c r="AC1761" t="s">
        <v>51</v>
      </c>
      <c r="AD1761" t="s">
        <v>43</v>
      </c>
      <c r="AE1761">
        <v>1</v>
      </c>
      <c r="AF1761" s="5">
        <v>183.88</v>
      </c>
      <c r="AG1761">
        <v>57</v>
      </c>
      <c r="AH1761" t="str">
        <f t="shared" si="27"/>
        <v>Middle Aged</v>
      </c>
    </row>
    <row r="1762" spans="1:34" x14ac:dyDescent="0.25">
      <c r="A1762">
        <v>2284</v>
      </c>
      <c r="B1762" s="1">
        <v>44726</v>
      </c>
      <c r="C1762">
        <v>3</v>
      </c>
      <c r="D1762" t="s">
        <v>124</v>
      </c>
      <c r="E1762" t="s">
        <v>44</v>
      </c>
      <c r="F1762" t="s">
        <v>30</v>
      </c>
      <c r="G1762" t="s">
        <v>46</v>
      </c>
      <c r="H1762" t="s">
        <v>32</v>
      </c>
      <c r="I1762" t="s">
        <v>46</v>
      </c>
      <c r="J1762" t="s">
        <v>95</v>
      </c>
      <c r="K1762" t="s">
        <v>95</v>
      </c>
      <c r="L1762" t="s">
        <v>101</v>
      </c>
      <c r="M1762" s="1">
        <v>22182</v>
      </c>
      <c r="N1762" t="s">
        <v>36</v>
      </c>
      <c r="O1762" t="s">
        <v>37</v>
      </c>
      <c r="P1762" t="s">
        <v>60</v>
      </c>
      <c r="Q1762" t="s">
        <v>39</v>
      </c>
      <c r="R1762" t="s">
        <v>40</v>
      </c>
      <c r="S1762" t="str">
        <f>IF(Table1[[#This Row],[Current Employee Rating]]&gt;=4,"High Performer",IF(Table1[[#This Row],[Current Employee Rating]]&gt;=3,"Average Performer","Low Performer"))</f>
        <v>Low Performer</v>
      </c>
      <c r="T1762">
        <v>2</v>
      </c>
      <c r="U1762" s="1">
        <v>44845</v>
      </c>
      <c r="V1762">
        <v>1</v>
      </c>
      <c r="W1762" t="str">
        <f>IF(Table1[[#This Row],[Engagement Score]]&lt;3,"Low",IF(Table1[[#This Row],[Engagement Score]]&lt;4,"Medium","High"))</f>
        <v>Low</v>
      </c>
      <c r="X1762">
        <v>4</v>
      </c>
      <c r="Y1762" t="str">
        <f>IF(Table1[[#This Row],[Satisfaction Score]]&lt;3,"Unsatisfied",IF(Table1[[#This Row],[Satisfaction Score]]&lt;4,"Neutral","Satisfied"))</f>
        <v>Satisfied</v>
      </c>
      <c r="Z1762">
        <v>4</v>
      </c>
      <c r="AA1762" s="1">
        <v>45116</v>
      </c>
      <c r="AB1762" t="s">
        <v>68</v>
      </c>
      <c r="AC1762" t="s">
        <v>51</v>
      </c>
      <c r="AD1762" t="s">
        <v>73</v>
      </c>
      <c r="AE1762">
        <v>3</v>
      </c>
      <c r="AF1762" s="5">
        <v>839.16</v>
      </c>
      <c r="AG1762">
        <v>62</v>
      </c>
      <c r="AH1762" t="str">
        <f t="shared" si="27"/>
        <v>Old</v>
      </c>
    </row>
    <row r="1763" spans="1:34" x14ac:dyDescent="0.25">
      <c r="A1763">
        <v>2285</v>
      </c>
      <c r="B1763" s="1">
        <v>44607</v>
      </c>
      <c r="C1763">
        <v>4</v>
      </c>
      <c r="D1763" t="s">
        <v>133</v>
      </c>
      <c r="E1763" t="s">
        <v>69</v>
      </c>
      <c r="F1763" t="s">
        <v>30</v>
      </c>
      <c r="G1763" t="s">
        <v>55</v>
      </c>
      <c r="H1763" t="s">
        <v>32</v>
      </c>
      <c r="I1763" t="s">
        <v>33</v>
      </c>
      <c r="J1763" t="s">
        <v>34</v>
      </c>
      <c r="K1763" t="s">
        <v>188</v>
      </c>
      <c r="L1763" t="s">
        <v>96</v>
      </c>
      <c r="M1763" s="1">
        <v>26081</v>
      </c>
      <c r="N1763" t="s">
        <v>36</v>
      </c>
      <c r="O1763" t="s">
        <v>48</v>
      </c>
      <c r="P1763" t="s">
        <v>60</v>
      </c>
      <c r="Q1763" t="s">
        <v>61</v>
      </c>
      <c r="R1763" t="s">
        <v>40</v>
      </c>
      <c r="S1763" t="str">
        <f>IF(Table1[[#This Row],[Current Employee Rating]]&gt;=4,"High Performer",IF(Table1[[#This Row],[Current Employee Rating]]&gt;=3,"Average Performer","Low Performer"))</f>
        <v>High Performer</v>
      </c>
      <c r="T1763">
        <v>5</v>
      </c>
      <c r="U1763" s="1">
        <v>45068</v>
      </c>
      <c r="V1763">
        <v>4</v>
      </c>
      <c r="W1763" t="str">
        <f>IF(Table1[[#This Row],[Engagement Score]]&lt;3,"Low",IF(Table1[[#This Row],[Engagement Score]]&lt;4,"Medium","High"))</f>
        <v>High</v>
      </c>
      <c r="X1763">
        <v>3</v>
      </c>
      <c r="Y1763" t="str">
        <f>IF(Table1[[#This Row],[Satisfaction Score]]&lt;3,"Unsatisfied",IF(Table1[[#This Row],[Satisfaction Score]]&lt;4,"Neutral","Satisfied"))</f>
        <v>Neutral</v>
      </c>
      <c r="Z1763">
        <v>3</v>
      </c>
      <c r="AA1763" s="1">
        <v>44897</v>
      </c>
      <c r="AB1763" t="s">
        <v>50</v>
      </c>
      <c r="AC1763" t="s">
        <v>42</v>
      </c>
      <c r="AD1763" t="s">
        <v>63</v>
      </c>
      <c r="AE1763">
        <v>4</v>
      </c>
      <c r="AF1763" s="5">
        <v>679.57</v>
      </c>
      <c r="AG1763">
        <v>51</v>
      </c>
      <c r="AH1763" t="str">
        <f t="shared" si="27"/>
        <v>Middle Aged</v>
      </c>
    </row>
    <row r="1764" spans="1:34" x14ac:dyDescent="0.25">
      <c r="A1764">
        <v>2286</v>
      </c>
      <c r="B1764" s="1">
        <v>43367</v>
      </c>
      <c r="C1764">
        <v>7</v>
      </c>
      <c r="D1764" t="s">
        <v>133</v>
      </c>
      <c r="E1764" t="s">
        <v>81</v>
      </c>
      <c r="F1764" t="s">
        <v>30</v>
      </c>
      <c r="G1764" t="s">
        <v>31</v>
      </c>
      <c r="H1764" t="s">
        <v>56</v>
      </c>
      <c r="I1764" t="s">
        <v>33</v>
      </c>
      <c r="J1764" t="s">
        <v>34</v>
      </c>
      <c r="K1764" t="s">
        <v>188</v>
      </c>
      <c r="L1764" t="s">
        <v>75</v>
      </c>
      <c r="M1764" s="1">
        <v>29869</v>
      </c>
      <c r="N1764" t="s">
        <v>36</v>
      </c>
      <c r="O1764" t="s">
        <v>48</v>
      </c>
      <c r="P1764" t="s">
        <v>72</v>
      </c>
      <c r="Q1764" t="s">
        <v>77</v>
      </c>
      <c r="R1764" t="s">
        <v>40</v>
      </c>
      <c r="S1764" t="str">
        <f>IF(Table1[[#This Row],[Current Employee Rating]]&gt;=4,"High Performer",IF(Table1[[#This Row],[Current Employee Rating]]&gt;=3,"Average Performer","Low Performer"))</f>
        <v>Low Performer</v>
      </c>
      <c r="T1764">
        <v>2</v>
      </c>
      <c r="U1764" s="1">
        <v>44946</v>
      </c>
      <c r="V1764">
        <v>4</v>
      </c>
      <c r="W1764" t="str">
        <f>IF(Table1[[#This Row],[Engagement Score]]&lt;3,"Low",IF(Table1[[#This Row],[Engagement Score]]&lt;4,"Medium","High"))</f>
        <v>High</v>
      </c>
      <c r="X1764">
        <v>4</v>
      </c>
      <c r="Y1764" t="str">
        <f>IF(Table1[[#This Row],[Satisfaction Score]]&lt;3,"Unsatisfied",IF(Table1[[#This Row],[Satisfaction Score]]&lt;4,"Neutral","Satisfied"))</f>
        <v>Satisfied</v>
      </c>
      <c r="Z1764">
        <v>4</v>
      </c>
      <c r="AA1764" s="1">
        <v>44831</v>
      </c>
      <c r="AB1764" t="s">
        <v>62</v>
      </c>
      <c r="AC1764" t="s">
        <v>51</v>
      </c>
      <c r="AD1764" t="s">
        <v>43</v>
      </c>
      <c r="AE1764">
        <v>5</v>
      </c>
      <c r="AF1764" s="5">
        <v>107.64</v>
      </c>
      <c r="AG1764">
        <v>37</v>
      </c>
      <c r="AH1764" t="str">
        <f t="shared" si="27"/>
        <v>Adult</v>
      </c>
    </row>
    <row r="1765" spans="1:34" x14ac:dyDescent="0.25">
      <c r="A1765">
        <v>2287</v>
      </c>
      <c r="B1765" s="1">
        <v>44629</v>
      </c>
      <c r="C1765">
        <v>4</v>
      </c>
      <c r="D1765" t="s">
        <v>133</v>
      </c>
      <c r="E1765" t="s">
        <v>94</v>
      </c>
      <c r="F1765" t="s">
        <v>30</v>
      </c>
      <c r="G1765" t="s">
        <v>31</v>
      </c>
      <c r="H1765" t="s">
        <v>56</v>
      </c>
      <c r="I1765" t="s">
        <v>46</v>
      </c>
      <c r="J1765" t="s">
        <v>34</v>
      </c>
      <c r="K1765" t="s">
        <v>188</v>
      </c>
      <c r="L1765" t="s">
        <v>65</v>
      </c>
      <c r="M1765" s="1">
        <v>22360</v>
      </c>
      <c r="N1765" t="s">
        <v>36</v>
      </c>
      <c r="O1765" t="s">
        <v>37</v>
      </c>
      <c r="P1765" t="s">
        <v>38</v>
      </c>
      <c r="Q1765" t="s">
        <v>61</v>
      </c>
      <c r="R1765" t="s">
        <v>40</v>
      </c>
      <c r="S1765" t="str">
        <f>IF(Table1[[#This Row],[Current Employee Rating]]&gt;=4,"High Performer",IF(Table1[[#This Row],[Current Employee Rating]]&gt;=3,"Average Performer","Low Performer"))</f>
        <v>Low Performer</v>
      </c>
      <c r="T1765">
        <v>2</v>
      </c>
      <c r="U1765" s="1">
        <v>44876</v>
      </c>
      <c r="V1765">
        <v>4</v>
      </c>
      <c r="W1765" t="str">
        <f>IF(Table1[[#This Row],[Engagement Score]]&lt;3,"Low",IF(Table1[[#This Row],[Engagement Score]]&lt;4,"Medium","High"))</f>
        <v>High</v>
      </c>
      <c r="X1765">
        <v>4</v>
      </c>
      <c r="Y1765" t="str">
        <f>IF(Table1[[#This Row],[Satisfaction Score]]&lt;3,"Unsatisfied",IF(Table1[[#This Row],[Satisfaction Score]]&lt;4,"Neutral","Satisfied"))</f>
        <v>Satisfied</v>
      </c>
      <c r="Z1765">
        <v>2</v>
      </c>
      <c r="AA1765" s="1">
        <v>45014</v>
      </c>
      <c r="AB1765" t="s">
        <v>92</v>
      </c>
      <c r="AC1765" t="s">
        <v>42</v>
      </c>
      <c r="AD1765" t="s">
        <v>73</v>
      </c>
      <c r="AE1765">
        <v>4</v>
      </c>
      <c r="AF1765" s="5">
        <v>560.64</v>
      </c>
      <c r="AG1765">
        <v>61</v>
      </c>
      <c r="AH1765" t="str">
        <f t="shared" si="27"/>
        <v>Old</v>
      </c>
    </row>
    <row r="1766" spans="1:34" x14ac:dyDescent="0.25">
      <c r="A1766">
        <v>2288</v>
      </c>
      <c r="B1766" s="1">
        <v>43411</v>
      </c>
      <c r="C1766">
        <v>7</v>
      </c>
      <c r="D1766" t="s">
        <v>133</v>
      </c>
      <c r="E1766" t="s">
        <v>81</v>
      </c>
      <c r="F1766" t="s">
        <v>30</v>
      </c>
      <c r="G1766" t="s">
        <v>55</v>
      </c>
      <c r="H1766" t="s">
        <v>45</v>
      </c>
      <c r="I1766" t="s">
        <v>33</v>
      </c>
      <c r="J1766" t="s">
        <v>34</v>
      </c>
      <c r="K1766" t="s">
        <v>188</v>
      </c>
      <c r="L1766" t="s">
        <v>97</v>
      </c>
      <c r="M1766" s="1">
        <v>30934</v>
      </c>
      <c r="N1766" t="s">
        <v>36</v>
      </c>
      <c r="O1766" t="s">
        <v>37</v>
      </c>
      <c r="P1766" t="s">
        <v>72</v>
      </c>
      <c r="Q1766" t="s">
        <v>77</v>
      </c>
      <c r="R1766" t="s">
        <v>40</v>
      </c>
      <c r="S1766" t="str">
        <f>IF(Table1[[#This Row],[Current Employee Rating]]&gt;=4,"High Performer",IF(Table1[[#This Row],[Current Employee Rating]]&gt;=3,"Average Performer","Low Performer"))</f>
        <v>High Performer</v>
      </c>
      <c r="T1766">
        <v>5</v>
      </c>
      <c r="U1766" s="1">
        <v>45116</v>
      </c>
      <c r="V1766">
        <v>5</v>
      </c>
      <c r="W1766" t="str">
        <f>IF(Table1[[#This Row],[Engagement Score]]&lt;3,"Low",IF(Table1[[#This Row],[Engagement Score]]&lt;4,"Medium","High"))</f>
        <v>High</v>
      </c>
      <c r="X1766">
        <v>1</v>
      </c>
      <c r="Y1766" t="str">
        <f>IF(Table1[[#This Row],[Satisfaction Score]]&lt;3,"Unsatisfied",IF(Table1[[#This Row],[Satisfaction Score]]&lt;4,"Neutral","Satisfied"))</f>
        <v>Unsatisfied</v>
      </c>
      <c r="Z1766">
        <v>4</v>
      </c>
      <c r="AA1766" s="1">
        <v>44829</v>
      </c>
      <c r="AB1766" t="s">
        <v>92</v>
      </c>
      <c r="AC1766" t="s">
        <v>42</v>
      </c>
      <c r="AD1766" t="s">
        <v>43</v>
      </c>
      <c r="AE1766">
        <v>2</v>
      </c>
      <c r="AF1766" s="5">
        <v>187.85</v>
      </c>
      <c r="AG1766">
        <v>34</v>
      </c>
      <c r="AH1766" t="str">
        <f t="shared" si="27"/>
        <v>Adult</v>
      </c>
    </row>
    <row r="1767" spans="1:34" x14ac:dyDescent="0.25">
      <c r="A1767">
        <v>2289</v>
      </c>
      <c r="B1767" s="1">
        <v>43708</v>
      </c>
      <c r="C1767">
        <v>6</v>
      </c>
      <c r="D1767" t="s">
        <v>130</v>
      </c>
      <c r="E1767" t="s">
        <v>69</v>
      </c>
      <c r="F1767" t="s">
        <v>30</v>
      </c>
      <c r="G1767" t="s">
        <v>55</v>
      </c>
      <c r="H1767" t="s">
        <v>45</v>
      </c>
      <c r="I1767" t="s">
        <v>46</v>
      </c>
      <c r="J1767" t="s">
        <v>132</v>
      </c>
      <c r="K1767" t="s">
        <v>132</v>
      </c>
      <c r="L1767" t="s">
        <v>70</v>
      </c>
      <c r="M1767" s="1">
        <v>22710</v>
      </c>
      <c r="N1767" t="s">
        <v>36</v>
      </c>
      <c r="O1767" t="s">
        <v>48</v>
      </c>
      <c r="P1767" t="s">
        <v>38</v>
      </c>
      <c r="Q1767" t="s">
        <v>61</v>
      </c>
      <c r="R1767" t="s">
        <v>40</v>
      </c>
      <c r="S1767" t="str">
        <f>IF(Table1[[#This Row],[Current Employee Rating]]&gt;=4,"High Performer",IF(Table1[[#This Row],[Current Employee Rating]]&gt;=3,"Average Performer","Low Performer"))</f>
        <v>High Performer</v>
      </c>
      <c r="T1767">
        <v>4</v>
      </c>
      <c r="U1767" s="1">
        <v>44997</v>
      </c>
      <c r="V1767">
        <v>2</v>
      </c>
      <c r="W1767" t="str">
        <f>IF(Table1[[#This Row],[Engagement Score]]&lt;3,"Low",IF(Table1[[#This Row],[Engagement Score]]&lt;4,"Medium","High"))</f>
        <v>Low</v>
      </c>
      <c r="X1767">
        <v>5</v>
      </c>
      <c r="Y1767" t="str">
        <f>IF(Table1[[#This Row],[Satisfaction Score]]&lt;3,"Unsatisfied",IF(Table1[[#This Row],[Satisfaction Score]]&lt;4,"Neutral","Satisfied"))</f>
        <v>Satisfied</v>
      </c>
      <c r="Z1767">
        <v>3</v>
      </c>
      <c r="AA1767" s="1">
        <v>45091</v>
      </c>
      <c r="AB1767" t="s">
        <v>68</v>
      </c>
      <c r="AC1767" t="s">
        <v>51</v>
      </c>
      <c r="AD1767" t="s">
        <v>63</v>
      </c>
      <c r="AE1767">
        <v>3</v>
      </c>
      <c r="AF1767" s="5">
        <v>353.58</v>
      </c>
      <c r="AG1767">
        <v>57</v>
      </c>
      <c r="AH1767" t="str">
        <f t="shared" si="27"/>
        <v>Middle Aged</v>
      </c>
    </row>
    <row r="1768" spans="1:34" x14ac:dyDescent="0.25">
      <c r="A1768">
        <v>2290</v>
      </c>
      <c r="B1768" s="1">
        <v>44162</v>
      </c>
      <c r="C1768">
        <v>5</v>
      </c>
      <c r="D1768" t="s">
        <v>146</v>
      </c>
      <c r="E1768" t="s">
        <v>44</v>
      </c>
      <c r="F1768" t="s">
        <v>30</v>
      </c>
      <c r="G1768" t="s">
        <v>55</v>
      </c>
      <c r="H1768" t="s">
        <v>56</v>
      </c>
      <c r="I1768" t="s">
        <v>33</v>
      </c>
      <c r="J1768" t="s">
        <v>57</v>
      </c>
      <c r="K1768" t="s">
        <v>57</v>
      </c>
      <c r="L1768" t="s">
        <v>101</v>
      </c>
      <c r="M1768" s="1">
        <v>15447</v>
      </c>
      <c r="N1768" t="s">
        <v>147</v>
      </c>
      <c r="O1768" t="s">
        <v>37</v>
      </c>
      <c r="P1768" t="s">
        <v>49</v>
      </c>
      <c r="Q1768" t="s">
        <v>39</v>
      </c>
      <c r="R1768" t="s">
        <v>40</v>
      </c>
      <c r="S1768" t="str">
        <f>IF(Table1[[#This Row],[Current Employee Rating]]&gt;=4,"High Performer",IF(Table1[[#This Row],[Current Employee Rating]]&gt;=3,"Average Performer","Low Performer"))</f>
        <v>Low Performer</v>
      </c>
      <c r="T1768">
        <v>2</v>
      </c>
      <c r="U1768" s="1">
        <v>45030</v>
      </c>
      <c r="V1768">
        <v>4</v>
      </c>
      <c r="W1768" t="str">
        <f>IF(Table1[[#This Row],[Engagement Score]]&lt;3,"Low",IF(Table1[[#This Row],[Engagement Score]]&lt;4,"Medium","High"))</f>
        <v>High</v>
      </c>
      <c r="X1768">
        <v>1</v>
      </c>
      <c r="Y1768" t="str">
        <f>IF(Table1[[#This Row],[Satisfaction Score]]&lt;3,"Unsatisfied",IF(Table1[[#This Row],[Satisfaction Score]]&lt;4,"Neutral","Satisfied"))</f>
        <v>Unsatisfied</v>
      </c>
      <c r="Z1768">
        <v>3</v>
      </c>
      <c r="AA1768" s="1">
        <v>45039</v>
      </c>
      <c r="AB1768" t="s">
        <v>92</v>
      </c>
      <c r="AC1768" t="s">
        <v>42</v>
      </c>
      <c r="AD1768" t="s">
        <v>43</v>
      </c>
      <c r="AE1768">
        <v>4</v>
      </c>
      <c r="AF1768" s="5">
        <v>575.54999999999995</v>
      </c>
      <c r="AG1768">
        <v>78</v>
      </c>
      <c r="AH1768" t="str">
        <f t="shared" si="27"/>
        <v>Old</v>
      </c>
    </row>
    <row r="1769" spans="1:34" x14ac:dyDescent="0.25">
      <c r="A1769">
        <v>2291</v>
      </c>
      <c r="B1769" s="1">
        <v>44019</v>
      </c>
      <c r="C1769">
        <v>5</v>
      </c>
      <c r="D1769" t="s">
        <v>148</v>
      </c>
      <c r="E1769" t="s">
        <v>81</v>
      </c>
      <c r="F1769" t="s">
        <v>30</v>
      </c>
      <c r="G1769" t="s">
        <v>31</v>
      </c>
      <c r="H1769" t="s">
        <v>56</v>
      </c>
      <c r="I1769" t="s">
        <v>46</v>
      </c>
      <c r="J1769" t="s">
        <v>34</v>
      </c>
      <c r="K1769" t="s">
        <v>188</v>
      </c>
      <c r="L1769" t="s">
        <v>65</v>
      </c>
      <c r="M1769" s="1">
        <v>31095</v>
      </c>
      <c r="N1769" t="s">
        <v>36</v>
      </c>
      <c r="O1769" t="s">
        <v>37</v>
      </c>
      <c r="P1769" t="s">
        <v>72</v>
      </c>
      <c r="Q1769" t="s">
        <v>67</v>
      </c>
      <c r="R1769" t="s">
        <v>40</v>
      </c>
      <c r="S1769" t="str">
        <f>IF(Table1[[#This Row],[Current Employee Rating]]&gt;=4,"High Performer",IF(Table1[[#This Row],[Current Employee Rating]]&gt;=3,"Average Performer","Low Performer"))</f>
        <v>High Performer</v>
      </c>
      <c r="T1769">
        <v>4</v>
      </c>
      <c r="U1769" s="1">
        <v>44793</v>
      </c>
      <c r="V1769">
        <v>3</v>
      </c>
      <c r="W1769" t="str">
        <f>IF(Table1[[#This Row],[Engagement Score]]&lt;3,"Low",IF(Table1[[#This Row],[Engagement Score]]&lt;4,"Medium","High"))</f>
        <v>Medium</v>
      </c>
      <c r="X1769">
        <v>4</v>
      </c>
      <c r="Y1769" t="str">
        <f>IF(Table1[[#This Row],[Satisfaction Score]]&lt;3,"Unsatisfied",IF(Table1[[#This Row],[Satisfaction Score]]&lt;4,"Neutral","Satisfied"))</f>
        <v>Satisfied</v>
      </c>
      <c r="Z1769">
        <v>1</v>
      </c>
      <c r="AA1769" s="1">
        <v>45108</v>
      </c>
      <c r="AB1769" t="s">
        <v>62</v>
      </c>
      <c r="AC1769" t="s">
        <v>42</v>
      </c>
      <c r="AD1769" t="s">
        <v>52</v>
      </c>
      <c r="AE1769">
        <v>5</v>
      </c>
      <c r="AF1769" s="5">
        <v>973.53</v>
      </c>
      <c r="AG1769">
        <v>35</v>
      </c>
      <c r="AH1769" t="str">
        <f t="shared" si="27"/>
        <v>Adult</v>
      </c>
    </row>
    <row r="1770" spans="1:34" x14ac:dyDescent="0.25">
      <c r="A1770">
        <v>2292</v>
      </c>
      <c r="B1770" s="1">
        <v>43841</v>
      </c>
      <c r="C1770">
        <v>6</v>
      </c>
      <c r="D1770" t="s">
        <v>133</v>
      </c>
      <c r="E1770" t="s">
        <v>64</v>
      </c>
      <c r="F1770" t="s">
        <v>30</v>
      </c>
      <c r="G1770" t="s">
        <v>31</v>
      </c>
      <c r="H1770" t="s">
        <v>32</v>
      </c>
      <c r="I1770" t="s">
        <v>33</v>
      </c>
      <c r="J1770" t="s">
        <v>34</v>
      </c>
      <c r="K1770" t="s">
        <v>188</v>
      </c>
      <c r="L1770" t="s">
        <v>47</v>
      </c>
      <c r="M1770" s="1">
        <v>23108</v>
      </c>
      <c r="N1770" t="s">
        <v>36</v>
      </c>
      <c r="O1770" t="s">
        <v>48</v>
      </c>
      <c r="P1770" t="s">
        <v>38</v>
      </c>
      <c r="Q1770" t="s">
        <v>39</v>
      </c>
      <c r="R1770" t="s">
        <v>40</v>
      </c>
      <c r="S1770" t="str">
        <f>IF(Table1[[#This Row],[Current Employee Rating]]&gt;=4,"High Performer",IF(Table1[[#This Row],[Current Employee Rating]]&gt;=3,"Average Performer","Low Performer"))</f>
        <v>Low Performer</v>
      </c>
      <c r="T1770">
        <v>2</v>
      </c>
      <c r="U1770" s="1">
        <v>44880</v>
      </c>
      <c r="V1770">
        <v>5</v>
      </c>
      <c r="W1770" t="str">
        <f>IF(Table1[[#This Row],[Engagement Score]]&lt;3,"Low",IF(Table1[[#This Row],[Engagement Score]]&lt;4,"Medium","High"))</f>
        <v>High</v>
      </c>
      <c r="X1770">
        <v>1</v>
      </c>
      <c r="Y1770" t="str">
        <f>IF(Table1[[#This Row],[Satisfaction Score]]&lt;3,"Unsatisfied",IF(Table1[[#This Row],[Satisfaction Score]]&lt;4,"Neutral","Satisfied"))</f>
        <v>Unsatisfied</v>
      </c>
      <c r="Z1770">
        <v>1</v>
      </c>
      <c r="AA1770" s="1">
        <v>44996</v>
      </c>
      <c r="AB1770" t="s">
        <v>92</v>
      </c>
      <c r="AC1770" t="s">
        <v>51</v>
      </c>
      <c r="AD1770" t="s">
        <v>63</v>
      </c>
      <c r="AE1770">
        <v>3</v>
      </c>
      <c r="AF1770" s="5">
        <v>894.38</v>
      </c>
      <c r="AG1770">
        <v>57</v>
      </c>
      <c r="AH1770" t="str">
        <f t="shared" si="27"/>
        <v>Middle Aged</v>
      </c>
    </row>
    <row r="1771" spans="1:34" x14ac:dyDescent="0.25">
      <c r="A1771">
        <v>2293</v>
      </c>
      <c r="B1771" s="1">
        <v>43997</v>
      </c>
      <c r="C1771">
        <v>5</v>
      </c>
      <c r="D1771" t="s">
        <v>133</v>
      </c>
      <c r="E1771" t="s">
        <v>29</v>
      </c>
      <c r="F1771" t="s">
        <v>30</v>
      </c>
      <c r="G1771" t="s">
        <v>31</v>
      </c>
      <c r="H1771" t="s">
        <v>56</v>
      </c>
      <c r="I1771" t="s">
        <v>55</v>
      </c>
      <c r="J1771" t="s">
        <v>34</v>
      </c>
      <c r="K1771" t="s">
        <v>188</v>
      </c>
      <c r="L1771" t="s">
        <v>70</v>
      </c>
      <c r="M1771" s="1">
        <v>35886</v>
      </c>
      <c r="N1771" t="s">
        <v>36</v>
      </c>
      <c r="O1771" t="s">
        <v>48</v>
      </c>
      <c r="P1771" t="s">
        <v>60</v>
      </c>
      <c r="Q1771" t="s">
        <v>61</v>
      </c>
      <c r="R1771" t="s">
        <v>40</v>
      </c>
      <c r="S1771" t="str">
        <f>IF(Table1[[#This Row],[Current Employee Rating]]&gt;=4,"High Performer",IF(Table1[[#This Row],[Current Employee Rating]]&gt;=3,"Average Performer","Low Performer"))</f>
        <v>Low Performer</v>
      </c>
      <c r="T1771">
        <v>2</v>
      </c>
      <c r="U1771" s="1">
        <v>45096</v>
      </c>
      <c r="V1771">
        <v>5</v>
      </c>
      <c r="W1771" t="str">
        <f>IF(Table1[[#This Row],[Engagement Score]]&lt;3,"Low",IF(Table1[[#This Row],[Engagement Score]]&lt;4,"Medium","High"))</f>
        <v>High</v>
      </c>
      <c r="X1771">
        <v>3</v>
      </c>
      <c r="Y1771" t="str">
        <f>IF(Table1[[#This Row],[Satisfaction Score]]&lt;3,"Unsatisfied",IF(Table1[[#This Row],[Satisfaction Score]]&lt;4,"Neutral","Satisfied"))</f>
        <v>Neutral</v>
      </c>
      <c r="Z1771">
        <v>1</v>
      </c>
      <c r="AA1771" s="1">
        <v>45033</v>
      </c>
      <c r="AB1771" t="s">
        <v>62</v>
      </c>
      <c r="AC1771" t="s">
        <v>42</v>
      </c>
      <c r="AD1771" t="s">
        <v>43</v>
      </c>
      <c r="AE1771">
        <v>1</v>
      </c>
      <c r="AF1771" s="5">
        <v>510.67</v>
      </c>
      <c r="AG1771">
        <v>22</v>
      </c>
      <c r="AH1771" t="str">
        <f t="shared" si="27"/>
        <v>Young Adult</v>
      </c>
    </row>
    <row r="1772" spans="1:34" x14ac:dyDescent="0.25">
      <c r="A1772">
        <v>2294</v>
      </c>
      <c r="B1772" s="1">
        <v>44114</v>
      </c>
      <c r="C1772">
        <v>5</v>
      </c>
      <c r="D1772" t="s">
        <v>133</v>
      </c>
      <c r="E1772" t="s">
        <v>94</v>
      </c>
      <c r="F1772" t="s">
        <v>30</v>
      </c>
      <c r="G1772" t="s">
        <v>31</v>
      </c>
      <c r="H1772" t="s">
        <v>45</v>
      </c>
      <c r="I1772" t="s">
        <v>46</v>
      </c>
      <c r="J1772" t="s">
        <v>34</v>
      </c>
      <c r="K1772" t="s">
        <v>188</v>
      </c>
      <c r="L1772" t="s">
        <v>70</v>
      </c>
      <c r="M1772" s="1">
        <v>27731</v>
      </c>
      <c r="N1772" t="s">
        <v>36</v>
      </c>
      <c r="O1772" t="s">
        <v>48</v>
      </c>
      <c r="P1772" t="s">
        <v>72</v>
      </c>
      <c r="Q1772" t="s">
        <v>61</v>
      </c>
      <c r="R1772" t="s">
        <v>40</v>
      </c>
      <c r="S1772" t="str">
        <f>IF(Table1[[#This Row],[Current Employee Rating]]&gt;=4,"High Performer",IF(Table1[[#This Row],[Current Employee Rating]]&gt;=3,"Average Performer","Low Performer"))</f>
        <v>High Performer</v>
      </c>
      <c r="T1772">
        <v>4</v>
      </c>
      <c r="U1772" s="1">
        <v>44803</v>
      </c>
      <c r="V1772">
        <v>4</v>
      </c>
      <c r="W1772" t="str">
        <f>IF(Table1[[#This Row],[Engagement Score]]&lt;3,"Low",IF(Table1[[#This Row],[Engagement Score]]&lt;4,"Medium","High"))</f>
        <v>High</v>
      </c>
      <c r="X1772">
        <v>4</v>
      </c>
      <c r="Y1772" t="str">
        <f>IF(Table1[[#This Row],[Satisfaction Score]]&lt;3,"Unsatisfied",IF(Table1[[#This Row],[Satisfaction Score]]&lt;4,"Neutral","Satisfied"))</f>
        <v>Satisfied</v>
      </c>
      <c r="Z1772">
        <v>4</v>
      </c>
      <c r="AA1772" s="1">
        <v>45025</v>
      </c>
      <c r="AB1772" t="s">
        <v>92</v>
      </c>
      <c r="AC1772" t="s">
        <v>51</v>
      </c>
      <c r="AD1772" t="s">
        <v>43</v>
      </c>
      <c r="AE1772">
        <v>1</v>
      </c>
      <c r="AF1772" s="5">
        <v>261.17</v>
      </c>
      <c r="AG1772">
        <v>45</v>
      </c>
      <c r="AH1772" t="str">
        <f t="shared" si="27"/>
        <v>Middle Aged</v>
      </c>
    </row>
    <row r="1773" spans="1:34" x14ac:dyDescent="0.25">
      <c r="A1773">
        <v>2295</v>
      </c>
      <c r="B1773" s="1">
        <v>44700</v>
      </c>
      <c r="C1773">
        <v>3</v>
      </c>
      <c r="D1773" t="s">
        <v>133</v>
      </c>
      <c r="E1773" t="s">
        <v>85</v>
      </c>
      <c r="F1773" t="s">
        <v>30</v>
      </c>
      <c r="G1773" t="s">
        <v>55</v>
      </c>
      <c r="H1773" t="s">
        <v>56</v>
      </c>
      <c r="I1773" t="s">
        <v>33</v>
      </c>
      <c r="J1773" t="s">
        <v>34</v>
      </c>
      <c r="K1773" t="s">
        <v>188</v>
      </c>
      <c r="L1773" t="s">
        <v>70</v>
      </c>
      <c r="M1773" s="1">
        <v>36185</v>
      </c>
      <c r="N1773" t="s">
        <v>36</v>
      </c>
      <c r="O1773" t="s">
        <v>37</v>
      </c>
      <c r="P1773" t="s">
        <v>84</v>
      </c>
      <c r="Q1773" t="s">
        <v>77</v>
      </c>
      <c r="R1773" t="s">
        <v>40</v>
      </c>
      <c r="S1773" t="str">
        <f>IF(Table1[[#This Row],[Current Employee Rating]]&gt;=4,"High Performer",IF(Table1[[#This Row],[Current Employee Rating]]&gt;=3,"Average Performer","Low Performer"))</f>
        <v>High Performer</v>
      </c>
      <c r="T1773">
        <v>5</v>
      </c>
      <c r="U1773" s="1">
        <v>44891</v>
      </c>
      <c r="V1773">
        <v>3</v>
      </c>
      <c r="W1773" t="str">
        <f>IF(Table1[[#This Row],[Engagement Score]]&lt;3,"Low",IF(Table1[[#This Row],[Engagement Score]]&lt;4,"Medium","High"))</f>
        <v>Medium</v>
      </c>
      <c r="X1773">
        <v>5</v>
      </c>
      <c r="Y1773" t="str">
        <f>IF(Table1[[#This Row],[Satisfaction Score]]&lt;3,"Unsatisfied",IF(Table1[[#This Row],[Satisfaction Score]]&lt;4,"Neutral","Satisfied"))</f>
        <v>Satisfied</v>
      </c>
      <c r="Z1773">
        <v>4</v>
      </c>
      <c r="AA1773" s="1">
        <v>44877</v>
      </c>
      <c r="AB1773" t="s">
        <v>92</v>
      </c>
      <c r="AC1773" t="s">
        <v>42</v>
      </c>
      <c r="AD1773" t="s">
        <v>73</v>
      </c>
      <c r="AE1773">
        <v>5</v>
      </c>
      <c r="AF1773" s="5">
        <v>448.38</v>
      </c>
      <c r="AG1773">
        <v>23</v>
      </c>
      <c r="AH1773" t="str">
        <f t="shared" si="27"/>
        <v>Young Adult</v>
      </c>
    </row>
    <row r="1774" spans="1:34" x14ac:dyDescent="0.25">
      <c r="A1774">
        <v>2296</v>
      </c>
      <c r="B1774" s="1">
        <v>44433</v>
      </c>
      <c r="C1774">
        <v>4</v>
      </c>
      <c r="D1774" t="s">
        <v>133</v>
      </c>
      <c r="E1774" t="s">
        <v>64</v>
      </c>
      <c r="F1774" t="s">
        <v>30</v>
      </c>
      <c r="G1774" t="s">
        <v>55</v>
      </c>
      <c r="H1774" t="s">
        <v>56</v>
      </c>
      <c r="I1774" t="s">
        <v>33</v>
      </c>
      <c r="J1774" t="s">
        <v>34</v>
      </c>
      <c r="K1774" t="s">
        <v>188</v>
      </c>
      <c r="L1774" t="s">
        <v>70</v>
      </c>
      <c r="M1774" s="1">
        <v>26772</v>
      </c>
      <c r="N1774" t="s">
        <v>36</v>
      </c>
      <c r="O1774" t="s">
        <v>37</v>
      </c>
      <c r="P1774" t="s">
        <v>49</v>
      </c>
      <c r="Q1774" t="s">
        <v>77</v>
      </c>
      <c r="R1774" t="s">
        <v>40</v>
      </c>
      <c r="S1774" t="str">
        <f>IF(Table1[[#This Row],[Current Employee Rating]]&gt;=4,"High Performer",IF(Table1[[#This Row],[Current Employee Rating]]&gt;=3,"Average Performer","Low Performer"))</f>
        <v>Low Performer</v>
      </c>
      <c r="T1774">
        <v>1</v>
      </c>
      <c r="U1774" s="1">
        <v>45092</v>
      </c>
      <c r="V1774">
        <v>4</v>
      </c>
      <c r="W1774" t="str">
        <f>IF(Table1[[#This Row],[Engagement Score]]&lt;3,"Low",IF(Table1[[#This Row],[Engagement Score]]&lt;4,"Medium","High"))</f>
        <v>High</v>
      </c>
      <c r="X1774">
        <v>4</v>
      </c>
      <c r="Y1774" t="str">
        <f>IF(Table1[[#This Row],[Satisfaction Score]]&lt;3,"Unsatisfied",IF(Table1[[#This Row],[Satisfaction Score]]&lt;4,"Neutral","Satisfied"))</f>
        <v>Satisfied</v>
      </c>
      <c r="Z1774">
        <v>5</v>
      </c>
      <c r="AA1774" s="1">
        <v>44874</v>
      </c>
      <c r="AB1774" t="s">
        <v>68</v>
      </c>
      <c r="AC1774" t="s">
        <v>42</v>
      </c>
      <c r="AD1774" t="s">
        <v>73</v>
      </c>
      <c r="AE1774">
        <v>4</v>
      </c>
      <c r="AF1774" s="5">
        <v>808.77</v>
      </c>
      <c r="AG1774">
        <v>48</v>
      </c>
      <c r="AH1774" t="str">
        <f t="shared" si="27"/>
        <v>Middle Aged</v>
      </c>
    </row>
    <row r="1775" spans="1:34" x14ac:dyDescent="0.25">
      <c r="A1775">
        <v>2297</v>
      </c>
      <c r="B1775" s="1">
        <v>43452</v>
      </c>
      <c r="C1775">
        <v>7</v>
      </c>
      <c r="D1775" t="s">
        <v>133</v>
      </c>
      <c r="E1775" t="s">
        <v>74</v>
      </c>
      <c r="F1775" t="s">
        <v>108</v>
      </c>
      <c r="G1775" t="s">
        <v>46</v>
      </c>
      <c r="H1775" t="s">
        <v>32</v>
      </c>
      <c r="I1775" t="s">
        <v>55</v>
      </c>
      <c r="J1775" t="s">
        <v>34</v>
      </c>
      <c r="K1775" t="s">
        <v>188</v>
      </c>
      <c r="L1775" t="s">
        <v>47</v>
      </c>
      <c r="M1775" s="1">
        <v>21451</v>
      </c>
      <c r="N1775" t="s">
        <v>36</v>
      </c>
      <c r="O1775" t="s">
        <v>37</v>
      </c>
      <c r="P1775" t="s">
        <v>72</v>
      </c>
      <c r="Q1775" t="s">
        <v>61</v>
      </c>
      <c r="R1775" t="s">
        <v>40</v>
      </c>
      <c r="S1775" t="str">
        <f>IF(Table1[[#This Row],[Current Employee Rating]]&gt;=4,"High Performer",IF(Table1[[#This Row],[Current Employee Rating]]&gt;=3,"Average Performer","Low Performer"))</f>
        <v>Low Performer</v>
      </c>
      <c r="T1775">
        <v>2</v>
      </c>
      <c r="U1775" s="1">
        <v>44818</v>
      </c>
      <c r="V1775">
        <v>5</v>
      </c>
      <c r="W1775" t="str">
        <f>IF(Table1[[#This Row],[Engagement Score]]&lt;3,"Low",IF(Table1[[#This Row],[Engagement Score]]&lt;4,"Medium","High"))</f>
        <v>High</v>
      </c>
      <c r="X1775">
        <v>4</v>
      </c>
      <c r="Y1775" t="str">
        <f>IF(Table1[[#This Row],[Satisfaction Score]]&lt;3,"Unsatisfied",IF(Table1[[#This Row],[Satisfaction Score]]&lt;4,"Neutral","Satisfied"))</f>
        <v>Satisfied</v>
      </c>
      <c r="Z1775">
        <v>1</v>
      </c>
      <c r="AA1775" s="1">
        <v>44923</v>
      </c>
      <c r="AB1775" t="s">
        <v>41</v>
      </c>
      <c r="AC1775" t="s">
        <v>42</v>
      </c>
      <c r="AD1775" t="s">
        <v>63</v>
      </c>
      <c r="AE1775">
        <v>5</v>
      </c>
      <c r="AF1775" s="5">
        <v>691.71</v>
      </c>
      <c r="AG1775">
        <v>60</v>
      </c>
      <c r="AH1775" t="str">
        <f t="shared" si="27"/>
        <v>Old</v>
      </c>
    </row>
    <row r="1776" spans="1:34" x14ac:dyDescent="0.25">
      <c r="A1776">
        <v>2298</v>
      </c>
      <c r="B1776" s="1">
        <v>45143</v>
      </c>
      <c r="C1776">
        <v>2</v>
      </c>
      <c r="D1776" t="s">
        <v>133</v>
      </c>
      <c r="E1776" t="s">
        <v>74</v>
      </c>
      <c r="F1776" t="s">
        <v>30</v>
      </c>
      <c r="G1776" t="s">
        <v>55</v>
      </c>
      <c r="H1776" t="s">
        <v>56</v>
      </c>
      <c r="I1776" t="s">
        <v>55</v>
      </c>
      <c r="J1776" t="s">
        <v>34</v>
      </c>
      <c r="K1776" t="s">
        <v>188</v>
      </c>
      <c r="L1776" t="s">
        <v>70</v>
      </c>
      <c r="M1776" s="1">
        <v>21302</v>
      </c>
      <c r="N1776" t="s">
        <v>36</v>
      </c>
      <c r="O1776" t="s">
        <v>37</v>
      </c>
      <c r="P1776" t="s">
        <v>60</v>
      </c>
      <c r="Q1776" t="s">
        <v>67</v>
      </c>
      <c r="R1776" t="s">
        <v>40</v>
      </c>
      <c r="S1776" t="str">
        <f>IF(Table1[[#This Row],[Current Employee Rating]]&gt;=4,"High Performer",IF(Table1[[#This Row],[Current Employee Rating]]&gt;=3,"Average Performer","Low Performer"))</f>
        <v>High Performer</v>
      </c>
      <c r="T1776">
        <v>4</v>
      </c>
      <c r="U1776" s="1">
        <v>44869</v>
      </c>
      <c r="V1776">
        <v>3</v>
      </c>
      <c r="W1776" t="str">
        <f>IF(Table1[[#This Row],[Engagement Score]]&lt;3,"Low",IF(Table1[[#This Row],[Engagement Score]]&lt;4,"Medium","High"))</f>
        <v>Medium</v>
      </c>
      <c r="X1776">
        <v>2</v>
      </c>
      <c r="Y1776" t="str">
        <f>IF(Table1[[#This Row],[Satisfaction Score]]&lt;3,"Unsatisfied",IF(Table1[[#This Row],[Satisfaction Score]]&lt;4,"Neutral","Satisfied"))</f>
        <v>Unsatisfied</v>
      </c>
      <c r="Z1776">
        <v>1</v>
      </c>
      <c r="AA1776" s="1">
        <v>44987</v>
      </c>
      <c r="AB1776" t="s">
        <v>92</v>
      </c>
      <c r="AC1776" t="s">
        <v>51</v>
      </c>
      <c r="AD1776" t="s">
        <v>43</v>
      </c>
      <c r="AE1776">
        <v>1</v>
      </c>
      <c r="AF1776" s="5">
        <v>145.08000000000001</v>
      </c>
      <c r="AG1776">
        <v>65</v>
      </c>
      <c r="AH1776" t="str">
        <f t="shared" si="27"/>
        <v>Old</v>
      </c>
    </row>
    <row r="1777" spans="1:34" x14ac:dyDescent="0.25">
      <c r="A1777">
        <v>2299</v>
      </c>
      <c r="B1777" s="1">
        <v>44664</v>
      </c>
      <c r="C1777">
        <v>4</v>
      </c>
      <c r="D1777" t="s">
        <v>133</v>
      </c>
      <c r="E1777" t="s">
        <v>64</v>
      </c>
      <c r="F1777" t="s">
        <v>30</v>
      </c>
      <c r="G1777" t="s">
        <v>46</v>
      </c>
      <c r="H1777" t="s">
        <v>45</v>
      </c>
      <c r="I1777" t="s">
        <v>33</v>
      </c>
      <c r="J1777" t="s">
        <v>34</v>
      </c>
      <c r="K1777" t="s">
        <v>188</v>
      </c>
      <c r="L1777" t="s">
        <v>70</v>
      </c>
      <c r="M1777" s="1">
        <v>15396</v>
      </c>
      <c r="N1777" t="s">
        <v>36</v>
      </c>
      <c r="O1777" t="s">
        <v>37</v>
      </c>
      <c r="P1777" t="s">
        <v>84</v>
      </c>
      <c r="Q1777" t="s">
        <v>67</v>
      </c>
      <c r="R1777" t="s">
        <v>40</v>
      </c>
      <c r="S1777" t="str">
        <f>IF(Table1[[#This Row],[Current Employee Rating]]&gt;=4,"High Performer",IF(Table1[[#This Row],[Current Employee Rating]]&gt;=3,"Average Performer","Low Performer"))</f>
        <v>Low Performer</v>
      </c>
      <c r="T1777">
        <v>2</v>
      </c>
      <c r="U1777" s="1">
        <v>44791</v>
      </c>
      <c r="V1777">
        <v>2</v>
      </c>
      <c r="W1777" t="str">
        <f>IF(Table1[[#This Row],[Engagement Score]]&lt;3,"Low",IF(Table1[[#This Row],[Engagement Score]]&lt;4,"Medium","High"))</f>
        <v>Low</v>
      </c>
      <c r="X1777">
        <v>1</v>
      </c>
      <c r="Y1777" t="str">
        <f>IF(Table1[[#This Row],[Satisfaction Score]]&lt;3,"Unsatisfied",IF(Table1[[#This Row],[Satisfaction Score]]&lt;4,"Neutral","Satisfied"))</f>
        <v>Unsatisfied</v>
      </c>
      <c r="Z1777">
        <v>2</v>
      </c>
      <c r="AA1777" s="1">
        <v>45029</v>
      </c>
      <c r="AB1777" t="s">
        <v>50</v>
      </c>
      <c r="AC1777" t="s">
        <v>51</v>
      </c>
      <c r="AD1777" t="s">
        <v>43</v>
      </c>
      <c r="AE1777">
        <v>4</v>
      </c>
      <c r="AF1777" s="5">
        <v>922.03</v>
      </c>
      <c r="AG1777">
        <v>80</v>
      </c>
      <c r="AH1777" t="str">
        <f t="shared" si="27"/>
        <v>Old</v>
      </c>
    </row>
    <row r="1778" spans="1:34" x14ac:dyDescent="0.25">
      <c r="A1778">
        <v>2300</v>
      </c>
      <c r="B1778" s="1">
        <v>44100</v>
      </c>
      <c r="C1778">
        <v>5</v>
      </c>
      <c r="D1778" t="s">
        <v>133</v>
      </c>
      <c r="E1778" t="s">
        <v>85</v>
      </c>
      <c r="F1778" t="s">
        <v>30</v>
      </c>
      <c r="G1778" t="s">
        <v>55</v>
      </c>
      <c r="H1778" t="s">
        <v>45</v>
      </c>
      <c r="I1778" t="s">
        <v>55</v>
      </c>
      <c r="J1778" t="s">
        <v>34</v>
      </c>
      <c r="K1778" t="s">
        <v>188</v>
      </c>
      <c r="L1778" t="s">
        <v>111</v>
      </c>
      <c r="M1778" s="1">
        <v>17414</v>
      </c>
      <c r="N1778" t="s">
        <v>36</v>
      </c>
      <c r="O1778" t="s">
        <v>37</v>
      </c>
      <c r="P1778" t="s">
        <v>72</v>
      </c>
      <c r="Q1778" t="s">
        <v>61</v>
      </c>
      <c r="R1778" t="s">
        <v>40</v>
      </c>
      <c r="S1778" t="str">
        <f>IF(Table1[[#This Row],[Current Employee Rating]]&gt;=4,"High Performer",IF(Table1[[#This Row],[Current Employee Rating]]&gt;=3,"Average Performer","Low Performer"))</f>
        <v>High Performer</v>
      </c>
      <c r="T1778">
        <v>5</v>
      </c>
      <c r="U1778" s="1">
        <v>44842</v>
      </c>
      <c r="V1778">
        <v>5</v>
      </c>
      <c r="W1778" t="str">
        <f>IF(Table1[[#This Row],[Engagement Score]]&lt;3,"Low",IF(Table1[[#This Row],[Engagement Score]]&lt;4,"Medium","High"))</f>
        <v>High</v>
      </c>
      <c r="X1778">
        <v>1</v>
      </c>
      <c r="Y1778" t="str">
        <f>IF(Table1[[#This Row],[Satisfaction Score]]&lt;3,"Unsatisfied",IF(Table1[[#This Row],[Satisfaction Score]]&lt;4,"Neutral","Satisfied"))</f>
        <v>Unsatisfied</v>
      </c>
      <c r="Z1778">
        <v>2</v>
      </c>
      <c r="AA1778" s="1">
        <v>44831</v>
      </c>
      <c r="AB1778" t="s">
        <v>50</v>
      </c>
      <c r="AC1778" t="s">
        <v>51</v>
      </c>
      <c r="AD1778" t="s">
        <v>63</v>
      </c>
      <c r="AE1778">
        <v>2</v>
      </c>
      <c r="AF1778" s="5">
        <v>668.1</v>
      </c>
      <c r="AG1778">
        <v>73</v>
      </c>
      <c r="AH1778" t="str">
        <f t="shared" si="27"/>
        <v>Old</v>
      </c>
    </row>
    <row r="1779" spans="1:34" x14ac:dyDescent="0.25">
      <c r="A1779">
        <v>2301</v>
      </c>
      <c r="B1779" s="1">
        <v>44239</v>
      </c>
      <c r="C1779">
        <v>5</v>
      </c>
      <c r="D1779" t="s">
        <v>133</v>
      </c>
      <c r="E1779" t="s">
        <v>94</v>
      </c>
      <c r="F1779" t="s">
        <v>30</v>
      </c>
      <c r="G1779" t="s">
        <v>46</v>
      </c>
      <c r="H1779" t="s">
        <v>32</v>
      </c>
      <c r="I1779" t="s">
        <v>33</v>
      </c>
      <c r="J1779" t="s">
        <v>34</v>
      </c>
      <c r="K1779" t="s">
        <v>188</v>
      </c>
      <c r="L1779" t="s">
        <v>111</v>
      </c>
      <c r="M1779" s="1">
        <v>17026</v>
      </c>
      <c r="N1779" t="s">
        <v>36</v>
      </c>
      <c r="O1779" t="s">
        <v>37</v>
      </c>
      <c r="P1779" t="s">
        <v>84</v>
      </c>
      <c r="Q1779" t="s">
        <v>61</v>
      </c>
      <c r="R1779" t="s">
        <v>40</v>
      </c>
      <c r="S1779" t="str">
        <f>IF(Table1[[#This Row],[Current Employee Rating]]&gt;=4,"High Performer",IF(Table1[[#This Row],[Current Employee Rating]]&gt;=3,"Average Performer","Low Performer"))</f>
        <v>Low Performer</v>
      </c>
      <c r="T1779">
        <v>1</v>
      </c>
      <c r="U1779" s="1">
        <v>45133</v>
      </c>
      <c r="V1779">
        <v>3</v>
      </c>
      <c r="W1779" t="str">
        <f>IF(Table1[[#This Row],[Engagement Score]]&lt;3,"Low",IF(Table1[[#This Row],[Engagement Score]]&lt;4,"Medium","High"))</f>
        <v>Medium</v>
      </c>
      <c r="X1779">
        <v>1</v>
      </c>
      <c r="Y1779" t="str">
        <f>IF(Table1[[#This Row],[Satisfaction Score]]&lt;3,"Unsatisfied",IF(Table1[[#This Row],[Satisfaction Score]]&lt;4,"Neutral","Satisfied"))</f>
        <v>Unsatisfied</v>
      </c>
      <c r="Z1779">
        <v>4</v>
      </c>
      <c r="AA1779" s="1">
        <v>44984</v>
      </c>
      <c r="AB1779" t="s">
        <v>68</v>
      </c>
      <c r="AC1779" t="s">
        <v>42</v>
      </c>
      <c r="AD1779" t="s">
        <v>52</v>
      </c>
      <c r="AE1779">
        <v>4</v>
      </c>
      <c r="AF1779" s="5">
        <v>475.03</v>
      </c>
      <c r="AG1779">
        <v>75</v>
      </c>
      <c r="AH1779" t="str">
        <f t="shared" si="27"/>
        <v>Old</v>
      </c>
    </row>
    <row r="1780" spans="1:34" x14ac:dyDescent="0.25">
      <c r="A1780">
        <v>2302</v>
      </c>
      <c r="B1780" s="1">
        <v>43467</v>
      </c>
      <c r="C1780">
        <v>7</v>
      </c>
      <c r="D1780" t="s">
        <v>133</v>
      </c>
      <c r="E1780" t="s">
        <v>54</v>
      </c>
      <c r="F1780" t="s">
        <v>108</v>
      </c>
      <c r="G1780" t="s">
        <v>31</v>
      </c>
      <c r="H1780" t="s">
        <v>32</v>
      </c>
      <c r="I1780" t="s">
        <v>33</v>
      </c>
      <c r="J1780" t="s">
        <v>34</v>
      </c>
      <c r="K1780" t="s">
        <v>188</v>
      </c>
      <c r="L1780" t="s">
        <v>101</v>
      </c>
      <c r="M1780" s="1">
        <v>32475</v>
      </c>
      <c r="N1780" t="s">
        <v>36</v>
      </c>
      <c r="O1780" t="s">
        <v>37</v>
      </c>
      <c r="P1780" t="s">
        <v>49</v>
      </c>
      <c r="Q1780" t="s">
        <v>67</v>
      </c>
      <c r="R1780" t="s">
        <v>40</v>
      </c>
      <c r="S1780" t="str">
        <f>IF(Table1[[#This Row],[Current Employee Rating]]&gt;=4,"High Performer",IF(Table1[[#This Row],[Current Employee Rating]]&gt;=3,"Average Performer","Low Performer"))</f>
        <v>High Performer</v>
      </c>
      <c r="T1780">
        <v>4</v>
      </c>
      <c r="U1780" s="1">
        <v>45028</v>
      </c>
      <c r="V1780">
        <v>2</v>
      </c>
      <c r="W1780" t="str">
        <f>IF(Table1[[#This Row],[Engagement Score]]&lt;3,"Low",IF(Table1[[#This Row],[Engagement Score]]&lt;4,"Medium","High"))</f>
        <v>Low</v>
      </c>
      <c r="X1780">
        <v>5</v>
      </c>
      <c r="Y1780" t="str">
        <f>IF(Table1[[#This Row],[Satisfaction Score]]&lt;3,"Unsatisfied",IF(Table1[[#This Row],[Satisfaction Score]]&lt;4,"Neutral","Satisfied"))</f>
        <v>Satisfied</v>
      </c>
      <c r="Z1780">
        <v>3</v>
      </c>
      <c r="AA1780" s="1">
        <v>44996</v>
      </c>
      <c r="AB1780" t="s">
        <v>62</v>
      </c>
      <c r="AC1780" t="s">
        <v>42</v>
      </c>
      <c r="AD1780" t="s">
        <v>73</v>
      </c>
      <c r="AE1780">
        <v>2</v>
      </c>
      <c r="AF1780" s="5">
        <v>173.45</v>
      </c>
      <c r="AG1780">
        <v>31</v>
      </c>
      <c r="AH1780" t="str">
        <f t="shared" si="27"/>
        <v>Adult</v>
      </c>
    </row>
    <row r="1781" spans="1:34" x14ac:dyDescent="0.25">
      <c r="A1781">
        <v>2303</v>
      </c>
      <c r="B1781" s="1">
        <v>43764</v>
      </c>
      <c r="C1781">
        <v>6</v>
      </c>
      <c r="D1781" t="s">
        <v>133</v>
      </c>
      <c r="E1781" t="s">
        <v>81</v>
      </c>
      <c r="F1781" t="s">
        <v>108</v>
      </c>
      <c r="G1781" t="s">
        <v>31</v>
      </c>
      <c r="H1781" t="s">
        <v>32</v>
      </c>
      <c r="I1781" t="s">
        <v>33</v>
      </c>
      <c r="J1781" t="s">
        <v>34</v>
      </c>
      <c r="K1781" t="s">
        <v>188</v>
      </c>
      <c r="L1781" t="s">
        <v>70</v>
      </c>
      <c r="M1781" s="1">
        <v>21181</v>
      </c>
      <c r="N1781" t="s">
        <v>36</v>
      </c>
      <c r="O1781" t="s">
        <v>37</v>
      </c>
      <c r="P1781" t="s">
        <v>72</v>
      </c>
      <c r="Q1781" t="s">
        <v>77</v>
      </c>
      <c r="R1781" t="s">
        <v>40</v>
      </c>
      <c r="S1781" t="str">
        <f>IF(Table1[[#This Row],[Current Employee Rating]]&gt;=4,"High Performer",IF(Table1[[#This Row],[Current Employee Rating]]&gt;=3,"Average Performer","Low Performer"))</f>
        <v>High Performer</v>
      </c>
      <c r="T1781">
        <v>5</v>
      </c>
      <c r="U1781" s="1">
        <v>44958</v>
      </c>
      <c r="V1781">
        <v>5</v>
      </c>
      <c r="W1781" t="str">
        <f>IF(Table1[[#This Row],[Engagement Score]]&lt;3,"Low",IF(Table1[[#This Row],[Engagement Score]]&lt;4,"Medium","High"))</f>
        <v>High</v>
      </c>
      <c r="X1781">
        <v>5</v>
      </c>
      <c r="Y1781" t="str">
        <f>IF(Table1[[#This Row],[Satisfaction Score]]&lt;3,"Unsatisfied",IF(Table1[[#This Row],[Satisfaction Score]]&lt;4,"Neutral","Satisfied"))</f>
        <v>Satisfied</v>
      </c>
      <c r="Z1781">
        <v>1</v>
      </c>
      <c r="AA1781" s="1">
        <v>44939</v>
      </c>
      <c r="AB1781" t="s">
        <v>50</v>
      </c>
      <c r="AC1781" t="s">
        <v>51</v>
      </c>
      <c r="AD1781" t="s">
        <v>73</v>
      </c>
      <c r="AE1781">
        <v>2</v>
      </c>
      <c r="AF1781" s="5">
        <v>813.39</v>
      </c>
      <c r="AG1781">
        <v>62</v>
      </c>
      <c r="AH1781" t="str">
        <f t="shared" si="27"/>
        <v>Old</v>
      </c>
    </row>
    <row r="1782" spans="1:34" x14ac:dyDescent="0.25">
      <c r="A1782">
        <v>2304</v>
      </c>
      <c r="B1782" s="1">
        <v>44297</v>
      </c>
      <c r="C1782">
        <v>5</v>
      </c>
      <c r="D1782" t="s">
        <v>136</v>
      </c>
      <c r="E1782" t="s">
        <v>87</v>
      </c>
      <c r="F1782" t="s">
        <v>30</v>
      </c>
      <c r="G1782" t="s">
        <v>55</v>
      </c>
      <c r="H1782" t="s">
        <v>56</v>
      </c>
      <c r="I1782" t="s">
        <v>46</v>
      </c>
      <c r="J1782" t="s">
        <v>34</v>
      </c>
      <c r="K1782" t="s">
        <v>188</v>
      </c>
      <c r="L1782" t="s">
        <v>65</v>
      </c>
      <c r="M1782" s="1">
        <v>20931</v>
      </c>
      <c r="N1782" t="s">
        <v>36</v>
      </c>
      <c r="O1782" t="s">
        <v>37</v>
      </c>
      <c r="P1782" t="s">
        <v>38</v>
      </c>
      <c r="Q1782" t="s">
        <v>77</v>
      </c>
      <c r="R1782" t="s">
        <v>40</v>
      </c>
      <c r="S1782" t="str">
        <f>IF(Table1[[#This Row],[Current Employee Rating]]&gt;=4,"High Performer",IF(Table1[[#This Row],[Current Employee Rating]]&gt;=3,"Average Performer","Low Performer"))</f>
        <v>Low Performer</v>
      </c>
      <c r="T1782">
        <v>2</v>
      </c>
      <c r="U1782" s="1">
        <v>45106</v>
      </c>
      <c r="V1782">
        <v>5</v>
      </c>
      <c r="W1782" t="str">
        <f>IF(Table1[[#This Row],[Engagement Score]]&lt;3,"Low",IF(Table1[[#This Row],[Engagement Score]]&lt;4,"Medium","High"))</f>
        <v>High</v>
      </c>
      <c r="X1782">
        <v>1</v>
      </c>
      <c r="Y1782" t="str">
        <f>IF(Table1[[#This Row],[Satisfaction Score]]&lt;3,"Unsatisfied",IF(Table1[[#This Row],[Satisfaction Score]]&lt;4,"Neutral","Satisfied"))</f>
        <v>Unsatisfied</v>
      </c>
      <c r="Z1782">
        <v>2</v>
      </c>
      <c r="AA1782" s="1">
        <v>44853</v>
      </c>
      <c r="AB1782" t="s">
        <v>50</v>
      </c>
      <c r="AC1782" t="s">
        <v>42</v>
      </c>
      <c r="AD1782" t="s">
        <v>73</v>
      </c>
      <c r="AE1782">
        <v>5</v>
      </c>
      <c r="AF1782" s="5">
        <v>759.9</v>
      </c>
      <c r="AG1782">
        <v>64</v>
      </c>
      <c r="AH1782" t="str">
        <f t="shared" si="27"/>
        <v>Old</v>
      </c>
    </row>
    <row r="1783" spans="1:34" x14ac:dyDescent="0.25">
      <c r="A1783">
        <v>2305</v>
      </c>
      <c r="B1783" s="1">
        <v>43810</v>
      </c>
      <c r="C1783">
        <v>6</v>
      </c>
      <c r="D1783" t="s">
        <v>113</v>
      </c>
      <c r="E1783" t="s">
        <v>44</v>
      </c>
      <c r="F1783" t="s">
        <v>30</v>
      </c>
      <c r="G1783" t="s">
        <v>46</v>
      </c>
      <c r="H1783" t="s">
        <v>45</v>
      </c>
      <c r="I1783" t="s">
        <v>55</v>
      </c>
      <c r="J1783" t="s">
        <v>34</v>
      </c>
      <c r="K1783" t="s">
        <v>188</v>
      </c>
      <c r="L1783" t="s">
        <v>70</v>
      </c>
      <c r="M1783" s="1">
        <v>25844</v>
      </c>
      <c r="N1783" t="s">
        <v>36</v>
      </c>
      <c r="O1783" t="s">
        <v>37</v>
      </c>
      <c r="P1783" t="s">
        <v>38</v>
      </c>
      <c r="Q1783" t="s">
        <v>77</v>
      </c>
      <c r="R1783" t="s">
        <v>40</v>
      </c>
      <c r="S1783" t="str">
        <f>IF(Table1[[#This Row],[Current Employee Rating]]&gt;=4,"High Performer",IF(Table1[[#This Row],[Current Employee Rating]]&gt;=3,"Average Performer","Low Performer"))</f>
        <v>Low Performer</v>
      </c>
      <c r="T1783">
        <v>2</v>
      </c>
      <c r="U1783" s="1">
        <v>45072</v>
      </c>
      <c r="V1783">
        <v>4</v>
      </c>
      <c r="W1783" t="str">
        <f>IF(Table1[[#This Row],[Engagement Score]]&lt;3,"Low",IF(Table1[[#This Row],[Engagement Score]]&lt;4,"Medium","High"))</f>
        <v>High</v>
      </c>
      <c r="X1783">
        <v>5</v>
      </c>
      <c r="Y1783" t="str">
        <f>IF(Table1[[#This Row],[Satisfaction Score]]&lt;3,"Unsatisfied",IF(Table1[[#This Row],[Satisfaction Score]]&lt;4,"Neutral","Satisfied"))</f>
        <v>Satisfied</v>
      </c>
      <c r="Z1783">
        <v>5</v>
      </c>
      <c r="AA1783" s="1">
        <v>45040</v>
      </c>
      <c r="AB1783" t="s">
        <v>92</v>
      </c>
      <c r="AC1783" t="s">
        <v>51</v>
      </c>
      <c r="AD1783" t="s">
        <v>52</v>
      </c>
      <c r="AE1783">
        <v>2</v>
      </c>
      <c r="AF1783" s="5">
        <v>933.39</v>
      </c>
      <c r="AG1783">
        <v>49</v>
      </c>
      <c r="AH1783" t="str">
        <f t="shared" si="27"/>
        <v>Middle Aged</v>
      </c>
    </row>
    <row r="1784" spans="1:34" x14ac:dyDescent="0.25">
      <c r="A1784">
        <v>2306</v>
      </c>
      <c r="B1784" s="1">
        <v>44125</v>
      </c>
      <c r="C1784">
        <v>5</v>
      </c>
      <c r="D1784" t="s">
        <v>113</v>
      </c>
      <c r="E1784" t="s">
        <v>29</v>
      </c>
      <c r="F1784" t="s">
        <v>30</v>
      </c>
      <c r="G1784" t="s">
        <v>46</v>
      </c>
      <c r="H1784" t="s">
        <v>56</v>
      </c>
      <c r="I1784" t="s">
        <v>55</v>
      </c>
      <c r="J1784" t="s">
        <v>34</v>
      </c>
      <c r="K1784" t="s">
        <v>188</v>
      </c>
      <c r="L1784" t="s">
        <v>96</v>
      </c>
      <c r="M1784" s="1">
        <v>36470</v>
      </c>
      <c r="N1784" t="s">
        <v>36</v>
      </c>
      <c r="O1784" t="s">
        <v>48</v>
      </c>
      <c r="P1784" t="s">
        <v>49</v>
      </c>
      <c r="Q1784" t="s">
        <v>67</v>
      </c>
      <c r="R1784" t="s">
        <v>40</v>
      </c>
      <c r="S1784" t="str">
        <f>IF(Table1[[#This Row],[Current Employee Rating]]&gt;=4,"High Performer",IF(Table1[[#This Row],[Current Employee Rating]]&gt;=3,"Average Performer","Low Performer"))</f>
        <v>Low Performer</v>
      </c>
      <c r="T1784">
        <v>1</v>
      </c>
      <c r="U1784" s="1">
        <v>45041</v>
      </c>
      <c r="V1784">
        <v>3</v>
      </c>
      <c r="W1784" t="str">
        <f>IF(Table1[[#This Row],[Engagement Score]]&lt;3,"Low",IF(Table1[[#This Row],[Engagement Score]]&lt;4,"Medium","High"))</f>
        <v>Medium</v>
      </c>
      <c r="X1784">
        <v>4</v>
      </c>
      <c r="Y1784" t="str">
        <f>IF(Table1[[#This Row],[Satisfaction Score]]&lt;3,"Unsatisfied",IF(Table1[[#This Row],[Satisfaction Score]]&lt;4,"Neutral","Satisfied"))</f>
        <v>Satisfied</v>
      </c>
      <c r="Z1784">
        <v>3</v>
      </c>
      <c r="AA1784" s="1">
        <v>44985</v>
      </c>
      <c r="AB1784" t="s">
        <v>92</v>
      </c>
      <c r="AC1784" t="s">
        <v>51</v>
      </c>
      <c r="AD1784" t="s">
        <v>43</v>
      </c>
      <c r="AE1784">
        <v>2</v>
      </c>
      <c r="AF1784" s="5">
        <v>217.33</v>
      </c>
      <c r="AG1784">
        <v>21</v>
      </c>
      <c r="AH1784" t="str">
        <f t="shared" si="27"/>
        <v>Young Adult</v>
      </c>
    </row>
    <row r="1785" spans="1:34" x14ac:dyDescent="0.25">
      <c r="A1785">
        <v>2307</v>
      </c>
      <c r="B1785" s="1">
        <v>43959</v>
      </c>
      <c r="C1785">
        <v>6</v>
      </c>
      <c r="D1785" t="s">
        <v>113</v>
      </c>
      <c r="E1785" t="s">
        <v>69</v>
      </c>
      <c r="F1785" t="s">
        <v>30</v>
      </c>
      <c r="G1785" t="s">
        <v>46</v>
      </c>
      <c r="H1785" t="s">
        <v>32</v>
      </c>
      <c r="I1785" t="s">
        <v>46</v>
      </c>
      <c r="J1785" t="s">
        <v>115</v>
      </c>
      <c r="K1785" t="s">
        <v>115</v>
      </c>
      <c r="L1785" t="s">
        <v>96</v>
      </c>
      <c r="M1785" s="1">
        <v>32268</v>
      </c>
      <c r="N1785" t="s">
        <v>36</v>
      </c>
      <c r="O1785" t="s">
        <v>48</v>
      </c>
      <c r="P1785" t="s">
        <v>84</v>
      </c>
      <c r="Q1785" t="s">
        <v>61</v>
      </c>
      <c r="R1785" t="s">
        <v>40</v>
      </c>
      <c r="S1785" t="str">
        <f>IF(Table1[[#This Row],[Current Employee Rating]]&gt;=4,"High Performer",IF(Table1[[#This Row],[Current Employee Rating]]&gt;=3,"Average Performer","Low Performer"))</f>
        <v>Low Performer</v>
      </c>
      <c r="T1785">
        <v>2</v>
      </c>
      <c r="U1785" s="1">
        <v>45129</v>
      </c>
      <c r="V1785">
        <v>5</v>
      </c>
      <c r="W1785" t="str">
        <f>IF(Table1[[#This Row],[Engagement Score]]&lt;3,"Low",IF(Table1[[#This Row],[Engagement Score]]&lt;4,"Medium","High"))</f>
        <v>High</v>
      </c>
      <c r="X1785">
        <v>2</v>
      </c>
      <c r="Y1785" t="str">
        <f>IF(Table1[[#This Row],[Satisfaction Score]]&lt;3,"Unsatisfied",IF(Table1[[#This Row],[Satisfaction Score]]&lt;4,"Neutral","Satisfied"))</f>
        <v>Unsatisfied</v>
      </c>
      <c r="Z1785">
        <v>3</v>
      </c>
      <c r="AA1785" s="1">
        <v>45067</v>
      </c>
      <c r="AB1785" t="s">
        <v>50</v>
      </c>
      <c r="AC1785" t="s">
        <v>42</v>
      </c>
      <c r="AD1785" t="s">
        <v>73</v>
      </c>
      <c r="AE1785">
        <v>2</v>
      </c>
      <c r="AF1785" s="5">
        <v>856.15</v>
      </c>
      <c r="AG1785">
        <v>32</v>
      </c>
      <c r="AH1785" t="str">
        <f t="shared" si="27"/>
        <v>Adult</v>
      </c>
    </row>
    <row r="1786" spans="1:34" x14ac:dyDescent="0.25">
      <c r="A1786">
        <v>2308</v>
      </c>
      <c r="B1786" s="1">
        <v>44705</v>
      </c>
      <c r="C1786">
        <v>3</v>
      </c>
      <c r="D1786" t="s">
        <v>120</v>
      </c>
      <c r="E1786" t="s">
        <v>44</v>
      </c>
      <c r="F1786" t="s">
        <v>30</v>
      </c>
      <c r="G1786" t="s">
        <v>55</v>
      </c>
      <c r="H1786" t="s">
        <v>45</v>
      </c>
      <c r="I1786" t="s">
        <v>55</v>
      </c>
      <c r="J1786" t="s">
        <v>34</v>
      </c>
      <c r="K1786" t="s">
        <v>188</v>
      </c>
      <c r="L1786" t="s">
        <v>70</v>
      </c>
      <c r="M1786" s="1">
        <v>36289</v>
      </c>
      <c r="N1786" t="s">
        <v>36</v>
      </c>
      <c r="O1786" t="s">
        <v>48</v>
      </c>
      <c r="P1786" t="s">
        <v>60</v>
      </c>
      <c r="Q1786" t="s">
        <v>77</v>
      </c>
      <c r="R1786" t="s">
        <v>40</v>
      </c>
      <c r="S1786" t="str">
        <f>IF(Table1[[#This Row],[Current Employee Rating]]&gt;=4,"High Performer",IF(Table1[[#This Row],[Current Employee Rating]]&gt;=3,"Average Performer","Low Performer"))</f>
        <v>High Performer</v>
      </c>
      <c r="T1786">
        <v>5</v>
      </c>
      <c r="U1786" s="1">
        <v>44996</v>
      </c>
      <c r="V1786">
        <v>1</v>
      </c>
      <c r="W1786" t="str">
        <f>IF(Table1[[#This Row],[Engagement Score]]&lt;3,"Low",IF(Table1[[#This Row],[Engagement Score]]&lt;4,"Medium","High"))</f>
        <v>Low</v>
      </c>
      <c r="X1786">
        <v>2</v>
      </c>
      <c r="Y1786" t="str">
        <f>IF(Table1[[#This Row],[Satisfaction Score]]&lt;3,"Unsatisfied",IF(Table1[[#This Row],[Satisfaction Score]]&lt;4,"Neutral","Satisfied"))</f>
        <v>Unsatisfied</v>
      </c>
      <c r="Z1786">
        <v>3</v>
      </c>
      <c r="AA1786" s="1">
        <v>44812</v>
      </c>
      <c r="AB1786" t="s">
        <v>92</v>
      </c>
      <c r="AC1786" t="s">
        <v>42</v>
      </c>
      <c r="AD1786" t="s">
        <v>63</v>
      </c>
      <c r="AE1786">
        <v>4</v>
      </c>
      <c r="AF1786" s="5">
        <v>751.86</v>
      </c>
      <c r="AG1786">
        <v>23</v>
      </c>
      <c r="AH1786" t="str">
        <f t="shared" si="27"/>
        <v>Young Adult</v>
      </c>
    </row>
    <row r="1787" spans="1:34" x14ac:dyDescent="0.25">
      <c r="A1787">
        <v>2309</v>
      </c>
      <c r="B1787" s="1">
        <v>43621</v>
      </c>
      <c r="C1787">
        <v>6</v>
      </c>
      <c r="D1787" t="s">
        <v>120</v>
      </c>
      <c r="E1787" t="s">
        <v>29</v>
      </c>
      <c r="F1787" t="s">
        <v>30</v>
      </c>
      <c r="G1787" t="s">
        <v>46</v>
      </c>
      <c r="H1787" t="s">
        <v>45</v>
      </c>
      <c r="I1787" t="s">
        <v>46</v>
      </c>
      <c r="J1787" t="s">
        <v>34</v>
      </c>
      <c r="K1787" t="s">
        <v>188</v>
      </c>
      <c r="L1787" t="s">
        <v>65</v>
      </c>
      <c r="M1787" s="1">
        <v>33335</v>
      </c>
      <c r="N1787" t="s">
        <v>36</v>
      </c>
      <c r="O1787" t="s">
        <v>48</v>
      </c>
      <c r="P1787" t="s">
        <v>49</v>
      </c>
      <c r="Q1787" t="s">
        <v>39</v>
      </c>
      <c r="R1787" t="s">
        <v>40</v>
      </c>
      <c r="S1787" t="str">
        <f>IF(Table1[[#This Row],[Current Employee Rating]]&gt;=4,"High Performer",IF(Table1[[#This Row],[Current Employee Rating]]&gt;=3,"Average Performer","Low Performer"))</f>
        <v>Low Performer</v>
      </c>
      <c r="T1787">
        <v>2</v>
      </c>
      <c r="U1787" s="1">
        <v>44929</v>
      </c>
      <c r="V1787">
        <v>2</v>
      </c>
      <c r="W1787" t="str">
        <f>IF(Table1[[#This Row],[Engagement Score]]&lt;3,"Low",IF(Table1[[#This Row],[Engagement Score]]&lt;4,"Medium","High"))</f>
        <v>Low</v>
      </c>
      <c r="X1787">
        <v>5</v>
      </c>
      <c r="Y1787" t="str">
        <f>IF(Table1[[#This Row],[Satisfaction Score]]&lt;3,"Unsatisfied",IF(Table1[[#This Row],[Satisfaction Score]]&lt;4,"Neutral","Satisfied"))</f>
        <v>Satisfied</v>
      </c>
      <c r="Z1787">
        <v>5</v>
      </c>
      <c r="AA1787" s="1">
        <v>45127</v>
      </c>
      <c r="AB1787" t="s">
        <v>92</v>
      </c>
      <c r="AC1787" t="s">
        <v>42</v>
      </c>
      <c r="AD1787" t="s">
        <v>52</v>
      </c>
      <c r="AE1787">
        <v>1</v>
      </c>
      <c r="AF1787" s="5">
        <v>309.24</v>
      </c>
      <c r="AG1787">
        <v>28</v>
      </c>
      <c r="AH1787" t="str">
        <f t="shared" si="27"/>
        <v>Adult</v>
      </c>
    </row>
    <row r="1788" spans="1:34" x14ac:dyDescent="0.25">
      <c r="A1788">
        <v>2310</v>
      </c>
      <c r="B1788" s="1">
        <v>44672</v>
      </c>
      <c r="C1788">
        <v>4</v>
      </c>
      <c r="D1788" t="s">
        <v>122</v>
      </c>
      <c r="E1788" t="s">
        <v>69</v>
      </c>
      <c r="F1788" t="s">
        <v>30</v>
      </c>
      <c r="G1788" t="s">
        <v>46</v>
      </c>
      <c r="H1788" t="s">
        <v>56</v>
      </c>
      <c r="I1788" t="s">
        <v>46</v>
      </c>
      <c r="J1788" t="s">
        <v>34</v>
      </c>
      <c r="K1788" t="s">
        <v>188</v>
      </c>
      <c r="L1788" t="s">
        <v>97</v>
      </c>
      <c r="M1788" s="1">
        <v>30641</v>
      </c>
      <c r="N1788" t="s">
        <v>36</v>
      </c>
      <c r="O1788" t="s">
        <v>48</v>
      </c>
      <c r="P1788" t="s">
        <v>49</v>
      </c>
      <c r="Q1788" t="s">
        <v>61</v>
      </c>
      <c r="R1788" t="s">
        <v>40</v>
      </c>
      <c r="S1788" t="str">
        <f>IF(Table1[[#This Row],[Current Employee Rating]]&gt;=4,"High Performer",IF(Table1[[#This Row],[Current Employee Rating]]&gt;=3,"Average Performer","Low Performer"))</f>
        <v>High Performer</v>
      </c>
      <c r="T1788">
        <v>5</v>
      </c>
      <c r="U1788" s="1">
        <v>44838</v>
      </c>
      <c r="V1788">
        <v>4</v>
      </c>
      <c r="W1788" t="str">
        <f>IF(Table1[[#This Row],[Engagement Score]]&lt;3,"Low",IF(Table1[[#This Row],[Engagement Score]]&lt;4,"Medium","High"))</f>
        <v>High</v>
      </c>
      <c r="X1788">
        <v>1</v>
      </c>
      <c r="Y1788" t="str">
        <f>IF(Table1[[#This Row],[Satisfaction Score]]&lt;3,"Unsatisfied",IF(Table1[[#This Row],[Satisfaction Score]]&lt;4,"Neutral","Satisfied"))</f>
        <v>Unsatisfied</v>
      </c>
      <c r="Z1788">
        <v>3</v>
      </c>
      <c r="AA1788" s="1">
        <v>44922</v>
      </c>
      <c r="AB1788" t="s">
        <v>41</v>
      </c>
      <c r="AC1788" t="s">
        <v>42</v>
      </c>
      <c r="AD1788" t="s">
        <v>52</v>
      </c>
      <c r="AE1788">
        <v>4</v>
      </c>
      <c r="AF1788" s="5">
        <v>581.95000000000005</v>
      </c>
      <c r="AG1788">
        <v>39</v>
      </c>
      <c r="AH1788" t="str">
        <f t="shared" si="27"/>
        <v>Adult</v>
      </c>
    </row>
    <row r="1789" spans="1:34" x14ac:dyDescent="0.25">
      <c r="A1789">
        <v>2311</v>
      </c>
      <c r="B1789" s="1">
        <v>43809</v>
      </c>
      <c r="C1789">
        <v>6</v>
      </c>
      <c r="D1789" t="s">
        <v>120</v>
      </c>
      <c r="E1789" t="s">
        <v>94</v>
      </c>
      <c r="F1789" t="s">
        <v>30</v>
      </c>
      <c r="G1789" t="s">
        <v>46</v>
      </c>
      <c r="H1789" t="s">
        <v>45</v>
      </c>
      <c r="I1789" t="s">
        <v>55</v>
      </c>
      <c r="J1789" t="s">
        <v>34</v>
      </c>
      <c r="K1789" t="s">
        <v>188</v>
      </c>
      <c r="L1789" t="s">
        <v>70</v>
      </c>
      <c r="M1789" s="1">
        <v>26017</v>
      </c>
      <c r="N1789" t="s">
        <v>36</v>
      </c>
      <c r="O1789" t="s">
        <v>37</v>
      </c>
      <c r="P1789" t="s">
        <v>72</v>
      </c>
      <c r="Q1789" t="s">
        <v>77</v>
      </c>
      <c r="R1789" t="s">
        <v>40</v>
      </c>
      <c r="S1789" t="str">
        <f>IF(Table1[[#This Row],[Current Employee Rating]]&gt;=4,"High Performer",IF(Table1[[#This Row],[Current Employee Rating]]&gt;=3,"Average Performer","Low Performer"))</f>
        <v>Low Performer</v>
      </c>
      <c r="T1789">
        <v>2</v>
      </c>
      <c r="U1789" s="1">
        <v>45000</v>
      </c>
      <c r="V1789">
        <v>5</v>
      </c>
      <c r="W1789" t="str">
        <f>IF(Table1[[#This Row],[Engagement Score]]&lt;3,"Low",IF(Table1[[#This Row],[Engagement Score]]&lt;4,"Medium","High"))</f>
        <v>High</v>
      </c>
      <c r="X1789">
        <v>3</v>
      </c>
      <c r="Y1789" t="str">
        <f>IF(Table1[[#This Row],[Satisfaction Score]]&lt;3,"Unsatisfied",IF(Table1[[#This Row],[Satisfaction Score]]&lt;4,"Neutral","Satisfied"))</f>
        <v>Neutral</v>
      </c>
      <c r="Z1789">
        <v>2</v>
      </c>
      <c r="AA1789" s="1">
        <v>45020</v>
      </c>
      <c r="AB1789" t="s">
        <v>41</v>
      </c>
      <c r="AC1789" t="s">
        <v>51</v>
      </c>
      <c r="AD1789" t="s">
        <v>73</v>
      </c>
      <c r="AE1789">
        <v>5</v>
      </c>
      <c r="AF1789" s="5">
        <v>616.42999999999995</v>
      </c>
      <c r="AG1789">
        <v>48</v>
      </c>
      <c r="AH1789" t="str">
        <f t="shared" si="27"/>
        <v>Middle Aged</v>
      </c>
    </row>
    <row r="1790" spans="1:34" x14ac:dyDescent="0.25">
      <c r="A1790">
        <v>2312</v>
      </c>
      <c r="B1790" s="1">
        <v>43795</v>
      </c>
      <c r="C1790">
        <v>6</v>
      </c>
      <c r="D1790" t="s">
        <v>120</v>
      </c>
      <c r="E1790" t="s">
        <v>74</v>
      </c>
      <c r="F1790" t="s">
        <v>30</v>
      </c>
      <c r="G1790" t="s">
        <v>55</v>
      </c>
      <c r="H1790" t="s">
        <v>32</v>
      </c>
      <c r="I1790" t="s">
        <v>46</v>
      </c>
      <c r="J1790" t="s">
        <v>95</v>
      </c>
      <c r="K1790" t="s">
        <v>95</v>
      </c>
      <c r="L1790" t="s">
        <v>70</v>
      </c>
      <c r="M1790" s="1">
        <v>18973</v>
      </c>
      <c r="N1790" t="s">
        <v>36</v>
      </c>
      <c r="O1790" t="s">
        <v>48</v>
      </c>
      <c r="P1790" t="s">
        <v>84</v>
      </c>
      <c r="Q1790" t="s">
        <v>39</v>
      </c>
      <c r="R1790" t="s">
        <v>40</v>
      </c>
      <c r="S1790" t="str">
        <f>IF(Table1[[#This Row],[Current Employee Rating]]&gt;=4,"High Performer",IF(Table1[[#This Row],[Current Employee Rating]]&gt;=3,"Average Performer","Low Performer"))</f>
        <v>High Performer</v>
      </c>
      <c r="T1790">
        <v>4</v>
      </c>
      <c r="U1790" s="1">
        <v>45018</v>
      </c>
      <c r="V1790">
        <v>1</v>
      </c>
      <c r="W1790" t="str">
        <f>IF(Table1[[#This Row],[Engagement Score]]&lt;3,"Low",IF(Table1[[#This Row],[Engagement Score]]&lt;4,"Medium","High"))</f>
        <v>Low</v>
      </c>
      <c r="X1790">
        <v>4</v>
      </c>
      <c r="Y1790" t="str">
        <f>IF(Table1[[#This Row],[Satisfaction Score]]&lt;3,"Unsatisfied",IF(Table1[[#This Row],[Satisfaction Score]]&lt;4,"Neutral","Satisfied"))</f>
        <v>Satisfied</v>
      </c>
      <c r="Z1790">
        <v>3</v>
      </c>
      <c r="AA1790" s="1">
        <v>44932</v>
      </c>
      <c r="AB1790" t="s">
        <v>41</v>
      </c>
      <c r="AC1790" t="s">
        <v>42</v>
      </c>
      <c r="AD1790" t="s">
        <v>63</v>
      </c>
      <c r="AE1790">
        <v>3</v>
      </c>
      <c r="AF1790" s="5">
        <v>623.75</v>
      </c>
      <c r="AG1790">
        <v>68</v>
      </c>
      <c r="AH1790" t="str">
        <f t="shared" si="27"/>
        <v>Old</v>
      </c>
    </row>
    <row r="1791" spans="1:34" x14ac:dyDescent="0.25">
      <c r="A1791">
        <v>2313</v>
      </c>
      <c r="B1791" s="1">
        <v>44452</v>
      </c>
      <c r="C1791">
        <v>4</v>
      </c>
      <c r="D1791" t="s">
        <v>120</v>
      </c>
      <c r="E1791" t="s">
        <v>81</v>
      </c>
      <c r="F1791" t="s">
        <v>30</v>
      </c>
      <c r="G1791" t="s">
        <v>46</v>
      </c>
      <c r="H1791" t="s">
        <v>32</v>
      </c>
      <c r="I1791" t="s">
        <v>55</v>
      </c>
      <c r="J1791" t="s">
        <v>95</v>
      </c>
      <c r="K1791" t="s">
        <v>95</v>
      </c>
      <c r="L1791" t="s">
        <v>100</v>
      </c>
      <c r="M1791" s="1">
        <v>36829</v>
      </c>
      <c r="N1791" t="s">
        <v>36</v>
      </c>
      <c r="O1791" t="s">
        <v>48</v>
      </c>
      <c r="P1791" t="s">
        <v>84</v>
      </c>
      <c r="Q1791" t="s">
        <v>77</v>
      </c>
      <c r="R1791" t="s">
        <v>40</v>
      </c>
      <c r="S1791" t="str">
        <f>IF(Table1[[#This Row],[Current Employee Rating]]&gt;=4,"High Performer",IF(Table1[[#This Row],[Current Employee Rating]]&gt;=3,"Average Performer","Low Performer"))</f>
        <v>Low Performer</v>
      </c>
      <c r="T1791">
        <v>2</v>
      </c>
      <c r="U1791" s="1">
        <v>45020</v>
      </c>
      <c r="V1791">
        <v>5</v>
      </c>
      <c r="W1791" t="str">
        <f>IF(Table1[[#This Row],[Engagement Score]]&lt;3,"Low",IF(Table1[[#This Row],[Engagement Score]]&lt;4,"Medium","High"))</f>
        <v>High</v>
      </c>
      <c r="X1791">
        <v>2</v>
      </c>
      <c r="Y1791" t="str">
        <f>IF(Table1[[#This Row],[Satisfaction Score]]&lt;3,"Unsatisfied",IF(Table1[[#This Row],[Satisfaction Score]]&lt;4,"Neutral","Satisfied"))</f>
        <v>Unsatisfied</v>
      </c>
      <c r="Z1791">
        <v>3</v>
      </c>
      <c r="AA1791" s="1">
        <v>44961</v>
      </c>
      <c r="AB1791" t="s">
        <v>62</v>
      </c>
      <c r="AC1791" t="s">
        <v>51</v>
      </c>
      <c r="AD1791" t="s">
        <v>73</v>
      </c>
      <c r="AE1791">
        <v>1</v>
      </c>
      <c r="AF1791" s="5">
        <v>802.99</v>
      </c>
      <c r="AG1791">
        <v>21</v>
      </c>
      <c r="AH1791" t="str">
        <f t="shared" si="27"/>
        <v>Young Adult</v>
      </c>
    </row>
    <row r="1792" spans="1:34" x14ac:dyDescent="0.25">
      <c r="A1792">
        <v>2314</v>
      </c>
      <c r="B1792" s="1">
        <v>43696</v>
      </c>
      <c r="C1792">
        <v>6</v>
      </c>
      <c r="D1792" t="s">
        <v>120</v>
      </c>
      <c r="E1792" t="s">
        <v>54</v>
      </c>
      <c r="F1792" t="s">
        <v>30</v>
      </c>
      <c r="G1792" t="s">
        <v>46</v>
      </c>
      <c r="H1792" t="s">
        <v>32</v>
      </c>
      <c r="I1792" t="s">
        <v>46</v>
      </c>
      <c r="J1792" t="s">
        <v>95</v>
      </c>
      <c r="K1792" t="s">
        <v>95</v>
      </c>
      <c r="L1792" t="s">
        <v>70</v>
      </c>
      <c r="M1792" s="1">
        <v>22572</v>
      </c>
      <c r="N1792" t="s">
        <v>36</v>
      </c>
      <c r="O1792" t="s">
        <v>37</v>
      </c>
      <c r="P1792" t="s">
        <v>84</v>
      </c>
      <c r="Q1792" t="s">
        <v>67</v>
      </c>
      <c r="R1792" t="s">
        <v>40</v>
      </c>
      <c r="S1792" t="str">
        <f>IF(Table1[[#This Row],[Current Employee Rating]]&gt;=4,"High Performer",IF(Table1[[#This Row],[Current Employee Rating]]&gt;=3,"Average Performer","Low Performer"))</f>
        <v>Low Performer</v>
      </c>
      <c r="T1792">
        <v>1</v>
      </c>
      <c r="U1792" s="1">
        <v>45100</v>
      </c>
      <c r="V1792">
        <v>4</v>
      </c>
      <c r="W1792" t="str">
        <f>IF(Table1[[#This Row],[Engagement Score]]&lt;3,"Low",IF(Table1[[#This Row],[Engagement Score]]&lt;4,"Medium","High"))</f>
        <v>High</v>
      </c>
      <c r="X1792">
        <v>1</v>
      </c>
      <c r="Y1792" t="str">
        <f>IF(Table1[[#This Row],[Satisfaction Score]]&lt;3,"Unsatisfied",IF(Table1[[#This Row],[Satisfaction Score]]&lt;4,"Neutral","Satisfied"))</f>
        <v>Unsatisfied</v>
      </c>
      <c r="Z1792">
        <v>3</v>
      </c>
      <c r="AA1792" s="1">
        <v>44883</v>
      </c>
      <c r="AB1792" t="s">
        <v>92</v>
      </c>
      <c r="AC1792" t="s">
        <v>51</v>
      </c>
      <c r="AD1792" t="s">
        <v>43</v>
      </c>
      <c r="AE1792">
        <v>1</v>
      </c>
      <c r="AF1792" s="5">
        <v>725.98</v>
      </c>
      <c r="AG1792">
        <v>58</v>
      </c>
      <c r="AH1792" t="str">
        <f t="shared" si="27"/>
        <v>Middle Aged</v>
      </c>
    </row>
    <row r="1793" spans="1:34" x14ac:dyDescent="0.25">
      <c r="A1793">
        <v>2315</v>
      </c>
      <c r="B1793" s="1">
        <v>44724</v>
      </c>
      <c r="C1793">
        <v>3</v>
      </c>
      <c r="D1793" t="s">
        <v>133</v>
      </c>
      <c r="E1793" t="s">
        <v>29</v>
      </c>
      <c r="F1793" t="s">
        <v>30</v>
      </c>
      <c r="G1793" t="s">
        <v>55</v>
      </c>
      <c r="H1793" t="s">
        <v>45</v>
      </c>
      <c r="I1793" t="s">
        <v>55</v>
      </c>
      <c r="J1793" t="s">
        <v>34</v>
      </c>
      <c r="K1793" t="s">
        <v>188</v>
      </c>
      <c r="L1793" t="s">
        <v>96</v>
      </c>
      <c r="M1793" s="1">
        <v>31462</v>
      </c>
      <c r="N1793" t="s">
        <v>36</v>
      </c>
      <c r="O1793" t="s">
        <v>37</v>
      </c>
      <c r="P1793" t="s">
        <v>60</v>
      </c>
      <c r="Q1793" t="s">
        <v>67</v>
      </c>
      <c r="R1793" t="s">
        <v>40</v>
      </c>
      <c r="S1793" t="str">
        <f>IF(Table1[[#This Row],[Current Employee Rating]]&gt;=4,"High Performer",IF(Table1[[#This Row],[Current Employee Rating]]&gt;=3,"Average Performer","Low Performer"))</f>
        <v>High Performer</v>
      </c>
      <c r="T1793">
        <v>4</v>
      </c>
      <c r="U1793" s="1">
        <v>44783</v>
      </c>
      <c r="V1793">
        <v>4</v>
      </c>
      <c r="W1793" t="str">
        <f>IF(Table1[[#This Row],[Engagement Score]]&lt;3,"Low",IF(Table1[[#This Row],[Engagement Score]]&lt;4,"Medium","High"))</f>
        <v>High</v>
      </c>
      <c r="X1793">
        <v>3</v>
      </c>
      <c r="Y1793" t="str">
        <f>IF(Table1[[#This Row],[Satisfaction Score]]&lt;3,"Unsatisfied",IF(Table1[[#This Row],[Satisfaction Score]]&lt;4,"Neutral","Satisfied"))</f>
        <v>Neutral</v>
      </c>
      <c r="Z1793">
        <v>2</v>
      </c>
      <c r="AA1793" s="1">
        <v>44900</v>
      </c>
      <c r="AB1793" t="s">
        <v>50</v>
      </c>
      <c r="AC1793" t="s">
        <v>51</v>
      </c>
      <c r="AD1793" t="s">
        <v>52</v>
      </c>
      <c r="AE1793">
        <v>1</v>
      </c>
      <c r="AF1793" s="5">
        <v>252.59</v>
      </c>
      <c r="AG1793">
        <v>36</v>
      </c>
      <c r="AH1793" t="str">
        <f t="shared" si="27"/>
        <v>Adult</v>
      </c>
    </row>
    <row r="1794" spans="1:34" x14ac:dyDescent="0.25">
      <c r="A1794">
        <v>2316</v>
      </c>
      <c r="B1794" s="1">
        <v>44398</v>
      </c>
      <c r="C1794">
        <v>4</v>
      </c>
      <c r="D1794" t="s">
        <v>133</v>
      </c>
      <c r="E1794" t="s">
        <v>85</v>
      </c>
      <c r="F1794" t="s">
        <v>30</v>
      </c>
      <c r="G1794" t="s">
        <v>55</v>
      </c>
      <c r="H1794" t="s">
        <v>56</v>
      </c>
      <c r="I1794" t="s">
        <v>55</v>
      </c>
      <c r="J1794" t="s">
        <v>34</v>
      </c>
      <c r="K1794" t="s">
        <v>188</v>
      </c>
      <c r="L1794" t="s">
        <v>70</v>
      </c>
      <c r="M1794" s="1">
        <v>26936</v>
      </c>
      <c r="N1794" t="s">
        <v>36</v>
      </c>
      <c r="O1794" t="s">
        <v>48</v>
      </c>
      <c r="P1794" t="s">
        <v>84</v>
      </c>
      <c r="Q1794" t="s">
        <v>77</v>
      </c>
      <c r="R1794" t="s">
        <v>40</v>
      </c>
      <c r="S1794" t="str">
        <f>IF(Table1[[#This Row],[Current Employee Rating]]&gt;=4,"High Performer",IF(Table1[[#This Row],[Current Employee Rating]]&gt;=3,"Average Performer","Low Performer"))</f>
        <v>Low Performer</v>
      </c>
      <c r="T1794">
        <v>2</v>
      </c>
      <c r="U1794" s="1">
        <v>44810</v>
      </c>
      <c r="V1794">
        <v>4</v>
      </c>
      <c r="W1794" t="str">
        <f>IF(Table1[[#This Row],[Engagement Score]]&lt;3,"Low",IF(Table1[[#This Row],[Engagement Score]]&lt;4,"Medium","High"))</f>
        <v>High</v>
      </c>
      <c r="X1794">
        <v>2</v>
      </c>
      <c r="Y1794" t="str">
        <f>IF(Table1[[#This Row],[Satisfaction Score]]&lt;3,"Unsatisfied",IF(Table1[[#This Row],[Satisfaction Score]]&lt;4,"Neutral","Satisfied"))</f>
        <v>Unsatisfied</v>
      </c>
      <c r="Z1794">
        <v>5</v>
      </c>
      <c r="AA1794" s="1">
        <v>45069</v>
      </c>
      <c r="AB1794" t="s">
        <v>92</v>
      </c>
      <c r="AC1794" t="s">
        <v>42</v>
      </c>
      <c r="AD1794" t="s">
        <v>43</v>
      </c>
      <c r="AE1794">
        <v>1</v>
      </c>
      <c r="AF1794" s="5">
        <v>731.84</v>
      </c>
      <c r="AG1794">
        <v>48</v>
      </c>
      <c r="AH1794" t="str">
        <f t="shared" si="27"/>
        <v>Middle Aged</v>
      </c>
    </row>
    <row r="1795" spans="1:34" x14ac:dyDescent="0.25">
      <c r="A1795">
        <v>2317</v>
      </c>
      <c r="B1795" s="1">
        <v>44148</v>
      </c>
      <c r="C1795">
        <v>5</v>
      </c>
      <c r="D1795" t="s">
        <v>133</v>
      </c>
      <c r="E1795" t="s">
        <v>44</v>
      </c>
      <c r="F1795" t="s">
        <v>30</v>
      </c>
      <c r="G1795" t="s">
        <v>55</v>
      </c>
      <c r="H1795" t="s">
        <v>45</v>
      </c>
      <c r="I1795" t="s">
        <v>33</v>
      </c>
      <c r="J1795" t="s">
        <v>34</v>
      </c>
      <c r="K1795" t="s">
        <v>188</v>
      </c>
      <c r="L1795" t="s">
        <v>105</v>
      </c>
      <c r="M1795" s="1">
        <v>16239</v>
      </c>
      <c r="N1795" t="s">
        <v>36</v>
      </c>
      <c r="O1795" t="s">
        <v>37</v>
      </c>
      <c r="P1795" t="s">
        <v>72</v>
      </c>
      <c r="Q1795" t="s">
        <v>61</v>
      </c>
      <c r="R1795" t="s">
        <v>40</v>
      </c>
      <c r="S1795" t="str">
        <f>IF(Table1[[#This Row],[Current Employee Rating]]&gt;=4,"High Performer",IF(Table1[[#This Row],[Current Employee Rating]]&gt;=3,"Average Performer","Low Performer"))</f>
        <v>Low Performer</v>
      </c>
      <c r="T1795">
        <v>1</v>
      </c>
      <c r="U1795" s="1">
        <v>44964</v>
      </c>
      <c r="V1795">
        <v>2</v>
      </c>
      <c r="W1795" t="str">
        <f>IF(Table1[[#This Row],[Engagement Score]]&lt;3,"Low",IF(Table1[[#This Row],[Engagement Score]]&lt;4,"Medium","High"))</f>
        <v>Low</v>
      </c>
      <c r="X1795">
        <v>2</v>
      </c>
      <c r="Y1795" t="str">
        <f>IF(Table1[[#This Row],[Satisfaction Score]]&lt;3,"Unsatisfied",IF(Table1[[#This Row],[Satisfaction Score]]&lt;4,"Neutral","Satisfied"))</f>
        <v>Unsatisfied</v>
      </c>
      <c r="Z1795">
        <v>1</v>
      </c>
      <c r="AA1795" s="1">
        <v>44966</v>
      </c>
      <c r="AB1795" t="s">
        <v>50</v>
      </c>
      <c r="AC1795" t="s">
        <v>51</v>
      </c>
      <c r="AD1795" t="s">
        <v>43</v>
      </c>
      <c r="AE1795">
        <v>1</v>
      </c>
      <c r="AF1795" s="5">
        <v>787.01</v>
      </c>
      <c r="AG1795">
        <v>76</v>
      </c>
      <c r="AH1795" t="str">
        <f t="shared" ref="AH1795:AH1858" si="28">IF(AG1795&lt;25,"Young Adult", IF(AG1795&lt;40, "Adult", IF(AG1795&lt;60, "Middle Aged", "Old")))</f>
        <v>Old</v>
      </c>
    </row>
    <row r="1796" spans="1:34" x14ac:dyDescent="0.25">
      <c r="A1796">
        <v>2318</v>
      </c>
      <c r="B1796" s="1">
        <v>44612</v>
      </c>
      <c r="C1796">
        <v>4</v>
      </c>
      <c r="D1796" t="s">
        <v>133</v>
      </c>
      <c r="E1796" t="s">
        <v>87</v>
      </c>
      <c r="F1796" t="s">
        <v>30</v>
      </c>
      <c r="G1796" t="s">
        <v>46</v>
      </c>
      <c r="H1796" t="s">
        <v>45</v>
      </c>
      <c r="I1796" t="s">
        <v>33</v>
      </c>
      <c r="J1796" t="s">
        <v>34</v>
      </c>
      <c r="K1796" t="s">
        <v>188</v>
      </c>
      <c r="L1796" t="s">
        <v>70</v>
      </c>
      <c r="M1796" s="1">
        <v>20904</v>
      </c>
      <c r="N1796" t="s">
        <v>36</v>
      </c>
      <c r="O1796" t="s">
        <v>37</v>
      </c>
      <c r="P1796" t="s">
        <v>38</v>
      </c>
      <c r="Q1796" t="s">
        <v>39</v>
      </c>
      <c r="R1796" t="s">
        <v>40</v>
      </c>
      <c r="S1796" t="str">
        <f>IF(Table1[[#This Row],[Current Employee Rating]]&gt;=4,"High Performer",IF(Table1[[#This Row],[Current Employee Rating]]&gt;=3,"Average Performer","Low Performer"))</f>
        <v>Low Performer</v>
      </c>
      <c r="T1796">
        <v>2</v>
      </c>
      <c r="U1796" s="1">
        <v>44915</v>
      </c>
      <c r="V1796">
        <v>2</v>
      </c>
      <c r="W1796" t="str">
        <f>IF(Table1[[#This Row],[Engagement Score]]&lt;3,"Low",IF(Table1[[#This Row],[Engagement Score]]&lt;4,"Medium","High"))</f>
        <v>Low</v>
      </c>
      <c r="X1796">
        <v>1</v>
      </c>
      <c r="Y1796" t="str">
        <f>IF(Table1[[#This Row],[Satisfaction Score]]&lt;3,"Unsatisfied",IF(Table1[[#This Row],[Satisfaction Score]]&lt;4,"Neutral","Satisfied"))</f>
        <v>Unsatisfied</v>
      </c>
      <c r="Z1796">
        <v>5</v>
      </c>
      <c r="AA1796" s="1">
        <v>45099</v>
      </c>
      <c r="AB1796" t="s">
        <v>92</v>
      </c>
      <c r="AC1796" t="s">
        <v>51</v>
      </c>
      <c r="AD1796" t="s">
        <v>52</v>
      </c>
      <c r="AE1796">
        <v>2</v>
      </c>
      <c r="AF1796" s="5">
        <v>303.8</v>
      </c>
      <c r="AG1796">
        <v>65</v>
      </c>
      <c r="AH1796" t="str">
        <f t="shared" si="28"/>
        <v>Old</v>
      </c>
    </row>
    <row r="1797" spans="1:34" x14ac:dyDescent="0.25">
      <c r="A1797">
        <v>2319</v>
      </c>
      <c r="B1797" s="1">
        <v>43552</v>
      </c>
      <c r="C1797">
        <v>7</v>
      </c>
      <c r="D1797" t="s">
        <v>133</v>
      </c>
      <c r="E1797" t="s">
        <v>64</v>
      </c>
      <c r="F1797" t="s">
        <v>108</v>
      </c>
      <c r="G1797" t="s">
        <v>31</v>
      </c>
      <c r="H1797" t="s">
        <v>45</v>
      </c>
      <c r="I1797" t="s">
        <v>46</v>
      </c>
      <c r="J1797" t="s">
        <v>34</v>
      </c>
      <c r="K1797" t="s">
        <v>188</v>
      </c>
      <c r="L1797" t="s">
        <v>58</v>
      </c>
      <c r="M1797" s="1">
        <v>30365</v>
      </c>
      <c r="N1797" t="s">
        <v>36</v>
      </c>
      <c r="O1797" t="s">
        <v>37</v>
      </c>
      <c r="P1797" t="s">
        <v>38</v>
      </c>
      <c r="Q1797" t="s">
        <v>39</v>
      </c>
      <c r="R1797" t="s">
        <v>40</v>
      </c>
      <c r="S1797" t="str">
        <f>IF(Table1[[#This Row],[Current Employee Rating]]&gt;=4,"High Performer",IF(Table1[[#This Row],[Current Employee Rating]]&gt;=3,"Average Performer","Low Performer"))</f>
        <v>High Performer</v>
      </c>
      <c r="T1797">
        <v>5</v>
      </c>
      <c r="U1797" s="1">
        <v>45014</v>
      </c>
      <c r="V1797">
        <v>5</v>
      </c>
      <c r="W1797" t="str">
        <f>IF(Table1[[#This Row],[Engagement Score]]&lt;3,"Low",IF(Table1[[#This Row],[Engagement Score]]&lt;4,"Medium","High"))</f>
        <v>High</v>
      </c>
      <c r="X1797">
        <v>4</v>
      </c>
      <c r="Y1797" t="str">
        <f>IF(Table1[[#This Row],[Satisfaction Score]]&lt;3,"Unsatisfied",IF(Table1[[#This Row],[Satisfaction Score]]&lt;4,"Neutral","Satisfied"))</f>
        <v>Satisfied</v>
      </c>
      <c r="Z1797">
        <v>3</v>
      </c>
      <c r="AA1797" s="1">
        <v>44916</v>
      </c>
      <c r="AB1797" t="s">
        <v>50</v>
      </c>
      <c r="AC1797" t="s">
        <v>42</v>
      </c>
      <c r="AD1797" t="s">
        <v>73</v>
      </c>
      <c r="AE1797">
        <v>3</v>
      </c>
      <c r="AF1797" s="5">
        <v>832.15</v>
      </c>
      <c r="AG1797">
        <v>36</v>
      </c>
      <c r="AH1797" t="str">
        <f t="shared" si="28"/>
        <v>Adult</v>
      </c>
    </row>
    <row r="1798" spans="1:34" x14ac:dyDescent="0.25">
      <c r="A1798">
        <v>2320</v>
      </c>
      <c r="B1798" s="1">
        <v>44860</v>
      </c>
      <c r="C1798">
        <v>3</v>
      </c>
      <c r="D1798" t="s">
        <v>133</v>
      </c>
      <c r="E1798" t="s">
        <v>94</v>
      </c>
      <c r="F1798" t="s">
        <v>108</v>
      </c>
      <c r="G1798" t="s">
        <v>46</v>
      </c>
      <c r="H1798" t="s">
        <v>45</v>
      </c>
      <c r="I1798" t="s">
        <v>55</v>
      </c>
      <c r="J1798" t="s">
        <v>34</v>
      </c>
      <c r="K1798" t="s">
        <v>188</v>
      </c>
      <c r="L1798" t="s">
        <v>97</v>
      </c>
      <c r="M1798" s="1">
        <v>23629</v>
      </c>
      <c r="N1798" t="s">
        <v>36</v>
      </c>
      <c r="O1798" t="s">
        <v>37</v>
      </c>
      <c r="P1798" t="s">
        <v>38</v>
      </c>
      <c r="Q1798" t="s">
        <v>61</v>
      </c>
      <c r="R1798" t="s">
        <v>40</v>
      </c>
      <c r="S1798" t="str">
        <f>IF(Table1[[#This Row],[Current Employee Rating]]&gt;=4,"High Performer",IF(Table1[[#This Row],[Current Employee Rating]]&gt;=3,"Average Performer","Low Performer"))</f>
        <v>High Performer</v>
      </c>
      <c r="T1798">
        <v>4</v>
      </c>
      <c r="U1798" s="1">
        <v>44969</v>
      </c>
      <c r="V1798">
        <v>5</v>
      </c>
      <c r="W1798" t="str">
        <f>IF(Table1[[#This Row],[Engagement Score]]&lt;3,"Low",IF(Table1[[#This Row],[Engagement Score]]&lt;4,"Medium","High"))</f>
        <v>High</v>
      </c>
      <c r="X1798">
        <v>1</v>
      </c>
      <c r="Y1798" t="str">
        <f>IF(Table1[[#This Row],[Satisfaction Score]]&lt;3,"Unsatisfied",IF(Table1[[#This Row],[Satisfaction Score]]&lt;4,"Neutral","Satisfied"))</f>
        <v>Unsatisfied</v>
      </c>
      <c r="Z1798">
        <v>3</v>
      </c>
      <c r="AA1798" s="1">
        <v>45132</v>
      </c>
      <c r="AB1798" t="s">
        <v>92</v>
      </c>
      <c r="AC1798" t="s">
        <v>51</v>
      </c>
      <c r="AD1798" t="s">
        <v>52</v>
      </c>
      <c r="AE1798">
        <v>5</v>
      </c>
      <c r="AF1798" s="5">
        <v>509.71</v>
      </c>
      <c r="AG1798">
        <v>58</v>
      </c>
      <c r="AH1798" t="str">
        <f t="shared" si="28"/>
        <v>Middle Aged</v>
      </c>
    </row>
    <row r="1799" spans="1:34" x14ac:dyDescent="0.25">
      <c r="A1799">
        <v>2321</v>
      </c>
      <c r="B1799" s="1">
        <v>45056</v>
      </c>
      <c r="C1799">
        <v>3</v>
      </c>
      <c r="D1799" t="s">
        <v>133</v>
      </c>
      <c r="E1799" t="s">
        <v>74</v>
      </c>
      <c r="F1799" t="s">
        <v>30</v>
      </c>
      <c r="G1799" t="s">
        <v>55</v>
      </c>
      <c r="H1799" t="s">
        <v>32</v>
      </c>
      <c r="I1799" t="s">
        <v>55</v>
      </c>
      <c r="J1799" t="s">
        <v>34</v>
      </c>
      <c r="K1799" t="s">
        <v>188</v>
      </c>
      <c r="L1799" t="s">
        <v>70</v>
      </c>
      <c r="M1799" s="1">
        <v>18861</v>
      </c>
      <c r="N1799" t="s">
        <v>36</v>
      </c>
      <c r="O1799" t="s">
        <v>37</v>
      </c>
      <c r="P1799" t="s">
        <v>72</v>
      </c>
      <c r="Q1799" t="s">
        <v>77</v>
      </c>
      <c r="R1799" t="s">
        <v>40</v>
      </c>
      <c r="S1799" t="str">
        <f>IF(Table1[[#This Row],[Current Employee Rating]]&gt;=4,"High Performer",IF(Table1[[#This Row],[Current Employee Rating]]&gt;=3,"Average Performer","Low Performer"))</f>
        <v>Low Performer</v>
      </c>
      <c r="T1799">
        <v>2</v>
      </c>
      <c r="U1799" s="1">
        <v>44872</v>
      </c>
      <c r="V1799">
        <v>4</v>
      </c>
      <c r="W1799" t="str">
        <f>IF(Table1[[#This Row],[Engagement Score]]&lt;3,"Low",IF(Table1[[#This Row],[Engagement Score]]&lt;4,"Medium","High"))</f>
        <v>High</v>
      </c>
      <c r="X1799">
        <v>2</v>
      </c>
      <c r="Y1799" t="str">
        <f>IF(Table1[[#This Row],[Satisfaction Score]]&lt;3,"Unsatisfied",IF(Table1[[#This Row],[Satisfaction Score]]&lt;4,"Neutral","Satisfied"))</f>
        <v>Unsatisfied</v>
      </c>
      <c r="Z1799">
        <v>5</v>
      </c>
      <c r="AA1799" s="1">
        <v>44810</v>
      </c>
      <c r="AB1799" t="s">
        <v>92</v>
      </c>
      <c r="AC1799" t="s">
        <v>42</v>
      </c>
      <c r="AD1799" t="s">
        <v>52</v>
      </c>
      <c r="AE1799">
        <v>3</v>
      </c>
      <c r="AF1799" s="5">
        <v>781.95</v>
      </c>
      <c r="AG1799">
        <v>72</v>
      </c>
      <c r="AH1799" t="str">
        <f t="shared" si="28"/>
        <v>Old</v>
      </c>
    </row>
    <row r="1800" spans="1:34" x14ac:dyDescent="0.25">
      <c r="A1800">
        <v>2322</v>
      </c>
      <c r="B1800" s="1">
        <v>44805</v>
      </c>
      <c r="C1800">
        <v>3</v>
      </c>
      <c r="D1800" t="s">
        <v>133</v>
      </c>
      <c r="E1800" t="s">
        <v>81</v>
      </c>
      <c r="F1800" t="s">
        <v>30</v>
      </c>
      <c r="G1800" t="s">
        <v>31</v>
      </c>
      <c r="H1800" t="s">
        <v>32</v>
      </c>
      <c r="I1800" t="s">
        <v>46</v>
      </c>
      <c r="J1800" t="s">
        <v>34</v>
      </c>
      <c r="K1800" t="s">
        <v>188</v>
      </c>
      <c r="L1800" t="s">
        <v>70</v>
      </c>
      <c r="M1800" s="1">
        <v>23128</v>
      </c>
      <c r="N1800" t="s">
        <v>36</v>
      </c>
      <c r="O1800" t="s">
        <v>37</v>
      </c>
      <c r="P1800" t="s">
        <v>84</v>
      </c>
      <c r="Q1800" t="s">
        <v>77</v>
      </c>
      <c r="R1800" t="s">
        <v>40</v>
      </c>
      <c r="S1800" t="str">
        <f>IF(Table1[[#This Row],[Current Employee Rating]]&gt;=4,"High Performer",IF(Table1[[#This Row],[Current Employee Rating]]&gt;=3,"Average Performer","Low Performer"))</f>
        <v>High Performer</v>
      </c>
      <c r="T1800">
        <v>5</v>
      </c>
      <c r="U1800" s="1">
        <v>44793</v>
      </c>
      <c r="V1800">
        <v>4</v>
      </c>
      <c r="W1800" t="str">
        <f>IF(Table1[[#This Row],[Engagement Score]]&lt;3,"Low",IF(Table1[[#This Row],[Engagement Score]]&lt;4,"Medium","High"))</f>
        <v>High</v>
      </c>
      <c r="X1800">
        <v>3</v>
      </c>
      <c r="Y1800" t="str">
        <f>IF(Table1[[#This Row],[Satisfaction Score]]&lt;3,"Unsatisfied",IF(Table1[[#This Row],[Satisfaction Score]]&lt;4,"Neutral","Satisfied"))</f>
        <v>Neutral</v>
      </c>
      <c r="Z1800">
        <v>4</v>
      </c>
      <c r="AA1800" s="1">
        <v>44989</v>
      </c>
      <c r="AB1800" t="s">
        <v>92</v>
      </c>
      <c r="AC1800" t="s">
        <v>42</v>
      </c>
      <c r="AD1800" t="s">
        <v>63</v>
      </c>
      <c r="AE1800">
        <v>3</v>
      </c>
      <c r="AF1800" s="5">
        <v>178.4</v>
      </c>
      <c r="AG1800">
        <v>59</v>
      </c>
      <c r="AH1800" t="str">
        <f t="shared" si="28"/>
        <v>Middle Aged</v>
      </c>
    </row>
    <row r="1801" spans="1:34" x14ac:dyDescent="0.25">
      <c r="A1801">
        <v>2323</v>
      </c>
      <c r="B1801" s="1">
        <v>44307</v>
      </c>
      <c r="C1801">
        <v>5</v>
      </c>
      <c r="D1801" t="s">
        <v>133</v>
      </c>
      <c r="E1801" t="s">
        <v>54</v>
      </c>
      <c r="F1801" t="s">
        <v>30</v>
      </c>
      <c r="G1801" t="s">
        <v>46</v>
      </c>
      <c r="H1801" t="s">
        <v>32</v>
      </c>
      <c r="I1801" t="s">
        <v>33</v>
      </c>
      <c r="J1801" t="s">
        <v>34</v>
      </c>
      <c r="K1801" t="s">
        <v>188</v>
      </c>
      <c r="L1801" t="s">
        <v>96</v>
      </c>
      <c r="M1801" s="1">
        <v>21736</v>
      </c>
      <c r="N1801" t="s">
        <v>36</v>
      </c>
      <c r="O1801" t="s">
        <v>37</v>
      </c>
      <c r="P1801" t="s">
        <v>84</v>
      </c>
      <c r="Q1801" t="s">
        <v>77</v>
      </c>
      <c r="R1801" t="s">
        <v>40</v>
      </c>
      <c r="S1801" t="str">
        <f>IF(Table1[[#This Row],[Current Employee Rating]]&gt;=4,"High Performer",IF(Table1[[#This Row],[Current Employee Rating]]&gt;=3,"Average Performer","Low Performer"))</f>
        <v>High Performer</v>
      </c>
      <c r="T1801">
        <v>5</v>
      </c>
      <c r="U1801" s="1">
        <v>44886</v>
      </c>
      <c r="V1801">
        <v>2</v>
      </c>
      <c r="W1801" t="str">
        <f>IF(Table1[[#This Row],[Engagement Score]]&lt;3,"Low",IF(Table1[[#This Row],[Engagement Score]]&lt;4,"Medium","High"))</f>
        <v>Low</v>
      </c>
      <c r="X1801">
        <v>1</v>
      </c>
      <c r="Y1801" t="str">
        <f>IF(Table1[[#This Row],[Satisfaction Score]]&lt;3,"Unsatisfied",IF(Table1[[#This Row],[Satisfaction Score]]&lt;4,"Neutral","Satisfied"))</f>
        <v>Unsatisfied</v>
      </c>
      <c r="Z1801">
        <v>3</v>
      </c>
      <c r="AA1801" s="1">
        <v>44925</v>
      </c>
      <c r="AB1801" t="s">
        <v>62</v>
      </c>
      <c r="AC1801" t="s">
        <v>51</v>
      </c>
      <c r="AD1801" t="s">
        <v>52</v>
      </c>
      <c r="AE1801">
        <v>3</v>
      </c>
      <c r="AF1801" s="5">
        <v>964.4</v>
      </c>
      <c r="AG1801">
        <v>62</v>
      </c>
      <c r="AH1801" t="str">
        <f t="shared" si="28"/>
        <v>Old</v>
      </c>
    </row>
    <row r="1802" spans="1:34" x14ac:dyDescent="0.25">
      <c r="A1802">
        <v>2324</v>
      </c>
      <c r="B1802" s="1">
        <v>44400</v>
      </c>
      <c r="C1802">
        <v>4</v>
      </c>
      <c r="D1802" t="s">
        <v>133</v>
      </c>
      <c r="E1802" t="s">
        <v>69</v>
      </c>
      <c r="F1802" t="s">
        <v>108</v>
      </c>
      <c r="G1802" t="s">
        <v>46</v>
      </c>
      <c r="H1802" t="s">
        <v>45</v>
      </c>
      <c r="I1802" t="s">
        <v>33</v>
      </c>
      <c r="J1802" t="s">
        <v>34</v>
      </c>
      <c r="K1802" t="s">
        <v>188</v>
      </c>
      <c r="L1802" t="s">
        <v>65</v>
      </c>
      <c r="M1802" s="1">
        <v>35263</v>
      </c>
      <c r="N1802" t="s">
        <v>36</v>
      </c>
      <c r="O1802" t="s">
        <v>37</v>
      </c>
      <c r="P1802" t="s">
        <v>72</v>
      </c>
      <c r="Q1802" t="s">
        <v>39</v>
      </c>
      <c r="R1802" t="s">
        <v>40</v>
      </c>
      <c r="S1802" t="str">
        <f>IF(Table1[[#This Row],[Current Employee Rating]]&gt;=4,"High Performer",IF(Table1[[#This Row],[Current Employee Rating]]&gt;=3,"Average Performer","Low Performer"))</f>
        <v>High Performer</v>
      </c>
      <c r="T1802">
        <v>4</v>
      </c>
      <c r="U1802" s="1">
        <v>45101</v>
      </c>
      <c r="V1802">
        <v>1</v>
      </c>
      <c r="W1802" t="str">
        <f>IF(Table1[[#This Row],[Engagement Score]]&lt;3,"Low",IF(Table1[[#This Row],[Engagement Score]]&lt;4,"Medium","High"))</f>
        <v>Low</v>
      </c>
      <c r="X1802">
        <v>2</v>
      </c>
      <c r="Y1802" t="str">
        <f>IF(Table1[[#This Row],[Satisfaction Score]]&lt;3,"Unsatisfied",IF(Table1[[#This Row],[Satisfaction Score]]&lt;4,"Neutral","Satisfied"))</f>
        <v>Unsatisfied</v>
      </c>
      <c r="Z1802">
        <v>4</v>
      </c>
      <c r="AA1802" s="1">
        <v>45045</v>
      </c>
      <c r="AB1802" t="s">
        <v>92</v>
      </c>
      <c r="AC1802" t="s">
        <v>51</v>
      </c>
      <c r="AD1802" t="s">
        <v>52</v>
      </c>
      <c r="AE1802">
        <v>1</v>
      </c>
      <c r="AF1802" s="5">
        <v>299.75</v>
      </c>
      <c r="AG1802">
        <v>25</v>
      </c>
      <c r="AH1802" t="str">
        <f t="shared" si="28"/>
        <v>Adult</v>
      </c>
    </row>
    <row r="1803" spans="1:34" x14ac:dyDescent="0.25">
      <c r="A1803">
        <v>2325</v>
      </c>
      <c r="B1803" s="1">
        <v>44194</v>
      </c>
      <c r="C1803">
        <v>5</v>
      </c>
      <c r="D1803" t="s">
        <v>133</v>
      </c>
      <c r="E1803" t="s">
        <v>29</v>
      </c>
      <c r="F1803" t="s">
        <v>30</v>
      </c>
      <c r="G1803" t="s">
        <v>46</v>
      </c>
      <c r="H1803" t="s">
        <v>45</v>
      </c>
      <c r="I1803" t="s">
        <v>33</v>
      </c>
      <c r="J1803" t="s">
        <v>34</v>
      </c>
      <c r="K1803" t="s">
        <v>188</v>
      </c>
      <c r="L1803" t="s">
        <v>70</v>
      </c>
      <c r="M1803" s="1">
        <v>36453</v>
      </c>
      <c r="N1803" t="s">
        <v>36</v>
      </c>
      <c r="O1803" t="s">
        <v>37</v>
      </c>
      <c r="P1803" t="s">
        <v>84</v>
      </c>
      <c r="Q1803" t="s">
        <v>77</v>
      </c>
      <c r="R1803" t="s">
        <v>40</v>
      </c>
      <c r="S1803" t="str">
        <f>IF(Table1[[#This Row],[Current Employee Rating]]&gt;=4,"High Performer",IF(Table1[[#This Row],[Current Employee Rating]]&gt;=3,"Average Performer","Low Performer"))</f>
        <v>Low Performer</v>
      </c>
      <c r="T1803">
        <v>1</v>
      </c>
      <c r="U1803" s="1">
        <v>44922</v>
      </c>
      <c r="V1803">
        <v>4</v>
      </c>
      <c r="W1803" t="str">
        <f>IF(Table1[[#This Row],[Engagement Score]]&lt;3,"Low",IF(Table1[[#This Row],[Engagement Score]]&lt;4,"Medium","High"))</f>
        <v>High</v>
      </c>
      <c r="X1803">
        <v>4</v>
      </c>
      <c r="Y1803" t="str">
        <f>IF(Table1[[#This Row],[Satisfaction Score]]&lt;3,"Unsatisfied",IF(Table1[[#This Row],[Satisfaction Score]]&lt;4,"Neutral","Satisfied"))</f>
        <v>Satisfied</v>
      </c>
      <c r="Z1803">
        <v>1</v>
      </c>
      <c r="AA1803" s="1">
        <v>44930</v>
      </c>
      <c r="AB1803" t="s">
        <v>62</v>
      </c>
      <c r="AC1803" t="s">
        <v>42</v>
      </c>
      <c r="AD1803" t="s">
        <v>63</v>
      </c>
      <c r="AE1803">
        <v>2</v>
      </c>
      <c r="AF1803" s="5">
        <v>745.68</v>
      </c>
      <c r="AG1803">
        <v>21</v>
      </c>
      <c r="AH1803" t="str">
        <f t="shared" si="28"/>
        <v>Young Adult</v>
      </c>
    </row>
    <row r="1804" spans="1:34" x14ac:dyDescent="0.25">
      <c r="A1804">
        <v>2326</v>
      </c>
      <c r="B1804" s="1">
        <v>44781</v>
      </c>
      <c r="C1804">
        <v>3</v>
      </c>
      <c r="D1804" t="s">
        <v>136</v>
      </c>
      <c r="E1804" t="s">
        <v>85</v>
      </c>
      <c r="F1804" t="s">
        <v>30</v>
      </c>
      <c r="G1804" t="s">
        <v>31</v>
      </c>
      <c r="H1804" t="s">
        <v>45</v>
      </c>
      <c r="I1804" t="s">
        <v>33</v>
      </c>
      <c r="J1804" t="s">
        <v>34</v>
      </c>
      <c r="K1804" t="s">
        <v>188</v>
      </c>
      <c r="L1804" t="s">
        <v>96</v>
      </c>
      <c r="M1804" s="1">
        <v>17490</v>
      </c>
      <c r="N1804" t="s">
        <v>36</v>
      </c>
      <c r="O1804" t="s">
        <v>37</v>
      </c>
      <c r="P1804" t="s">
        <v>72</v>
      </c>
      <c r="Q1804" t="s">
        <v>61</v>
      </c>
      <c r="R1804" t="s">
        <v>40</v>
      </c>
      <c r="S1804" t="str">
        <f>IF(Table1[[#This Row],[Current Employee Rating]]&gt;=4,"High Performer",IF(Table1[[#This Row],[Current Employee Rating]]&gt;=3,"Average Performer","Low Performer"))</f>
        <v>Low Performer</v>
      </c>
      <c r="T1804">
        <v>2</v>
      </c>
      <c r="U1804" s="1">
        <v>45035</v>
      </c>
      <c r="V1804">
        <v>3</v>
      </c>
      <c r="W1804" t="str">
        <f>IF(Table1[[#This Row],[Engagement Score]]&lt;3,"Low",IF(Table1[[#This Row],[Engagement Score]]&lt;4,"Medium","High"))</f>
        <v>Medium</v>
      </c>
      <c r="X1804">
        <v>1</v>
      </c>
      <c r="Y1804" t="str">
        <f>IF(Table1[[#This Row],[Satisfaction Score]]&lt;3,"Unsatisfied",IF(Table1[[#This Row],[Satisfaction Score]]&lt;4,"Neutral","Satisfied"))</f>
        <v>Unsatisfied</v>
      </c>
      <c r="Z1804">
        <v>4</v>
      </c>
      <c r="AA1804" s="1">
        <v>44932</v>
      </c>
      <c r="AB1804" t="s">
        <v>50</v>
      </c>
      <c r="AC1804" t="s">
        <v>51</v>
      </c>
      <c r="AD1804" t="s">
        <v>63</v>
      </c>
      <c r="AE1804">
        <v>5</v>
      </c>
      <c r="AF1804" s="5">
        <v>263.20999999999998</v>
      </c>
      <c r="AG1804">
        <v>75</v>
      </c>
      <c r="AH1804" t="str">
        <f t="shared" si="28"/>
        <v>Old</v>
      </c>
    </row>
    <row r="1805" spans="1:34" x14ac:dyDescent="0.25">
      <c r="A1805">
        <v>2327</v>
      </c>
      <c r="B1805" s="1">
        <v>44042</v>
      </c>
      <c r="C1805">
        <v>5</v>
      </c>
      <c r="D1805" t="s">
        <v>113</v>
      </c>
      <c r="E1805" t="s">
        <v>44</v>
      </c>
      <c r="F1805" t="s">
        <v>30</v>
      </c>
      <c r="G1805" t="s">
        <v>55</v>
      </c>
      <c r="H1805" t="s">
        <v>45</v>
      </c>
      <c r="I1805" t="s">
        <v>46</v>
      </c>
      <c r="J1805" t="s">
        <v>34</v>
      </c>
      <c r="K1805" t="s">
        <v>188</v>
      </c>
      <c r="L1805" t="s">
        <v>70</v>
      </c>
      <c r="M1805" s="1">
        <v>26264</v>
      </c>
      <c r="N1805" t="s">
        <v>36</v>
      </c>
      <c r="O1805" t="s">
        <v>48</v>
      </c>
      <c r="P1805" t="s">
        <v>72</v>
      </c>
      <c r="Q1805" t="s">
        <v>67</v>
      </c>
      <c r="R1805" t="s">
        <v>40</v>
      </c>
      <c r="S1805" t="str">
        <f>IF(Table1[[#This Row],[Current Employee Rating]]&gt;=4,"High Performer",IF(Table1[[#This Row],[Current Employee Rating]]&gt;=3,"Average Performer","Low Performer"))</f>
        <v>High Performer</v>
      </c>
      <c r="T1805">
        <v>4</v>
      </c>
      <c r="U1805" s="1">
        <v>45014</v>
      </c>
      <c r="V1805">
        <v>4</v>
      </c>
      <c r="W1805" t="str">
        <f>IF(Table1[[#This Row],[Engagement Score]]&lt;3,"Low",IF(Table1[[#This Row],[Engagement Score]]&lt;4,"Medium","High"))</f>
        <v>High</v>
      </c>
      <c r="X1805">
        <v>1</v>
      </c>
      <c r="Y1805" t="str">
        <f>IF(Table1[[#This Row],[Satisfaction Score]]&lt;3,"Unsatisfied",IF(Table1[[#This Row],[Satisfaction Score]]&lt;4,"Neutral","Satisfied"))</f>
        <v>Unsatisfied</v>
      </c>
      <c r="Z1805">
        <v>2</v>
      </c>
      <c r="AA1805" s="1">
        <v>44854</v>
      </c>
      <c r="AB1805" t="s">
        <v>50</v>
      </c>
      <c r="AC1805" t="s">
        <v>51</v>
      </c>
      <c r="AD1805" t="s">
        <v>52</v>
      </c>
      <c r="AE1805">
        <v>1</v>
      </c>
      <c r="AF1805" s="5">
        <v>802.98</v>
      </c>
      <c r="AG1805">
        <v>49</v>
      </c>
      <c r="AH1805" t="str">
        <f t="shared" si="28"/>
        <v>Middle Aged</v>
      </c>
    </row>
    <row r="1806" spans="1:34" x14ac:dyDescent="0.25">
      <c r="A1806">
        <v>2328</v>
      </c>
      <c r="B1806" s="1">
        <v>43542</v>
      </c>
      <c r="C1806">
        <v>7</v>
      </c>
      <c r="D1806" t="s">
        <v>113</v>
      </c>
      <c r="E1806" t="s">
        <v>87</v>
      </c>
      <c r="F1806" t="s">
        <v>30</v>
      </c>
      <c r="G1806" t="s">
        <v>55</v>
      </c>
      <c r="H1806" t="s">
        <v>56</v>
      </c>
      <c r="I1806" t="s">
        <v>46</v>
      </c>
      <c r="J1806" t="s">
        <v>34</v>
      </c>
      <c r="K1806" t="s">
        <v>188</v>
      </c>
      <c r="L1806" t="s">
        <v>65</v>
      </c>
      <c r="M1806" s="1">
        <v>29367</v>
      </c>
      <c r="N1806" t="s">
        <v>36</v>
      </c>
      <c r="O1806" t="s">
        <v>48</v>
      </c>
      <c r="P1806" t="s">
        <v>84</v>
      </c>
      <c r="Q1806" t="s">
        <v>77</v>
      </c>
      <c r="R1806" t="s">
        <v>40</v>
      </c>
      <c r="S1806" t="str">
        <f>IF(Table1[[#This Row],[Current Employee Rating]]&gt;=4,"High Performer",IF(Table1[[#This Row],[Current Employee Rating]]&gt;=3,"Average Performer","Low Performer"))</f>
        <v>High Performer</v>
      </c>
      <c r="T1806">
        <v>4</v>
      </c>
      <c r="U1806" s="1">
        <v>44806</v>
      </c>
      <c r="V1806">
        <v>1</v>
      </c>
      <c r="W1806" t="str">
        <f>IF(Table1[[#This Row],[Engagement Score]]&lt;3,"Low",IF(Table1[[#This Row],[Engagement Score]]&lt;4,"Medium","High"))</f>
        <v>Low</v>
      </c>
      <c r="X1806">
        <v>4</v>
      </c>
      <c r="Y1806" t="str">
        <f>IF(Table1[[#This Row],[Satisfaction Score]]&lt;3,"Unsatisfied",IF(Table1[[#This Row],[Satisfaction Score]]&lt;4,"Neutral","Satisfied"))</f>
        <v>Satisfied</v>
      </c>
      <c r="Z1806">
        <v>3</v>
      </c>
      <c r="AA1806" s="1">
        <v>44986</v>
      </c>
      <c r="AB1806" t="s">
        <v>92</v>
      </c>
      <c r="AC1806" t="s">
        <v>42</v>
      </c>
      <c r="AD1806" t="s">
        <v>73</v>
      </c>
      <c r="AE1806">
        <v>3</v>
      </c>
      <c r="AF1806" s="5">
        <v>960.9</v>
      </c>
      <c r="AG1806">
        <v>39</v>
      </c>
      <c r="AH1806" t="str">
        <f t="shared" si="28"/>
        <v>Adult</v>
      </c>
    </row>
    <row r="1807" spans="1:34" x14ac:dyDescent="0.25">
      <c r="A1807">
        <v>2329</v>
      </c>
      <c r="B1807" s="1">
        <v>43671</v>
      </c>
      <c r="C1807">
        <v>6</v>
      </c>
      <c r="D1807" t="s">
        <v>113</v>
      </c>
      <c r="E1807" t="s">
        <v>64</v>
      </c>
      <c r="F1807" t="s">
        <v>30</v>
      </c>
      <c r="G1807" t="s">
        <v>55</v>
      </c>
      <c r="H1807" t="s">
        <v>45</v>
      </c>
      <c r="I1807" t="s">
        <v>55</v>
      </c>
      <c r="J1807" t="s">
        <v>115</v>
      </c>
      <c r="K1807" t="s">
        <v>115</v>
      </c>
      <c r="L1807" t="s">
        <v>47</v>
      </c>
      <c r="M1807" s="1">
        <v>22945</v>
      </c>
      <c r="N1807" t="s">
        <v>36</v>
      </c>
      <c r="O1807" t="s">
        <v>48</v>
      </c>
      <c r="P1807" t="s">
        <v>84</v>
      </c>
      <c r="Q1807" t="s">
        <v>61</v>
      </c>
      <c r="R1807" t="s">
        <v>40</v>
      </c>
      <c r="S1807" t="str">
        <f>IF(Table1[[#This Row],[Current Employee Rating]]&gt;=4,"High Performer",IF(Table1[[#This Row],[Current Employee Rating]]&gt;=3,"Average Performer","Low Performer"))</f>
        <v>Low Performer</v>
      </c>
      <c r="T1807">
        <v>2</v>
      </c>
      <c r="U1807" s="1">
        <v>44806</v>
      </c>
      <c r="V1807">
        <v>2</v>
      </c>
      <c r="W1807" t="str">
        <f>IF(Table1[[#This Row],[Engagement Score]]&lt;3,"Low",IF(Table1[[#This Row],[Engagement Score]]&lt;4,"Medium","High"))</f>
        <v>Low</v>
      </c>
      <c r="X1807">
        <v>3</v>
      </c>
      <c r="Y1807" t="str">
        <f>IF(Table1[[#This Row],[Satisfaction Score]]&lt;3,"Unsatisfied",IF(Table1[[#This Row],[Satisfaction Score]]&lt;4,"Neutral","Satisfied"))</f>
        <v>Neutral</v>
      </c>
      <c r="Z1807">
        <v>1</v>
      </c>
      <c r="AA1807" s="1">
        <v>44947</v>
      </c>
      <c r="AB1807" t="s">
        <v>41</v>
      </c>
      <c r="AC1807" t="s">
        <v>51</v>
      </c>
      <c r="AD1807" t="s">
        <v>52</v>
      </c>
      <c r="AE1807">
        <v>2</v>
      </c>
      <c r="AF1807" s="5">
        <v>209.86</v>
      </c>
      <c r="AG1807">
        <v>57</v>
      </c>
      <c r="AH1807" t="str">
        <f t="shared" si="28"/>
        <v>Middle Aged</v>
      </c>
    </row>
    <row r="1808" spans="1:34" x14ac:dyDescent="0.25">
      <c r="A1808">
        <v>2330</v>
      </c>
      <c r="B1808" s="1">
        <v>44485</v>
      </c>
      <c r="C1808">
        <v>4</v>
      </c>
      <c r="D1808" t="s">
        <v>120</v>
      </c>
      <c r="E1808" t="s">
        <v>85</v>
      </c>
      <c r="F1808" t="s">
        <v>30</v>
      </c>
      <c r="G1808" t="s">
        <v>55</v>
      </c>
      <c r="H1808" t="s">
        <v>32</v>
      </c>
      <c r="I1808" t="s">
        <v>46</v>
      </c>
      <c r="J1808" t="s">
        <v>34</v>
      </c>
      <c r="K1808" t="s">
        <v>188</v>
      </c>
      <c r="L1808" t="s">
        <v>82</v>
      </c>
      <c r="M1808" s="1">
        <v>21167</v>
      </c>
      <c r="N1808" t="s">
        <v>36</v>
      </c>
      <c r="O1808" t="s">
        <v>48</v>
      </c>
      <c r="P1808" t="s">
        <v>60</v>
      </c>
      <c r="Q1808" t="s">
        <v>67</v>
      </c>
      <c r="R1808" t="s">
        <v>40</v>
      </c>
      <c r="S1808" t="str">
        <f>IF(Table1[[#This Row],[Current Employee Rating]]&gt;=4,"High Performer",IF(Table1[[#This Row],[Current Employee Rating]]&gt;=3,"Average Performer","Low Performer"))</f>
        <v>Low Performer</v>
      </c>
      <c r="T1808">
        <v>2</v>
      </c>
      <c r="U1808" s="1">
        <v>44815</v>
      </c>
      <c r="V1808">
        <v>3</v>
      </c>
      <c r="W1808" t="str">
        <f>IF(Table1[[#This Row],[Engagement Score]]&lt;3,"Low",IF(Table1[[#This Row],[Engagement Score]]&lt;4,"Medium","High"))</f>
        <v>Medium</v>
      </c>
      <c r="X1808">
        <v>4</v>
      </c>
      <c r="Y1808" t="str">
        <f>IF(Table1[[#This Row],[Satisfaction Score]]&lt;3,"Unsatisfied",IF(Table1[[#This Row],[Satisfaction Score]]&lt;4,"Neutral","Satisfied"))</f>
        <v>Satisfied</v>
      </c>
      <c r="Z1808">
        <v>5</v>
      </c>
      <c r="AA1808" s="1">
        <v>45006</v>
      </c>
      <c r="AB1808" t="s">
        <v>50</v>
      </c>
      <c r="AC1808" t="s">
        <v>42</v>
      </c>
      <c r="AD1808" t="s">
        <v>73</v>
      </c>
      <c r="AE1808">
        <v>2</v>
      </c>
      <c r="AF1808" s="5">
        <v>942.81</v>
      </c>
      <c r="AG1808">
        <v>64</v>
      </c>
      <c r="AH1808" t="str">
        <f t="shared" si="28"/>
        <v>Old</v>
      </c>
    </row>
    <row r="1809" spans="1:34" x14ac:dyDescent="0.25">
      <c r="A1809">
        <v>2331</v>
      </c>
      <c r="B1809" s="1">
        <v>43805</v>
      </c>
      <c r="C1809">
        <v>6</v>
      </c>
      <c r="D1809" t="s">
        <v>120</v>
      </c>
      <c r="E1809" t="s">
        <v>64</v>
      </c>
      <c r="F1809" t="s">
        <v>30</v>
      </c>
      <c r="G1809" t="s">
        <v>31</v>
      </c>
      <c r="H1809" t="s">
        <v>32</v>
      </c>
      <c r="I1809" t="s">
        <v>46</v>
      </c>
      <c r="J1809" t="s">
        <v>34</v>
      </c>
      <c r="K1809" t="s">
        <v>188</v>
      </c>
      <c r="L1809" t="s">
        <v>101</v>
      </c>
      <c r="M1809" s="1">
        <v>19038</v>
      </c>
      <c r="N1809" t="s">
        <v>36</v>
      </c>
      <c r="O1809" t="s">
        <v>48</v>
      </c>
      <c r="P1809" t="s">
        <v>72</v>
      </c>
      <c r="Q1809" t="s">
        <v>77</v>
      </c>
      <c r="R1809" t="s">
        <v>40</v>
      </c>
      <c r="S1809" t="str">
        <f>IF(Table1[[#This Row],[Current Employee Rating]]&gt;=4,"High Performer",IF(Table1[[#This Row],[Current Employee Rating]]&gt;=3,"Average Performer","Low Performer"))</f>
        <v>Low Performer</v>
      </c>
      <c r="T1809">
        <v>1</v>
      </c>
      <c r="U1809" s="1">
        <v>44906</v>
      </c>
      <c r="V1809">
        <v>2</v>
      </c>
      <c r="W1809" t="str">
        <f>IF(Table1[[#This Row],[Engagement Score]]&lt;3,"Low",IF(Table1[[#This Row],[Engagement Score]]&lt;4,"Medium","High"))</f>
        <v>Low</v>
      </c>
      <c r="X1809">
        <v>5</v>
      </c>
      <c r="Y1809" t="str">
        <f>IF(Table1[[#This Row],[Satisfaction Score]]&lt;3,"Unsatisfied",IF(Table1[[#This Row],[Satisfaction Score]]&lt;4,"Neutral","Satisfied"))</f>
        <v>Satisfied</v>
      </c>
      <c r="Z1809">
        <v>3</v>
      </c>
      <c r="AA1809" s="1">
        <v>44942</v>
      </c>
      <c r="AB1809" t="s">
        <v>68</v>
      </c>
      <c r="AC1809" t="s">
        <v>42</v>
      </c>
      <c r="AD1809" t="s">
        <v>43</v>
      </c>
      <c r="AE1809">
        <v>3</v>
      </c>
      <c r="AF1809" s="5">
        <v>108.2</v>
      </c>
      <c r="AG1809">
        <v>67</v>
      </c>
      <c r="AH1809" t="str">
        <f t="shared" si="28"/>
        <v>Old</v>
      </c>
    </row>
    <row r="1810" spans="1:34" x14ac:dyDescent="0.25">
      <c r="A1810">
        <v>2332</v>
      </c>
      <c r="B1810" s="1">
        <v>43645</v>
      </c>
      <c r="C1810">
        <v>6</v>
      </c>
      <c r="D1810" t="s">
        <v>122</v>
      </c>
      <c r="E1810" t="s">
        <v>74</v>
      </c>
      <c r="F1810" t="s">
        <v>30</v>
      </c>
      <c r="G1810" t="s">
        <v>31</v>
      </c>
      <c r="H1810" t="s">
        <v>32</v>
      </c>
      <c r="I1810" t="s">
        <v>55</v>
      </c>
      <c r="J1810" t="s">
        <v>34</v>
      </c>
      <c r="K1810" t="s">
        <v>188</v>
      </c>
      <c r="L1810" t="s">
        <v>97</v>
      </c>
      <c r="M1810" s="1">
        <v>26166</v>
      </c>
      <c r="N1810" t="s">
        <v>36</v>
      </c>
      <c r="O1810" t="s">
        <v>48</v>
      </c>
      <c r="P1810" t="s">
        <v>38</v>
      </c>
      <c r="Q1810" t="s">
        <v>39</v>
      </c>
      <c r="R1810" t="s">
        <v>40</v>
      </c>
      <c r="S1810" t="str">
        <f>IF(Table1[[#This Row],[Current Employee Rating]]&gt;=4,"High Performer",IF(Table1[[#This Row],[Current Employee Rating]]&gt;=3,"Average Performer","Low Performer"))</f>
        <v>High Performer</v>
      </c>
      <c r="T1810">
        <v>4</v>
      </c>
      <c r="U1810" s="1">
        <v>44867</v>
      </c>
      <c r="V1810">
        <v>1</v>
      </c>
      <c r="W1810" t="str">
        <f>IF(Table1[[#This Row],[Engagement Score]]&lt;3,"Low",IF(Table1[[#This Row],[Engagement Score]]&lt;4,"Medium","High"))</f>
        <v>Low</v>
      </c>
      <c r="X1810">
        <v>1</v>
      </c>
      <c r="Y1810" t="str">
        <f>IF(Table1[[#This Row],[Satisfaction Score]]&lt;3,"Unsatisfied",IF(Table1[[#This Row],[Satisfaction Score]]&lt;4,"Neutral","Satisfied"))</f>
        <v>Unsatisfied</v>
      </c>
      <c r="Z1810">
        <v>1</v>
      </c>
      <c r="AA1810" s="1">
        <v>44894</v>
      </c>
      <c r="AB1810" t="s">
        <v>92</v>
      </c>
      <c r="AC1810" t="s">
        <v>42</v>
      </c>
      <c r="AD1810" t="s">
        <v>63</v>
      </c>
      <c r="AE1810">
        <v>3</v>
      </c>
      <c r="AF1810" s="5">
        <v>144.68</v>
      </c>
      <c r="AG1810">
        <v>48</v>
      </c>
      <c r="AH1810" t="str">
        <f t="shared" si="28"/>
        <v>Middle Aged</v>
      </c>
    </row>
    <row r="1811" spans="1:34" x14ac:dyDescent="0.25">
      <c r="A1811">
        <v>2333</v>
      </c>
      <c r="B1811" s="1">
        <v>43558</v>
      </c>
      <c r="C1811">
        <v>7</v>
      </c>
      <c r="D1811" t="s">
        <v>120</v>
      </c>
      <c r="E1811" t="s">
        <v>69</v>
      </c>
      <c r="F1811" t="s">
        <v>30</v>
      </c>
      <c r="G1811" t="s">
        <v>55</v>
      </c>
      <c r="H1811" t="s">
        <v>32</v>
      </c>
      <c r="I1811" t="s">
        <v>33</v>
      </c>
      <c r="J1811" t="s">
        <v>95</v>
      </c>
      <c r="K1811" t="s">
        <v>95</v>
      </c>
      <c r="L1811" t="s">
        <v>105</v>
      </c>
      <c r="M1811" s="1">
        <v>18828</v>
      </c>
      <c r="N1811" t="s">
        <v>36</v>
      </c>
      <c r="O1811" t="s">
        <v>37</v>
      </c>
      <c r="P1811" t="s">
        <v>84</v>
      </c>
      <c r="Q1811" t="s">
        <v>77</v>
      </c>
      <c r="R1811" t="s">
        <v>40</v>
      </c>
      <c r="S1811" t="str">
        <f>IF(Table1[[#This Row],[Current Employee Rating]]&gt;=4,"High Performer",IF(Table1[[#This Row],[Current Employee Rating]]&gt;=3,"Average Performer","Low Performer"))</f>
        <v>Low Performer</v>
      </c>
      <c r="T1811">
        <v>1</v>
      </c>
      <c r="U1811" s="1">
        <v>45035</v>
      </c>
      <c r="V1811">
        <v>5</v>
      </c>
      <c r="W1811" t="str">
        <f>IF(Table1[[#This Row],[Engagement Score]]&lt;3,"Low",IF(Table1[[#This Row],[Engagement Score]]&lt;4,"Medium","High"))</f>
        <v>High</v>
      </c>
      <c r="X1811">
        <v>4</v>
      </c>
      <c r="Y1811" t="str">
        <f>IF(Table1[[#This Row],[Satisfaction Score]]&lt;3,"Unsatisfied",IF(Table1[[#This Row],[Satisfaction Score]]&lt;4,"Neutral","Satisfied"))</f>
        <v>Satisfied</v>
      </c>
      <c r="Z1811">
        <v>2</v>
      </c>
      <c r="AA1811" s="1">
        <v>45017</v>
      </c>
      <c r="AB1811" t="s">
        <v>68</v>
      </c>
      <c r="AC1811" t="s">
        <v>42</v>
      </c>
      <c r="AD1811" t="s">
        <v>43</v>
      </c>
      <c r="AE1811">
        <v>4</v>
      </c>
      <c r="AF1811" s="5">
        <v>769.76</v>
      </c>
      <c r="AG1811">
        <v>68</v>
      </c>
      <c r="AH1811" t="str">
        <f t="shared" si="28"/>
        <v>Old</v>
      </c>
    </row>
    <row r="1812" spans="1:34" x14ac:dyDescent="0.25">
      <c r="A1812">
        <v>2334</v>
      </c>
      <c r="B1812" s="1">
        <v>44398</v>
      </c>
      <c r="C1812">
        <v>4</v>
      </c>
      <c r="D1812" t="s">
        <v>120</v>
      </c>
      <c r="E1812" t="s">
        <v>29</v>
      </c>
      <c r="F1812" t="s">
        <v>30</v>
      </c>
      <c r="G1812" t="s">
        <v>31</v>
      </c>
      <c r="H1812" t="s">
        <v>45</v>
      </c>
      <c r="I1812" t="s">
        <v>33</v>
      </c>
      <c r="J1812" t="s">
        <v>95</v>
      </c>
      <c r="K1812" t="s">
        <v>95</v>
      </c>
      <c r="L1812" t="s">
        <v>79</v>
      </c>
      <c r="M1812" s="1">
        <v>30366</v>
      </c>
      <c r="N1812" t="s">
        <v>36</v>
      </c>
      <c r="O1812" t="s">
        <v>48</v>
      </c>
      <c r="P1812" t="s">
        <v>84</v>
      </c>
      <c r="Q1812" t="s">
        <v>61</v>
      </c>
      <c r="R1812" t="s">
        <v>40</v>
      </c>
      <c r="S1812" t="str">
        <f>IF(Table1[[#This Row],[Current Employee Rating]]&gt;=4,"High Performer",IF(Table1[[#This Row],[Current Employee Rating]]&gt;=3,"Average Performer","Low Performer"))</f>
        <v>High Performer</v>
      </c>
      <c r="T1812">
        <v>4</v>
      </c>
      <c r="U1812" s="1">
        <v>44896</v>
      </c>
      <c r="V1812">
        <v>3</v>
      </c>
      <c r="W1812" t="str">
        <f>IF(Table1[[#This Row],[Engagement Score]]&lt;3,"Low",IF(Table1[[#This Row],[Engagement Score]]&lt;4,"Medium","High"))</f>
        <v>Medium</v>
      </c>
      <c r="X1812">
        <v>3</v>
      </c>
      <c r="Y1812" t="str">
        <f>IF(Table1[[#This Row],[Satisfaction Score]]&lt;3,"Unsatisfied",IF(Table1[[#This Row],[Satisfaction Score]]&lt;4,"Neutral","Satisfied"))</f>
        <v>Neutral</v>
      </c>
      <c r="Z1812">
        <v>5</v>
      </c>
      <c r="AA1812" s="1">
        <v>45006</v>
      </c>
      <c r="AB1812" t="s">
        <v>62</v>
      </c>
      <c r="AC1812" t="s">
        <v>42</v>
      </c>
      <c r="AD1812" t="s">
        <v>43</v>
      </c>
      <c r="AE1812">
        <v>5</v>
      </c>
      <c r="AF1812" s="5">
        <v>860.16</v>
      </c>
      <c r="AG1812">
        <v>38</v>
      </c>
      <c r="AH1812" t="str">
        <f t="shared" si="28"/>
        <v>Adult</v>
      </c>
    </row>
    <row r="1813" spans="1:34" x14ac:dyDescent="0.25">
      <c r="A1813">
        <v>2335</v>
      </c>
      <c r="B1813" s="1">
        <v>44769</v>
      </c>
      <c r="C1813">
        <v>3</v>
      </c>
      <c r="D1813" t="s">
        <v>120</v>
      </c>
      <c r="E1813" t="s">
        <v>44</v>
      </c>
      <c r="F1813" t="s">
        <v>30</v>
      </c>
      <c r="G1813" t="s">
        <v>55</v>
      </c>
      <c r="H1813" t="s">
        <v>32</v>
      </c>
      <c r="I1813" t="s">
        <v>33</v>
      </c>
      <c r="J1813" t="s">
        <v>95</v>
      </c>
      <c r="K1813" t="s">
        <v>95</v>
      </c>
      <c r="L1813" t="s">
        <v>65</v>
      </c>
      <c r="M1813" s="1">
        <v>16395</v>
      </c>
      <c r="N1813" t="s">
        <v>36</v>
      </c>
      <c r="O1813" t="s">
        <v>48</v>
      </c>
      <c r="P1813" t="s">
        <v>38</v>
      </c>
      <c r="Q1813" t="s">
        <v>77</v>
      </c>
      <c r="R1813" t="s">
        <v>40</v>
      </c>
      <c r="S1813" t="str">
        <f>IF(Table1[[#This Row],[Current Employee Rating]]&gt;=4,"High Performer",IF(Table1[[#This Row],[Current Employee Rating]]&gt;=3,"Average Performer","Low Performer"))</f>
        <v>High Performer</v>
      </c>
      <c r="T1813">
        <v>4</v>
      </c>
      <c r="U1813" s="1">
        <v>45009</v>
      </c>
      <c r="V1813">
        <v>1</v>
      </c>
      <c r="W1813" t="str">
        <f>IF(Table1[[#This Row],[Engagement Score]]&lt;3,"Low",IF(Table1[[#This Row],[Engagement Score]]&lt;4,"Medium","High"))</f>
        <v>Low</v>
      </c>
      <c r="X1813">
        <v>5</v>
      </c>
      <c r="Y1813" t="str">
        <f>IF(Table1[[#This Row],[Satisfaction Score]]&lt;3,"Unsatisfied",IF(Table1[[#This Row],[Satisfaction Score]]&lt;4,"Neutral","Satisfied"))</f>
        <v>Satisfied</v>
      </c>
      <c r="Z1813">
        <v>5</v>
      </c>
      <c r="AA1813" s="1">
        <v>44805</v>
      </c>
      <c r="AB1813" t="s">
        <v>92</v>
      </c>
      <c r="AC1813" t="s">
        <v>42</v>
      </c>
      <c r="AD1813" t="s">
        <v>63</v>
      </c>
      <c r="AE1813">
        <v>4</v>
      </c>
      <c r="AF1813" s="5">
        <v>957.24</v>
      </c>
      <c r="AG1813">
        <v>78</v>
      </c>
      <c r="AH1813" t="str">
        <f t="shared" si="28"/>
        <v>Old</v>
      </c>
    </row>
    <row r="1814" spans="1:34" x14ac:dyDescent="0.25">
      <c r="A1814">
        <v>2336</v>
      </c>
      <c r="B1814" s="1">
        <v>43744</v>
      </c>
      <c r="C1814">
        <v>6</v>
      </c>
      <c r="D1814" t="s">
        <v>133</v>
      </c>
      <c r="E1814" t="s">
        <v>29</v>
      </c>
      <c r="F1814" t="s">
        <v>30</v>
      </c>
      <c r="G1814" t="s">
        <v>31</v>
      </c>
      <c r="H1814" t="s">
        <v>45</v>
      </c>
      <c r="I1814" t="s">
        <v>55</v>
      </c>
      <c r="J1814" t="s">
        <v>34</v>
      </c>
      <c r="K1814" t="s">
        <v>188</v>
      </c>
      <c r="L1814" t="s">
        <v>65</v>
      </c>
      <c r="M1814" s="1">
        <v>30808</v>
      </c>
      <c r="N1814" t="s">
        <v>36</v>
      </c>
      <c r="O1814" t="s">
        <v>37</v>
      </c>
      <c r="P1814" t="s">
        <v>60</v>
      </c>
      <c r="Q1814" t="s">
        <v>61</v>
      </c>
      <c r="R1814" t="s">
        <v>40</v>
      </c>
      <c r="S1814" t="str">
        <f>IF(Table1[[#This Row],[Current Employee Rating]]&gt;=4,"High Performer",IF(Table1[[#This Row],[Current Employee Rating]]&gt;=3,"Average Performer","Low Performer"))</f>
        <v>High Performer</v>
      </c>
      <c r="T1814">
        <v>4</v>
      </c>
      <c r="U1814" s="1">
        <v>44783</v>
      </c>
      <c r="V1814">
        <v>5</v>
      </c>
      <c r="W1814" t="str">
        <f>IF(Table1[[#This Row],[Engagement Score]]&lt;3,"Low",IF(Table1[[#This Row],[Engagement Score]]&lt;4,"Medium","High"))</f>
        <v>High</v>
      </c>
      <c r="X1814">
        <v>1</v>
      </c>
      <c r="Y1814" t="str">
        <f>IF(Table1[[#This Row],[Satisfaction Score]]&lt;3,"Unsatisfied",IF(Table1[[#This Row],[Satisfaction Score]]&lt;4,"Neutral","Satisfied"))</f>
        <v>Unsatisfied</v>
      </c>
      <c r="Z1814">
        <v>5</v>
      </c>
      <c r="AA1814" s="1">
        <v>44963</v>
      </c>
      <c r="AB1814" t="s">
        <v>92</v>
      </c>
      <c r="AC1814" t="s">
        <v>51</v>
      </c>
      <c r="AD1814" t="s">
        <v>63</v>
      </c>
      <c r="AE1814">
        <v>3</v>
      </c>
      <c r="AF1814" s="5">
        <v>301.02999999999997</v>
      </c>
      <c r="AG1814">
        <v>35</v>
      </c>
      <c r="AH1814" t="str">
        <f t="shared" si="28"/>
        <v>Adult</v>
      </c>
    </row>
    <row r="1815" spans="1:34" x14ac:dyDescent="0.25">
      <c r="A1815">
        <v>2337</v>
      </c>
      <c r="B1815" s="1">
        <v>44302</v>
      </c>
      <c r="C1815">
        <v>5</v>
      </c>
      <c r="D1815" t="s">
        <v>133</v>
      </c>
      <c r="E1815" t="s">
        <v>85</v>
      </c>
      <c r="F1815" t="s">
        <v>30</v>
      </c>
      <c r="G1815" t="s">
        <v>55</v>
      </c>
      <c r="H1815" t="s">
        <v>32</v>
      </c>
      <c r="I1815" t="s">
        <v>46</v>
      </c>
      <c r="J1815" t="s">
        <v>34</v>
      </c>
      <c r="K1815" t="s">
        <v>188</v>
      </c>
      <c r="L1815" t="s">
        <v>79</v>
      </c>
      <c r="M1815" s="1">
        <v>32533</v>
      </c>
      <c r="N1815" t="s">
        <v>36</v>
      </c>
      <c r="O1815" t="s">
        <v>48</v>
      </c>
      <c r="P1815" t="s">
        <v>60</v>
      </c>
      <c r="Q1815" t="s">
        <v>61</v>
      </c>
      <c r="R1815" t="s">
        <v>40</v>
      </c>
      <c r="S1815" t="str">
        <f>IF(Table1[[#This Row],[Current Employee Rating]]&gt;=4,"High Performer",IF(Table1[[#This Row],[Current Employee Rating]]&gt;=3,"Average Performer","Low Performer"))</f>
        <v>High Performer</v>
      </c>
      <c r="T1815">
        <v>4</v>
      </c>
      <c r="U1815" s="1">
        <v>45116</v>
      </c>
      <c r="V1815">
        <v>1</v>
      </c>
      <c r="W1815" t="str">
        <f>IF(Table1[[#This Row],[Engagement Score]]&lt;3,"Low",IF(Table1[[#This Row],[Engagement Score]]&lt;4,"Medium","High"))</f>
        <v>Low</v>
      </c>
      <c r="X1815">
        <v>4</v>
      </c>
      <c r="Y1815" t="str">
        <f>IF(Table1[[#This Row],[Satisfaction Score]]&lt;3,"Unsatisfied",IF(Table1[[#This Row],[Satisfaction Score]]&lt;4,"Neutral","Satisfied"))</f>
        <v>Satisfied</v>
      </c>
      <c r="Z1815">
        <v>3</v>
      </c>
      <c r="AA1815" s="1">
        <v>45122</v>
      </c>
      <c r="AB1815" t="s">
        <v>62</v>
      </c>
      <c r="AC1815" t="s">
        <v>42</v>
      </c>
      <c r="AD1815" t="s">
        <v>52</v>
      </c>
      <c r="AE1815">
        <v>2</v>
      </c>
      <c r="AF1815" s="5">
        <v>366.82</v>
      </c>
      <c r="AG1815">
        <v>32</v>
      </c>
      <c r="AH1815" t="str">
        <f t="shared" si="28"/>
        <v>Adult</v>
      </c>
    </row>
    <row r="1816" spans="1:34" x14ac:dyDescent="0.25">
      <c r="A1816">
        <v>2338</v>
      </c>
      <c r="B1816" s="1">
        <v>43383</v>
      </c>
      <c r="C1816">
        <v>7</v>
      </c>
      <c r="D1816" t="s">
        <v>133</v>
      </c>
      <c r="E1816" t="s">
        <v>44</v>
      </c>
      <c r="F1816" t="s">
        <v>30</v>
      </c>
      <c r="G1816" t="s">
        <v>46</v>
      </c>
      <c r="H1816" t="s">
        <v>32</v>
      </c>
      <c r="I1816" t="s">
        <v>33</v>
      </c>
      <c r="J1816" t="s">
        <v>34</v>
      </c>
      <c r="K1816" t="s">
        <v>188</v>
      </c>
      <c r="L1816" t="s">
        <v>96</v>
      </c>
      <c r="M1816" s="1">
        <v>26151</v>
      </c>
      <c r="N1816" t="s">
        <v>36</v>
      </c>
      <c r="O1816" t="s">
        <v>37</v>
      </c>
      <c r="P1816" t="s">
        <v>60</v>
      </c>
      <c r="Q1816" t="s">
        <v>67</v>
      </c>
      <c r="R1816" t="s">
        <v>40</v>
      </c>
      <c r="S1816" t="str">
        <f>IF(Table1[[#This Row],[Current Employee Rating]]&gt;=4,"High Performer",IF(Table1[[#This Row],[Current Employee Rating]]&gt;=3,"Average Performer","Low Performer"))</f>
        <v>High Performer</v>
      </c>
      <c r="T1816">
        <v>4</v>
      </c>
      <c r="U1816" s="1">
        <v>44813</v>
      </c>
      <c r="V1816">
        <v>2</v>
      </c>
      <c r="W1816" t="str">
        <f>IF(Table1[[#This Row],[Engagement Score]]&lt;3,"Low",IF(Table1[[#This Row],[Engagement Score]]&lt;4,"Medium","High"))</f>
        <v>Low</v>
      </c>
      <c r="X1816">
        <v>3</v>
      </c>
      <c r="Y1816" t="str">
        <f>IF(Table1[[#This Row],[Satisfaction Score]]&lt;3,"Unsatisfied",IF(Table1[[#This Row],[Satisfaction Score]]&lt;4,"Neutral","Satisfied"))</f>
        <v>Neutral</v>
      </c>
      <c r="Z1816">
        <v>5</v>
      </c>
      <c r="AA1816" s="1">
        <v>45095</v>
      </c>
      <c r="AB1816" t="s">
        <v>50</v>
      </c>
      <c r="AC1816" t="s">
        <v>51</v>
      </c>
      <c r="AD1816" t="s">
        <v>63</v>
      </c>
      <c r="AE1816">
        <v>2</v>
      </c>
      <c r="AF1816" s="5">
        <v>819.8</v>
      </c>
      <c r="AG1816">
        <v>47</v>
      </c>
      <c r="AH1816" t="str">
        <f t="shared" si="28"/>
        <v>Middle Aged</v>
      </c>
    </row>
    <row r="1817" spans="1:34" x14ac:dyDescent="0.25">
      <c r="A1817">
        <v>2339</v>
      </c>
      <c r="B1817" s="1">
        <v>44767</v>
      </c>
      <c r="C1817">
        <v>3</v>
      </c>
      <c r="D1817" t="s">
        <v>133</v>
      </c>
      <c r="E1817" t="s">
        <v>87</v>
      </c>
      <c r="F1817" t="s">
        <v>108</v>
      </c>
      <c r="G1817" t="s">
        <v>55</v>
      </c>
      <c r="H1817" t="s">
        <v>56</v>
      </c>
      <c r="I1817" t="s">
        <v>46</v>
      </c>
      <c r="J1817" t="s">
        <v>34</v>
      </c>
      <c r="K1817" t="s">
        <v>188</v>
      </c>
      <c r="L1817" t="s">
        <v>58</v>
      </c>
      <c r="M1817" s="1">
        <v>26517</v>
      </c>
      <c r="N1817" t="s">
        <v>36</v>
      </c>
      <c r="O1817" t="s">
        <v>37</v>
      </c>
      <c r="P1817" t="s">
        <v>72</v>
      </c>
      <c r="Q1817" t="s">
        <v>67</v>
      </c>
      <c r="R1817" t="s">
        <v>40</v>
      </c>
      <c r="S1817" t="str">
        <f>IF(Table1[[#This Row],[Current Employee Rating]]&gt;=4,"High Performer",IF(Table1[[#This Row],[Current Employee Rating]]&gt;=3,"Average Performer","Low Performer"))</f>
        <v>Low Performer</v>
      </c>
      <c r="T1817">
        <v>1</v>
      </c>
      <c r="U1817" s="1">
        <v>45007</v>
      </c>
      <c r="V1817">
        <v>3</v>
      </c>
      <c r="W1817" t="str">
        <f>IF(Table1[[#This Row],[Engagement Score]]&lt;3,"Low",IF(Table1[[#This Row],[Engagement Score]]&lt;4,"Medium","High"))</f>
        <v>Medium</v>
      </c>
      <c r="X1817">
        <v>1</v>
      </c>
      <c r="Y1817" t="str">
        <f>IF(Table1[[#This Row],[Satisfaction Score]]&lt;3,"Unsatisfied",IF(Table1[[#This Row],[Satisfaction Score]]&lt;4,"Neutral","Satisfied"))</f>
        <v>Unsatisfied</v>
      </c>
      <c r="Z1817">
        <v>5</v>
      </c>
      <c r="AA1817" s="1">
        <v>44897</v>
      </c>
      <c r="AB1817" t="s">
        <v>41</v>
      </c>
      <c r="AC1817" t="s">
        <v>42</v>
      </c>
      <c r="AD1817" t="s">
        <v>43</v>
      </c>
      <c r="AE1817">
        <v>5</v>
      </c>
      <c r="AF1817" s="5">
        <v>369.94</v>
      </c>
      <c r="AG1817">
        <v>50</v>
      </c>
      <c r="AH1817" t="str">
        <f t="shared" si="28"/>
        <v>Middle Aged</v>
      </c>
    </row>
    <row r="1818" spans="1:34" x14ac:dyDescent="0.25">
      <c r="A1818">
        <v>2340</v>
      </c>
      <c r="B1818" s="1">
        <v>44272</v>
      </c>
      <c r="C1818">
        <v>5</v>
      </c>
      <c r="D1818" t="s">
        <v>133</v>
      </c>
      <c r="E1818" t="s">
        <v>64</v>
      </c>
      <c r="F1818" t="s">
        <v>108</v>
      </c>
      <c r="G1818" t="s">
        <v>31</v>
      </c>
      <c r="H1818" t="s">
        <v>45</v>
      </c>
      <c r="I1818" t="s">
        <v>33</v>
      </c>
      <c r="J1818" t="s">
        <v>34</v>
      </c>
      <c r="K1818" t="s">
        <v>188</v>
      </c>
      <c r="L1818" t="s">
        <v>65</v>
      </c>
      <c r="M1818" s="1">
        <v>36949</v>
      </c>
      <c r="N1818" t="s">
        <v>36</v>
      </c>
      <c r="O1818" t="s">
        <v>37</v>
      </c>
      <c r="P1818" t="s">
        <v>38</v>
      </c>
      <c r="Q1818" t="s">
        <v>61</v>
      </c>
      <c r="R1818" t="s">
        <v>40</v>
      </c>
      <c r="S1818" t="str">
        <f>IF(Table1[[#This Row],[Current Employee Rating]]&gt;=4,"High Performer",IF(Table1[[#This Row],[Current Employee Rating]]&gt;=3,"Average Performer","Low Performer"))</f>
        <v>High Performer</v>
      </c>
      <c r="T1818">
        <v>5</v>
      </c>
      <c r="U1818" s="1">
        <v>45069</v>
      </c>
      <c r="V1818">
        <v>4</v>
      </c>
      <c r="W1818" t="str">
        <f>IF(Table1[[#This Row],[Engagement Score]]&lt;3,"Low",IF(Table1[[#This Row],[Engagement Score]]&lt;4,"Medium","High"))</f>
        <v>High</v>
      </c>
      <c r="X1818">
        <v>5</v>
      </c>
      <c r="Y1818" t="str">
        <f>IF(Table1[[#This Row],[Satisfaction Score]]&lt;3,"Unsatisfied",IF(Table1[[#This Row],[Satisfaction Score]]&lt;4,"Neutral","Satisfied"))</f>
        <v>Satisfied</v>
      </c>
      <c r="Z1818">
        <v>3</v>
      </c>
      <c r="AA1818" s="1">
        <v>45051</v>
      </c>
      <c r="AB1818" t="s">
        <v>62</v>
      </c>
      <c r="AC1818" t="s">
        <v>51</v>
      </c>
      <c r="AD1818" t="s">
        <v>43</v>
      </c>
      <c r="AE1818">
        <v>1</v>
      </c>
      <c r="AF1818" s="5">
        <v>811.91</v>
      </c>
      <c r="AG1818">
        <v>20</v>
      </c>
      <c r="AH1818" t="str">
        <f t="shared" si="28"/>
        <v>Young Adult</v>
      </c>
    </row>
    <row r="1819" spans="1:34" x14ac:dyDescent="0.25">
      <c r="A1819">
        <v>2341</v>
      </c>
      <c r="B1819" s="1">
        <v>43386</v>
      </c>
      <c r="C1819">
        <v>7</v>
      </c>
      <c r="D1819" t="s">
        <v>133</v>
      </c>
      <c r="E1819" t="s">
        <v>94</v>
      </c>
      <c r="F1819" t="s">
        <v>30</v>
      </c>
      <c r="G1819" t="s">
        <v>55</v>
      </c>
      <c r="H1819" t="s">
        <v>45</v>
      </c>
      <c r="I1819" t="s">
        <v>55</v>
      </c>
      <c r="J1819" t="s">
        <v>34</v>
      </c>
      <c r="K1819" t="s">
        <v>188</v>
      </c>
      <c r="L1819" t="s">
        <v>58</v>
      </c>
      <c r="M1819" s="1">
        <v>30988</v>
      </c>
      <c r="N1819" t="s">
        <v>36</v>
      </c>
      <c r="O1819" t="s">
        <v>37</v>
      </c>
      <c r="P1819" t="s">
        <v>49</v>
      </c>
      <c r="Q1819" t="s">
        <v>77</v>
      </c>
      <c r="R1819" t="s">
        <v>40</v>
      </c>
      <c r="S1819" t="str">
        <f>IF(Table1[[#This Row],[Current Employee Rating]]&gt;=4,"High Performer",IF(Table1[[#This Row],[Current Employee Rating]]&gt;=3,"Average Performer","Low Performer"))</f>
        <v>Low Performer</v>
      </c>
      <c r="T1819">
        <v>2</v>
      </c>
      <c r="U1819" s="1">
        <v>44848</v>
      </c>
      <c r="V1819">
        <v>1</v>
      </c>
      <c r="W1819" t="str">
        <f>IF(Table1[[#This Row],[Engagement Score]]&lt;3,"Low",IF(Table1[[#This Row],[Engagement Score]]&lt;4,"Medium","High"))</f>
        <v>Low</v>
      </c>
      <c r="X1819">
        <v>5</v>
      </c>
      <c r="Y1819" t="str">
        <f>IF(Table1[[#This Row],[Satisfaction Score]]&lt;3,"Unsatisfied",IF(Table1[[#This Row],[Satisfaction Score]]&lt;4,"Neutral","Satisfied"))</f>
        <v>Satisfied</v>
      </c>
      <c r="Z1819">
        <v>2</v>
      </c>
      <c r="AA1819" s="1">
        <v>45022</v>
      </c>
      <c r="AB1819" t="s">
        <v>92</v>
      </c>
      <c r="AC1819" t="s">
        <v>42</v>
      </c>
      <c r="AD1819" t="s">
        <v>43</v>
      </c>
      <c r="AE1819">
        <v>2</v>
      </c>
      <c r="AF1819" s="5">
        <v>121.05</v>
      </c>
      <c r="AG1819">
        <v>34</v>
      </c>
      <c r="AH1819" t="str">
        <f t="shared" si="28"/>
        <v>Adult</v>
      </c>
    </row>
    <row r="1820" spans="1:34" x14ac:dyDescent="0.25">
      <c r="A1820">
        <v>2342</v>
      </c>
      <c r="B1820" s="1">
        <v>43839</v>
      </c>
      <c r="C1820">
        <v>6</v>
      </c>
      <c r="D1820" t="s">
        <v>133</v>
      </c>
      <c r="E1820" t="s">
        <v>74</v>
      </c>
      <c r="F1820" t="s">
        <v>30</v>
      </c>
      <c r="G1820" t="s">
        <v>46</v>
      </c>
      <c r="H1820" t="s">
        <v>32</v>
      </c>
      <c r="I1820" t="s">
        <v>33</v>
      </c>
      <c r="J1820" t="s">
        <v>34</v>
      </c>
      <c r="K1820" t="s">
        <v>188</v>
      </c>
      <c r="L1820" t="s">
        <v>70</v>
      </c>
      <c r="M1820" s="1">
        <v>24606</v>
      </c>
      <c r="N1820" t="s">
        <v>36</v>
      </c>
      <c r="O1820" t="s">
        <v>37</v>
      </c>
      <c r="P1820" t="s">
        <v>60</v>
      </c>
      <c r="Q1820" t="s">
        <v>61</v>
      </c>
      <c r="R1820" t="s">
        <v>40</v>
      </c>
      <c r="S1820" t="str">
        <f>IF(Table1[[#This Row],[Current Employee Rating]]&gt;=4,"High Performer",IF(Table1[[#This Row],[Current Employee Rating]]&gt;=3,"Average Performer","Low Performer"))</f>
        <v>High Performer</v>
      </c>
      <c r="T1820">
        <v>5</v>
      </c>
      <c r="U1820" s="1">
        <v>45131</v>
      </c>
      <c r="V1820">
        <v>1</v>
      </c>
      <c r="W1820" t="str">
        <f>IF(Table1[[#This Row],[Engagement Score]]&lt;3,"Low",IF(Table1[[#This Row],[Engagement Score]]&lt;4,"Medium","High"))</f>
        <v>Low</v>
      </c>
      <c r="X1820">
        <v>4</v>
      </c>
      <c r="Y1820" t="str">
        <f>IF(Table1[[#This Row],[Satisfaction Score]]&lt;3,"Unsatisfied",IF(Table1[[#This Row],[Satisfaction Score]]&lt;4,"Neutral","Satisfied"))</f>
        <v>Satisfied</v>
      </c>
      <c r="Z1820">
        <v>3</v>
      </c>
      <c r="AA1820" s="1">
        <v>45076</v>
      </c>
      <c r="AB1820" t="s">
        <v>92</v>
      </c>
      <c r="AC1820" t="s">
        <v>42</v>
      </c>
      <c r="AD1820" t="s">
        <v>63</v>
      </c>
      <c r="AE1820">
        <v>1</v>
      </c>
      <c r="AF1820" s="5">
        <v>704.53</v>
      </c>
      <c r="AG1820">
        <v>53</v>
      </c>
      <c r="AH1820" t="str">
        <f t="shared" si="28"/>
        <v>Middle Aged</v>
      </c>
    </row>
    <row r="1821" spans="1:34" x14ac:dyDescent="0.25">
      <c r="A1821">
        <v>2343</v>
      </c>
      <c r="B1821" s="1">
        <v>43726</v>
      </c>
      <c r="C1821">
        <v>6</v>
      </c>
      <c r="D1821" t="s">
        <v>133</v>
      </c>
      <c r="E1821" t="s">
        <v>81</v>
      </c>
      <c r="F1821" t="s">
        <v>30</v>
      </c>
      <c r="G1821" t="s">
        <v>55</v>
      </c>
      <c r="H1821" t="s">
        <v>56</v>
      </c>
      <c r="I1821" t="s">
        <v>33</v>
      </c>
      <c r="J1821" t="s">
        <v>34</v>
      </c>
      <c r="K1821" t="s">
        <v>188</v>
      </c>
      <c r="L1821" t="s">
        <v>103</v>
      </c>
      <c r="M1821" s="1">
        <v>36085</v>
      </c>
      <c r="N1821" t="s">
        <v>36</v>
      </c>
      <c r="O1821" t="s">
        <v>37</v>
      </c>
      <c r="P1821" t="s">
        <v>49</v>
      </c>
      <c r="Q1821" t="s">
        <v>61</v>
      </c>
      <c r="R1821" t="s">
        <v>40</v>
      </c>
      <c r="S1821" t="str">
        <f>IF(Table1[[#This Row],[Current Employee Rating]]&gt;=4,"High Performer",IF(Table1[[#This Row],[Current Employee Rating]]&gt;=3,"Average Performer","Low Performer"))</f>
        <v>High Performer</v>
      </c>
      <c r="T1821">
        <v>4</v>
      </c>
      <c r="U1821" s="1">
        <v>44887</v>
      </c>
      <c r="V1821">
        <v>1</v>
      </c>
      <c r="W1821" t="str">
        <f>IF(Table1[[#This Row],[Engagement Score]]&lt;3,"Low",IF(Table1[[#This Row],[Engagement Score]]&lt;4,"Medium","High"))</f>
        <v>Low</v>
      </c>
      <c r="X1821">
        <v>3</v>
      </c>
      <c r="Y1821" t="str">
        <f>IF(Table1[[#This Row],[Satisfaction Score]]&lt;3,"Unsatisfied",IF(Table1[[#This Row],[Satisfaction Score]]&lt;4,"Neutral","Satisfied"))</f>
        <v>Neutral</v>
      </c>
      <c r="Z1821">
        <v>4</v>
      </c>
      <c r="AA1821" s="1">
        <v>45077</v>
      </c>
      <c r="AB1821" t="s">
        <v>50</v>
      </c>
      <c r="AC1821" t="s">
        <v>42</v>
      </c>
      <c r="AD1821" t="s">
        <v>63</v>
      </c>
      <c r="AE1821">
        <v>5</v>
      </c>
      <c r="AF1821" s="5">
        <v>959.22</v>
      </c>
      <c r="AG1821">
        <v>21</v>
      </c>
      <c r="AH1821" t="str">
        <f t="shared" si="28"/>
        <v>Young Adult</v>
      </c>
    </row>
    <row r="1822" spans="1:34" x14ac:dyDescent="0.25">
      <c r="A1822">
        <v>2344</v>
      </c>
      <c r="B1822" s="1">
        <v>43764</v>
      </c>
      <c r="C1822">
        <v>6</v>
      </c>
      <c r="D1822" t="s">
        <v>133</v>
      </c>
      <c r="E1822" t="s">
        <v>54</v>
      </c>
      <c r="F1822" t="s">
        <v>30</v>
      </c>
      <c r="G1822" t="s">
        <v>31</v>
      </c>
      <c r="H1822" t="s">
        <v>32</v>
      </c>
      <c r="I1822" t="s">
        <v>33</v>
      </c>
      <c r="J1822" t="s">
        <v>34</v>
      </c>
      <c r="K1822" t="s">
        <v>188</v>
      </c>
      <c r="L1822" t="s">
        <v>105</v>
      </c>
      <c r="M1822" s="1">
        <v>33473</v>
      </c>
      <c r="N1822" t="s">
        <v>36</v>
      </c>
      <c r="O1822" t="s">
        <v>37</v>
      </c>
      <c r="P1822" t="s">
        <v>60</v>
      </c>
      <c r="Q1822" t="s">
        <v>77</v>
      </c>
      <c r="R1822" t="s">
        <v>40</v>
      </c>
      <c r="S1822" t="str">
        <f>IF(Table1[[#This Row],[Current Employee Rating]]&gt;=4,"High Performer",IF(Table1[[#This Row],[Current Employee Rating]]&gt;=3,"Average Performer","Low Performer"))</f>
        <v>Low Performer</v>
      </c>
      <c r="T1822">
        <v>1</v>
      </c>
      <c r="U1822" s="1">
        <v>44965</v>
      </c>
      <c r="V1822">
        <v>2</v>
      </c>
      <c r="W1822" t="str">
        <f>IF(Table1[[#This Row],[Engagement Score]]&lt;3,"Low",IF(Table1[[#This Row],[Engagement Score]]&lt;4,"Medium","High"))</f>
        <v>Low</v>
      </c>
      <c r="X1822">
        <v>5</v>
      </c>
      <c r="Y1822" t="str">
        <f>IF(Table1[[#This Row],[Satisfaction Score]]&lt;3,"Unsatisfied",IF(Table1[[#This Row],[Satisfaction Score]]&lt;4,"Neutral","Satisfied"))</f>
        <v>Satisfied</v>
      </c>
      <c r="Z1822">
        <v>5</v>
      </c>
      <c r="AA1822" s="1">
        <v>44998</v>
      </c>
      <c r="AB1822" t="s">
        <v>68</v>
      </c>
      <c r="AC1822" t="s">
        <v>51</v>
      </c>
      <c r="AD1822" t="s">
        <v>63</v>
      </c>
      <c r="AE1822">
        <v>2</v>
      </c>
      <c r="AF1822" s="5">
        <v>967.05</v>
      </c>
      <c r="AG1822">
        <v>28</v>
      </c>
      <c r="AH1822" t="str">
        <f t="shared" si="28"/>
        <v>Adult</v>
      </c>
    </row>
    <row r="1823" spans="1:34" x14ac:dyDescent="0.25">
      <c r="A1823">
        <v>2345</v>
      </c>
      <c r="B1823" s="1">
        <v>44088</v>
      </c>
      <c r="C1823">
        <v>5</v>
      </c>
      <c r="D1823" t="s">
        <v>133</v>
      </c>
      <c r="E1823" t="s">
        <v>69</v>
      </c>
      <c r="F1823" t="s">
        <v>108</v>
      </c>
      <c r="G1823" t="s">
        <v>55</v>
      </c>
      <c r="H1823" t="s">
        <v>56</v>
      </c>
      <c r="I1823" t="s">
        <v>33</v>
      </c>
      <c r="J1823" t="s">
        <v>34</v>
      </c>
      <c r="K1823" t="s">
        <v>188</v>
      </c>
      <c r="L1823" t="s">
        <v>70</v>
      </c>
      <c r="M1823" s="1">
        <v>25943</v>
      </c>
      <c r="N1823" t="s">
        <v>36</v>
      </c>
      <c r="O1823" t="s">
        <v>37</v>
      </c>
      <c r="P1823" t="s">
        <v>49</v>
      </c>
      <c r="Q1823" t="s">
        <v>67</v>
      </c>
      <c r="R1823" t="s">
        <v>40</v>
      </c>
      <c r="S1823" t="str">
        <f>IF(Table1[[#This Row],[Current Employee Rating]]&gt;=4,"High Performer",IF(Table1[[#This Row],[Current Employee Rating]]&gt;=3,"Average Performer","Low Performer"))</f>
        <v>Low Performer</v>
      </c>
      <c r="T1823">
        <v>2</v>
      </c>
      <c r="U1823" s="1">
        <v>44940</v>
      </c>
      <c r="V1823">
        <v>2</v>
      </c>
      <c r="W1823" t="str">
        <f>IF(Table1[[#This Row],[Engagement Score]]&lt;3,"Low",IF(Table1[[#This Row],[Engagement Score]]&lt;4,"Medium","High"))</f>
        <v>Low</v>
      </c>
      <c r="X1823">
        <v>1</v>
      </c>
      <c r="Y1823" t="str">
        <f>IF(Table1[[#This Row],[Satisfaction Score]]&lt;3,"Unsatisfied",IF(Table1[[#This Row],[Satisfaction Score]]&lt;4,"Neutral","Satisfied"))</f>
        <v>Unsatisfied</v>
      </c>
      <c r="Z1823">
        <v>5</v>
      </c>
      <c r="AA1823" s="1">
        <v>44843</v>
      </c>
      <c r="AB1823" t="s">
        <v>62</v>
      </c>
      <c r="AC1823" t="s">
        <v>51</v>
      </c>
      <c r="AD1823" t="s">
        <v>52</v>
      </c>
      <c r="AE1823">
        <v>3</v>
      </c>
      <c r="AF1823" s="5">
        <v>379.57</v>
      </c>
      <c r="AG1823">
        <v>49</v>
      </c>
      <c r="AH1823" t="str">
        <f t="shared" si="28"/>
        <v>Middle Aged</v>
      </c>
    </row>
    <row r="1824" spans="1:34" x14ac:dyDescent="0.25">
      <c r="A1824">
        <v>2346</v>
      </c>
      <c r="B1824" s="1">
        <v>45025</v>
      </c>
      <c r="C1824">
        <v>3</v>
      </c>
      <c r="D1824" t="s">
        <v>133</v>
      </c>
      <c r="E1824" t="s">
        <v>29</v>
      </c>
      <c r="F1824" t="s">
        <v>30</v>
      </c>
      <c r="G1824" t="s">
        <v>46</v>
      </c>
      <c r="H1824" t="s">
        <v>45</v>
      </c>
      <c r="I1824" t="s">
        <v>55</v>
      </c>
      <c r="J1824" t="s">
        <v>34</v>
      </c>
      <c r="K1824" t="s">
        <v>188</v>
      </c>
      <c r="L1824" t="s">
        <v>70</v>
      </c>
      <c r="M1824" s="1">
        <v>30740</v>
      </c>
      <c r="N1824" t="s">
        <v>36</v>
      </c>
      <c r="O1824" t="s">
        <v>37</v>
      </c>
      <c r="P1824" t="s">
        <v>49</v>
      </c>
      <c r="Q1824" t="s">
        <v>39</v>
      </c>
      <c r="R1824" t="s">
        <v>40</v>
      </c>
      <c r="S1824" t="str">
        <f>IF(Table1[[#This Row],[Current Employee Rating]]&gt;=4,"High Performer",IF(Table1[[#This Row],[Current Employee Rating]]&gt;=3,"Average Performer","Low Performer"))</f>
        <v>High Performer</v>
      </c>
      <c r="T1824">
        <v>4</v>
      </c>
      <c r="U1824" s="1">
        <v>44963</v>
      </c>
      <c r="V1824">
        <v>5</v>
      </c>
      <c r="W1824" t="str">
        <f>IF(Table1[[#This Row],[Engagement Score]]&lt;3,"Low",IF(Table1[[#This Row],[Engagement Score]]&lt;4,"Medium","High"))</f>
        <v>High</v>
      </c>
      <c r="X1824">
        <v>3</v>
      </c>
      <c r="Y1824" t="str">
        <f>IF(Table1[[#This Row],[Satisfaction Score]]&lt;3,"Unsatisfied",IF(Table1[[#This Row],[Satisfaction Score]]&lt;4,"Neutral","Satisfied"))</f>
        <v>Neutral</v>
      </c>
      <c r="Z1824">
        <v>1</v>
      </c>
      <c r="AA1824" s="1">
        <v>44836</v>
      </c>
      <c r="AB1824" t="s">
        <v>50</v>
      </c>
      <c r="AC1824" t="s">
        <v>51</v>
      </c>
      <c r="AD1824" t="s">
        <v>63</v>
      </c>
      <c r="AE1824">
        <v>3</v>
      </c>
      <c r="AF1824" s="5">
        <v>811.14</v>
      </c>
      <c r="AG1824">
        <v>39</v>
      </c>
      <c r="AH1824" t="str">
        <f t="shared" si="28"/>
        <v>Adult</v>
      </c>
    </row>
    <row r="1825" spans="1:34" x14ac:dyDescent="0.25">
      <c r="A1825">
        <v>2347</v>
      </c>
      <c r="B1825" s="1">
        <v>43763</v>
      </c>
      <c r="C1825">
        <v>6</v>
      </c>
      <c r="D1825" t="s">
        <v>136</v>
      </c>
      <c r="E1825" t="s">
        <v>85</v>
      </c>
      <c r="F1825" t="s">
        <v>30</v>
      </c>
      <c r="G1825" t="s">
        <v>55</v>
      </c>
      <c r="H1825" t="s">
        <v>45</v>
      </c>
      <c r="I1825" t="s">
        <v>46</v>
      </c>
      <c r="J1825" t="s">
        <v>34</v>
      </c>
      <c r="K1825" t="s">
        <v>188</v>
      </c>
      <c r="L1825" t="s">
        <v>70</v>
      </c>
      <c r="M1825" s="1">
        <v>28436</v>
      </c>
      <c r="N1825" t="s">
        <v>36</v>
      </c>
      <c r="O1825" t="s">
        <v>37</v>
      </c>
      <c r="P1825" t="s">
        <v>38</v>
      </c>
      <c r="Q1825" t="s">
        <v>61</v>
      </c>
      <c r="R1825" t="s">
        <v>40</v>
      </c>
      <c r="S1825" t="str">
        <f>IF(Table1[[#This Row],[Current Employee Rating]]&gt;=4,"High Performer",IF(Table1[[#This Row],[Current Employee Rating]]&gt;=3,"Average Performer","Low Performer"))</f>
        <v>Low Performer</v>
      </c>
      <c r="T1825">
        <v>1</v>
      </c>
      <c r="U1825" s="1">
        <v>44935</v>
      </c>
      <c r="V1825">
        <v>2</v>
      </c>
      <c r="W1825" t="str">
        <f>IF(Table1[[#This Row],[Engagement Score]]&lt;3,"Low",IF(Table1[[#This Row],[Engagement Score]]&lt;4,"Medium","High"))</f>
        <v>Low</v>
      </c>
      <c r="X1825">
        <v>3</v>
      </c>
      <c r="Y1825" t="str">
        <f>IF(Table1[[#This Row],[Satisfaction Score]]&lt;3,"Unsatisfied",IF(Table1[[#This Row],[Satisfaction Score]]&lt;4,"Neutral","Satisfied"))</f>
        <v>Neutral</v>
      </c>
      <c r="Z1825">
        <v>2</v>
      </c>
      <c r="AA1825" s="1">
        <v>44909</v>
      </c>
      <c r="AB1825" t="s">
        <v>92</v>
      </c>
      <c r="AC1825" t="s">
        <v>42</v>
      </c>
      <c r="AD1825" t="s">
        <v>73</v>
      </c>
      <c r="AE1825">
        <v>1</v>
      </c>
      <c r="AF1825" s="5">
        <v>780.53</v>
      </c>
      <c r="AG1825">
        <v>42</v>
      </c>
      <c r="AH1825" t="str">
        <f t="shared" si="28"/>
        <v>Middle Aged</v>
      </c>
    </row>
    <row r="1826" spans="1:34" x14ac:dyDescent="0.25">
      <c r="A1826">
        <v>2348</v>
      </c>
      <c r="B1826" s="1">
        <v>44737</v>
      </c>
      <c r="C1826">
        <v>3</v>
      </c>
      <c r="D1826" t="s">
        <v>113</v>
      </c>
      <c r="E1826" t="s">
        <v>44</v>
      </c>
      <c r="F1826" t="s">
        <v>30</v>
      </c>
      <c r="G1826" t="s">
        <v>46</v>
      </c>
      <c r="H1826" t="s">
        <v>32</v>
      </c>
      <c r="I1826" t="s">
        <v>55</v>
      </c>
      <c r="J1826" t="s">
        <v>34</v>
      </c>
      <c r="K1826" t="s">
        <v>188</v>
      </c>
      <c r="L1826" t="s">
        <v>70</v>
      </c>
      <c r="M1826" s="1">
        <v>27811</v>
      </c>
      <c r="N1826" t="s">
        <v>36</v>
      </c>
      <c r="O1826" t="s">
        <v>48</v>
      </c>
      <c r="P1826" t="s">
        <v>84</v>
      </c>
      <c r="Q1826" t="s">
        <v>61</v>
      </c>
      <c r="R1826" t="s">
        <v>40</v>
      </c>
      <c r="S1826" t="str">
        <f>IF(Table1[[#This Row],[Current Employee Rating]]&gt;=4,"High Performer",IF(Table1[[#This Row],[Current Employee Rating]]&gt;=3,"Average Performer","Low Performer"))</f>
        <v>Low Performer</v>
      </c>
      <c r="T1826">
        <v>1</v>
      </c>
      <c r="U1826" s="1">
        <v>44846</v>
      </c>
      <c r="V1826">
        <v>4</v>
      </c>
      <c r="W1826" t="str">
        <f>IF(Table1[[#This Row],[Engagement Score]]&lt;3,"Low",IF(Table1[[#This Row],[Engagement Score]]&lt;4,"Medium","High"))</f>
        <v>High</v>
      </c>
      <c r="X1826">
        <v>4</v>
      </c>
      <c r="Y1826" t="str">
        <f>IF(Table1[[#This Row],[Satisfaction Score]]&lt;3,"Unsatisfied",IF(Table1[[#This Row],[Satisfaction Score]]&lt;4,"Neutral","Satisfied"))</f>
        <v>Satisfied</v>
      </c>
      <c r="Z1826">
        <v>2</v>
      </c>
      <c r="AA1826" s="1">
        <v>45029</v>
      </c>
      <c r="AB1826" t="s">
        <v>68</v>
      </c>
      <c r="AC1826" t="s">
        <v>42</v>
      </c>
      <c r="AD1826" t="s">
        <v>73</v>
      </c>
      <c r="AE1826">
        <v>1</v>
      </c>
      <c r="AF1826" s="5">
        <v>927.52</v>
      </c>
      <c r="AG1826">
        <v>46</v>
      </c>
      <c r="AH1826" t="str">
        <f t="shared" si="28"/>
        <v>Middle Aged</v>
      </c>
    </row>
    <row r="1827" spans="1:34" x14ac:dyDescent="0.25">
      <c r="A1827">
        <v>2349</v>
      </c>
      <c r="B1827" s="1">
        <v>44952</v>
      </c>
      <c r="C1827">
        <v>3</v>
      </c>
      <c r="D1827" t="s">
        <v>113</v>
      </c>
      <c r="E1827" t="s">
        <v>87</v>
      </c>
      <c r="F1827" t="s">
        <v>30</v>
      </c>
      <c r="G1827" t="s">
        <v>46</v>
      </c>
      <c r="H1827" t="s">
        <v>32</v>
      </c>
      <c r="I1827" t="s">
        <v>55</v>
      </c>
      <c r="J1827" t="s">
        <v>34</v>
      </c>
      <c r="K1827" t="s">
        <v>188</v>
      </c>
      <c r="L1827" t="s">
        <v>65</v>
      </c>
      <c r="M1827" s="1">
        <v>20609</v>
      </c>
      <c r="N1827" t="s">
        <v>36</v>
      </c>
      <c r="O1827" t="s">
        <v>48</v>
      </c>
      <c r="P1827" t="s">
        <v>72</v>
      </c>
      <c r="Q1827" t="s">
        <v>39</v>
      </c>
      <c r="R1827" t="s">
        <v>40</v>
      </c>
      <c r="S1827" t="str">
        <f>IF(Table1[[#This Row],[Current Employee Rating]]&gt;=4,"High Performer",IF(Table1[[#This Row],[Current Employee Rating]]&gt;=3,"Average Performer","Low Performer"))</f>
        <v>High Performer</v>
      </c>
      <c r="T1827">
        <v>4</v>
      </c>
      <c r="U1827" s="1">
        <v>44870</v>
      </c>
      <c r="V1827">
        <v>5</v>
      </c>
      <c r="W1827" t="str">
        <f>IF(Table1[[#This Row],[Engagement Score]]&lt;3,"Low",IF(Table1[[#This Row],[Engagement Score]]&lt;4,"Medium","High"))</f>
        <v>High</v>
      </c>
      <c r="X1827">
        <v>5</v>
      </c>
      <c r="Y1827" t="str">
        <f>IF(Table1[[#This Row],[Satisfaction Score]]&lt;3,"Unsatisfied",IF(Table1[[#This Row],[Satisfaction Score]]&lt;4,"Neutral","Satisfied"))</f>
        <v>Satisfied</v>
      </c>
      <c r="Z1827">
        <v>1</v>
      </c>
      <c r="AA1827" s="1">
        <v>45038</v>
      </c>
      <c r="AB1827" t="s">
        <v>92</v>
      </c>
      <c r="AC1827" t="s">
        <v>42</v>
      </c>
      <c r="AD1827" t="s">
        <v>63</v>
      </c>
      <c r="AE1827">
        <v>2</v>
      </c>
      <c r="AF1827" s="5">
        <v>317.31</v>
      </c>
      <c r="AG1827">
        <v>67</v>
      </c>
      <c r="AH1827" t="str">
        <f t="shared" si="28"/>
        <v>Old</v>
      </c>
    </row>
    <row r="1828" spans="1:34" x14ac:dyDescent="0.25">
      <c r="A1828">
        <v>2350</v>
      </c>
      <c r="B1828" s="1">
        <v>43880</v>
      </c>
      <c r="C1828">
        <v>6</v>
      </c>
      <c r="D1828" t="s">
        <v>113</v>
      </c>
      <c r="E1828" t="s">
        <v>64</v>
      </c>
      <c r="F1828" t="s">
        <v>30</v>
      </c>
      <c r="G1828" t="s">
        <v>46</v>
      </c>
      <c r="H1828" t="s">
        <v>45</v>
      </c>
      <c r="I1828" t="s">
        <v>33</v>
      </c>
      <c r="J1828" t="s">
        <v>115</v>
      </c>
      <c r="K1828" t="s">
        <v>115</v>
      </c>
      <c r="L1828" t="s">
        <v>101</v>
      </c>
      <c r="M1828" s="1">
        <v>26778</v>
      </c>
      <c r="N1828" t="s">
        <v>36</v>
      </c>
      <c r="O1828" t="s">
        <v>48</v>
      </c>
      <c r="P1828" t="s">
        <v>72</v>
      </c>
      <c r="Q1828" t="s">
        <v>77</v>
      </c>
      <c r="R1828" t="s">
        <v>40</v>
      </c>
      <c r="S1828" t="str">
        <f>IF(Table1[[#This Row],[Current Employee Rating]]&gt;=4,"High Performer",IF(Table1[[#This Row],[Current Employee Rating]]&gt;=3,"Average Performer","Low Performer"))</f>
        <v>Low Performer</v>
      </c>
      <c r="T1828">
        <v>2</v>
      </c>
      <c r="U1828" s="1">
        <v>44797</v>
      </c>
      <c r="V1828">
        <v>1</v>
      </c>
      <c r="W1828" t="str">
        <f>IF(Table1[[#This Row],[Engagement Score]]&lt;3,"Low",IF(Table1[[#This Row],[Engagement Score]]&lt;4,"Medium","High"))</f>
        <v>Low</v>
      </c>
      <c r="X1828">
        <v>4</v>
      </c>
      <c r="Y1828" t="str">
        <f>IF(Table1[[#This Row],[Satisfaction Score]]&lt;3,"Unsatisfied",IF(Table1[[#This Row],[Satisfaction Score]]&lt;4,"Neutral","Satisfied"))</f>
        <v>Satisfied</v>
      </c>
      <c r="Z1828">
        <v>5</v>
      </c>
      <c r="AA1828" s="1">
        <v>44994</v>
      </c>
      <c r="AB1828" t="s">
        <v>41</v>
      </c>
      <c r="AC1828" t="s">
        <v>42</v>
      </c>
      <c r="AD1828" t="s">
        <v>43</v>
      </c>
      <c r="AE1828">
        <v>3</v>
      </c>
      <c r="AF1828" s="5">
        <v>858.34</v>
      </c>
      <c r="AG1828">
        <v>47</v>
      </c>
      <c r="AH1828" t="str">
        <f t="shared" si="28"/>
        <v>Middle Aged</v>
      </c>
    </row>
    <row r="1829" spans="1:34" x14ac:dyDescent="0.25">
      <c r="A1829">
        <v>2351</v>
      </c>
      <c r="B1829" s="1">
        <v>43823</v>
      </c>
      <c r="C1829">
        <v>6</v>
      </c>
      <c r="D1829" t="s">
        <v>120</v>
      </c>
      <c r="E1829" t="s">
        <v>44</v>
      </c>
      <c r="F1829" t="s">
        <v>30</v>
      </c>
      <c r="G1829" t="s">
        <v>31</v>
      </c>
      <c r="H1829" t="s">
        <v>56</v>
      </c>
      <c r="I1829" t="s">
        <v>33</v>
      </c>
      <c r="J1829" t="s">
        <v>34</v>
      </c>
      <c r="K1829" t="s">
        <v>188</v>
      </c>
      <c r="L1829" t="s">
        <v>79</v>
      </c>
      <c r="M1829" s="1">
        <v>15764</v>
      </c>
      <c r="N1829" t="s">
        <v>36</v>
      </c>
      <c r="O1829" t="s">
        <v>48</v>
      </c>
      <c r="P1829" t="s">
        <v>49</v>
      </c>
      <c r="Q1829" t="s">
        <v>39</v>
      </c>
      <c r="R1829" t="s">
        <v>40</v>
      </c>
      <c r="S1829" t="str">
        <f>IF(Table1[[#This Row],[Current Employee Rating]]&gt;=4,"High Performer",IF(Table1[[#This Row],[Current Employee Rating]]&gt;=3,"Average Performer","Low Performer"))</f>
        <v>High Performer</v>
      </c>
      <c r="T1829">
        <v>4</v>
      </c>
      <c r="U1829" s="1">
        <v>44978</v>
      </c>
      <c r="V1829">
        <v>3</v>
      </c>
      <c r="W1829" t="str">
        <f>IF(Table1[[#This Row],[Engagement Score]]&lt;3,"Low",IF(Table1[[#This Row],[Engagement Score]]&lt;4,"Medium","High"))</f>
        <v>Medium</v>
      </c>
      <c r="X1829">
        <v>3</v>
      </c>
      <c r="Y1829" t="str">
        <f>IF(Table1[[#This Row],[Satisfaction Score]]&lt;3,"Unsatisfied",IF(Table1[[#This Row],[Satisfaction Score]]&lt;4,"Neutral","Satisfied"))</f>
        <v>Neutral</v>
      </c>
      <c r="Z1829">
        <v>5</v>
      </c>
      <c r="AA1829" s="1">
        <v>44996</v>
      </c>
      <c r="AB1829" t="s">
        <v>92</v>
      </c>
      <c r="AC1829" t="s">
        <v>42</v>
      </c>
      <c r="AD1829" t="s">
        <v>52</v>
      </c>
      <c r="AE1829">
        <v>4</v>
      </c>
      <c r="AF1829" s="5">
        <v>173.96</v>
      </c>
      <c r="AG1829">
        <v>76</v>
      </c>
      <c r="AH1829" t="str">
        <f t="shared" si="28"/>
        <v>Old</v>
      </c>
    </row>
    <row r="1830" spans="1:34" x14ac:dyDescent="0.25">
      <c r="A1830">
        <v>2352</v>
      </c>
      <c r="B1830" s="1">
        <v>44120</v>
      </c>
      <c r="C1830">
        <v>5</v>
      </c>
      <c r="D1830" t="s">
        <v>120</v>
      </c>
      <c r="E1830" t="s">
        <v>87</v>
      </c>
      <c r="F1830" t="s">
        <v>30</v>
      </c>
      <c r="G1830" t="s">
        <v>55</v>
      </c>
      <c r="H1830" t="s">
        <v>56</v>
      </c>
      <c r="I1830" t="s">
        <v>33</v>
      </c>
      <c r="J1830" t="s">
        <v>34</v>
      </c>
      <c r="K1830" t="s">
        <v>188</v>
      </c>
      <c r="L1830" t="s">
        <v>65</v>
      </c>
      <c r="M1830" s="1">
        <v>34334</v>
      </c>
      <c r="N1830" t="s">
        <v>36</v>
      </c>
      <c r="O1830" t="s">
        <v>48</v>
      </c>
      <c r="P1830" t="s">
        <v>38</v>
      </c>
      <c r="Q1830" t="s">
        <v>39</v>
      </c>
      <c r="R1830" t="s">
        <v>40</v>
      </c>
      <c r="S1830" t="str">
        <f>IF(Table1[[#This Row],[Current Employee Rating]]&gt;=4,"High Performer",IF(Table1[[#This Row],[Current Employee Rating]]&gt;=3,"Average Performer","Low Performer"))</f>
        <v>Low Performer</v>
      </c>
      <c r="T1830">
        <v>2</v>
      </c>
      <c r="U1830" s="1">
        <v>45118</v>
      </c>
      <c r="V1830">
        <v>2</v>
      </c>
      <c r="W1830" t="str">
        <f>IF(Table1[[#This Row],[Engagement Score]]&lt;3,"Low",IF(Table1[[#This Row],[Engagement Score]]&lt;4,"Medium","High"))</f>
        <v>Low</v>
      </c>
      <c r="X1830">
        <v>3</v>
      </c>
      <c r="Y1830" t="str">
        <f>IF(Table1[[#This Row],[Satisfaction Score]]&lt;3,"Unsatisfied",IF(Table1[[#This Row],[Satisfaction Score]]&lt;4,"Neutral","Satisfied"))</f>
        <v>Neutral</v>
      </c>
      <c r="Z1830">
        <v>3</v>
      </c>
      <c r="AA1830" s="1">
        <v>44815</v>
      </c>
      <c r="AB1830" t="s">
        <v>92</v>
      </c>
      <c r="AC1830" t="s">
        <v>51</v>
      </c>
      <c r="AD1830" t="s">
        <v>63</v>
      </c>
      <c r="AE1830">
        <v>4</v>
      </c>
      <c r="AF1830" s="5">
        <v>889.07</v>
      </c>
      <c r="AG1830">
        <v>27</v>
      </c>
      <c r="AH1830" t="str">
        <f t="shared" si="28"/>
        <v>Adult</v>
      </c>
    </row>
    <row r="1831" spans="1:34" x14ac:dyDescent="0.25">
      <c r="A1831">
        <v>2353</v>
      </c>
      <c r="B1831" s="1">
        <v>43350</v>
      </c>
      <c r="C1831">
        <v>7</v>
      </c>
      <c r="D1831" t="s">
        <v>122</v>
      </c>
      <c r="E1831" t="s">
        <v>64</v>
      </c>
      <c r="F1831" t="s">
        <v>30</v>
      </c>
      <c r="G1831" t="s">
        <v>46</v>
      </c>
      <c r="H1831" t="s">
        <v>56</v>
      </c>
      <c r="I1831" t="s">
        <v>55</v>
      </c>
      <c r="J1831" t="s">
        <v>95</v>
      </c>
      <c r="K1831" t="s">
        <v>95</v>
      </c>
      <c r="L1831" t="s">
        <v>70</v>
      </c>
      <c r="M1831" s="1">
        <v>35637</v>
      </c>
      <c r="N1831" t="s">
        <v>36</v>
      </c>
      <c r="O1831" t="s">
        <v>37</v>
      </c>
      <c r="P1831" t="s">
        <v>49</v>
      </c>
      <c r="Q1831" t="s">
        <v>67</v>
      </c>
      <c r="R1831" t="s">
        <v>40</v>
      </c>
      <c r="S1831" t="str">
        <f>IF(Table1[[#This Row],[Current Employee Rating]]&gt;=4,"High Performer",IF(Table1[[#This Row],[Current Employee Rating]]&gt;=3,"Average Performer","Low Performer"))</f>
        <v>Low Performer</v>
      </c>
      <c r="T1831">
        <v>2</v>
      </c>
      <c r="U1831" s="1">
        <v>44851</v>
      </c>
      <c r="V1831">
        <v>2</v>
      </c>
      <c r="W1831" t="str">
        <f>IF(Table1[[#This Row],[Engagement Score]]&lt;3,"Low",IF(Table1[[#This Row],[Engagement Score]]&lt;4,"Medium","High"))</f>
        <v>Low</v>
      </c>
      <c r="X1831">
        <v>4</v>
      </c>
      <c r="Y1831" t="str">
        <f>IF(Table1[[#This Row],[Satisfaction Score]]&lt;3,"Unsatisfied",IF(Table1[[#This Row],[Satisfaction Score]]&lt;4,"Neutral","Satisfied"))</f>
        <v>Satisfied</v>
      </c>
      <c r="Z1831">
        <v>3</v>
      </c>
      <c r="AA1831" s="1">
        <v>45125</v>
      </c>
      <c r="AB1831" t="s">
        <v>68</v>
      </c>
      <c r="AC1831" t="s">
        <v>42</v>
      </c>
      <c r="AD1831" t="s">
        <v>43</v>
      </c>
      <c r="AE1831">
        <v>3</v>
      </c>
      <c r="AF1831" s="5">
        <v>198.56</v>
      </c>
      <c r="AG1831">
        <v>21</v>
      </c>
      <c r="AH1831" t="str">
        <f t="shared" si="28"/>
        <v>Young Adult</v>
      </c>
    </row>
    <row r="1832" spans="1:34" x14ac:dyDescent="0.25">
      <c r="A1832">
        <v>2354</v>
      </c>
      <c r="B1832" s="1">
        <v>44568</v>
      </c>
      <c r="C1832">
        <v>4</v>
      </c>
      <c r="D1832" t="s">
        <v>120</v>
      </c>
      <c r="E1832" t="s">
        <v>94</v>
      </c>
      <c r="F1832" t="s">
        <v>30</v>
      </c>
      <c r="G1832" t="s">
        <v>46</v>
      </c>
      <c r="H1832" t="s">
        <v>32</v>
      </c>
      <c r="I1832" t="s">
        <v>55</v>
      </c>
      <c r="J1832" t="s">
        <v>95</v>
      </c>
      <c r="K1832" t="s">
        <v>95</v>
      </c>
      <c r="L1832" t="s">
        <v>101</v>
      </c>
      <c r="M1832" s="1">
        <v>26178</v>
      </c>
      <c r="N1832" t="s">
        <v>36</v>
      </c>
      <c r="O1832" t="s">
        <v>37</v>
      </c>
      <c r="P1832" t="s">
        <v>38</v>
      </c>
      <c r="Q1832" t="s">
        <v>77</v>
      </c>
      <c r="R1832" t="s">
        <v>40</v>
      </c>
      <c r="S1832" t="str">
        <f>IF(Table1[[#This Row],[Current Employee Rating]]&gt;=4,"High Performer",IF(Table1[[#This Row],[Current Employee Rating]]&gt;=3,"Average Performer","Low Performer"))</f>
        <v>Low Performer</v>
      </c>
      <c r="T1832">
        <v>2</v>
      </c>
      <c r="U1832" s="1">
        <v>45087</v>
      </c>
      <c r="V1832">
        <v>5</v>
      </c>
      <c r="W1832" t="str">
        <f>IF(Table1[[#This Row],[Engagement Score]]&lt;3,"Low",IF(Table1[[#This Row],[Engagement Score]]&lt;4,"Medium","High"))</f>
        <v>High</v>
      </c>
      <c r="X1832">
        <v>1</v>
      </c>
      <c r="Y1832" t="str">
        <f>IF(Table1[[#This Row],[Satisfaction Score]]&lt;3,"Unsatisfied",IF(Table1[[#This Row],[Satisfaction Score]]&lt;4,"Neutral","Satisfied"))</f>
        <v>Unsatisfied</v>
      </c>
      <c r="Z1832">
        <v>1</v>
      </c>
      <c r="AA1832" s="1">
        <v>45090</v>
      </c>
      <c r="AB1832" t="s">
        <v>92</v>
      </c>
      <c r="AC1832" t="s">
        <v>51</v>
      </c>
      <c r="AD1832" t="s">
        <v>63</v>
      </c>
      <c r="AE1832">
        <v>5</v>
      </c>
      <c r="AF1832" s="5">
        <v>572.14</v>
      </c>
      <c r="AG1832">
        <v>51</v>
      </c>
      <c r="AH1832" t="str">
        <f t="shared" si="28"/>
        <v>Middle Aged</v>
      </c>
    </row>
    <row r="1833" spans="1:34" x14ac:dyDescent="0.25">
      <c r="A1833">
        <v>2355</v>
      </c>
      <c r="B1833" s="1">
        <v>43549</v>
      </c>
      <c r="C1833">
        <v>7</v>
      </c>
      <c r="D1833" t="s">
        <v>120</v>
      </c>
      <c r="E1833" t="s">
        <v>74</v>
      </c>
      <c r="F1833" t="s">
        <v>30</v>
      </c>
      <c r="G1833" t="s">
        <v>31</v>
      </c>
      <c r="H1833" t="s">
        <v>32</v>
      </c>
      <c r="I1833" t="s">
        <v>33</v>
      </c>
      <c r="J1833" t="s">
        <v>95</v>
      </c>
      <c r="K1833" t="s">
        <v>95</v>
      </c>
      <c r="L1833" t="s">
        <v>70</v>
      </c>
      <c r="M1833" s="1">
        <v>15723</v>
      </c>
      <c r="N1833" t="s">
        <v>36</v>
      </c>
      <c r="O1833" t="s">
        <v>48</v>
      </c>
      <c r="P1833" t="s">
        <v>84</v>
      </c>
      <c r="Q1833" t="s">
        <v>61</v>
      </c>
      <c r="R1833" t="s">
        <v>40</v>
      </c>
      <c r="S1833" t="str">
        <f>IF(Table1[[#This Row],[Current Employee Rating]]&gt;=4,"High Performer",IF(Table1[[#This Row],[Current Employee Rating]]&gt;=3,"Average Performer","Low Performer"))</f>
        <v>Low Performer</v>
      </c>
      <c r="T1833">
        <v>1</v>
      </c>
      <c r="U1833" s="1">
        <v>44880</v>
      </c>
      <c r="V1833">
        <v>1</v>
      </c>
      <c r="W1833" t="str">
        <f>IF(Table1[[#This Row],[Engagement Score]]&lt;3,"Low",IF(Table1[[#This Row],[Engagement Score]]&lt;4,"Medium","High"))</f>
        <v>Low</v>
      </c>
      <c r="X1833">
        <v>1</v>
      </c>
      <c r="Y1833" t="str">
        <f>IF(Table1[[#This Row],[Satisfaction Score]]&lt;3,"Unsatisfied",IF(Table1[[#This Row],[Satisfaction Score]]&lt;4,"Neutral","Satisfied"))</f>
        <v>Unsatisfied</v>
      </c>
      <c r="Z1833">
        <v>4</v>
      </c>
      <c r="AA1833" s="1">
        <v>45123</v>
      </c>
      <c r="AB1833" t="s">
        <v>50</v>
      </c>
      <c r="AC1833" t="s">
        <v>51</v>
      </c>
      <c r="AD1833" t="s">
        <v>43</v>
      </c>
      <c r="AE1833">
        <v>3</v>
      </c>
      <c r="AF1833" s="5">
        <v>945.93</v>
      </c>
      <c r="AG1833">
        <v>76</v>
      </c>
      <c r="AH1833" t="str">
        <f t="shared" si="28"/>
        <v>Old</v>
      </c>
    </row>
    <row r="1834" spans="1:34" x14ac:dyDescent="0.25">
      <c r="A1834">
        <v>2356</v>
      </c>
      <c r="B1834" s="1">
        <v>44518</v>
      </c>
      <c r="C1834">
        <v>4</v>
      </c>
      <c r="D1834" t="s">
        <v>120</v>
      </c>
      <c r="E1834" t="s">
        <v>81</v>
      </c>
      <c r="F1834" t="s">
        <v>30</v>
      </c>
      <c r="G1834" t="s">
        <v>46</v>
      </c>
      <c r="H1834" t="s">
        <v>32</v>
      </c>
      <c r="I1834" t="s">
        <v>33</v>
      </c>
      <c r="J1834" t="s">
        <v>95</v>
      </c>
      <c r="K1834" t="s">
        <v>95</v>
      </c>
      <c r="L1834" t="s">
        <v>102</v>
      </c>
      <c r="M1834" s="1">
        <v>20284</v>
      </c>
      <c r="N1834" t="s">
        <v>36</v>
      </c>
      <c r="O1834" t="s">
        <v>48</v>
      </c>
      <c r="P1834" t="s">
        <v>72</v>
      </c>
      <c r="Q1834" t="s">
        <v>61</v>
      </c>
      <c r="R1834" t="s">
        <v>40</v>
      </c>
      <c r="S1834" t="str">
        <f>IF(Table1[[#This Row],[Current Employee Rating]]&gt;=4,"High Performer",IF(Table1[[#This Row],[Current Employee Rating]]&gt;=3,"Average Performer","Low Performer"))</f>
        <v>High Performer</v>
      </c>
      <c r="T1834">
        <v>4</v>
      </c>
      <c r="U1834" s="1">
        <v>44992</v>
      </c>
      <c r="V1834">
        <v>4</v>
      </c>
      <c r="W1834" t="str">
        <f>IF(Table1[[#This Row],[Engagement Score]]&lt;3,"Low",IF(Table1[[#This Row],[Engagement Score]]&lt;4,"Medium","High"))</f>
        <v>High</v>
      </c>
      <c r="X1834">
        <v>1</v>
      </c>
      <c r="Y1834" t="str">
        <f>IF(Table1[[#This Row],[Satisfaction Score]]&lt;3,"Unsatisfied",IF(Table1[[#This Row],[Satisfaction Score]]&lt;4,"Neutral","Satisfied"))</f>
        <v>Unsatisfied</v>
      </c>
      <c r="Z1834">
        <v>1</v>
      </c>
      <c r="AA1834" s="1">
        <v>45071</v>
      </c>
      <c r="AB1834" t="s">
        <v>68</v>
      </c>
      <c r="AC1834" t="s">
        <v>51</v>
      </c>
      <c r="AD1834" t="s">
        <v>73</v>
      </c>
      <c r="AE1834">
        <v>4</v>
      </c>
      <c r="AF1834" s="5">
        <v>668.66</v>
      </c>
      <c r="AG1834">
        <v>66</v>
      </c>
      <c r="AH1834" t="str">
        <f t="shared" si="28"/>
        <v>Old</v>
      </c>
    </row>
    <row r="1835" spans="1:34" x14ac:dyDescent="0.25">
      <c r="A1835">
        <v>2357</v>
      </c>
      <c r="B1835" s="1">
        <v>44926</v>
      </c>
      <c r="C1835">
        <v>3</v>
      </c>
      <c r="D1835" t="s">
        <v>133</v>
      </c>
      <c r="E1835" t="s">
        <v>54</v>
      </c>
      <c r="F1835" t="s">
        <v>30</v>
      </c>
      <c r="G1835" t="s">
        <v>31</v>
      </c>
      <c r="H1835" t="s">
        <v>56</v>
      </c>
      <c r="I1835" t="s">
        <v>33</v>
      </c>
      <c r="J1835" t="s">
        <v>34</v>
      </c>
      <c r="K1835" t="s">
        <v>188</v>
      </c>
      <c r="L1835" t="s">
        <v>65</v>
      </c>
      <c r="M1835" s="1">
        <v>15964</v>
      </c>
      <c r="N1835" t="s">
        <v>36</v>
      </c>
      <c r="O1835" t="s">
        <v>37</v>
      </c>
      <c r="P1835" t="s">
        <v>72</v>
      </c>
      <c r="Q1835" t="s">
        <v>67</v>
      </c>
      <c r="R1835" t="s">
        <v>40</v>
      </c>
      <c r="S1835" t="str">
        <f>IF(Table1[[#This Row],[Current Employee Rating]]&gt;=4,"High Performer",IF(Table1[[#This Row],[Current Employee Rating]]&gt;=3,"Average Performer","Low Performer"))</f>
        <v>Low Performer</v>
      </c>
      <c r="T1835">
        <v>1</v>
      </c>
      <c r="U1835" s="1">
        <v>44877</v>
      </c>
      <c r="V1835">
        <v>1</v>
      </c>
      <c r="W1835" t="str">
        <f>IF(Table1[[#This Row],[Engagement Score]]&lt;3,"Low",IF(Table1[[#This Row],[Engagement Score]]&lt;4,"Medium","High"))</f>
        <v>Low</v>
      </c>
      <c r="X1835">
        <v>2</v>
      </c>
      <c r="Y1835" t="str">
        <f>IF(Table1[[#This Row],[Satisfaction Score]]&lt;3,"Unsatisfied",IF(Table1[[#This Row],[Satisfaction Score]]&lt;4,"Neutral","Satisfied"))</f>
        <v>Unsatisfied</v>
      </c>
      <c r="Z1835">
        <v>3</v>
      </c>
      <c r="AA1835" s="1">
        <v>45063</v>
      </c>
      <c r="AB1835" t="s">
        <v>41</v>
      </c>
      <c r="AC1835" t="s">
        <v>42</v>
      </c>
      <c r="AD1835" t="s">
        <v>43</v>
      </c>
      <c r="AE1835">
        <v>3</v>
      </c>
      <c r="AF1835" s="5">
        <v>483.49</v>
      </c>
      <c r="AG1835">
        <v>79</v>
      </c>
      <c r="AH1835" t="str">
        <f t="shared" si="28"/>
        <v>Old</v>
      </c>
    </row>
    <row r="1836" spans="1:34" x14ac:dyDescent="0.25">
      <c r="A1836">
        <v>2358</v>
      </c>
      <c r="B1836" s="1">
        <v>43965</v>
      </c>
      <c r="C1836">
        <v>5</v>
      </c>
      <c r="D1836" t="s">
        <v>133</v>
      </c>
      <c r="E1836" t="s">
        <v>94</v>
      </c>
      <c r="F1836" t="s">
        <v>30</v>
      </c>
      <c r="G1836" t="s">
        <v>46</v>
      </c>
      <c r="H1836" t="s">
        <v>56</v>
      </c>
      <c r="I1836" t="s">
        <v>33</v>
      </c>
      <c r="J1836" t="s">
        <v>34</v>
      </c>
      <c r="K1836" t="s">
        <v>188</v>
      </c>
      <c r="L1836" t="s">
        <v>82</v>
      </c>
      <c r="M1836" s="1">
        <v>34048</v>
      </c>
      <c r="N1836" t="s">
        <v>36</v>
      </c>
      <c r="O1836" t="s">
        <v>48</v>
      </c>
      <c r="P1836" t="s">
        <v>72</v>
      </c>
      <c r="Q1836" t="s">
        <v>67</v>
      </c>
      <c r="R1836" t="s">
        <v>40</v>
      </c>
      <c r="S1836" t="str">
        <f>IF(Table1[[#This Row],[Current Employee Rating]]&gt;=4,"High Performer",IF(Table1[[#This Row],[Current Employee Rating]]&gt;=3,"Average Performer","Low Performer"))</f>
        <v>High Performer</v>
      </c>
      <c r="T1836">
        <v>4</v>
      </c>
      <c r="U1836" s="1">
        <v>44811</v>
      </c>
      <c r="V1836">
        <v>5</v>
      </c>
      <c r="W1836" t="str">
        <f>IF(Table1[[#This Row],[Engagement Score]]&lt;3,"Low",IF(Table1[[#This Row],[Engagement Score]]&lt;4,"Medium","High"))</f>
        <v>High</v>
      </c>
      <c r="X1836">
        <v>3</v>
      </c>
      <c r="Y1836" t="str">
        <f>IF(Table1[[#This Row],[Satisfaction Score]]&lt;3,"Unsatisfied",IF(Table1[[#This Row],[Satisfaction Score]]&lt;4,"Neutral","Satisfied"))</f>
        <v>Neutral</v>
      </c>
      <c r="Z1836">
        <v>3</v>
      </c>
      <c r="AA1836" s="1">
        <v>45030</v>
      </c>
      <c r="AB1836" t="s">
        <v>62</v>
      </c>
      <c r="AC1836" t="s">
        <v>51</v>
      </c>
      <c r="AD1836" t="s">
        <v>52</v>
      </c>
      <c r="AE1836">
        <v>3</v>
      </c>
      <c r="AF1836" s="5">
        <v>164.22</v>
      </c>
      <c r="AG1836">
        <v>27</v>
      </c>
      <c r="AH1836" t="str">
        <f t="shared" si="28"/>
        <v>Adult</v>
      </c>
    </row>
    <row r="1837" spans="1:34" x14ac:dyDescent="0.25">
      <c r="A1837">
        <v>2359</v>
      </c>
      <c r="B1837" s="1">
        <v>44178</v>
      </c>
      <c r="C1837">
        <v>5</v>
      </c>
      <c r="D1837" t="s">
        <v>133</v>
      </c>
      <c r="E1837" t="s">
        <v>85</v>
      </c>
      <c r="F1837" t="s">
        <v>30</v>
      </c>
      <c r="G1837" t="s">
        <v>55</v>
      </c>
      <c r="H1837" t="s">
        <v>56</v>
      </c>
      <c r="I1837" t="s">
        <v>46</v>
      </c>
      <c r="J1837" t="s">
        <v>34</v>
      </c>
      <c r="K1837" t="s">
        <v>188</v>
      </c>
      <c r="L1837" t="s">
        <v>79</v>
      </c>
      <c r="M1837" s="1">
        <v>35247</v>
      </c>
      <c r="N1837" t="s">
        <v>36</v>
      </c>
      <c r="O1837" t="s">
        <v>37</v>
      </c>
      <c r="P1837" t="s">
        <v>60</v>
      </c>
      <c r="Q1837" t="s">
        <v>67</v>
      </c>
      <c r="R1837" t="s">
        <v>40</v>
      </c>
      <c r="S1837" t="str">
        <f>IF(Table1[[#This Row],[Current Employee Rating]]&gt;=4,"High Performer",IF(Table1[[#This Row],[Current Employee Rating]]&gt;=3,"Average Performer","Low Performer"))</f>
        <v>Low Performer</v>
      </c>
      <c r="T1837">
        <v>2</v>
      </c>
      <c r="U1837" s="1">
        <v>45115</v>
      </c>
      <c r="V1837">
        <v>4</v>
      </c>
      <c r="W1837" t="str">
        <f>IF(Table1[[#This Row],[Engagement Score]]&lt;3,"Low",IF(Table1[[#This Row],[Engagement Score]]&lt;4,"Medium","High"))</f>
        <v>High</v>
      </c>
      <c r="X1837">
        <v>4</v>
      </c>
      <c r="Y1837" t="str">
        <f>IF(Table1[[#This Row],[Satisfaction Score]]&lt;3,"Unsatisfied",IF(Table1[[#This Row],[Satisfaction Score]]&lt;4,"Neutral","Satisfied"))</f>
        <v>Satisfied</v>
      </c>
      <c r="Z1837">
        <v>3</v>
      </c>
      <c r="AA1837" s="1">
        <v>45076</v>
      </c>
      <c r="AB1837" t="s">
        <v>68</v>
      </c>
      <c r="AC1837" t="s">
        <v>51</v>
      </c>
      <c r="AD1837" t="s">
        <v>43</v>
      </c>
      <c r="AE1837">
        <v>3</v>
      </c>
      <c r="AF1837" s="5">
        <v>850.73</v>
      </c>
      <c r="AG1837">
        <v>24</v>
      </c>
      <c r="AH1837" t="str">
        <f t="shared" si="28"/>
        <v>Young Adult</v>
      </c>
    </row>
    <row r="1838" spans="1:34" x14ac:dyDescent="0.25">
      <c r="A1838">
        <v>2360</v>
      </c>
      <c r="B1838" s="1">
        <v>44516</v>
      </c>
      <c r="C1838">
        <v>4</v>
      </c>
      <c r="D1838" t="s">
        <v>133</v>
      </c>
      <c r="E1838" t="s">
        <v>64</v>
      </c>
      <c r="F1838" t="s">
        <v>108</v>
      </c>
      <c r="G1838" t="s">
        <v>46</v>
      </c>
      <c r="H1838" t="s">
        <v>56</v>
      </c>
      <c r="I1838" t="s">
        <v>46</v>
      </c>
      <c r="J1838" t="s">
        <v>34</v>
      </c>
      <c r="K1838" t="s">
        <v>188</v>
      </c>
      <c r="L1838" t="s">
        <v>97</v>
      </c>
      <c r="M1838" s="1">
        <v>33152</v>
      </c>
      <c r="N1838" t="s">
        <v>36</v>
      </c>
      <c r="O1838" t="s">
        <v>37</v>
      </c>
      <c r="P1838" t="s">
        <v>84</v>
      </c>
      <c r="Q1838" t="s">
        <v>39</v>
      </c>
      <c r="R1838" t="s">
        <v>40</v>
      </c>
      <c r="S1838" t="str">
        <f>IF(Table1[[#This Row],[Current Employee Rating]]&gt;=4,"High Performer",IF(Table1[[#This Row],[Current Employee Rating]]&gt;=3,"Average Performer","Low Performer"))</f>
        <v>Low Performer</v>
      </c>
      <c r="T1838">
        <v>1</v>
      </c>
      <c r="U1838" s="1">
        <v>44964</v>
      </c>
      <c r="V1838">
        <v>4</v>
      </c>
      <c r="W1838" t="str">
        <f>IF(Table1[[#This Row],[Engagement Score]]&lt;3,"Low",IF(Table1[[#This Row],[Engagement Score]]&lt;4,"Medium","High"))</f>
        <v>High</v>
      </c>
      <c r="X1838">
        <v>4</v>
      </c>
      <c r="Y1838" t="str">
        <f>IF(Table1[[#This Row],[Satisfaction Score]]&lt;3,"Unsatisfied",IF(Table1[[#This Row],[Satisfaction Score]]&lt;4,"Neutral","Satisfied"))</f>
        <v>Satisfied</v>
      </c>
      <c r="Z1838">
        <v>3</v>
      </c>
      <c r="AA1838" s="1">
        <v>44847</v>
      </c>
      <c r="AB1838" t="s">
        <v>62</v>
      </c>
      <c r="AC1838" t="s">
        <v>42</v>
      </c>
      <c r="AD1838" t="s">
        <v>73</v>
      </c>
      <c r="AE1838">
        <v>1</v>
      </c>
      <c r="AF1838" s="5">
        <v>400.62</v>
      </c>
      <c r="AG1838">
        <v>31</v>
      </c>
      <c r="AH1838" t="str">
        <f t="shared" si="28"/>
        <v>Adult</v>
      </c>
    </row>
    <row r="1839" spans="1:34" x14ac:dyDescent="0.25">
      <c r="A1839">
        <v>2361</v>
      </c>
      <c r="B1839" s="1">
        <v>44896</v>
      </c>
      <c r="C1839">
        <v>3</v>
      </c>
      <c r="D1839" t="s">
        <v>133</v>
      </c>
      <c r="E1839" t="s">
        <v>74</v>
      </c>
      <c r="F1839" t="s">
        <v>108</v>
      </c>
      <c r="G1839" t="s">
        <v>55</v>
      </c>
      <c r="H1839" t="s">
        <v>32</v>
      </c>
      <c r="I1839" t="s">
        <v>55</v>
      </c>
      <c r="J1839" t="s">
        <v>34</v>
      </c>
      <c r="K1839" t="s">
        <v>188</v>
      </c>
      <c r="L1839" t="s">
        <v>96</v>
      </c>
      <c r="M1839" s="1">
        <v>35404</v>
      </c>
      <c r="N1839" t="s">
        <v>36</v>
      </c>
      <c r="O1839" t="s">
        <v>37</v>
      </c>
      <c r="P1839" t="s">
        <v>84</v>
      </c>
      <c r="Q1839" t="s">
        <v>77</v>
      </c>
      <c r="R1839" t="s">
        <v>40</v>
      </c>
      <c r="S1839" t="str">
        <f>IF(Table1[[#This Row],[Current Employee Rating]]&gt;=4,"High Performer",IF(Table1[[#This Row],[Current Employee Rating]]&gt;=3,"Average Performer","Low Performer"))</f>
        <v>Low Performer</v>
      </c>
      <c r="T1839">
        <v>2</v>
      </c>
      <c r="U1839" s="1">
        <v>44969</v>
      </c>
      <c r="V1839">
        <v>4</v>
      </c>
      <c r="W1839" t="str">
        <f>IF(Table1[[#This Row],[Engagement Score]]&lt;3,"Low",IF(Table1[[#This Row],[Engagement Score]]&lt;4,"Medium","High"))</f>
        <v>High</v>
      </c>
      <c r="X1839">
        <v>4</v>
      </c>
      <c r="Y1839" t="str">
        <f>IF(Table1[[#This Row],[Satisfaction Score]]&lt;3,"Unsatisfied",IF(Table1[[#This Row],[Satisfaction Score]]&lt;4,"Neutral","Satisfied"))</f>
        <v>Satisfied</v>
      </c>
      <c r="Z1839">
        <v>2</v>
      </c>
      <c r="AA1839" s="1">
        <v>44812</v>
      </c>
      <c r="AB1839" t="s">
        <v>50</v>
      </c>
      <c r="AC1839" t="s">
        <v>51</v>
      </c>
      <c r="AD1839" t="s">
        <v>43</v>
      </c>
      <c r="AE1839">
        <v>4</v>
      </c>
      <c r="AF1839" s="5">
        <v>148.29</v>
      </c>
      <c r="AG1839">
        <v>26</v>
      </c>
      <c r="AH1839" t="str">
        <f t="shared" si="28"/>
        <v>Adult</v>
      </c>
    </row>
    <row r="1840" spans="1:34" x14ac:dyDescent="0.25">
      <c r="A1840">
        <v>2362</v>
      </c>
      <c r="B1840" s="1">
        <v>44134</v>
      </c>
      <c r="C1840">
        <v>5</v>
      </c>
      <c r="D1840" t="s">
        <v>133</v>
      </c>
      <c r="E1840" t="s">
        <v>69</v>
      </c>
      <c r="F1840" t="s">
        <v>30</v>
      </c>
      <c r="G1840" t="s">
        <v>55</v>
      </c>
      <c r="H1840" t="s">
        <v>32</v>
      </c>
      <c r="I1840" t="s">
        <v>46</v>
      </c>
      <c r="J1840" t="s">
        <v>34</v>
      </c>
      <c r="K1840" t="s">
        <v>188</v>
      </c>
      <c r="L1840" t="s">
        <v>70</v>
      </c>
      <c r="M1840" s="1">
        <v>27155</v>
      </c>
      <c r="N1840" t="s">
        <v>36</v>
      </c>
      <c r="O1840" t="s">
        <v>37</v>
      </c>
      <c r="P1840" t="s">
        <v>84</v>
      </c>
      <c r="Q1840" t="s">
        <v>67</v>
      </c>
      <c r="R1840" t="s">
        <v>40</v>
      </c>
      <c r="S1840" t="str">
        <f>IF(Table1[[#This Row],[Current Employee Rating]]&gt;=4,"High Performer",IF(Table1[[#This Row],[Current Employee Rating]]&gt;=3,"Average Performer","Low Performer"))</f>
        <v>Low Performer</v>
      </c>
      <c r="T1840">
        <v>2</v>
      </c>
      <c r="U1840" s="1">
        <v>44947</v>
      </c>
      <c r="V1840">
        <v>5</v>
      </c>
      <c r="W1840" t="str">
        <f>IF(Table1[[#This Row],[Engagement Score]]&lt;3,"Low",IF(Table1[[#This Row],[Engagement Score]]&lt;4,"Medium","High"))</f>
        <v>High</v>
      </c>
      <c r="X1840">
        <v>4</v>
      </c>
      <c r="Y1840" t="str">
        <f>IF(Table1[[#This Row],[Satisfaction Score]]&lt;3,"Unsatisfied",IF(Table1[[#This Row],[Satisfaction Score]]&lt;4,"Neutral","Satisfied"))</f>
        <v>Satisfied</v>
      </c>
      <c r="Z1840">
        <v>5</v>
      </c>
      <c r="AA1840" s="1">
        <v>44963</v>
      </c>
      <c r="AB1840" t="s">
        <v>62</v>
      </c>
      <c r="AC1840" t="s">
        <v>42</v>
      </c>
      <c r="AD1840" t="s">
        <v>52</v>
      </c>
      <c r="AE1840">
        <v>3</v>
      </c>
      <c r="AF1840" s="5">
        <v>543.65</v>
      </c>
      <c r="AG1840">
        <v>46</v>
      </c>
      <c r="AH1840" t="str">
        <f t="shared" si="28"/>
        <v>Middle Aged</v>
      </c>
    </row>
    <row r="1841" spans="1:34" x14ac:dyDescent="0.25">
      <c r="A1841">
        <v>2363</v>
      </c>
      <c r="B1841" s="1">
        <v>44235</v>
      </c>
      <c r="C1841">
        <v>5</v>
      </c>
      <c r="D1841" t="s">
        <v>133</v>
      </c>
      <c r="E1841" t="s">
        <v>29</v>
      </c>
      <c r="F1841" t="s">
        <v>30</v>
      </c>
      <c r="G1841" t="s">
        <v>55</v>
      </c>
      <c r="H1841" t="s">
        <v>32</v>
      </c>
      <c r="I1841" t="s">
        <v>33</v>
      </c>
      <c r="J1841" t="s">
        <v>34</v>
      </c>
      <c r="K1841" t="s">
        <v>188</v>
      </c>
      <c r="L1841" t="s">
        <v>101</v>
      </c>
      <c r="M1841" s="1">
        <v>30364</v>
      </c>
      <c r="N1841" t="s">
        <v>36</v>
      </c>
      <c r="O1841" t="s">
        <v>37</v>
      </c>
      <c r="P1841" t="s">
        <v>49</v>
      </c>
      <c r="Q1841" t="s">
        <v>39</v>
      </c>
      <c r="R1841" t="s">
        <v>40</v>
      </c>
      <c r="S1841" t="str">
        <f>IF(Table1[[#This Row],[Current Employee Rating]]&gt;=4,"High Performer",IF(Table1[[#This Row],[Current Employee Rating]]&gt;=3,"Average Performer","Low Performer"))</f>
        <v>Low Performer</v>
      </c>
      <c r="T1841">
        <v>2</v>
      </c>
      <c r="U1841" s="1">
        <v>45123</v>
      </c>
      <c r="V1841">
        <v>2</v>
      </c>
      <c r="W1841" t="str">
        <f>IF(Table1[[#This Row],[Engagement Score]]&lt;3,"Low",IF(Table1[[#This Row],[Engagement Score]]&lt;4,"Medium","High"))</f>
        <v>Low</v>
      </c>
      <c r="X1841">
        <v>5</v>
      </c>
      <c r="Y1841" t="str">
        <f>IF(Table1[[#This Row],[Satisfaction Score]]&lt;3,"Unsatisfied",IF(Table1[[#This Row],[Satisfaction Score]]&lt;4,"Neutral","Satisfied"))</f>
        <v>Satisfied</v>
      </c>
      <c r="Z1841">
        <v>1</v>
      </c>
      <c r="AA1841" s="1">
        <v>44961</v>
      </c>
      <c r="AB1841" t="s">
        <v>92</v>
      </c>
      <c r="AC1841" t="s">
        <v>51</v>
      </c>
      <c r="AD1841" t="s">
        <v>52</v>
      </c>
      <c r="AE1841">
        <v>3</v>
      </c>
      <c r="AF1841" s="5">
        <v>282.26</v>
      </c>
      <c r="AG1841">
        <v>38</v>
      </c>
      <c r="AH1841" t="str">
        <f t="shared" si="28"/>
        <v>Adult</v>
      </c>
    </row>
    <row r="1842" spans="1:34" x14ac:dyDescent="0.25">
      <c r="A1842">
        <v>2364</v>
      </c>
      <c r="B1842" s="1">
        <v>43682</v>
      </c>
      <c r="C1842">
        <v>6</v>
      </c>
      <c r="D1842" t="s">
        <v>133</v>
      </c>
      <c r="E1842" t="s">
        <v>44</v>
      </c>
      <c r="F1842" t="s">
        <v>30</v>
      </c>
      <c r="G1842" t="s">
        <v>55</v>
      </c>
      <c r="H1842" t="s">
        <v>45</v>
      </c>
      <c r="I1842" t="s">
        <v>33</v>
      </c>
      <c r="J1842" t="s">
        <v>34</v>
      </c>
      <c r="K1842" t="s">
        <v>188</v>
      </c>
      <c r="L1842" t="s">
        <v>70</v>
      </c>
      <c r="M1842" s="1">
        <v>22152</v>
      </c>
      <c r="N1842" t="s">
        <v>36</v>
      </c>
      <c r="O1842" t="s">
        <v>48</v>
      </c>
      <c r="P1842" t="s">
        <v>72</v>
      </c>
      <c r="Q1842" t="s">
        <v>39</v>
      </c>
      <c r="R1842" t="s">
        <v>40</v>
      </c>
      <c r="S1842" t="str">
        <f>IF(Table1[[#This Row],[Current Employee Rating]]&gt;=4,"High Performer",IF(Table1[[#This Row],[Current Employee Rating]]&gt;=3,"Average Performer","Low Performer"))</f>
        <v>High Performer</v>
      </c>
      <c r="T1842">
        <v>5</v>
      </c>
      <c r="U1842" s="1">
        <v>44959</v>
      </c>
      <c r="V1842">
        <v>4</v>
      </c>
      <c r="W1842" t="str">
        <f>IF(Table1[[#This Row],[Engagement Score]]&lt;3,"Low",IF(Table1[[#This Row],[Engagement Score]]&lt;4,"Medium","High"))</f>
        <v>High</v>
      </c>
      <c r="X1842">
        <v>2</v>
      </c>
      <c r="Y1842" t="str">
        <f>IF(Table1[[#This Row],[Satisfaction Score]]&lt;3,"Unsatisfied",IF(Table1[[#This Row],[Satisfaction Score]]&lt;4,"Neutral","Satisfied"))</f>
        <v>Unsatisfied</v>
      </c>
      <c r="Z1842">
        <v>4</v>
      </c>
      <c r="AA1842" s="1">
        <v>44899</v>
      </c>
      <c r="AB1842" t="s">
        <v>62</v>
      </c>
      <c r="AC1842" t="s">
        <v>51</v>
      </c>
      <c r="AD1842" t="s">
        <v>63</v>
      </c>
      <c r="AE1842">
        <v>3</v>
      </c>
      <c r="AF1842" s="5">
        <v>123.81</v>
      </c>
      <c r="AG1842">
        <v>59</v>
      </c>
      <c r="AH1842" t="str">
        <f t="shared" si="28"/>
        <v>Middle Aged</v>
      </c>
    </row>
    <row r="1843" spans="1:34" x14ac:dyDescent="0.25">
      <c r="A1843">
        <v>2365</v>
      </c>
      <c r="B1843" s="1">
        <v>43433</v>
      </c>
      <c r="C1843">
        <v>7</v>
      </c>
      <c r="D1843" t="s">
        <v>133</v>
      </c>
      <c r="E1843" t="s">
        <v>87</v>
      </c>
      <c r="F1843" t="s">
        <v>108</v>
      </c>
      <c r="G1843" t="s">
        <v>31</v>
      </c>
      <c r="H1843" t="s">
        <v>45</v>
      </c>
      <c r="I1843" t="s">
        <v>33</v>
      </c>
      <c r="J1843" t="s">
        <v>34</v>
      </c>
      <c r="K1843" t="s">
        <v>188</v>
      </c>
      <c r="L1843" t="s">
        <v>79</v>
      </c>
      <c r="M1843" s="1">
        <v>19596</v>
      </c>
      <c r="N1843" t="s">
        <v>36</v>
      </c>
      <c r="O1843" t="s">
        <v>37</v>
      </c>
      <c r="P1843" t="s">
        <v>72</v>
      </c>
      <c r="Q1843" t="s">
        <v>67</v>
      </c>
      <c r="R1843" t="s">
        <v>40</v>
      </c>
      <c r="S1843" t="str">
        <f>IF(Table1[[#This Row],[Current Employee Rating]]&gt;=4,"High Performer",IF(Table1[[#This Row],[Current Employee Rating]]&gt;=3,"Average Performer","Low Performer"))</f>
        <v>Low Performer</v>
      </c>
      <c r="T1843">
        <v>1</v>
      </c>
      <c r="U1843" s="1">
        <v>44811</v>
      </c>
      <c r="V1843">
        <v>1</v>
      </c>
      <c r="W1843" t="str">
        <f>IF(Table1[[#This Row],[Engagement Score]]&lt;3,"Low",IF(Table1[[#This Row],[Engagement Score]]&lt;4,"Medium","High"))</f>
        <v>Low</v>
      </c>
      <c r="X1843">
        <v>1</v>
      </c>
      <c r="Y1843" t="str">
        <f>IF(Table1[[#This Row],[Satisfaction Score]]&lt;3,"Unsatisfied",IF(Table1[[#This Row],[Satisfaction Score]]&lt;4,"Neutral","Satisfied"))</f>
        <v>Unsatisfied</v>
      </c>
      <c r="Z1843">
        <v>1</v>
      </c>
      <c r="AA1843" s="1">
        <v>44784</v>
      </c>
      <c r="AB1843" t="s">
        <v>92</v>
      </c>
      <c r="AC1843" t="s">
        <v>51</v>
      </c>
      <c r="AD1843" t="s">
        <v>73</v>
      </c>
      <c r="AE1843">
        <v>5</v>
      </c>
      <c r="AF1843" s="5">
        <v>355.8</v>
      </c>
      <c r="AG1843">
        <v>65</v>
      </c>
      <c r="AH1843" t="str">
        <f t="shared" si="28"/>
        <v>Old</v>
      </c>
    </row>
    <row r="1844" spans="1:34" x14ac:dyDescent="0.25">
      <c r="A1844">
        <v>2366</v>
      </c>
      <c r="B1844" s="1">
        <v>43420</v>
      </c>
      <c r="C1844">
        <v>7</v>
      </c>
      <c r="D1844" t="s">
        <v>133</v>
      </c>
      <c r="E1844" t="s">
        <v>81</v>
      </c>
      <c r="F1844" t="s">
        <v>108</v>
      </c>
      <c r="G1844" t="s">
        <v>55</v>
      </c>
      <c r="H1844" t="s">
        <v>56</v>
      </c>
      <c r="I1844" t="s">
        <v>46</v>
      </c>
      <c r="J1844" t="s">
        <v>34</v>
      </c>
      <c r="K1844" t="s">
        <v>188</v>
      </c>
      <c r="L1844" t="s">
        <v>97</v>
      </c>
      <c r="M1844" s="1">
        <v>16275</v>
      </c>
      <c r="N1844" t="s">
        <v>36</v>
      </c>
      <c r="O1844" t="s">
        <v>37</v>
      </c>
      <c r="P1844" t="s">
        <v>84</v>
      </c>
      <c r="Q1844" t="s">
        <v>77</v>
      </c>
      <c r="R1844" t="s">
        <v>40</v>
      </c>
      <c r="S1844" t="str">
        <f>IF(Table1[[#This Row],[Current Employee Rating]]&gt;=4,"High Performer",IF(Table1[[#This Row],[Current Employee Rating]]&gt;=3,"Average Performer","Low Performer"))</f>
        <v>Low Performer</v>
      </c>
      <c r="T1844">
        <v>2</v>
      </c>
      <c r="U1844" s="1">
        <v>45046</v>
      </c>
      <c r="V1844">
        <v>4</v>
      </c>
      <c r="W1844" t="str">
        <f>IF(Table1[[#This Row],[Engagement Score]]&lt;3,"Low",IF(Table1[[#This Row],[Engagement Score]]&lt;4,"Medium","High"))</f>
        <v>High</v>
      </c>
      <c r="X1844">
        <v>2</v>
      </c>
      <c r="Y1844" t="str">
        <f>IF(Table1[[#This Row],[Satisfaction Score]]&lt;3,"Unsatisfied",IF(Table1[[#This Row],[Satisfaction Score]]&lt;4,"Neutral","Satisfied"))</f>
        <v>Unsatisfied</v>
      </c>
      <c r="Z1844">
        <v>5</v>
      </c>
      <c r="AA1844" s="1">
        <v>44789</v>
      </c>
      <c r="AB1844" t="s">
        <v>62</v>
      </c>
      <c r="AC1844" t="s">
        <v>42</v>
      </c>
      <c r="AD1844" t="s">
        <v>52</v>
      </c>
      <c r="AE1844">
        <v>3</v>
      </c>
      <c r="AF1844" s="5">
        <v>184.59</v>
      </c>
      <c r="AG1844">
        <v>74</v>
      </c>
      <c r="AH1844" t="str">
        <f t="shared" si="28"/>
        <v>Old</v>
      </c>
    </row>
    <row r="1845" spans="1:34" x14ac:dyDescent="0.25">
      <c r="A1845">
        <v>2367</v>
      </c>
      <c r="B1845" s="1">
        <v>44066</v>
      </c>
      <c r="C1845">
        <v>5</v>
      </c>
      <c r="D1845" t="s">
        <v>133</v>
      </c>
      <c r="E1845" t="s">
        <v>54</v>
      </c>
      <c r="F1845" t="s">
        <v>30</v>
      </c>
      <c r="G1845" t="s">
        <v>31</v>
      </c>
      <c r="H1845" t="s">
        <v>32</v>
      </c>
      <c r="I1845" t="s">
        <v>46</v>
      </c>
      <c r="J1845" t="s">
        <v>34</v>
      </c>
      <c r="K1845" t="s">
        <v>188</v>
      </c>
      <c r="L1845" t="s">
        <v>101</v>
      </c>
      <c r="M1845" s="1">
        <v>21760</v>
      </c>
      <c r="N1845" t="s">
        <v>36</v>
      </c>
      <c r="O1845" t="s">
        <v>37</v>
      </c>
      <c r="P1845" t="s">
        <v>49</v>
      </c>
      <c r="Q1845" t="s">
        <v>39</v>
      </c>
      <c r="R1845" t="s">
        <v>40</v>
      </c>
      <c r="S1845" t="str">
        <f>IF(Table1[[#This Row],[Current Employee Rating]]&gt;=4,"High Performer",IF(Table1[[#This Row],[Current Employee Rating]]&gt;=3,"Average Performer","Low Performer"))</f>
        <v>High Performer</v>
      </c>
      <c r="T1845">
        <v>5</v>
      </c>
      <c r="U1845" s="1">
        <v>44860</v>
      </c>
      <c r="V1845">
        <v>3</v>
      </c>
      <c r="W1845" t="str">
        <f>IF(Table1[[#This Row],[Engagement Score]]&lt;3,"Low",IF(Table1[[#This Row],[Engagement Score]]&lt;4,"Medium","High"))</f>
        <v>Medium</v>
      </c>
      <c r="X1845">
        <v>2</v>
      </c>
      <c r="Y1845" t="str">
        <f>IF(Table1[[#This Row],[Satisfaction Score]]&lt;3,"Unsatisfied",IF(Table1[[#This Row],[Satisfaction Score]]&lt;4,"Neutral","Satisfied"))</f>
        <v>Unsatisfied</v>
      </c>
      <c r="Z1845">
        <v>5</v>
      </c>
      <c r="AA1845" s="1">
        <v>45043</v>
      </c>
      <c r="AB1845" t="s">
        <v>62</v>
      </c>
      <c r="AC1845" t="s">
        <v>42</v>
      </c>
      <c r="AD1845" t="s">
        <v>63</v>
      </c>
      <c r="AE1845">
        <v>3</v>
      </c>
      <c r="AF1845" s="5">
        <v>249.77</v>
      </c>
      <c r="AG1845">
        <v>61</v>
      </c>
      <c r="AH1845" t="str">
        <f t="shared" si="28"/>
        <v>Old</v>
      </c>
    </row>
    <row r="1846" spans="1:34" x14ac:dyDescent="0.25">
      <c r="A1846">
        <v>2368</v>
      </c>
      <c r="B1846" s="1">
        <v>44065</v>
      </c>
      <c r="C1846">
        <v>5</v>
      </c>
      <c r="D1846" t="s">
        <v>136</v>
      </c>
      <c r="E1846" t="s">
        <v>94</v>
      </c>
      <c r="F1846" t="s">
        <v>30</v>
      </c>
      <c r="G1846" t="s">
        <v>55</v>
      </c>
      <c r="H1846" t="s">
        <v>56</v>
      </c>
      <c r="I1846" t="s">
        <v>33</v>
      </c>
      <c r="J1846" t="s">
        <v>34</v>
      </c>
      <c r="K1846" t="s">
        <v>188</v>
      </c>
      <c r="L1846" t="s">
        <v>101</v>
      </c>
      <c r="M1846" s="1">
        <v>18353</v>
      </c>
      <c r="N1846" t="s">
        <v>36</v>
      </c>
      <c r="O1846" t="s">
        <v>37</v>
      </c>
      <c r="P1846" t="s">
        <v>38</v>
      </c>
      <c r="Q1846" t="s">
        <v>61</v>
      </c>
      <c r="R1846" t="s">
        <v>40</v>
      </c>
      <c r="S1846" t="str">
        <f>IF(Table1[[#This Row],[Current Employee Rating]]&gt;=4,"High Performer",IF(Table1[[#This Row],[Current Employee Rating]]&gt;=3,"Average Performer","Low Performer"))</f>
        <v>Low Performer</v>
      </c>
      <c r="T1846">
        <v>1</v>
      </c>
      <c r="U1846" s="1">
        <v>44871</v>
      </c>
      <c r="V1846">
        <v>5</v>
      </c>
      <c r="W1846" t="str">
        <f>IF(Table1[[#This Row],[Engagement Score]]&lt;3,"Low",IF(Table1[[#This Row],[Engagement Score]]&lt;4,"Medium","High"))</f>
        <v>High</v>
      </c>
      <c r="X1846">
        <v>2</v>
      </c>
      <c r="Y1846" t="str">
        <f>IF(Table1[[#This Row],[Satisfaction Score]]&lt;3,"Unsatisfied",IF(Table1[[#This Row],[Satisfaction Score]]&lt;4,"Neutral","Satisfied"))</f>
        <v>Unsatisfied</v>
      </c>
      <c r="Z1846">
        <v>1</v>
      </c>
      <c r="AA1846" s="1">
        <v>45015</v>
      </c>
      <c r="AB1846" t="s">
        <v>68</v>
      </c>
      <c r="AC1846" t="s">
        <v>51</v>
      </c>
      <c r="AD1846" t="s">
        <v>63</v>
      </c>
      <c r="AE1846">
        <v>4</v>
      </c>
      <c r="AF1846" s="5">
        <v>285.54000000000002</v>
      </c>
      <c r="AG1846">
        <v>70</v>
      </c>
      <c r="AH1846" t="str">
        <f t="shared" si="28"/>
        <v>Old</v>
      </c>
    </row>
    <row r="1847" spans="1:34" x14ac:dyDescent="0.25">
      <c r="A1847">
        <v>2369</v>
      </c>
      <c r="B1847" s="1">
        <v>44488</v>
      </c>
      <c r="C1847">
        <v>4</v>
      </c>
      <c r="D1847" t="s">
        <v>113</v>
      </c>
      <c r="E1847" t="s">
        <v>85</v>
      </c>
      <c r="F1847" t="s">
        <v>30</v>
      </c>
      <c r="G1847" t="s">
        <v>46</v>
      </c>
      <c r="H1847" t="s">
        <v>56</v>
      </c>
      <c r="I1847" t="s">
        <v>55</v>
      </c>
      <c r="J1847" t="s">
        <v>34</v>
      </c>
      <c r="K1847" t="s">
        <v>188</v>
      </c>
      <c r="L1847" t="s">
        <v>70</v>
      </c>
      <c r="M1847" s="1">
        <v>32036</v>
      </c>
      <c r="N1847" t="s">
        <v>36</v>
      </c>
      <c r="O1847" t="s">
        <v>48</v>
      </c>
      <c r="P1847" t="s">
        <v>60</v>
      </c>
      <c r="Q1847" t="s">
        <v>77</v>
      </c>
      <c r="R1847" t="s">
        <v>40</v>
      </c>
      <c r="S1847" t="str">
        <f>IF(Table1[[#This Row],[Current Employee Rating]]&gt;=4,"High Performer",IF(Table1[[#This Row],[Current Employee Rating]]&gt;=3,"Average Performer","Low Performer"))</f>
        <v>High Performer</v>
      </c>
      <c r="T1847">
        <v>5</v>
      </c>
      <c r="U1847" s="1">
        <v>44975</v>
      </c>
      <c r="V1847">
        <v>5</v>
      </c>
      <c r="W1847" t="str">
        <f>IF(Table1[[#This Row],[Engagement Score]]&lt;3,"Low",IF(Table1[[#This Row],[Engagement Score]]&lt;4,"Medium","High"))</f>
        <v>High</v>
      </c>
      <c r="X1847">
        <v>2</v>
      </c>
      <c r="Y1847" t="str">
        <f>IF(Table1[[#This Row],[Satisfaction Score]]&lt;3,"Unsatisfied",IF(Table1[[#This Row],[Satisfaction Score]]&lt;4,"Neutral","Satisfied"))</f>
        <v>Unsatisfied</v>
      </c>
      <c r="Z1847">
        <v>4</v>
      </c>
      <c r="AA1847" s="1">
        <v>45133</v>
      </c>
      <c r="AB1847" t="s">
        <v>41</v>
      </c>
      <c r="AC1847" t="s">
        <v>51</v>
      </c>
      <c r="AD1847" t="s">
        <v>43</v>
      </c>
      <c r="AE1847">
        <v>5</v>
      </c>
      <c r="AF1847" s="5">
        <v>711.15</v>
      </c>
      <c r="AG1847">
        <v>34</v>
      </c>
      <c r="AH1847" t="str">
        <f t="shared" si="28"/>
        <v>Adult</v>
      </c>
    </row>
    <row r="1848" spans="1:34" x14ac:dyDescent="0.25">
      <c r="A1848">
        <v>2370</v>
      </c>
      <c r="B1848" s="1">
        <v>43882</v>
      </c>
      <c r="C1848">
        <v>6</v>
      </c>
      <c r="D1848" t="s">
        <v>113</v>
      </c>
      <c r="E1848" t="s">
        <v>64</v>
      </c>
      <c r="F1848" t="s">
        <v>30</v>
      </c>
      <c r="G1848" t="s">
        <v>31</v>
      </c>
      <c r="H1848" t="s">
        <v>56</v>
      </c>
      <c r="I1848" t="s">
        <v>55</v>
      </c>
      <c r="J1848" t="s">
        <v>34</v>
      </c>
      <c r="K1848" t="s">
        <v>188</v>
      </c>
      <c r="L1848" t="s">
        <v>70</v>
      </c>
      <c r="M1848" s="1">
        <v>19024</v>
      </c>
      <c r="N1848" t="s">
        <v>36</v>
      </c>
      <c r="O1848" t="s">
        <v>48</v>
      </c>
      <c r="P1848" t="s">
        <v>60</v>
      </c>
      <c r="Q1848" t="s">
        <v>39</v>
      </c>
      <c r="R1848" t="s">
        <v>40</v>
      </c>
      <c r="S1848" t="str">
        <f>IF(Table1[[#This Row],[Current Employee Rating]]&gt;=4,"High Performer",IF(Table1[[#This Row],[Current Employee Rating]]&gt;=3,"Average Performer","Low Performer"))</f>
        <v>High Performer</v>
      </c>
      <c r="T1848">
        <v>5</v>
      </c>
      <c r="U1848" s="1">
        <v>44837</v>
      </c>
      <c r="V1848">
        <v>1</v>
      </c>
      <c r="W1848" t="str">
        <f>IF(Table1[[#This Row],[Engagement Score]]&lt;3,"Low",IF(Table1[[#This Row],[Engagement Score]]&lt;4,"Medium","High"))</f>
        <v>Low</v>
      </c>
      <c r="X1848">
        <v>2</v>
      </c>
      <c r="Y1848" t="str">
        <f>IF(Table1[[#This Row],[Satisfaction Score]]&lt;3,"Unsatisfied",IF(Table1[[#This Row],[Satisfaction Score]]&lt;4,"Neutral","Satisfied"))</f>
        <v>Unsatisfied</v>
      </c>
      <c r="Z1848">
        <v>4</v>
      </c>
      <c r="AA1848" s="1">
        <v>45084</v>
      </c>
      <c r="AB1848" t="s">
        <v>41</v>
      </c>
      <c r="AC1848" t="s">
        <v>51</v>
      </c>
      <c r="AD1848" t="s">
        <v>52</v>
      </c>
      <c r="AE1848">
        <v>3</v>
      </c>
      <c r="AF1848" s="5">
        <v>644.97</v>
      </c>
      <c r="AG1848">
        <v>68</v>
      </c>
      <c r="AH1848" t="str">
        <f t="shared" si="28"/>
        <v>Old</v>
      </c>
    </row>
    <row r="1849" spans="1:34" x14ac:dyDescent="0.25">
      <c r="A1849">
        <v>2371</v>
      </c>
      <c r="B1849" s="1">
        <v>44886</v>
      </c>
      <c r="C1849">
        <v>3</v>
      </c>
      <c r="D1849" t="s">
        <v>120</v>
      </c>
      <c r="E1849" t="s">
        <v>44</v>
      </c>
      <c r="F1849" t="s">
        <v>30</v>
      </c>
      <c r="G1849" t="s">
        <v>31</v>
      </c>
      <c r="H1849" t="s">
        <v>56</v>
      </c>
      <c r="I1849" t="s">
        <v>33</v>
      </c>
      <c r="J1849" t="s">
        <v>34</v>
      </c>
      <c r="K1849" t="s">
        <v>188</v>
      </c>
      <c r="L1849" t="s">
        <v>70</v>
      </c>
      <c r="M1849" s="1">
        <v>36676</v>
      </c>
      <c r="N1849" t="s">
        <v>36</v>
      </c>
      <c r="O1849" t="s">
        <v>48</v>
      </c>
      <c r="P1849" t="s">
        <v>38</v>
      </c>
      <c r="Q1849" t="s">
        <v>67</v>
      </c>
      <c r="R1849" t="s">
        <v>40</v>
      </c>
      <c r="S1849" t="str">
        <f>IF(Table1[[#This Row],[Current Employee Rating]]&gt;=4,"High Performer",IF(Table1[[#This Row],[Current Employee Rating]]&gt;=3,"Average Performer","Low Performer"))</f>
        <v>Low Performer</v>
      </c>
      <c r="T1849">
        <v>1</v>
      </c>
      <c r="U1849" s="1">
        <v>44936</v>
      </c>
      <c r="V1849">
        <v>2</v>
      </c>
      <c r="W1849" t="str">
        <f>IF(Table1[[#This Row],[Engagement Score]]&lt;3,"Low",IF(Table1[[#This Row],[Engagement Score]]&lt;4,"Medium","High"))</f>
        <v>Low</v>
      </c>
      <c r="X1849">
        <v>1</v>
      </c>
      <c r="Y1849" t="str">
        <f>IF(Table1[[#This Row],[Satisfaction Score]]&lt;3,"Unsatisfied",IF(Table1[[#This Row],[Satisfaction Score]]&lt;4,"Neutral","Satisfied"))</f>
        <v>Unsatisfied</v>
      </c>
      <c r="Z1849">
        <v>5</v>
      </c>
      <c r="AA1849" s="1">
        <v>45035</v>
      </c>
      <c r="AB1849" t="s">
        <v>50</v>
      </c>
      <c r="AC1849" t="s">
        <v>42</v>
      </c>
      <c r="AD1849" t="s">
        <v>73</v>
      </c>
      <c r="AE1849">
        <v>4</v>
      </c>
      <c r="AF1849" s="5">
        <v>133.56</v>
      </c>
      <c r="AG1849">
        <v>22</v>
      </c>
      <c r="AH1849" t="str">
        <f t="shared" si="28"/>
        <v>Young Adult</v>
      </c>
    </row>
    <row r="1850" spans="1:34" x14ac:dyDescent="0.25">
      <c r="A1850">
        <v>2372</v>
      </c>
      <c r="B1850" s="1">
        <v>43682</v>
      </c>
      <c r="C1850">
        <v>6</v>
      </c>
      <c r="D1850" t="s">
        <v>120</v>
      </c>
      <c r="E1850" t="s">
        <v>29</v>
      </c>
      <c r="F1850" t="s">
        <v>30</v>
      </c>
      <c r="G1850" t="s">
        <v>55</v>
      </c>
      <c r="H1850" t="s">
        <v>45</v>
      </c>
      <c r="I1850" t="s">
        <v>46</v>
      </c>
      <c r="J1850" t="s">
        <v>34</v>
      </c>
      <c r="K1850" t="s">
        <v>188</v>
      </c>
      <c r="L1850" t="s">
        <v>70</v>
      </c>
      <c r="M1850" s="1">
        <v>33673</v>
      </c>
      <c r="N1850" t="s">
        <v>36</v>
      </c>
      <c r="O1850" t="s">
        <v>37</v>
      </c>
      <c r="P1850" t="s">
        <v>49</v>
      </c>
      <c r="Q1850" t="s">
        <v>61</v>
      </c>
      <c r="R1850" t="s">
        <v>40</v>
      </c>
      <c r="S1850" t="str">
        <f>IF(Table1[[#This Row],[Current Employee Rating]]&gt;=4,"High Performer",IF(Table1[[#This Row],[Current Employee Rating]]&gt;=3,"Average Performer","Low Performer"))</f>
        <v>Low Performer</v>
      </c>
      <c r="T1850">
        <v>2</v>
      </c>
      <c r="U1850" s="1">
        <v>45140</v>
      </c>
      <c r="V1850">
        <v>3</v>
      </c>
      <c r="W1850" t="str">
        <f>IF(Table1[[#This Row],[Engagement Score]]&lt;3,"Low",IF(Table1[[#This Row],[Engagement Score]]&lt;4,"Medium","High"))</f>
        <v>Medium</v>
      </c>
      <c r="X1850">
        <v>4</v>
      </c>
      <c r="Y1850" t="str">
        <f>IF(Table1[[#This Row],[Satisfaction Score]]&lt;3,"Unsatisfied",IF(Table1[[#This Row],[Satisfaction Score]]&lt;4,"Neutral","Satisfied"))</f>
        <v>Satisfied</v>
      </c>
      <c r="Z1850">
        <v>5</v>
      </c>
      <c r="AA1850" s="1">
        <v>44953</v>
      </c>
      <c r="AB1850" t="s">
        <v>41</v>
      </c>
      <c r="AC1850" t="s">
        <v>42</v>
      </c>
      <c r="AD1850" t="s">
        <v>63</v>
      </c>
      <c r="AE1850">
        <v>2</v>
      </c>
      <c r="AF1850" s="5">
        <v>784.93</v>
      </c>
      <c r="AG1850">
        <v>27</v>
      </c>
      <c r="AH1850" t="str">
        <f t="shared" si="28"/>
        <v>Adult</v>
      </c>
    </row>
    <row r="1851" spans="1:34" x14ac:dyDescent="0.25">
      <c r="A1851">
        <v>2373</v>
      </c>
      <c r="B1851" s="1">
        <v>44140</v>
      </c>
      <c r="C1851">
        <v>5</v>
      </c>
      <c r="D1851" t="s">
        <v>122</v>
      </c>
      <c r="E1851" t="s">
        <v>69</v>
      </c>
      <c r="F1851" t="s">
        <v>30</v>
      </c>
      <c r="G1851" t="s">
        <v>55</v>
      </c>
      <c r="H1851" t="s">
        <v>45</v>
      </c>
      <c r="I1851" t="s">
        <v>55</v>
      </c>
      <c r="J1851" t="s">
        <v>95</v>
      </c>
      <c r="K1851" t="s">
        <v>95</v>
      </c>
      <c r="L1851" t="s">
        <v>102</v>
      </c>
      <c r="M1851" s="1">
        <v>30246</v>
      </c>
      <c r="N1851" t="s">
        <v>36</v>
      </c>
      <c r="O1851" t="s">
        <v>37</v>
      </c>
      <c r="P1851" t="s">
        <v>60</v>
      </c>
      <c r="Q1851" t="s">
        <v>77</v>
      </c>
      <c r="R1851" t="s">
        <v>40</v>
      </c>
      <c r="S1851" t="str">
        <f>IF(Table1[[#This Row],[Current Employee Rating]]&gt;=4,"High Performer",IF(Table1[[#This Row],[Current Employee Rating]]&gt;=3,"Average Performer","Low Performer"))</f>
        <v>Low Performer</v>
      </c>
      <c r="T1851">
        <v>2</v>
      </c>
      <c r="U1851" s="1">
        <v>45128</v>
      </c>
      <c r="V1851">
        <v>3</v>
      </c>
      <c r="W1851" t="str">
        <f>IF(Table1[[#This Row],[Engagement Score]]&lt;3,"Low",IF(Table1[[#This Row],[Engagement Score]]&lt;4,"Medium","High"))</f>
        <v>Medium</v>
      </c>
      <c r="X1851">
        <v>5</v>
      </c>
      <c r="Y1851" t="str">
        <f>IF(Table1[[#This Row],[Satisfaction Score]]&lt;3,"Unsatisfied",IF(Table1[[#This Row],[Satisfaction Score]]&lt;4,"Neutral","Satisfied"))</f>
        <v>Satisfied</v>
      </c>
      <c r="Z1851">
        <v>5</v>
      </c>
      <c r="AA1851" s="1">
        <v>44973</v>
      </c>
      <c r="AB1851" t="s">
        <v>62</v>
      </c>
      <c r="AC1851" t="s">
        <v>51</v>
      </c>
      <c r="AD1851" t="s">
        <v>63</v>
      </c>
      <c r="AE1851">
        <v>4</v>
      </c>
      <c r="AF1851" s="5">
        <v>801.63</v>
      </c>
      <c r="AG1851">
        <v>38</v>
      </c>
      <c r="AH1851" t="str">
        <f t="shared" si="28"/>
        <v>Adult</v>
      </c>
    </row>
    <row r="1852" spans="1:34" x14ac:dyDescent="0.25">
      <c r="A1852">
        <v>2374</v>
      </c>
      <c r="B1852" s="1">
        <v>44359</v>
      </c>
      <c r="C1852">
        <v>4</v>
      </c>
      <c r="D1852" t="s">
        <v>120</v>
      </c>
      <c r="E1852" t="s">
        <v>74</v>
      </c>
      <c r="F1852" t="s">
        <v>30</v>
      </c>
      <c r="G1852" t="s">
        <v>46</v>
      </c>
      <c r="H1852" t="s">
        <v>45</v>
      </c>
      <c r="I1852" t="s">
        <v>46</v>
      </c>
      <c r="J1852" t="s">
        <v>95</v>
      </c>
      <c r="K1852" t="s">
        <v>95</v>
      </c>
      <c r="L1852" t="s">
        <v>70</v>
      </c>
      <c r="M1852" s="1">
        <v>22867</v>
      </c>
      <c r="N1852" t="s">
        <v>36</v>
      </c>
      <c r="O1852" t="s">
        <v>37</v>
      </c>
      <c r="P1852" t="s">
        <v>84</v>
      </c>
      <c r="Q1852" t="s">
        <v>77</v>
      </c>
      <c r="R1852" t="s">
        <v>40</v>
      </c>
      <c r="S1852" t="str">
        <f>IF(Table1[[#This Row],[Current Employee Rating]]&gt;=4,"High Performer",IF(Table1[[#This Row],[Current Employee Rating]]&gt;=3,"Average Performer","Low Performer"))</f>
        <v>Low Performer</v>
      </c>
      <c r="T1852">
        <v>2</v>
      </c>
      <c r="U1852" s="1">
        <v>44942</v>
      </c>
      <c r="V1852">
        <v>1</v>
      </c>
      <c r="W1852" t="str">
        <f>IF(Table1[[#This Row],[Engagement Score]]&lt;3,"Low",IF(Table1[[#This Row],[Engagement Score]]&lt;4,"Medium","High"))</f>
        <v>Low</v>
      </c>
      <c r="X1852">
        <v>2</v>
      </c>
      <c r="Y1852" t="str">
        <f>IF(Table1[[#This Row],[Satisfaction Score]]&lt;3,"Unsatisfied",IF(Table1[[#This Row],[Satisfaction Score]]&lt;4,"Neutral","Satisfied"))</f>
        <v>Unsatisfied</v>
      </c>
      <c r="Z1852">
        <v>1</v>
      </c>
      <c r="AA1852" s="1">
        <v>45047</v>
      </c>
      <c r="AB1852" t="s">
        <v>50</v>
      </c>
      <c r="AC1852" t="s">
        <v>51</v>
      </c>
      <c r="AD1852" t="s">
        <v>52</v>
      </c>
      <c r="AE1852">
        <v>2</v>
      </c>
      <c r="AF1852" s="5">
        <v>650.48</v>
      </c>
      <c r="AG1852">
        <v>59</v>
      </c>
      <c r="AH1852" t="str">
        <f t="shared" si="28"/>
        <v>Middle Aged</v>
      </c>
    </row>
    <row r="1853" spans="1:34" x14ac:dyDescent="0.25">
      <c r="A1853">
        <v>2375</v>
      </c>
      <c r="B1853" s="1">
        <v>43356</v>
      </c>
      <c r="C1853">
        <v>7</v>
      </c>
      <c r="D1853" t="s">
        <v>120</v>
      </c>
      <c r="E1853" t="s">
        <v>64</v>
      </c>
      <c r="F1853" t="s">
        <v>30</v>
      </c>
      <c r="G1853" t="s">
        <v>31</v>
      </c>
      <c r="H1853" t="s">
        <v>56</v>
      </c>
      <c r="I1853" t="s">
        <v>55</v>
      </c>
      <c r="J1853" t="s">
        <v>95</v>
      </c>
      <c r="K1853" t="s">
        <v>95</v>
      </c>
      <c r="L1853" t="s">
        <v>65</v>
      </c>
      <c r="M1853" s="1">
        <v>21491</v>
      </c>
      <c r="N1853" t="s">
        <v>36</v>
      </c>
      <c r="O1853" t="s">
        <v>48</v>
      </c>
      <c r="P1853" t="s">
        <v>72</v>
      </c>
      <c r="Q1853" t="s">
        <v>61</v>
      </c>
      <c r="R1853" t="s">
        <v>40</v>
      </c>
      <c r="S1853" t="str">
        <f>IF(Table1[[#This Row],[Current Employee Rating]]&gt;=4,"High Performer",IF(Table1[[#This Row],[Current Employee Rating]]&gt;=3,"Average Performer","Low Performer"))</f>
        <v>Low Performer</v>
      </c>
      <c r="T1853">
        <v>1</v>
      </c>
      <c r="U1853" s="1">
        <v>44787</v>
      </c>
      <c r="V1853">
        <v>2</v>
      </c>
      <c r="W1853" t="str">
        <f>IF(Table1[[#This Row],[Engagement Score]]&lt;3,"Low",IF(Table1[[#This Row],[Engagement Score]]&lt;4,"Medium","High"))</f>
        <v>Low</v>
      </c>
      <c r="X1853">
        <v>4</v>
      </c>
      <c r="Y1853" t="str">
        <f>IF(Table1[[#This Row],[Satisfaction Score]]&lt;3,"Unsatisfied",IF(Table1[[#This Row],[Satisfaction Score]]&lt;4,"Neutral","Satisfied"))</f>
        <v>Satisfied</v>
      </c>
      <c r="Z1853">
        <v>2</v>
      </c>
      <c r="AA1853" s="1">
        <v>44885</v>
      </c>
      <c r="AB1853" t="s">
        <v>62</v>
      </c>
      <c r="AC1853" t="s">
        <v>51</v>
      </c>
      <c r="AD1853" t="s">
        <v>43</v>
      </c>
      <c r="AE1853">
        <v>5</v>
      </c>
      <c r="AF1853" s="5">
        <v>770.33</v>
      </c>
      <c r="AG1853">
        <v>60</v>
      </c>
      <c r="AH1853" t="str">
        <f t="shared" si="28"/>
        <v>Old</v>
      </c>
    </row>
    <row r="1854" spans="1:34" x14ac:dyDescent="0.25">
      <c r="A1854">
        <v>2376</v>
      </c>
      <c r="B1854" s="1">
        <v>45025</v>
      </c>
      <c r="C1854">
        <v>3</v>
      </c>
      <c r="D1854" t="s">
        <v>133</v>
      </c>
      <c r="E1854" t="s">
        <v>29</v>
      </c>
      <c r="F1854" t="s">
        <v>30</v>
      </c>
      <c r="G1854" t="s">
        <v>55</v>
      </c>
      <c r="H1854" t="s">
        <v>45</v>
      </c>
      <c r="I1854" t="s">
        <v>33</v>
      </c>
      <c r="J1854" t="s">
        <v>34</v>
      </c>
      <c r="K1854" t="s">
        <v>188</v>
      </c>
      <c r="L1854" t="s">
        <v>70</v>
      </c>
      <c r="M1854" s="1">
        <v>30599</v>
      </c>
      <c r="N1854" t="s">
        <v>36</v>
      </c>
      <c r="O1854" t="s">
        <v>37</v>
      </c>
      <c r="P1854" t="s">
        <v>84</v>
      </c>
      <c r="Q1854" t="s">
        <v>77</v>
      </c>
      <c r="R1854" t="s">
        <v>40</v>
      </c>
      <c r="S1854" t="str">
        <f>IF(Table1[[#This Row],[Current Employee Rating]]&gt;=4,"High Performer",IF(Table1[[#This Row],[Current Employee Rating]]&gt;=3,"Average Performer","Low Performer"))</f>
        <v>High Performer</v>
      </c>
      <c r="T1854">
        <v>4</v>
      </c>
      <c r="U1854" s="1">
        <v>44902</v>
      </c>
      <c r="V1854">
        <v>5</v>
      </c>
      <c r="W1854" t="str">
        <f>IF(Table1[[#This Row],[Engagement Score]]&lt;3,"Low",IF(Table1[[#This Row],[Engagement Score]]&lt;4,"Medium","High"))</f>
        <v>High</v>
      </c>
      <c r="X1854">
        <v>2</v>
      </c>
      <c r="Y1854" t="str">
        <f>IF(Table1[[#This Row],[Satisfaction Score]]&lt;3,"Unsatisfied",IF(Table1[[#This Row],[Satisfaction Score]]&lt;4,"Neutral","Satisfied"))</f>
        <v>Unsatisfied</v>
      </c>
      <c r="Z1854">
        <v>4</v>
      </c>
      <c r="AA1854" s="1">
        <v>45042</v>
      </c>
      <c r="AB1854" t="s">
        <v>92</v>
      </c>
      <c r="AC1854" t="s">
        <v>42</v>
      </c>
      <c r="AD1854" t="s">
        <v>63</v>
      </c>
      <c r="AE1854">
        <v>5</v>
      </c>
      <c r="AF1854" s="5">
        <v>755.69</v>
      </c>
      <c r="AG1854">
        <v>40</v>
      </c>
      <c r="AH1854" t="str">
        <f t="shared" si="28"/>
        <v>Middle Aged</v>
      </c>
    </row>
    <row r="1855" spans="1:34" x14ac:dyDescent="0.25">
      <c r="A1855">
        <v>2377</v>
      </c>
      <c r="B1855" s="1">
        <v>44205</v>
      </c>
      <c r="C1855">
        <v>5</v>
      </c>
      <c r="D1855" t="s">
        <v>133</v>
      </c>
      <c r="E1855" t="s">
        <v>85</v>
      </c>
      <c r="F1855" t="s">
        <v>30</v>
      </c>
      <c r="G1855" t="s">
        <v>31</v>
      </c>
      <c r="H1855" t="s">
        <v>56</v>
      </c>
      <c r="I1855" t="s">
        <v>46</v>
      </c>
      <c r="J1855" t="s">
        <v>34</v>
      </c>
      <c r="K1855" t="s">
        <v>188</v>
      </c>
      <c r="L1855" t="s">
        <v>82</v>
      </c>
      <c r="M1855" s="1">
        <v>22081</v>
      </c>
      <c r="N1855" t="s">
        <v>36</v>
      </c>
      <c r="O1855" t="s">
        <v>48</v>
      </c>
      <c r="P1855" t="s">
        <v>38</v>
      </c>
      <c r="Q1855" t="s">
        <v>61</v>
      </c>
      <c r="R1855" t="s">
        <v>40</v>
      </c>
      <c r="S1855" t="str">
        <f>IF(Table1[[#This Row],[Current Employee Rating]]&gt;=4,"High Performer",IF(Table1[[#This Row],[Current Employee Rating]]&gt;=3,"Average Performer","Low Performer"))</f>
        <v>High Performer</v>
      </c>
      <c r="T1855">
        <v>4</v>
      </c>
      <c r="U1855" s="1">
        <v>44926</v>
      </c>
      <c r="V1855">
        <v>1</v>
      </c>
      <c r="W1855" t="str">
        <f>IF(Table1[[#This Row],[Engagement Score]]&lt;3,"Low",IF(Table1[[#This Row],[Engagement Score]]&lt;4,"Medium","High"))</f>
        <v>Low</v>
      </c>
      <c r="X1855">
        <v>2</v>
      </c>
      <c r="Y1855" t="str">
        <f>IF(Table1[[#This Row],[Satisfaction Score]]&lt;3,"Unsatisfied",IF(Table1[[#This Row],[Satisfaction Score]]&lt;4,"Neutral","Satisfied"))</f>
        <v>Unsatisfied</v>
      </c>
      <c r="Z1855">
        <v>1</v>
      </c>
      <c r="AA1855" s="1">
        <v>44920</v>
      </c>
      <c r="AB1855" t="s">
        <v>41</v>
      </c>
      <c r="AC1855" t="s">
        <v>51</v>
      </c>
      <c r="AD1855" t="s">
        <v>43</v>
      </c>
      <c r="AE1855">
        <v>1</v>
      </c>
      <c r="AF1855" s="5">
        <v>921.26</v>
      </c>
      <c r="AG1855">
        <v>61</v>
      </c>
      <c r="AH1855" t="str">
        <f t="shared" si="28"/>
        <v>Old</v>
      </c>
    </row>
    <row r="1856" spans="1:34" x14ac:dyDescent="0.25">
      <c r="A1856">
        <v>2378</v>
      </c>
      <c r="B1856" s="1">
        <v>43913</v>
      </c>
      <c r="C1856">
        <v>6</v>
      </c>
      <c r="D1856" t="s">
        <v>133</v>
      </c>
      <c r="E1856" t="s">
        <v>44</v>
      </c>
      <c r="F1856" t="s">
        <v>30</v>
      </c>
      <c r="G1856" t="s">
        <v>46</v>
      </c>
      <c r="H1856" t="s">
        <v>45</v>
      </c>
      <c r="I1856" t="s">
        <v>55</v>
      </c>
      <c r="J1856" t="s">
        <v>34</v>
      </c>
      <c r="K1856" t="s">
        <v>188</v>
      </c>
      <c r="L1856" t="s">
        <v>99</v>
      </c>
      <c r="M1856" s="1">
        <v>16399</v>
      </c>
      <c r="N1856" t="s">
        <v>36</v>
      </c>
      <c r="O1856" t="s">
        <v>37</v>
      </c>
      <c r="P1856" t="s">
        <v>60</v>
      </c>
      <c r="Q1856" t="s">
        <v>67</v>
      </c>
      <c r="R1856" t="s">
        <v>40</v>
      </c>
      <c r="S1856" t="str">
        <f>IF(Table1[[#This Row],[Current Employee Rating]]&gt;=4,"High Performer",IF(Table1[[#This Row],[Current Employee Rating]]&gt;=3,"Average Performer","Low Performer"))</f>
        <v>Low Performer</v>
      </c>
      <c r="T1856">
        <v>2</v>
      </c>
      <c r="U1856" s="1">
        <v>45111</v>
      </c>
      <c r="V1856">
        <v>2</v>
      </c>
      <c r="W1856" t="str">
        <f>IF(Table1[[#This Row],[Engagement Score]]&lt;3,"Low",IF(Table1[[#This Row],[Engagement Score]]&lt;4,"Medium","High"))</f>
        <v>Low</v>
      </c>
      <c r="X1856">
        <v>5</v>
      </c>
      <c r="Y1856" t="str">
        <f>IF(Table1[[#This Row],[Satisfaction Score]]&lt;3,"Unsatisfied",IF(Table1[[#This Row],[Satisfaction Score]]&lt;4,"Neutral","Satisfied"))</f>
        <v>Satisfied</v>
      </c>
      <c r="Z1856">
        <v>3</v>
      </c>
      <c r="AA1856" s="1">
        <v>45023</v>
      </c>
      <c r="AB1856" t="s">
        <v>41</v>
      </c>
      <c r="AC1856" t="s">
        <v>42</v>
      </c>
      <c r="AD1856" t="s">
        <v>73</v>
      </c>
      <c r="AE1856">
        <v>3</v>
      </c>
      <c r="AF1856" s="5">
        <v>751.79</v>
      </c>
      <c r="AG1856">
        <v>76</v>
      </c>
      <c r="AH1856" t="str">
        <f t="shared" si="28"/>
        <v>Old</v>
      </c>
    </row>
    <row r="1857" spans="1:34" x14ac:dyDescent="0.25">
      <c r="A1857">
        <v>2379</v>
      </c>
      <c r="B1857" s="1">
        <v>43757</v>
      </c>
      <c r="C1857">
        <v>6</v>
      </c>
      <c r="D1857" t="s">
        <v>133</v>
      </c>
      <c r="E1857" t="s">
        <v>87</v>
      </c>
      <c r="F1857" t="s">
        <v>108</v>
      </c>
      <c r="G1857" t="s">
        <v>55</v>
      </c>
      <c r="H1857" t="s">
        <v>32</v>
      </c>
      <c r="I1857" t="s">
        <v>46</v>
      </c>
      <c r="J1857" t="s">
        <v>34</v>
      </c>
      <c r="K1857" t="s">
        <v>188</v>
      </c>
      <c r="L1857" t="s">
        <v>97</v>
      </c>
      <c r="M1857" s="1">
        <v>33594</v>
      </c>
      <c r="N1857" t="s">
        <v>36</v>
      </c>
      <c r="O1857" t="s">
        <v>37</v>
      </c>
      <c r="P1857" t="s">
        <v>84</v>
      </c>
      <c r="Q1857" t="s">
        <v>77</v>
      </c>
      <c r="R1857" t="s">
        <v>40</v>
      </c>
      <c r="S1857" t="str">
        <f>IF(Table1[[#This Row],[Current Employee Rating]]&gt;=4,"High Performer",IF(Table1[[#This Row],[Current Employee Rating]]&gt;=3,"Average Performer","Low Performer"))</f>
        <v>Low Performer</v>
      </c>
      <c r="T1857">
        <v>2</v>
      </c>
      <c r="U1857" s="1">
        <v>45108</v>
      </c>
      <c r="V1857">
        <v>2</v>
      </c>
      <c r="W1857" t="str">
        <f>IF(Table1[[#This Row],[Engagement Score]]&lt;3,"Low",IF(Table1[[#This Row],[Engagement Score]]&lt;4,"Medium","High"))</f>
        <v>Low</v>
      </c>
      <c r="X1857">
        <v>5</v>
      </c>
      <c r="Y1857" t="str">
        <f>IF(Table1[[#This Row],[Satisfaction Score]]&lt;3,"Unsatisfied",IF(Table1[[#This Row],[Satisfaction Score]]&lt;4,"Neutral","Satisfied"))</f>
        <v>Satisfied</v>
      </c>
      <c r="Z1857">
        <v>1</v>
      </c>
      <c r="AA1857" s="1">
        <v>44797</v>
      </c>
      <c r="AB1857" t="s">
        <v>92</v>
      </c>
      <c r="AC1857" t="s">
        <v>51</v>
      </c>
      <c r="AD1857" t="s">
        <v>63</v>
      </c>
      <c r="AE1857">
        <v>4</v>
      </c>
      <c r="AF1857" s="5">
        <v>146.18</v>
      </c>
      <c r="AG1857">
        <v>28</v>
      </c>
      <c r="AH1857" t="str">
        <f t="shared" si="28"/>
        <v>Adult</v>
      </c>
    </row>
    <row r="1858" spans="1:34" x14ac:dyDescent="0.25">
      <c r="A1858">
        <v>2380</v>
      </c>
      <c r="B1858" s="1">
        <v>45109</v>
      </c>
      <c r="C1858">
        <v>2</v>
      </c>
      <c r="D1858" t="s">
        <v>133</v>
      </c>
      <c r="E1858" t="s">
        <v>64</v>
      </c>
      <c r="F1858" t="s">
        <v>30</v>
      </c>
      <c r="G1858" t="s">
        <v>55</v>
      </c>
      <c r="H1858" t="s">
        <v>45</v>
      </c>
      <c r="I1858" t="s">
        <v>33</v>
      </c>
      <c r="J1858" t="s">
        <v>34</v>
      </c>
      <c r="K1858" t="s">
        <v>188</v>
      </c>
      <c r="L1858" t="s">
        <v>65</v>
      </c>
      <c r="M1858" s="1">
        <v>20808</v>
      </c>
      <c r="N1858" t="s">
        <v>36</v>
      </c>
      <c r="O1858" t="s">
        <v>37</v>
      </c>
      <c r="P1858" t="s">
        <v>60</v>
      </c>
      <c r="Q1858" t="s">
        <v>67</v>
      </c>
      <c r="R1858" t="s">
        <v>40</v>
      </c>
      <c r="S1858" t="str">
        <f>IF(Table1[[#This Row],[Current Employee Rating]]&gt;=4,"High Performer",IF(Table1[[#This Row],[Current Employee Rating]]&gt;=3,"Average Performer","Low Performer"))</f>
        <v>Low Performer</v>
      </c>
      <c r="T1858">
        <v>2</v>
      </c>
      <c r="U1858" s="1">
        <v>44859</v>
      </c>
      <c r="V1858">
        <v>2</v>
      </c>
      <c r="W1858" t="str">
        <f>IF(Table1[[#This Row],[Engagement Score]]&lt;3,"Low",IF(Table1[[#This Row],[Engagement Score]]&lt;4,"Medium","High"))</f>
        <v>Low</v>
      </c>
      <c r="X1858">
        <v>1</v>
      </c>
      <c r="Y1858" t="str">
        <f>IF(Table1[[#This Row],[Satisfaction Score]]&lt;3,"Unsatisfied",IF(Table1[[#This Row],[Satisfaction Score]]&lt;4,"Neutral","Satisfied"))</f>
        <v>Unsatisfied</v>
      </c>
      <c r="Z1858">
        <v>3</v>
      </c>
      <c r="AA1858" s="1">
        <v>44868</v>
      </c>
      <c r="AB1858" t="s">
        <v>50</v>
      </c>
      <c r="AC1858" t="s">
        <v>42</v>
      </c>
      <c r="AD1858" t="s">
        <v>63</v>
      </c>
      <c r="AE1858">
        <v>5</v>
      </c>
      <c r="AF1858" s="5">
        <v>910.96</v>
      </c>
      <c r="AG1858">
        <v>67</v>
      </c>
      <c r="AH1858" t="str">
        <f t="shared" si="28"/>
        <v>Old</v>
      </c>
    </row>
    <row r="1859" spans="1:34" x14ac:dyDescent="0.25">
      <c r="A1859">
        <v>2381</v>
      </c>
      <c r="B1859" s="1">
        <v>43706</v>
      </c>
      <c r="C1859">
        <v>6</v>
      </c>
      <c r="D1859" t="s">
        <v>133</v>
      </c>
      <c r="E1859" t="s">
        <v>94</v>
      </c>
      <c r="F1859" t="s">
        <v>30</v>
      </c>
      <c r="G1859" t="s">
        <v>46</v>
      </c>
      <c r="H1859" t="s">
        <v>56</v>
      </c>
      <c r="I1859" t="s">
        <v>46</v>
      </c>
      <c r="J1859" t="s">
        <v>34</v>
      </c>
      <c r="K1859" t="s">
        <v>188</v>
      </c>
      <c r="L1859" t="s">
        <v>102</v>
      </c>
      <c r="M1859" s="1">
        <v>32241</v>
      </c>
      <c r="N1859" t="s">
        <v>36</v>
      </c>
      <c r="O1859" t="s">
        <v>37</v>
      </c>
      <c r="P1859" t="s">
        <v>60</v>
      </c>
      <c r="Q1859" t="s">
        <v>77</v>
      </c>
      <c r="R1859" t="s">
        <v>40</v>
      </c>
      <c r="S1859" t="str">
        <f>IF(Table1[[#This Row],[Current Employee Rating]]&gt;=4,"High Performer",IF(Table1[[#This Row],[Current Employee Rating]]&gt;=3,"Average Performer","Low Performer"))</f>
        <v>Low Performer</v>
      </c>
      <c r="T1859">
        <v>2</v>
      </c>
      <c r="U1859" s="1">
        <v>44972</v>
      </c>
      <c r="V1859">
        <v>2</v>
      </c>
      <c r="W1859" t="str">
        <f>IF(Table1[[#This Row],[Engagement Score]]&lt;3,"Low",IF(Table1[[#This Row],[Engagement Score]]&lt;4,"Medium","High"))</f>
        <v>Low</v>
      </c>
      <c r="X1859">
        <v>3</v>
      </c>
      <c r="Y1859" t="str">
        <f>IF(Table1[[#This Row],[Satisfaction Score]]&lt;3,"Unsatisfied",IF(Table1[[#This Row],[Satisfaction Score]]&lt;4,"Neutral","Satisfied"))</f>
        <v>Neutral</v>
      </c>
      <c r="Z1859">
        <v>3</v>
      </c>
      <c r="AA1859" s="1">
        <v>44953</v>
      </c>
      <c r="AB1859" t="s">
        <v>68</v>
      </c>
      <c r="AC1859" t="s">
        <v>51</v>
      </c>
      <c r="AD1859" t="s">
        <v>73</v>
      </c>
      <c r="AE1859">
        <v>1</v>
      </c>
      <c r="AF1859" s="5">
        <v>404.78</v>
      </c>
      <c r="AG1859">
        <v>31</v>
      </c>
      <c r="AH1859" t="str">
        <f t="shared" ref="AH1859:AH1922" si="29">IF(AG1859&lt;25,"Young Adult", IF(AG1859&lt;40, "Adult", IF(AG1859&lt;60, "Middle Aged", "Old")))</f>
        <v>Adult</v>
      </c>
    </row>
    <row r="1860" spans="1:34" x14ac:dyDescent="0.25">
      <c r="A1860">
        <v>2382</v>
      </c>
      <c r="B1860" s="1">
        <v>45124</v>
      </c>
      <c r="C1860">
        <v>2</v>
      </c>
      <c r="D1860" t="s">
        <v>133</v>
      </c>
      <c r="E1860" t="s">
        <v>74</v>
      </c>
      <c r="F1860" t="s">
        <v>30</v>
      </c>
      <c r="G1860" t="s">
        <v>46</v>
      </c>
      <c r="H1860" t="s">
        <v>32</v>
      </c>
      <c r="I1860" t="s">
        <v>33</v>
      </c>
      <c r="J1860" t="s">
        <v>34</v>
      </c>
      <c r="K1860" t="s">
        <v>188</v>
      </c>
      <c r="L1860" t="s">
        <v>102</v>
      </c>
      <c r="M1860" s="1">
        <v>16050</v>
      </c>
      <c r="N1860" t="s">
        <v>36</v>
      </c>
      <c r="O1860" t="s">
        <v>48</v>
      </c>
      <c r="P1860" t="s">
        <v>84</v>
      </c>
      <c r="Q1860" t="s">
        <v>61</v>
      </c>
      <c r="R1860" t="s">
        <v>40</v>
      </c>
      <c r="S1860" t="str">
        <f>IF(Table1[[#This Row],[Current Employee Rating]]&gt;=4,"High Performer",IF(Table1[[#This Row],[Current Employee Rating]]&gt;=3,"Average Performer","Low Performer"))</f>
        <v>Low Performer</v>
      </c>
      <c r="T1860">
        <v>1</v>
      </c>
      <c r="U1860" s="1">
        <v>44884</v>
      </c>
      <c r="V1860">
        <v>4</v>
      </c>
      <c r="W1860" t="str">
        <f>IF(Table1[[#This Row],[Engagement Score]]&lt;3,"Low",IF(Table1[[#This Row],[Engagement Score]]&lt;4,"Medium","High"))</f>
        <v>High</v>
      </c>
      <c r="X1860">
        <v>3</v>
      </c>
      <c r="Y1860" t="str">
        <f>IF(Table1[[#This Row],[Satisfaction Score]]&lt;3,"Unsatisfied",IF(Table1[[#This Row],[Satisfaction Score]]&lt;4,"Neutral","Satisfied"))</f>
        <v>Neutral</v>
      </c>
      <c r="Z1860">
        <v>4</v>
      </c>
      <c r="AA1860" s="1">
        <v>45139</v>
      </c>
      <c r="AB1860" t="s">
        <v>62</v>
      </c>
      <c r="AC1860" t="s">
        <v>42</v>
      </c>
      <c r="AD1860" t="s">
        <v>63</v>
      </c>
      <c r="AE1860">
        <v>1</v>
      </c>
      <c r="AF1860" s="5">
        <v>751.78</v>
      </c>
      <c r="AG1860">
        <v>80</v>
      </c>
      <c r="AH1860" t="str">
        <f t="shared" si="29"/>
        <v>Old</v>
      </c>
    </row>
    <row r="1861" spans="1:34" x14ac:dyDescent="0.25">
      <c r="A1861">
        <v>2383</v>
      </c>
      <c r="B1861" s="1">
        <v>43863</v>
      </c>
      <c r="C1861">
        <v>6</v>
      </c>
      <c r="D1861" t="s">
        <v>133</v>
      </c>
      <c r="E1861" t="s">
        <v>81</v>
      </c>
      <c r="F1861" t="s">
        <v>30</v>
      </c>
      <c r="G1861" t="s">
        <v>55</v>
      </c>
      <c r="H1861" t="s">
        <v>45</v>
      </c>
      <c r="I1861" t="s">
        <v>55</v>
      </c>
      <c r="J1861" t="s">
        <v>34</v>
      </c>
      <c r="K1861" t="s">
        <v>188</v>
      </c>
      <c r="L1861" t="s">
        <v>70</v>
      </c>
      <c r="M1861" s="1">
        <v>26762</v>
      </c>
      <c r="N1861" t="s">
        <v>36</v>
      </c>
      <c r="O1861" t="s">
        <v>48</v>
      </c>
      <c r="P1861" t="s">
        <v>84</v>
      </c>
      <c r="Q1861" t="s">
        <v>39</v>
      </c>
      <c r="R1861" t="s">
        <v>40</v>
      </c>
      <c r="S1861" t="str">
        <f>IF(Table1[[#This Row],[Current Employee Rating]]&gt;=4,"High Performer",IF(Table1[[#This Row],[Current Employee Rating]]&gt;=3,"Average Performer","Low Performer"))</f>
        <v>High Performer</v>
      </c>
      <c r="T1861">
        <v>4</v>
      </c>
      <c r="U1861" s="1">
        <v>44886</v>
      </c>
      <c r="V1861">
        <v>5</v>
      </c>
      <c r="W1861" t="str">
        <f>IF(Table1[[#This Row],[Engagement Score]]&lt;3,"Low",IF(Table1[[#This Row],[Engagement Score]]&lt;4,"Medium","High"))</f>
        <v>High</v>
      </c>
      <c r="X1861">
        <v>3</v>
      </c>
      <c r="Y1861" t="str">
        <f>IF(Table1[[#This Row],[Satisfaction Score]]&lt;3,"Unsatisfied",IF(Table1[[#This Row],[Satisfaction Score]]&lt;4,"Neutral","Satisfied"))</f>
        <v>Neutral</v>
      </c>
      <c r="Z1861">
        <v>5</v>
      </c>
      <c r="AA1861" s="1">
        <v>44782</v>
      </c>
      <c r="AB1861" t="s">
        <v>50</v>
      </c>
      <c r="AC1861" t="s">
        <v>51</v>
      </c>
      <c r="AD1861" t="s">
        <v>52</v>
      </c>
      <c r="AE1861">
        <v>1</v>
      </c>
      <c r="AF1861" s="5">
        <v>374.73</v>
      </c>
      <c r="AG1861">
        <v>47</v>
      </c>
      <c r="AH1861" t="str">
        <f t="shared" si="29"/>
        <v>Middle Aged</v>
      </c>
    </row>
    <row r="1862" spans="1:34" x14ac:dyDescent="0.25">
      <c r="A1862">
        <v>2384</v>
      </c>
      <c r="B1862" s="1">
        <v>44483</v>
      </c>
      <c r="C1862">
        <v>4</v>
      </c>
      <c r="D1862" t="s">
        <v>133</v>
      </c>
      <c r="E1862" t="s">
        <v>54</v>
      </c>
      <c r="F1862" t="s">
        <v>108</v>
      </c>
      <c r="G1862" t="s">
        <v>55</v>
      </c>
      <c r="H1862" t="s">
        <v>45</v>
      </c>
      <c r="I1862" t="s">
        <v>33</v>
      </c>
      <c r="J1862" t="s">
        <v>34</v>
      </c>
      <c r="K1862" t="s">
        <v>188</v>
      </c>
      <c r="L1862" t="s">
        <v>70</v>
      </c>
      <c r="M1862" s="1">
        <v>29109</v>
      </c>
      <c r="N1862" t="s">
        <v>36</v>
      </c>
      <c r="O1862" t="s">
        <v>37</v>
      </c>
      <c r="P1862" t="s">
        <v>49</v>
      </c>
      <c r="Q1862" t="s">
        <v>67</v>
      </c>
      <c r="R1862" t="s">
        <v>40</v>
      </c>
      <c r="S1862" t="str">
        <f>IF(Table1[[#This Row],[Current Employee Rating]]&gt;=4,"High Performer",IF(Table1[[#This Row],[Current Employee Rating]]&gt;=3,"Average Performer","Low Performer"))</f>
        <v>High Performer</v>
      </c>
      <c r="T1862">
        <v>5</v>
      </c>
      <c r="U1862" s="1">
        <v>44807</v>
      </c>
      <c r="V1862">
        <v>2</v>
      </c>
      <c r="W1862" t="str">
        <f>IF(Table1[[#This Row],[Engagement Score]]&lt;3,"Low",IF(Table1[[#This Row],[Engagement Score]]&lt;4,"Medium","High"))</f>
        <v>Low</v>
      </c>
      <c r="X1862">
        <v>2</v>
      </c>
      <c r="Y1862" t="str">
        <f>IF(Table1[[#This Row],[Satisfaction Score]]&lt;3,"Unsatisfied",IF(Table1[[#This Row],[Satisfaction Score]]&lt;4,"Neutral","Satisfied"))</f>
        <v>Unsatisfied</v>
      </c>
      <c r="Z1862">
        <v>2</v>
      </c>
      <c r="AA1862" s="1">
        <v>44837</v>
      </c>
      <c r="AB1862" t="s">
        <v>92</v>
      </c>
      <c r="AC1862" t="s">
        <v>42</v>
      </c>
      <c r="AD1862" t="s">
        <v>43</v>
      </c>
      <c r="AE1862">
        <v>3</v>
      </c>
      <c r="AF1862" s="5">
        <v>166.1</v>
      </c>
      <c r="AG1862">
        <v>42</v>
      </c>
      <c r="AH1862" t="str">
        <f t="shared" si="29"/>
        <v>Middle Aged</v>
      </c>
    </row>
    <row r="1863" spans="1:34" x14ac:dyDescent="0.25">
      <c r="A1863">
        <v>2385</v>
      </c>
      <c r="B1863" s="1">
        <v>43931</v>
      </c>
      <c r="C1863">
        <v>6</v>
      </c>
      <c r="D1863" t="s">
        <v>133</v>
      </c>
      <c r="E1863" t="s">
        <v>69</v>
      </c>
      <c r="F1863" t="s">
        <v>30</v>
      </c>
      <c r="G1863" t="s">
        <v>31</v>
      </c>
      <c r="H1863" t="s">
        <v>45</v>
      </c>
      <c r="I1863" t="s">
        <v>46</v>
      </c>
      <c r="J1863" t="s">
        <v>34</v>
      </c>
      <c r="K1863" t="s">
        <v>188</v>
      </c>
      <c r="L1863" t="s">
        <v>105</v>
      </c>
      <c r="M1863" s="1">
        <v>19682</v>
      </c>
      <c r="N1863" t="s">
        <v>36</v>
      </c>
      <c r="O1863" t="s">
        <v>37</v>
      </c>
      <c r="P1863" t="s">
        <v>84</v>
      </c>
      <c r="Q1863" t="s">
        <v>61</v>
      </c>
      <c r="R1863" t="s">
        <v>40</v>
      </c>
      <c r="S1863" t="str">
        <f>IF(Table1[[#This Row],[Current Employee Rating]]&gt;=4,"High Performer",IF(Table1[[#This Row],[Current Employee Rating]]&gt;=3,"Average Performer","Low Performer"))</f>
        <v>Low Performer</v>
      </c>
      <c r="T1863">
        <v>2</v>
      </c>
      <c r="U1863" s="1">
        <v>44941</v>
      </c>
      <c r="V1863">
        <v>2</v>
      </c>
      <c r="W1863" t="str">
        <f>IF(Table1[[#This Row],[Engagement Score]]&lt;3,"Low",IF(Table1[[#This Row],[Engagement Score]]&lt;4,"Medium","High"))</f>
        <v>Low</v>
      </c>
      <c r="X1863">
        <v>1</v>
      </c>
      <c r="Y1863" t="str">
        <f>IF(Table1[[#This Row],[Satisfaction Score]]&lt;3,"Unsatisfied",IF(Table1[[#This Row],[Satisfaction Score]]&lt;4,"Neutral","Satisfied"))</f>
        <v>Unsatisfied</v>
      </c>
      <c r="Z1863">
        <v>3</v>
      </c>
      <c r="AA1863" s="1">
        <v>45016</v>
      </c>
      <c r="AB1863" t="s">
        <v>68</v>
      </c>
      <c r="AC1863" t="s">
        <v>42</v>
      </c>
      <c r="AD1863" t="s">
        <v>52</v>
      </c>
      <c r="AE1863">
        <v>1</v>
      </c>
      <c r="AF1863" s="5">
        <v>574.91</v>
      </c>
      <c r="AG1863">
        <v>67</v>
      </c>
      <c r="AH1863" t="str">
        <f t="shared" si="29"/>
        <v>Old</v>
      </c>
    </row>
    <row r="1864" spans="1:34" x14ac:dyDescent="0.25">
      <c r="A1864">
        <v>2386</v>
      </c>
      <c r="B1864" s="1">
        <v>43448</v>
      </c>
      <c r="C1864">
        <v>7</v>
      </c>
      <c r="D1864" t="s">
        <v>133</v>
      </c>
      <c r="E1864" t="s">
        <v>29</v>
      </c>
      <c r="F1864" t="s">
        <v>30</v>
      </c>
      <c r="G1864" t="s">
        <v>46</v>
      </c>
      <c r="H1864" t="s">
        <v>56</v>
      </c>
      <c r="I1864" t="s">
        <v>46</v>
      </c>
      <c r="J1864" t="s">
        <v>34</v>
      </c>
      <c r="K1864" t="s">
        <v>188</v>
      </c>
      <c r="L1864" t="s">
        <v>35</v>
      </c>
      <c r="M1864" s="1">
        <v>27753</v>
      </c>
      <c r="N1864" t="s">
        <v>36</v>
      </c>
      <c r="O1864" t="s">
        <v>37</v>
      </c>
      <c r="P1864" t="s">
        <v>72</v>
      </c>
      <c r="Q1864" t="s">
        <v>39</v>
      </c>
      <c r="R1864" t="s">
        <v>40</v>
      </c>
      <c r="S1864" t="str">
        <f>IF(Table1[[#This Row],[Current Employee Rating]]&gt;=4,"High Performer",IF(Table1[[#This Row],[Current Employee Rating]]&gt;=3,"Average Performer","Low Performer"))</f>
        <v>Low Performer</v>
      </c>
      <c r="T1864">
        <v>1</v>
      </c>
      <c r="U1864" s="1">
        <v>44911</v>
      </c>
      <c r="V1864">
        <v>1</v>
      </c>
      <c r="W1864" t="str">
        <f>IF(Table1[[#This Row],[Engagement Score]]&lt;3,"Low",IF(Table1[[#This Row],[Engagement Score]]&lt;4,"Medium","High"))</f>
        <v>Low</v>
      </c>
      <c r="X1864">
        <v>4</v>
      </c>
      <c r="Y1864" t="str">
        <f>IF(Table1[[#This Row],[Satisfaction Score]]&lt;3,"Unsatisfied",IF(Table1[[#This Row],[Satisfaction Score]]&lt;4,"Neutral","Satisfied"))</f>
        <v>Satisfied</v>
      </c>
      <c r="Z1864">
        <v>3</v>
      </c>
      <c r="AA1864" s="1">
        <v>44832</v>
      </c>
      <c r="AB1864" t="s">
        <v>50</v>
      </c>
      <c r="AC1864" t="s">
        <v>51</v>
      </c>
      <c r="AD1864" t="s">
        <v>43</v>
      </c>
      <c r="AE1864">
        <v>3</v>
      </c>
      <c r="AF1864" s="5">
        <v>390.96</v>
      </c>
      <c r="AG1864">
        <v>43</v>
      </c>
      <c r="AH1864" t="str">
        <f t="shared" si="29"/>
        <v>Middle Aged</v>
      </c>
    </row>
    <row r="1865" spans="1:34" x14ac:dyDescent="0.25">
      <c r="A1865">
        <v>2387</v>
      </c>
      <c r="B1865" s="1">
        <v>44739</v>
      </c>
      <c r="C1865">
        <v>3</v>
      </c>
      <c r="D1865" t="s">
        <v>136</v>
      </c>
      <c r="E1865" t="s">
        <v>85</v>
      </c>
      <c r="F1865" t="s">
        <v>30</v>
      </c>
      <c r="G1865" t="s">
        <v>31</v>
      </c>
      <c r="H1865" t="s">
        <v>32</v>
      </c>
      <c r="I1865" t="s">
        <v>33</v>
      </c>
      <c r="J1865" t="s">
        <v>34</v>
      </c>
      <c r="K1865" t="s">
        <v>188</v>
      </c>
      <c r="L1865" t="s">
        <v>135</v>
      </c>
      <c r="M1865" s="1">
        <v>34482</v>
      </c>
      <c r="N1865" t="s">
        <v>36</v>
      </c>
      <c r="O1865" t="s">
        <v>48</v>
      </c>
      <c r="P1865" t="s">
        <v>49</v>
      </c>
      <c r="Q1865" t="s">
        <v>39</v>
      </c>
      <c r="R1865" t="s">
        <v>40</v>
      </c>
      <c r="S1865" t="str">
        <f>IF(Table1[[#This Row],[Current Employee Rating]]&gt;=4,"High Performer",IF(Table1[[#This Row],[Current Employee Rating]]&gt;=3,"Average Performer","Low Performer"))</f>
        <v>Low Performer</v>
      </c>
      <c r="T1865">
        <v>1</v>
      </c>
      <c r="U1865" s="1">
        <v>44932</v>
      </c>
      <c r="V1865">
        <v>1</v>
      </c>
      <c r="W1865" t="str">
        <f>IF(Table1[[#This Row],[Engagement Score]]&lt;3,"Low",IF(Table1[[#This Row],[Engagement Score]]&lt;4,"Medium","High"))</f>
        <v>Low</v>
      </c>
      <c r="X1865">
        <v>2</v>
      </c>
      <c r="Y1865" t="str">
        <f>IF(Table1[[#This Row],[Satisfaction Score]]&lt;3,"Unsatisfied",IF(Table1[[#This Row],[Satisfaction Score]]&lt;4,"Neutral","Satisfied"))</f>
        <v>Unsatisfied</v>
      </c>
      <c r="Z1865">
        <v>5</v>
      </c>
      <c r="AA1865" s="1">
        <v>44990</v>
      </c>
      <c r="AB1865" t="s">
        <v>92</v>
      </c>
      <c r="AC1865" t="s">
        <v>42</v>
      </c>
      <c r="AD1865" t="s">
        <v>43</v>
      </c>
      <c r="AE1865">
        <v>2</v>
      </c>
      <c r="AF1865" s="5">
        <v>459.27</v>
      </c>
      <c r="AG1865">
        <v>28</v>
      </c>
      <c r="AH1865" t="str">
        <f t="shared" si="29"/>
        <v>Adult</v>
      </c>
    </row>
    <row r="1866" spans="1:34" x14ac:dyDescent="0.25">
      <c r="A1866">
        <v>2388</v>
      </c>
      <c r="B1866" s="1">
        <v>44081</v>
      </c>
      <c r="C1866">
        <v>5</v>
      </c>
      <c r="D1866" t="s">
        <v>113</v>
      </c>
      <c r="E1866" t="s">
        <v>44</v>
      </c>
      <c r="F1866" t="s">
        <v>30</v>
      </c>
      <c r="G1866" t="s">
        <v>31</v>
      </c>
      <c r="H1866" t="s">
        <v>32</v>
      </c>
      <c r="I1866" t="s">
        <v>33</v>
      </c>
      <c r="J1866" t="s">
        <v>34</v>
      </c>
      <c r="K1866" t="s">
        <v>188</v>
      </c>
      <c r="L1866" t="s">
        <v>97</v>
      </c>
      <c r="M1866" s="1">
        <v>19494</v>
      </c>
      <c r="N1866" t="s">
        <v>36</v>
      </c>
      <c r="O1866" t="s">
        <v>48</v>
      </c>
      <c r="P1866" t="s">
        <v>60</v>
      </c>
      <c r="Q1866" t="s">
        <v>61</v>
      </c>
      <c r="R1866" t="s">
        <v>40</v>
      </c>
      <c r="S1866" t="str">
        <f>IF(Table1[[#This Row],[Current Employee Rating]]&gt;=4,"High Performer",IF(Table1[[#This Row],[Current Employee Rating]]&gt;=3,"Average Performer","Low Performer"))</f>
        <v>Low Performer</v>
      </c>
      <c r="T1866">
        <v>2</v>
      </c>
      <c r="U1866" s="1">
        <v>45083</v>
      </c>
      <c r="V1866">
        <v>5</v>
      </c>
      <c r="W1866" t="str">
        <f>IF(Table1[[#This Row],[Engagement Score]]&lt;3,"Low",IF(Table1[[#This Row],[Engagement Score]]&lt;4,"Medium","High"))</f>
        <v>High</v>
      </c>
      <c r="X1866">
        <v>2</v>
      </c>
      <c r="Y1866" t="str">
        <f>IF(Table1[[#This Row],[Satisfaction Score]]&lt;3,"Unsatisfied",IF(Table1[[#This Row],[Satisfaction Score]]&lt;4,"Neutral","Satisfied"))</f>
        <v>Unsatisfied</v>
      </c>
      <c r="Z1866">
        <v>4</v>
      </c>
      <c r="AA1866" s="1">
        <v>45107</v>
      </c>
      <c r="AB1866" t="s">
        <v>62</v>
      </c>
      <c r="AC1866" t="s">
        <v>42</v>
      </c>
      <c r="AD1866" t="s">
        <v>63</v>
      </c>
      <c r="AE1866">
        <v>4</v>
      </c>
      <c r="AF1866" s="5">
        <v>949.32</v>
      </c>
      <c r="AG1866">
        <v>67</v>
      </c>
      <c r="AH1866" t="str">
        <f t="shared" si="29"/>
        <v>Old</v>
      </c>
    </row>
    <row r="1867" spans="1:34" x14ac:dyDescent="0.25">
      <c r="A1867">
        <v>2389</v>
      </c>
      <c r="B1867" s="1">
        <v>43772</v>
      </c>
      <c r="C1867">
        <v>6</v>
      </c>
      <c r="D1867" t="s">
        <v>120</v>
      </c>
      <c r="E1867" t="s">
        <v>44</v>
      </c>
      <c r="F1867" t="s">
        <v>30</v>
      </c>
      <c r="G1867" t="s">
        <v>31</v>
      </c>
      <c r="H1867" t="s">
        <v>32</v>
      </c>
      <c r="I1867" t="s">
        <v>46</v>
      </c>
      <c r="J1867" t="s">
        <v>34</v>
      </c>
      <c r="K1867" t="s">
        <v>188</v>
      </c>
      <c r="L1867" t="s">
        <v>75</v>
      </c>
      <c r="M1867" s="1">
        <v>27902</v>
      </c>
      <c r="N1867" t="s">
        <v>36</v>
      </c>
      <c r="O1867" t="s">
        <v>48</v>
      </c>
      <c r="P1867" t="s">
        <v>38</v>
      </c>
      <c r="Q1867" t="s">
        <v>39</v>
      </c>
      <c r="R1867" t="s">
        <v>40</v>
      </c>
      <c r="S1867" t="str">
        <f>IF(Table1[[#This Row],[Current Employee Rating]]&gt;=4,"High Performer",IF(Table1[[#This Row],[Current Employee Rating]]&gt;=3,"Average Performer","Low Performer"))</f>
        <v>Low Performer</v>
      </c>
      <c r="T1867">
        <v>2</v>
      </c>
      <c r="U1867" s="1">
        <v>45083</v>
      </c>
      <c r="V1867">
        <v>1</v>
      </c>
      <c r="W1867" t="str">
        <f>IF(Table1[[#This Row],[Engagement Score]]&lt;3,"Low",IF(Table1[[#This Row],[Engagement Score]]&lt;4,"Medium","High"))</f>
        <v>Low</v>
      </c>
      <c r="X1867">
        <v>4</v>
      </c>
      <c r="Y1867" t="str">
        <f>IF(Table1[[#This Row],[Satisfaction Score]]&lt;3,"Unsatisfied",IF(Table1[[#This Row],[Satisfaction Score]]&lt;4,"Neutral","Satisfied"))</f>
        <v>Satisfied</v>
      </c>
      <c r="Z1867">
        <v>2</v>
      </c>
      <c r="AA1867" s="1">
        <v>45135</v>
      </c>
      <c r="AB1867" t="s">
        <v>68</v>
      </c>
      <c r="AC1867" t="s">
        <v>42</v>
      </c>
      <c r="AD1867" t="s">
        <v>63</v>
      </c>
      <c r="AE1867">
        <v>1</v>
      </c>
      <c r="AF1867" s="5">
        <v>718.39</v>
      </c>
      <c r="AG1867">
        <v>43</v>
      </c>
      <c r="AH1867" t="str">
        <f t="shared" si="29"/>
        <v>Middle Aged</v>
      </c>
    </row>
    <row r="1868" spans="1:34" x14ac:dyDescent="0.25">
      <c r="A1868">
        <v>2390</v>
      </c>
      <c r="B1868" s="1">
        <v>43966</v>
      </c>
      <c r="C1868">
        <v>5</v>
      </c>
      <c r="D1868" t="s">
        <v>120</v>
      </c>
      <c r="E1868" t="s">
        <v>87</v>
      </c>
      <c r="F1868" t="s">
        <v>30</v>
      </c>
      <c r="G1868" t="s">
        <v>46</v>
      </c>
      <c r="H1868" t="s">
        <v>32</v>
      </c>
      <c r="I1868" t="s">
        <v>46</v>
      </c>
      <c r="J1868" t="s">
        <v>34</v>
      </c>
      <c r="K1868" t="s">
        <v>188</v>
      </c>
      <c r="L1868" t="s">
        <v>79</v>
      </c>
      <c r="M1868" s="1">
        <v>15750</v>
      </c>
      <c r="N1868" t="s">
        <v>36</v>
      </c>
      <c r="O1868" t="s">
        <v>37</v>
      </c>
      <c r="P1868" t="s">
        <v>84</v>
      </c>
      <c r="Q1868" t="s">
        <v>77</v>
      </c>
      <c r="R1868" t="s">
        <v>40</v>
      </c>
      <c r="S1868" t="str">
        <f>IF(Table1[[#This Row],[Current Employee Rating]]&gt;=4,"High Performer",IF(Table1[[#This Row],[Current Employee Rating]]&gt;=3,"Average Performer","Low Performer"))</f>
        <v>Low Performer</v>
      </c>
      <c r="T1868">
        <v>1</v>
      </c>
      <c r="U1868" s="1">
        <v>44852</v>
      </c>
      <c r="V1868">
        <v>1</v>
      </c>
      <c r="W1868" t="str">
        <f>IF(Table1[[#This Row],[Engagement Score]]&lt;3,"Low",IF(Table1[[#This Row],[Engagement Score]]&lt;4,"Medium","High"))</f>
        <v>Low</v>
      </c>
      <c r="X1868">
        <v>5</v>
      </c>
      <c r="Y1868" t="str">
        <f>IF(Table1[[#This Row],[Satisfaction Score]]&lt;3,"Unsatisfied",IF(Table1[[#This Row],[Satisfaction Score]]&lt;4,"Neutral","Satisfied"))</f>
        <v>Satisfied</v>
      </c>
      <c r="Z1868">
        <v>4</v>
      </c>
      <c r="AA1868" s="1">
        <v>45126</v>
      </c>
      <c r="AB1868" t="s">
        <v>50</v>
      </c>
      <c r="AC1868" t="s">
        <v>51</v>
      </c>
      <c r="AD1868" t="s">
        <v>63</v>
      </c>
      <c r="AE1868">
        <v>5</v>
      </c>
      <c r="AF1868" s="5">
        <v>923.06</v>
      </c>
      <c r="AG1868">
        <v>77</v>
      </c>
      <c r="AH1868" t="str">
        <f t="shared" si="29"/>
        <v>Old</v>
      </c>
    </row>
    <row r="1869" spans="1:34" x14ac:dyDescent="0.25">
      <c r="A1869">
        <v>2391</v>
      </c>
      <c r="B1869" s="1">
        <v>45044</v>
      </c>
      <c r="C1869">
        <v>3</v>
      </c>
      <c r="D1869" t="s">
        <v>122</v>
      </c>
      <c r="E1869" t="s">
        <v>64</v>
      </c>
      <c r="F1869" t="s">
        <v>30</v>
      </c>
      <c r="G1869" t="s">
        <v>46</v>
      </c>
      <c r="H1869" t="s">
        <v>56</v>
      </c>
      <c r="I1869" t="s">
        <v>55</v>
      </c>
      <c r="J1869" t="s">
        <v>95</v>
      </c>
      <c r="K1869" t="s">
        <v>95</v>
      </c>
      <c r="L1869" t="s">
        <v>89</v>
      </c>
      <c r="M1869" s="1">
        <v>23418</v>
      </c>
      <c r="N1869" t="s">
        <v>36</v>
      </c>
      <c r="O1869" t="s">
        <v>37</v>
      </c>
      <c r="P1869" t="s">
        <v>84</v>
      </c>
      <c r="Q1869" t="s">
        <v>39</v>
      </c>
      <c r="R1869" t="s">
        <v>40</v>
      </c>
      <c r="S1869" t="str">
        <f>IF(Table1[[#This Row],[Current Employee Rating]]&gt;=4,"High Performer",IF(Table1[[#This Row],[Current Employee Rating]]&gt;=3,"Average Performer","Low Performer"))</f>
        <v>Low Performer</v>
      </c>
      <c r="T1869">
        <v>1</v>
      </c>
      <c r="U1869" s="1">
        <v>45099</v>
      </c>
      <c r="V1869">
        <v>3</v>
      </c>
      <c r="W1869" t="str">
        <f>IF(Table1[[#This Row],[Engagement Score]]&lt;3,"Low",IF(Table1[[#This Row],[Engagement Score]]&lt;4,"Medium","High"))</f>
        <v>Medium</v>
      </c>
      <c r="X1869">
        <v>3</v>
      </c>
      <c r="Y1869" t="str">
        <f>IF(Table1[[#This Row],[Satisfaction Score]]&lt;3,"Unsatisfied",IF(Table1[[#This Row],[Satisfaction Score]]&lt;4,"Neutral","Satisfied"))</f>
        <v>Neutral</v>
      </c>
      <c r="Z1869">
        <v>3</v>
      </c>
      <c r="AA1869" s="1">
        <v>44905</v>
      </c>
      <c r="AB1869" t="s">
        <v>68</v>
      </c>
      <c r="AC1869" t="s">
        <v>51</v>
      </c>
      <c r="AD1869" t="s">
        <v>43</v>
      </c>
      <c r="AE1869">
        <v>3</v>
      </c>
      <c r="AF1869" s="5">
        <v>363.35</v>
      </c>
      <c r="AG1869">
        <v>59</v>
      </c>
      <c r="AH1869" t="str">
        <f t="shared" si="29"/>
        <v>Middle Aged</v>
      </c>
    </row>
    <row r="1870" spans="1:34" x14ac:dyDescent="0.25">
      <c r="A1870">
        <v>2392</v>
      </c>
      <c r="B1870" s="1">
        <v>43682</v>
      </c>
      <c r="C1870">
        <v>6</v>
      </c>
      <c r="D1870" t="s">
        <v>120</v>
      </c>
      <c r="E1870" t="s">
        <v>69</v>
      </c>
      <c r="F1870" t="s">
        <v>30</v>
      </c>
      <c r="G1870" t="s">
        <v>55</v>
      </c>
      <c r="H1870" t="s">
        <v>45</v>
      </c>
      <c r="I1870" t="s">
        <v>55</v>
      </c>
      <c r="J1870" t="s">
        <v>95</v>
      </c>
      <c r="K1870" t="s">
        <v>95</v>
      </c>
      <c r="L1870" t="s">
        <v>104</v>
      </c>
      <c r="M1870" s="1">
        <v>16342</v>
      </c>
      <c r="N1870" t="s">
        <v>36</v>
      </c>
      <c r="O1870" t="s">
        <v>48</v>
      </c>
      <c r="P1870" t="s">
        <v>72</v>
      </c>
      <c r="Q1870" t="s">
        <v>61</v>
      </c>
      <c r="R1870" t="s">
        <v>40</v>
      </c>
      <c r="S1870" t="str">
        <f>IF(Table1[[#This Row],[Current Employee Rating]]&gt;=4,"High Performer",IF(Table1[[#This Row],[Current Employee Rating]]&gt;=3,"Average Performer","Low Performer"))</f>
        <v>Low Performer</v>
      </c>
      <c r="T1870">
        <v>1</v>
      </c>
      <c r="U1870" s="1">
        <v>45096</v>
      </c>
      <c r="V1870">
        <v>4</v>
      </c>
      <c r="W1870" t="str">
        <f>IF(Table1[[#This Row],[Engagement Score]]&lt;3,"Low",IF(Table1[[#This Row],[Engagement Score]]&lt;4,"Medium","High"))</f>
        <v>High</v>
      </c>
      <c r="X1870">
        <v>3</v>
      </c>
      <c r="Y1870" t="str">
        <f>IF(Table1[[#This Row],[Satisfaction Score]]&lt;3,"Unsatisfied",IF(Table1[[#This Row],[Satisfaction Score]]&lt;4,"Neutral","Satisfied"))</f>
        <v>Neutral</v>
      </c>
      <c r="Z1870">
        <v>2</v>
      </c>
      <c r="AA1870" s="1">
        <v>44912</v>
      </c>
      <c r="AB1870" t="s">
        <v>50</v>
      </c>
      <c r="AC1870" t="s">
        <v>51</v>
      </c>
      <c r="AD1870" t="s">
        <v>43</v>
      </c>
      <c r="AE1870">
        <v>5</v>
      </c>
      <c r="AF1870" s="5">
        <v>652.9</v>
      </c>
      <c r="AG1870">
        <v>75</v>
      </c>
      <c r="AH1870" t="str">
        <f t="shared" si="29"/>
        <v>Old</v>
      </c>
    </row>
    <row r="1871" spans="1:34" x14ac:dyDescent="0.25">
      <c r="A1871">
        <v>2393</v>
      </c>
      <c r="B1871" s="1">
        <v>43439</v>
      </c>
      <c r="C1871">
        <v>7</v>
      </c>
      <c r="D1871" t="s">
        <v>133</v>
      </c>
      <c r="E1871" t="s">
        <v>81</v>
      </c>
      <c r="F1871" t="s">
        <v>30</v>
      </c>
      <c r="G1871" t="s">
        <v>55</v>
      </c>
      <c r="H1871" t="s">
        <v>32</v>
      </c>
      <c r="I1871" t="s">
        <v>46</v>
      </c>
      <c r="J1871" t="s">
        <v>34</v>
      </c>
      <c r="K1871" t="s">
        <v>188</v>
      </c>
      <c r="L1871" t="s">
        <v>79</v>
      </c>
      <c r="M1871" s="1">
        <v>34216</v>
      </c>
      <c r="N1871" t="s">
        <v>36</v>
      </c>
      <c r="O1871" t="s">
        <v>37</v>
      </c>
      <c r="P1871" t="s">
        <v>60</v>
      </c>
      <c r="Q1871" t="s">
        <v>39</v>
      </c>
      <c r="R1871" t="s">
        <v>40</v>
      </c>
      <c r="S1871" t="str">
        <f>IF(Table1[[#This Row],[Current Employee Rating]]&gt;=4,"High Performer",IF(Table1[[#This Row],[Current Employee Rating]]&gt;=3,"Average Performer","Low Performer"))</f>
        <v>High Performer</v>
      </c>
      <c r="T1871">
        <v>5</v>
      </c>
      <c r="U1871" s="1">
        <v>45058</v>
      </c>
      <c r="V1871">
        <v>3</v>
      </c>
      <c r="W1871" t="str">
        <f>IF(Table1[[#This Row],[Engagement Score]]&lt;3,"Low",IF(Table1[[#This Row],[Engagement Score]]&lt;4,"Medium","High"))</f>
        <v>Medium</v>
      </c>
      <c r="X1871">
        <v>2</v>
      </c>
      <c r="Y1871" t="str">
        <f>IF(Table1[[#This Row],[Satisfaction Score]]&lt;3,"Unsatisfied",IF(Table1[[#This Row],[Satisfaction Score]]&lt;4,"Neutral","Satisfied"))</f>
        <v>Unsatisfied</v>
      </c>
      <c r="Z1871">
        <v>2</v>
      </c>
      <c r="AA1871" s="1">
        <v>44984</v>
      </c>
      <c r="AB1871" t="s">
        <v>62</v>
      </c>
      <c r="AC1871" t="s">
        <v>51</v>
      </c>
      <c r="AD1871" t="s">
        <v>63</v>
      </c>
      <c r="AE1871">
        <v>5</v>
      </c>
      <c r="AF1871" s="5">
        <v>803.82</v>
      </c>
      <c r="AG1871">
        <v>25</v>
      </c>
      <c r="AH1871" t="str">
        <f t="shared" si="29"/>
        <v>Adult</v>
      </c>
    </row>
    <row r="1872" spans="1:34" x14ac:dyDescent="0.25">
      <c r="A1872">
        <v>2394</v>
      </c>
      <c r="B1872" s="1">
        <v>44676</v>
      </c>
      <c r="C1872">
        <v>4</v>
      </c>
      <c r="D1872" t="s">
        <v>133</v>
      </c>
      <c r="E1872" t="s">
        <v>54</v>
      </c>
      <c r="F1872" t="s">
        <v>30</v>
      </c>
      <c r="G1872" t="s">
        <v>55</v>
      </c>
      <c r="H1872" t="s">
        <v>32</v>
      </c>
      <c r="I1872" t="s">
        <v>55</v>
      </c>
      <c r="J1872" t="s">
        <v>34</v>
      </c>
      <c r="K1872" t="s">
        <v>188</v>
      </c>
      <c r="L1872" t="s">
        <v>70</v>
      </c>
      <c r="M1872" s="1">
        <v>29481</v>
      </c>
      <c r="N1872" t="s">
        <v>36</v>
      </c>
      <c r="O1872" t="s">
        <v>48</v>
      </c>
      <c r="P1872" t="s">
        <v>38</v>
      </c>
      <c r="Q1872" t="s">
        <v>61</v>
      </c>
      <c r="R1872" t="s">
        <v>40</v>
      </c>
      <c r="S1872" t="str">
        <f>IF(Table1[[#This Row],[Current Employee Rating]]&gt;=4,"High Performer",IF(Table1[[#This Row],[Current Employee Rating]]&gt;=3,"Average Performer","Low Performer"))</f>
        <v>Low Performer</v>
      </c>
      <c r="T1872">
        <v>2</v>
      </c>
      <c r="U1872" s="1">
        <v>44883</v>
      </c>
      <c r="V1872">
        <v>4</v>
      </c>
      <c r="W1872" t="str">
        <f>IF(Table1[[#This Row],[Engagement Score]]&lt;3,"Low",IF(Table1[[#This Row],[Engagement Score]]&lt;4,"Medium","High"))</f>
        <v>High</v>
      </c>
      <c r="X1872">
        <v>1</v>
      </c>
      <c r="Y1872" t="str">
        <f>IF(Table1[[#This Row],[Satisfaction Score]]&lt;3,"Unsatisfied",IF(Table1[[#This Row],[Satisfaction Score]]&lt;4,"Neutral","Satisfied"))</f>
        <v>Unsatisfied</v>
      </c>
      <c r="Z1872">
        <v>1</v>
      </c>
      <c r="AA1872" s="1">
        <v>44826</v>
      </c>
      <c r="AB1872" t="s">
        <v>50</v>
      </c>
      <c r="AC1872" t="s">
        <v>42</v>
      </c>
      <c r="AD1872" t="s">
        <v>63</v>
      </c>
      <c r="AE1872">
        <v>1</v>
      </c>
      <c r="AF1872" s="5">
        <v>661.88</v>
      </c>
      <c r="AG1872">
        <v>42</v>
      </c>
      <c r="AH1872" t="str">
        <f t="shared" si="29"/>
        <v>Middle Aged</v>
      </c>
    </row>
    <row r="1873" spans="1:34" x14ac:dyDescent="0.25">
      <c r="A1873">
        <v>2395</v>
      </c>
      <c r="B1873" s="1">
        <v>43809</v>
      </c>
      <c r="C1873">
        <v>6</v>
      </c>
      <c r="D1873" t="s">
        <v>133</v>
      </c>
      <c r="E1873" t="s">
        <v>94</v>
      </c>
      <c r="F1873" t="s">
        <v>30</v>
      </c>
      <c r="G1873" t="s">
        <v>46</v>
      </c>
      <c r="H1873" t="s">
        <v>32</v>
      </c>
      <c r="I1873" t="s">
        <v>46</v>
      </c>
      <c r="J1873" t="s">
        <v>34</v>
      </c>
      <c r="K1873" t="s">
        <v>188</v>
      </c>
      <c r="L1873" t="s">
        <v>75</v>
      </c>
      <c r="M1873" s="1">
        <v>30491</v>
      </c>
      <c r="N1873" t="s">
        <v>36</v>
      </c>
      <c r="O1873" t="s">
        <v>48</v>
      </c>
      <c r="P1873" t="s">
        <v>72</v>
      </c>
      <c r="Q1873" t="s">
        <v>77</v>
      </c>
      <c r="R1873" t="s">
        <v>40</v>
      </c>
      <c r="S1873" t="str">
        <f>IF(Table1[[#This Row],[Current Employee Rating]]&gt;=4,"High Performer",IF(Table1[[#This Row],[Current Employee Rating]]&gt;=3,"Average Performer","Low Performer"))</f>
        <v>Low Performer</v>
      </c>
      <c r="T1873">
        <v>1</v>
      </c>
      <c r="U1873" s="1">
        <v>44980</v>
      </c>
      <c r="V1873">
        <v>1</v>
      </c>
      <c r="W1873" t="str">
        <f>IF(Table1[[#This Row],[Engagement Score]]&lt;3,"Low",IF(Table1[[#This Row],[Engagement Score]]&lt;4,"Medium","High"))</f>
        <v>Low</v>
      </c>
      <c r="X1873">
        <v>1</v>
      </c>
      <c r="Y1873" t="str">
        <f>IF(Table1[[#This Row],[Satisfaction Score]]&lt;3,"Unsatisfied",IF(Table1[[#This Row],[Satisfaction Score]]&lt;4,"Neutral","Satisfied"))</f>
        <v>Unsatisfied</v>
      </c>
      <c r="Z1873">
        <v>4</v>
      </c>
      <c r="AA1873" s="1">
        <v>45014</v>
      </c>
      <c r="AB1873" t="s">
        <v>50</v>
      </c>
      <c r="AC1873" t="s">
        <v>51</v>
      </c>
      <c r="AD1873" t="s">
        <v>63</v>
      </c>
      <c r="AE1873">
        <v>5</v>
      </c>
      <c r="AF1873" s="5">
        <v>337.08</v>
      </c>
      <c r="AG1873">
        <v>36</v>
      </c>
      <c r="AH1873" t="str">
        <f t="shared" si="29"/>
        <v>Adult</v>
      </c>
    </row>
    <row r="1874" spans="1:34" x14ac:dyDescent="0.25">
      <c r="A1874">
        <v>2396</v>
      </c>
      <c r="B1874" s="1">
        <v>44742</v>
      </c>
      <c r="C1874">
        <v>3</v>
      </c>
      <c r="D1874" t="s">
        <v>133</v>
      </c>
      <c r="E1874" t="s">
        <v>85</v>
      </c>
      <c r="F1874" t="s">
        <v>108</v>
      </c>
      <c r="G1874" t="s">
        <v>31</v>
      </c>
      <c r="H1874" t="s">
        <v>32</v>
      </c>
      <c r="I1874" t="s">
        <v>46</v>
      </c>
      <c r="J1874" t="s">
        <v>34</v>
      </c>
      <c r="K1874" t="s">
        <v>188</v>
      </c>
      <c r="L1874" t="s">
        <v>75</v>
      </c>
      <c r="M1874" s="1">
        <v>22115</v>
      </c>
      <c r="N1874" t="s">
        <v>36</v>
      </c>
      <c r="O1874" t="s">
        <v>37</v>
      </c>
      <c r="P1874" t="s">
        <v>60</v>
      </c>
      <c r="Q1874" t="s">
        <v>61</v>
      </c>
      <c r="R1874" t="s">
        <v>40</v>
      </c>
      <c r="S1874" t="str">
        <f>IF(Table1[[#This Row],[Current Employee Rating]]&gt;=4,"High Performer",IF(Table1[[#This Row],[Current Employee Rating]]&gt;=3,"Average Performer","Low Performer"))</f>
        <v>Low Performer</v>
      </c>
      <c r="T1874">
        <v>1</v>
      </c>
      <c r="U1874" s="1">
        <v>44909</v>
      </c>
      <c r="V1874">
        <v>3</v>
      </c>
      <c r="W1874" t="str">
        <f>IF(Table1[[#This Row],[Engagement Score]]&lt;3,"Low",IF(Table1[[#This Row],[Engagement Score]]&lt;4,"Medium","High"))</f>
        <v>Medium</v>
      </c>
      <c r="X1874">
        <v>4</v>
      </c>
      <c r="Y1874" t="str">
        <f>IF(Table1[[#This Row],[Satisfaction Score]]&lt;3,"Unsatisfied",IF(Table1[[#This Row],[Satisfaction Score]]&lt;4,"Neutral","Satisfied"))</f>
        <v>Satisfied</v>
      </c>
      <c r="Z1874">
        <v>2</v>
      </c>
      <c r="AA1874" s="1">
        <v>44887</v>
      </c>
      <c r="AB1874" t="s">
        <v>62</v>
      </c>
      <c r="AC1874" t="s">
        <v>51</v>
      </c>
      <c r="AD1874" t="s">
        <v>63</v>
      </c>
      <c r="AE1874">
        <v>5</v>
      </c>
      <c r="AF1874" s="5">
        <v>887.46</v>
      </c>
      <c r="AG1874">
        <v>62</v>
      </c>
      <c r="AH1874" t="str">
        <f t="shared" si="29"/>
        <v>Old</v>
      </c>
    </row>
    <row r="1875" spans="1:34" x14ac:dyDescent="0.25">
      <c r="A1875">
        <v>2397</v>
      </c>
      <c r="B1875" s="1">
        <v>43362</v>
      </c>
      <c r="C1875">
        <v>7</v>
      </c>
      <c r="D1875" t="s">
        <v>133</v>
      </c>
      <c r="E1875" t="s">
        <v>64</v>
      </c>
      <c r="F1875" t="s">
        <v>30</v>
      </c>
      <c r="G1875" t="s">
        <v>46</v>
      </c>
      <c r="H1875" t="s">
        <v>56</v>
      </c>
      <c r="I1875" t="s">
        <v>55</v>
      </c>
      <c r="J1875" t="s">
        <v>34</v>
      </c>
      <c r="K1875" t="s">
        <v>188</v>
      </c>
      <c r="L1875" t="s">
        <v>70</v>
      </c>
      <c r="M1875" s="1">
        <v>33107</v>
      </c>
      <c r="N1875" t="s">
        <v>36</v>
      </c>
      <c r="O1875" t="s">
        <v>37</v>
      </c>
      <c r="P1875" t="s">
        <v>60</v>
      </c>
      <c r="Q1875" t="s">
        <v>39</v>
      </c>
      <c r="R1875" t="s">
        <v>40</v>
      </c>
      <c r="S1875" t="str">
        <f>IF(Table1[[#This Row],[Current Employee Rating]]&gt;=4,"High Performer",IF(Table1[[#This Row],[Current Employee Rating]]&gt;=3,"Average Performer","Low Performer"))</f>
        <v>Low Performer</v>
      </c>
      <c r="T1875">
        <v>2</v>
      </c>
      <c r="U1875" s="1">
        <v>44812</v>
      </c>
      <c r="V1875">
        <v>2</v>
      </c>
      <c r="W1875" t="str">
        <f>IF(Table1[[#This Row],[Engagement Score]]&lt;3,"Low",IF(Table1[[#This Row],[Engagement Score]]&lt;4,"Medium","High"))</f>
        <v>Low</v>
      </c>
      <c r="X1875">
        <v>5</v>
      </c>
      <c r="Y1875" t="str">
        <f>IF(Table1[[#This Row],[Satisfaction Score]]&lt;3,"Unsatisfied",IF(Table1[[#This Row],[Satisfaction Score]]&lt;4,"Neutral","Satisfied"))</f>
        <v>Satisfied</v>
      </c>
      <c r="Z1875">
        <v>2</v>
      </c>
      <c r="AA1875" s="1">
        <v>44875</v>
      </c>
      <c r="AB1875" t="s">
        <v>62</v>
      </c>
      <c r="AC1875" t="s">
        <v>51</v>
      </c>
      <c r="AD1875" t="s">
        <v>63</v>
      </c>
      <c r="AE1875">
        <v>5</v>
      </c>
      <c r="AF1875" s="5">
        <v>514.94000000000005</v>
      </c>
      <c r="AG1875">
        <v>28</v>
      </c>
      <c r="AH1875" t="str">
        <f t="shared" si="29"/>
        <v>Adult</v>
      </c>
    </row>
    <row r="1876" spans="1:34" x14ac:dyDescent="0.25">
      <c r="A1876">
        <v>2398</v>
      </c>
      <c r="B1876" s="1">
        <v>43654</v>
      </c>
      <c r="C1876">
        <v>6</v>
      </c>
      <c r="D1876" t="s">
        <v>133</v>
      </c>
      <c r="E1876" t="s">
        <v>74</v>
      </c>
      <c r="F1876" t="s">
        <v>30</v>
      </c>
      <c r="G1876" t="s">
        <v>31</v>
      </c>
      <c r="H1876" t="s">
        <v>32</v>
      </c>
      <c r="I1876" t="s">
        <v>33</v>
      </c>
      <c r="J1876" t="s">
        <v>34</v>
      </c>
      <c r="K1876" t="s">
        <v>188</v>
      </c>
      <c r="L1876" t="s">
        <v>65</v>
      </c>
      <c r="M1876" s="1">
        <v>21712</v>
      </c>
      <c r="N1876" t="s">
        <v>36</v>
      </c>
      <c r="O1876" t="s">
        <v>37</v>
      </c>
      <c r="P1876" t="s">
        <v>38</v>
      </c>
      <c r="Q1876" t="s">
        <v>39</v>
      </c>
      <c r="R1876" t="s">
        <v>40</v>
      </c>
      <c r="S1876" t="str">
        <f>IF(Table1[[#This Row],[Current Employee Rating]]&gt;=4,"High Performer",IF(Table1[[#This Row],[Current Employee Rating]]&gt;=3,"Average Performer","Low Performer"))</f>
        <v>High Performer</v>
      </c>
      <c r="T1876">
        <v>5</v>
      </c>
      <c r="U1876" s="1">
        <v>44933</v>
      </c>
      <c r="V1876">
        <v>4</v>
      </c>
      <c r="W1876" t="str">
        <f>IF(Table1[[#This Row],[Engagement Score]]&lt;3,"Low",IF(Table1[[#This Row],[Engagement Score]]&lt;4,"Medium","High"))</f>
        <v>High</v>
      </c>
      <c r="X1876">
        <v>3</v>
      </c>
      <c r="Y1876" t="str">
        <f>IF(Table1[[#This Row],[Satisfaction Score]]&lt;3,"Unsatisfied",IF(Table1[[#This Row],[Satisfaction Score]]&lt;4,"Neutral","Satisfied"))</f>
        <v>Neutral</v>
      </c>
      <c r="Z1876">
        <v>3</v>
      </c>
      <c r="AA1876" s="1">
        <v>44908</v>
      </c>
      <c r="AB1876" t="s">
        <v>68</v>
      </c>
      <c r="AC1876" t="s">
        <v>51</v>
      </c>
      <c r="AD1876" t="s">
        <v>52</v>
      </c>
      <c r="AE1876">
        <v>3</v>
      </c>
      <c r="AF1876" s="5">
        <v>304.35000000000002</v>
      </c>
      <c r="AG1876">
        <v>60</v>
      </c>
      <c r="AH1876" t="str">
        <f t="shared" si="29"/>
        <v>Old</v>
      </c>
    </row>
    <row r="1877" spans="1:34" x14ac:dyDescent="0.25">
      <c r="A1877">
        <v>2399</v>
      </c>
      <c r="B1877" s="1">
        <v>45071</v>
      </c>
      <c r="C1877">
        <v>2</v>
      </c>
      <c r="D1877" t="s">
        <v>133</v>
      </c>
      <c r="E1877" t="s">
        <v>94</v>
      </c>
      <c r="F1877" t="s">
        <v>30</v>
      </c>
      <c r="G1877" t="s">
        <v>55</v>
      </c>
      <c r="H1877" t="s">
        <v>56</v>
      </c>
      <c r="I1877" t="s">
        <v>46</v>
      </c>
      <c r="J1877" t="s">
        <v>34</v>
      </c>
      <c r="K1877" t="s">
        <v>188</v>
      </c>
      <c r="L1877" t="s">
        <v>101</v>
      </c>
      <c r="M1877" s="1">
        <v>21349</v>
      </c>
      <c r="N1877" t="s">
        <v>36</v>
      </c>
      <c r="O1877" t="s">
        <v>48</v>
      </c>
      <c r="P1877" t="s">
        <v>38</v>
      </c>
      <c r="Q1877" t="s">
        <v>67</v>
      </c>
      <c r="R1877" t="s">
        <v>40</v>
      </c>
      <c r="S1877" t="str">
        <f>IF(Table1[[#This Row],[Current Employee Rating]]&gt;=4,"High Performer",IF(Table1[[#This Row],[Current Employee Rating]]&gt;=3,"Average Performer","Low Performer"))</f>
        <v>High Performer</v>
      </c>
      <c r="T1877">
        <v>4</v>
      </c>
      <c r="U1877" s="1">
        <v>44894</v>
      </c>
      <c r="V1877">
        <v>1</v>
      </c>
      <c r="W1877" t="str">
        <f>IF(Table1[[#This Row],[Engagement Score]]&lt;3,"Low",IF(Table1[[#This Row],[Engagement Score]]&lt;4,"Medium","High"))</f>
        <v>Low</v>
      </c>
      <c r="X1877">
        <v>4</v>
      </c>
      <c r="Y1877" t="str">
        <f>IF(Table1[[#This Row],[Satisfaction Score]]&lt;3,"Unsatisfied",IF(Table1[[#This Row],[Satisfaction Score]]&lt;4,"Neutral","Satisfied"))</f>
        <v>Satisfied</v>
      </c>
      <c r="Z1877">
        <v>2</v>
      </c>
      <c r="AA1877" s="1">
        <v>45000</v>
      </c>
      <c r="AB1877" t="s">
        <v>50</v>
      </c>
      <c r="AC1877" t="s">
        <v>51</v>
      </c>
      <c r="AD1877" t="s">
        <v>73</v>
      </c>
      <c r="AE1877">
        <v>1</v>
      </c>
      <c r="AF1877" s="5">
        <v>329.83</v>
      </c>
      <c r="AG1877">
        <v>65</v>
      </c>
      <c r="AH1877" t="str">
        <f t="shared" si="29"/>
        <v>Old</v>
      </c>
    </row>
    <row r="1878" spans="1:34" x14ac:dyDescent="0.25">
      <c r="A1878">
        <v>2400</v>
      </c>
      <c r="B1878" s="1">
        <v>43407</v>
      </c>
      <c r="C1878">
        <v>7</v>
      </c>
      <c r="D1878" t="s">
        <v>133</v>
      </c>
      <c r="E1878" t="s">
        <v>74</v>
      </c>
      <c r="F1878" t="s">
        <v>30</v>
      </c>
      <c r="G1878" t="s">
        <v>31</v>
      </c>
      <c r="H1878" t="s">
        <v>45</v>
      </c>
      <c r="I1878" t="s">
        <v>46</v>
      </c>
      <c r="J1878" t="s">
        <v>34</v>
      </c>
      <c r="K1878" t="s">
        <v>188</v>
      </c>
      <c r="L1878" t="s">
        <v>58</v>
      </c>
      <c r="M1878" s="1">
        <v>22444</v>
      </c>
      <c r="N1878" t="s">
        <v>36</v>
      </c>
      <c r="O1878" t="s">
        <v>48</v>
      </c>
      <c r="P1878" t="s">
        <v>72</v>
      </c>
      <c r="Q1878" t="s">
        <v>67</v>
      </c>
      <c r="R1878" t="s">
        <v>40</v>
      </c>
      <c r="S1878" t="str">
        <f>IF(Table1[[#This Row],[Current Employee Rating]]&gt;=4,"High Performer",IF(Table1[[#This Row],[Current Employee Rating]]&gt;=3,"Average Performer","Low Performer"))</f>
        <v>Low Performer</v>
      </c>
      <c r="T1878">
        <v>2</v>
      </c>
      <c r="U1878" s="1">
        <v>45013</v>
      </c>
      <c r="V1878">
        <v>4</v>
      </c>
      <c r="W1878" t="str">
        <f>IF(Table1[[#This Row],[Engagement Score]]&lt;3,"Low",IF(Table1[[#This Row],[Engagement Score]]&lt;4,"Medium","High"))</f>
        <v>High</v>
      </c>
      <c r="X1878">
        <v>4</v>
      </c>
      <c r="Y1878" t="str">
        <f>IF(Table1[[#This Row],[Satisfaction Score]]&lt;3,"Unsatisfied",IF(Table1[[#This Row],[Satisfaction Score]]&lt;4,"Neutral","Satisfied"))</f>
        <v>Satisfied</v>
      </c>
      <c r="Z1878">
        <v>3</v>
      </c>
      <c r="AA1878" s="1">
        <v>45130</v>
      </c>
      <c r="AB1878" t="s">
        <v>92</v>
      </c>
      <c r="AC1878" t="s">
        <v>51</v>
      </c>
      <c r="AD1878" t="s">
        <v>63</v>
      </c>
      <c r="AE1878">
        <v>4</v>
      </c>
      <c r="AF1878" s="5">
        <v>872.57</v>
      </c>
      <c r="AG1878">
        <v>57</v>
      </c>
      <c r="AH1878" t="str">
        <f t="shared" si="29"/>
        <v>Middle Aged</v>
      </c>
    </row>
    <row r="1879" spans="1:34" x14ac:dyDescent="0.25">
      <c r="A1879">
        <v>2401</v>
      </c>
      <c r="B1879" s="1">
        <v>44874</v>
      </c>
      <c r="C1879">
        <v>3</v>
      </c>
      <c r="D1879" t="s">
        <v>133</v>
      </c>
      <c r="E1879" t="s">
        <v>81</v>
      </c>
      <c r="F1879" t="s">
        <v>108</v>
      </c>
      <c r="G1879" t="s">
        <v>55</v>
      </c>
      <c r="H1879" t="s">
        <v>32</v>
      </c>
      <c r="I1879" t="s">
        <v>46</v>
      </c>
      <c r="J1879" t="s">
        <v>34</v>
      </c>
      <c r="K1879" t="s">
        <v>188</v>
      </c>
      <c r="L1879" t="s">
        <v>70</v>
      </c>
      <c r="M1879" s="1">
        <v>16703</v>
      </c>
      <c r="N1879" t="s">
        <v>36</v>
      </c>
      <c r="O1879" t="s">
        <v>37</v>
      </c>
      <c r="P1879" t="s">
        <v>84</v>
      </c>
      <c r="Q1879" t="s">
        <v>77</v>
      </c>
      <c r="R1879" t="s">
        <v>40</v>
      </c>
      <c r="S1879" t="str">
        <f>IF(Table1[[#This Row],[Current Employee Rating]]&gt;=4,"High Performer",IF(Table1[[#This Row],[Current Employee Rating]]&gt;=3,"Average Performer","Low Performer"))</f>
        <v>High Performer</v>
      </c>
      <c r="T1879">
        <v>5</v>
      </c>
      <c r="U1879" s="1">
        <v>44918</v>
      </c>
      <c r="V1879">
        <v>1</v>
      </c>
      <c r="W1879" t="str">
        <f>IF(Table1[[#This Row],[Engagement Score]]&lt;3,"Low",IF(Table1[[#This Row],[Engagement Score]]&lt;4,"Medium","High"))</f>
        <v>Low</v>
      </c>
      <c r="X1879">
        <v>1</v>
      </c>
      <c r="Y1879" t="str">
        <f>IF(Table1[[#This Row],[Satisfaction Score]]&lt;3,"Unsatisfied",IF(Table1[[#This Row],[Satisfaction Score]]&lt;4,"Neutral","Satisfied"))</f>
        <v>Unsatisfied</v>
      </c>
      <c r="Z1879">
        <v>3</v>
      </c>
      <c r="AA1879" s="1">
        <v>44866</v>
      </c>
      <c r="AB1879" t="s">
        <v>50</v>
      </c>
      <c r="AC1879" t="s">
        <v>42</v>
      </c>
      <c r="AD1879" t="s">
        <v>43</v>
      </c>
      <c r="AE1879">
        <v>4</v>
      </c>
      <c r="AF1879" s="5">
        <v>935.2</v>
      </c>
      <c r="AG1879">
        <v>77</v>
      </c>
      <c r="AH1879" t="str">
        <f t="shared" si="29"/>
        <v>Old</v>
      </c>
    </row>
    <row r="1880" spans="1:34" x14ac:dyDescent="0.25">
      <c r="A1880">
        <v>2402</v>
      </c>
      <c r="B1880" s="1">
        <v>44665</v>
      </c>
      <c r="C1880">
        <v>4</v>
      </c>
      <c r="D1880" t="s">
        <v>133</v>
      </c>
      <c r="E1880" t="s">
        <v>54</v>
      </c>
      <c r="F1880" t="s">
        <v>108</v>
      </c>
      <c r="G1880" t="s">
        <v>55</v>
      </c>
      <c r="H1880" t="s">
        <v>32</v>
      </c>
      <c r="I1880" t="s">
        <v>55</v>
      </c>
      <c r="J1880" t="s">
        <v>34</v>
      </c>
      <c r="K1880" t="s">
        <v>188</v>
      </c>
      <c r="L1880" t="s">
        <v>100</v>
      </c>
      <c r="M1880" s="1">
        <v>31309</v>
      </c>
      <c r="N1880" t="s">
        <v>36</v>
      </c>
      <c r="O1880" t="s">
        <v>37</v>
      </c>
      <c r="P1880" t="s">
        <v>72</v>
      </c>
      <c r="Q1880" t="s">
        <v>39</v>
      </c>
      <c r="R1880" t="s">
        <v>40</v>
      </c>
      <c r="S1880" t="str">
        <f>IF(Table1[[#This Row],[Current Employee Rating]]&gt;=4,"High Performer",IF(Table1[[#This Row],[Current Employee Rating]]&gt;=3,"Average Performer","Low Performer"))</f>
        <v>Low Performer</v>
      </c>
      <c r="T1880">
        <v>2</v>
      </c>
      <c r="U1880" s="1">
        <v>44863</v>
      </c>
      <c r="V1880">
        <v>3</v>
      </c>
      <c r="W1880" t="str">
        <f>IF(Table1[[#This Row],[Engagement Score]]&lt;3,"Low",IF(Table1[[#This Row],[Engagement Score]]&lt;4,"Medium","High"))</f>
        <v>Medium</v>
      </c>
      <c r="X1880">
        <v>2</v>
      </c>
      <c r="Y1880" t="str">
        <f>IF(Table1[[#This Row],[Satisfaction Score]]&lt;3,"Unsatisfied",IF(Table1[[#This Row],[Satisfaction Score]]&lt;4,"Neutral","Satisfied"))</f>
        <v>Unsatisfied</v>
      </c>
      <c r="Z1880">
        <v>2</v>
      </c>
      <c r="AA1880" s="1">
        <v>44975</v>
      </c>
      <c r="AB1880" t="s">
        <v>92</v>
      </c>
      <c r="AC1880" t="s">
        <v>51</v>
      </c>
      <c r="AD1880" t="s">
        <v>43</v>
      </c>
      <c r="AE1880">
        <v>1</v>
      </c>
      <c r="AF1880" s="5">
        <v>478.73</v>
      </c>
      <c r="AG1880">
        <v>37</v>
      </c>
      <c r="AH1880" t="str">
        <f t="shared" si="29"/>
        <v>Adult</v>
      </c>
    </row>
    <row r="1881" spans="1:34" x14ac:dyDescent="0.25">
      <c r="A1881">
        <v>2403</v>
      </c>
      <c r="B1881" s="1">
        <v>44049</v>
      </c>
      <c r="C1881">
        <v>5</v>
      </c>
      <c r="D1881" t="s">
        <v>133</v>
      </c>
      <c r="E1881" t="s">
        <v>69</v>
      </c>
      <c r="F1881" t="s">
        <v>30</v>
      </c>
      <c r="G1881" t="s">
        <v>55</v>
      </c>
      <c r="H1881" t="s">
        <v>32</v>
      </c>
      <c r="I1881" t="s">
        <v>33</v>
      </c>
      <c r="J1881" t="s">
        <v>34</v>
      </c>
      <c r="K1881" t="s">
        <v>188</v>
      </c>
      <c r="L1881" t="s">
        <v>35</v>
      </c>
      <c r="M1881" s="1">
        <v>21266</v>
      </c>
      <c r="N1881" t="s">
        <v>36</v>
      </c>
      <c r="O1881" t="s">
        <v>37</v>
      </c>
      <c r="P1881" t="s">
        <v>49</v>
      </c>
      <c r="Q1881" t="s">
        <v>67</v>
      </c>
      <c r="R1881" t="s">
        <v>40</v>
      </c>
      <c r="S1881" t="str">
        <f>IF(Table1[[#This Row],[Current Employee Rating]]&gt;=4,"High Performer",IF(Table1[[#This Row],[Current Employee Rating]]&gt;=3,"Average Performer","Low Performer"))</f>
        <v>High Performer</v>
      </c>
      <c r="T1881">
        <v>4</v>
      </c>
      <c r="U1881" s="1">
        <v>44872</v>
      </c>
      <c r="V1881">
        <v>3</v>
      </c>
      <c r="W1881" t="str">
        <f>IF(Table1[[#This Row],[Engagement Score]]&lt;3,"Low",IF(Table1[[#This Row],[Engagement Score]]&lt;4,"Medium","High"))</f>
        <v>Medium</v>
      </c>
      <c r="X1881">
        <v>3</v>
      </c>
      <c r="Y1881" t="str">
        <f>IF(Table1[[#This Row],[Satisfaction Score]]&lt;3,"Unsatisfied",IF(Table1[[#This Row],[Satisfaction Score]]&lt;4,"Neutral","Satisfied"))</f>
        <v>Neutral</v>
      </c>
      <c r="Z1881">
        <v>3</v>
      </c>
      <c r="AA1881" s="1">
        <v>44798</v>
      </c>
      <c r="AB1881" t="s">
        <v>68</v>
      </c>
      <c r="AC1881" t="s">
        <v>51</v>
      </c>
      <c r="AD1881" t="s">
        <v>43</v>
      </c>
      <c r="AE1881">
        <v>5</v>
      </c>
      <c r="AF1881" s="5">
        <v>766.04</v>
      </c>
      <c r="AG1881">
        <v>62</v>
      </c>
      <c r="AH1881" t="str">
        <f t="shared" si="29"/>
        <v>Old</v>
      </c>
    </row>
    <row r="1882" spans="1:34" x14ac:dyDescent="0.25">
      <c r="A1882">
        <v>2404</v>
      </c>
      <c r="B1882" s="1">
        <v>43642</v>
      </c>
      <c r="C1882">
        <v>6</v>
      </c>
      <c r="D1882" t="s">
        <v>133</v>
      </c>
      <c r="E1882" t="s">
        <v>29</v>
      </c>
      <c r="F1882" t="s">
        <v>30</v>
      </c>
      <c r="G1882" t="s">
        <v>31</v>
      </c>
      <c r="H1882" t="s">
        <v>32</v>
      </c>
      <c r="I1882" t="s">
        <v>33</v>
      </c>
      <c r="J1882" t="s">
        <v>34</v>
      </c>
      <c r="K1882" t="s">
        <v>188</v>
      </c>
      <c r="L1882" t="s">
        <v>65</v>
      </c>
      <c r="M1882" s="1">
        <v>18037</v>
      </c>
      <c r="N1882" t="s">
        <v>36</v>
      </c>
      <c r="O1882" t="s">
        <v>37</v>
      </c>
      <c r="P1882" t="s">
        <v>38</v>
      </c>
      <c r="Q1882" t="s">
        <v>77</v>
      </c>
      <c r="R1882" t="s">
        <v>40</v>
      </c>
      <c r="S1882" t="str">
        <f>IF(Table1[[#This Row],[Current Employee Rating]]&gt;=4,"High Performer",IF(Table1[[#This Row],[Current Employee Rating]]&gt;=3,"Average Performer","Low Performer"))</f>
        <v>Low Performer</v>
      </c>
      <c r="T1882">
        <v>2</v>
      </c>
      <c r="U1882" s="1">
        <v>45047</v>
      </c>
      <c r="V1882">
        <v>3</v>
      </c>
      <c r="W1882" t="str">
        <f>IF(Table1[[#This Row],[Engagement Score]]&lt;3,"Low",IF(Table1[[#This Row],[Engagement Score]]&lt;4,"Medium","High"))</f>
        <v>Medium</v>
      </c>
      <c r="X1882">
        <v>3</v>
      </c>
      <c r="Y1882" t="str">
        <f>IF(Table1[[#This Row],[Satisfaction Score]]&lt;3,"Unsatisfied",IF(Table1[[#This Row],[Satisfaction Score]]&lt;4,"Neutral","Satisfied"))</f>
        <v>Neutral</v>
      </c>
      <c r="Z1882">
        <v>1</v>
      </c>
      <c r="AA1882" s="1">
        <v>45037</v>
      </c>
      <c r="AB1882" t="s">
        <v>62</v>
      </c>
      <c r="AC1882" t="s">
        <v>51</v>
      </c>
      <c r="AD1882" t="s">
        <v>43</v>
      </c>
      <c r="AE1882">
        <v>3</v>
      </c>
      <c r="AF1882" s="5">
        <v>561.63</v>
      </c>
      <c r="AG1882">
        <v>70</v>
      </c>
      <c r="AH1882" t="str">
        <f t="shared" si="29"/>
        <v>Old</v>
      </c>
    </row>
    <row r="1883" spans="1:34" x14ac:dyDescent="0.25">
      <c r="A1883">
        <v>2405</v>
      </c>
      <c r="B1883" s="1">
        <v>44087</v>
      </c>
      <c r="C1883">
        <v>5</v>
      </c>
      <c r="D1883" t="s">
        <v>136</v>
      </c>
      <c r="E1883" t="s">
        <v>85</v>
      </c>
      <c r="F1883" t="s">
        <v>108</v>
      </c>
      <c r="G1883" t="s">
        <v>55</v>
      </c>
      <c r="H1883" t="s">
        <v>56</v>
      </c>
      <c r="I1883" t="s">
        <v>46</v>
      </c>
      <c r="J1883" t="s">
        <v>34</v>
      </c>
      <c r="K1883" t="s">
        <v>188</v>
      </c>
      <c r="L1883" t="s">
        <v>70</v>
      </c>
      <c r="M1883" s="1">
        <v>18359</v>
      </c>
      <c r="N1883" t="s">
        <v>36</v>
      </c>
      <c r="O1883" t="s">
        <v>48</v>
      </c>
      <c r="P1883" t="s">
        <v>38</v>
      </c>
      <c r="Q1883" t="s">
        <v>77</v>
      </c>
      <c r="R1883" t="s">
        <v>40</v>
      </c>
      <c r="S1883" t="str">
        <f>IF(Table1[[#This Row],[Current Employee Rating]]&gt;=4,"High Performer",IF(Table1[[#This Row],[Current Employee Rating]]&gt;=3,"Average Performer","Low Performer"))</f>
        <v>High Performer</v>
      </c>
      <c r="T1883">
        <v>4</v>
      </c>
      <c r="U1883" s="1">
        <v>45132</v>
      </c>
      <c r="V1883">
        <v>4</v>
      </c>
      <c r="W1883" t="str">
        <f>IF(Table1[[#This Row],[Engagement Score]]&lt;3,"Low",IF(Table1[[#This Row],[Engagement Score]]&lt;4,"Medium","High"))</f>
        <v>High</v>
      </c>
      <c r="X1883">
        <v>1</v>
      </c>
      <c r="Y1883" t="str">
        <f>IF(Table1[[#This Row],[Satisfaction Score]]&lt;3,"Unsatisfied",IF(Table1[[#This Row],[Satisfaction Score]]&lt;4,"Neutral","Satisfied"))</f>
        <v>Unsatisfied</v>
      </c>
      <c r="Z1883">
        <v>2</v>
      </c>
      <c r="AA1883" s="1">
        <v>45004</v>
      </c>
      <c r="AB1883" t="s">
        <v>68</v>
      </c>
      <c r="AC1883" t="s">
        <v>51</v>
      </c>
      <c r="AD1883" t="s">
        <v>63</v>
      </c>
      <c r="AE1883">
        <v>1</v>
      </c>
      <c r="AF1883" s="5">
        <v>722.5</v>
      </c>
      <c r="AG1883">
        <v>70</v>
      </c>
      <c r="AH1883" t="str">
        <f t="shared" si="29"/>
        <v>Old</v>
      </c>
    </row>
    <row r="1884" spans="1:34" x14ac:dyDescent="0.25">
      <c r="A1884">
        <v>2406</v>
      </c>
      <c r="B1884" s="1">
        <v>43417</v>
      </c>
      <c r="C1884">
        <v>7</v>
      </c>
      <c r="D1884" t="s">
        <v>113</v>
      </c>
      <c r="E1884" t="s">
        <v>44</v>
      </c>
      <c r="F1884" t="s">
        <v>30</v>
      </c>
      <c r="G1884" t="s">
        <v>46</v>
      </c>
      <c r="H1884" t="s">
        <v>56</v>
      </c>
      <c r="I1884" t="s">
        <v>46</v>
      </c>
      <c r="J1884" t="s">
        <v>34</v>
      </c>
      <c r="K1884" t="s">
        <v>188</v>
      </c>
      <c r="L1884" t="s">
        <v>79</v>
      </c>
      <c r="M1884" s="1">
        <v>26017</v>
      </c>
      <c r="N1884" t="s">
        <v>36</v>
      </c>
      <c r="O1884" t="s">
        <v>48</v>
      </c>
      <c r="P1884" t="s">
        <v>72</v>
      </c>
      <c r="Q1884" t="s">
        <v>39</v>
      </c>
      <c r="R1884" t="s">
        <v>40</v>
      </c>
      <c r="S1884" t="str">
        <f>IF(Table1[[#This Row],[Current Employee Rating]]&gt;=4,"High Performer",IF(Table1[[#This Row],[Current Employee Rating]]&gt;=3,"Average Performer","Low Performer"))</f>
        <v>Low Performer</v>
      </c>
      <c r="T1884">
        <v>1</v>
      </c>
      <c r="U1884" s="1">
        <v>44981</v>
      </c>
      <c r="V1884">
        <v>1</v>
      </c>
      <c r="W1884" t="str">
        <f>IF(Table1[[#This Row],[Engagement Score]]&lt;3,"Low",IF(Table1[[#This Row],[Engagement Score]]&lt;4,"Medium","High"))</f>
        <v>Low</v>
      </c>
      <c r="X1884">
        <v>4</v>
      </c>
      <c r="Y1884" t="str">
        <f>IF(Table1[[#This Row],[Satisfaction Score]]&lt;3,"Unsatisfied",IF(Table1[[#This Row],[Satisfaction Score]]&lt;4,"Neutral","Satisfied"))</f>
        <v>Satisfied</v>
      </c>
      <c r="Z1884">
        <v>4</v>
      </c>
      <c r="AA1884" s="1">
        <v>45065</v>
      </c>
      <c r="AB1884" t="s">
        <v>92</v>
      </c>
      <c r="AC1884" t="s">
        <v>42</v>
      </c>
      <c r="AD1884" t="s">
        <v>43</v>
      </c>
      <c r="AE1884">
        <v>1</v>
      </c>
      <c r="AF1884" s="5">
        <v>100.04</v>
      </c>
      <c r="AG1884">
        <v>47</v>
      </c>
      <c r="AH1884" t="str">
        <f t="shared" si="29"/>
        <v>Middle Aged</v>
      </c>
    </row>
    <row r="1885" spans="1:34" x14ac:dyDescent="0.25">
      <c r="A1885">
        <v>2407</v>
      </c>
      <c r="B1885" s="1">
        <v>43744</v>
      </c>
      <c r="C1885">
        <v>6</v>
      </c>
      <c r="D1885" t="s">
        <v>120</v>
      </c>
      <c r="E1885" t="s">
        <v>44</v>
      </c>
      <c r="F1885" t="s">
        <v>30</v>
      </c>
      <c r="G1885" t="s">
        <v>55</v>
      </c>
      <c r="H1885" t="s">
        <v>32</v>
      </c>
      <c r="I1885" t="s">
        <v>33</v>
      </c>
      <c r="J1885" t="s">
        <v>34</v>
      </c>
      <c r="K1885" t="s">
        <v>188</v>
      </c>
      <c r="L1885" t="s">
        <v>35</v>
      </c>
      <c r="M1885" s="1">
        <v>19466</v>
      </c>
      <c r="N1885" t="s">
        <v>36</v>
      </c>
      <c r="O1885" t="s">
        <v>48</v>
      </c>
      <c r="P1885" t="s">
        <v>60</v>
      </c>
      <c r="Q1885" t="s">
        <v>39</v>
      </c>
      <c r="R1885" t="s">
        <v>40</v>
      </c>
      <c r="S1885" t="str">
        <f>IF(Table1[[#This Row],[Current Employee Rating]]&gt;=4,"High Performer",IF(Table1[[#This Row],[Current Employee Rating]]&gt;=3,"Average Performer","Low Performer"))</f>
        <v>High Performer</v>
      </c>
      <c r="T1885">
        <v>4</v>
      </c>
      <c r="U1885" s="1">
        <v>44827</v>
      </c>
      <c r="V1885">
        <v>3</v>
      </c>
      <c r="W1885" t="str">
        <f>IF(Table1[[#This Row],[Engagement Score]]&lt;3,"Low",IF(Table1[[#This Row],[Engagement Score]]&lt;4,"Medium","High"))</f>
        <v>Medium</v>
      </c>
      <c r="X1885">
        <v>5</v>
      </c>
      <c r="Y1885" t="str">
        <f>IF(Table1[[#This Row],[Satisfaction Score]]&lt;3,"Unsatisfied",IF(Table1[[#This Row],[Satisfaction Score]]&lt;4,"Neutral","Satisfied"))</f>
        <v>Satisfied</v>
      </c>
      <c r="Z1885">
        <v>5</v>
      </c>
      <c r="AA1885" s="1">
        <v>44880</v>
      </c>
      <c r="AB1885" t="s">
        <v>62</v>
      </c>
      <c r="AC1885" t="s">
        <v>42</v>
      </c>
      <c r="AD1885" t="s">
        <v>63</v>
      </c>
      <c r="AE1885">
        <v>2</v>
      </c>
      <c r="AF1885" s="5">
        <v>545.35</v>
      </c>
      <c r="AG1885">
        <v>66</v>
      </c>
      <c r="AH1885" t="str">
        <f t="shared" si="29"/>
        <v>Old</v>
      </c>
    </row>
    <row r="1886" spans="1:34" x14ac:dyDescent="0.25">
      <c r="A1886">
        <v>2408</v>
      </c>
      <c r="B1886" s="1">
        <v>44454</v>
      </c>
      <c r="C1886">
        <v>4</v>
      </c>
      <c r="D1886" t="s">
        <v>120</v>
      </c>
      <c r="E1886" t="s">
        <v>87</v>
      </c>
      <c r="F1886" t="s">
        <v>30</v>
      </c>
      <c r="G1886" t="s">
        <v>55</v>
      </c>
      <c r="H1886" t="s">
        <v>56</v>
      </c>
      <c r="I1886" t="s">
        <v>46</v>
      </c>
      <c r="J1886" t="s">
        <v>95</v>
      </c>
      <c r="K1886" t="s">
        <v>95</v>
      </c>
      <c r="L1886" t="s">
        <v>70</v>
      </c>
      <c r="M1886" s="1">
        <v>22656</v>
      </c>
      <c r="N1886" t="s">
        <v>36</v>
      </c>
      <c r="O1886" t="s">
        <v>37</v>
      </c>
      <c r="P1886" t="s">
        <v>72</v>
      </c>
      <c r="Q1886" t="s">
        <v>77</v>
      </c>
      <c r="R1886" t="s">
        <v>40</v>
      </c>
      <c r="S1886" t="str">
        <f>IF(Table1[[#This Row],[Current Employee Rating]]&gt;=4,"High Performer",IF(Table1[[#This Row],[Current Employee Rating]]&gt;=3,"Average Performer","Low Performer"))</f>
        <v>High Performer</v>
      </c>
      <c r="T1886">
        <v>5</v>
      </c>
      <c r="U1886" s="1">
        <v>44799</v>
      </c>
      <c r="V1886">
        <v>2</v>
      </c>
      <c r="W1886" t="str">
        <f>IF(Table1[[#This Row],[Engagement Score]]&lt;3,"Low",IF(Table1[[#This Row],[Engagement Score]]&lt;4,"Medium","High"))</f>
        <v>Low</v>
      </c>
      <c r="X1886">
        <v>5</v>
      </c>
      <c r="Y1886" t="str">
        <f>IF(Table1[[#This Row],[Satisfaction Score]]&lt;3,"Unsatisfied",IF(Table1[[#This Row],[Satisfaction Score]]&lt;4,"Neutral","Satisfied"))</f>
        <v>Satisfied</v>
      </c>
      <c r="Z1886">
        <v>5</v>
      </c>
      <c r="AA1886" s="1">
        <v>44808</v>
      </c>
      <c r="AB1886" t="s">
        <v>62</v>
      </c>
      <c r="AC1886" t="s">
        <v>42</v>
      </c>
      <c r="AD1886" t="s">
        <v>43</v>
      </c>
      <c r="AE1886">
        <v>1</v>
      </c>
      <c r="AF1886" s="5">
        <v>968.87</v>
      </c>
      <c r="AG1886">
        <v>59</v>
      </c>
      <c r="AH1886" t="str">
        <f t="shared" si="29"/>
        <v>Middle Aged</v>
      </c>
    </row>
    <row r="1887" spans="1:34" x14ac:dyDescent="0.25">
      <c r="A1887">
        <v>2409</v>
      </c>
      <c r="B1887" s="1">
        <v>43867</v>
      </c>
      <c r="C1887">
        <v>6</v>
      </c>
      <c r="D1887" t="s">
        <v>122</v>
      </c>
      <c r="E1887" t="s">
        <v>64</v>
      </c>
      <c r="F1887" t="s">
        <v>30</v>
      </c>
      <c r="G1887" t="s">
        <v>55</v>
      </c>
      <c r="H1887" t="s">
        <v>56</v>
      </c>
      <c r="I1887" t="s">
        <v>55</v>
      </c>
      <c r="J1887" t="s">
        <v>95</v>
      </c>
      <c r="K1887" t="s">
        <v>95</v>
      </c>
      <c r="L1887" t="s">
        <v>79</v>
      </c>
      <c r="M1887" s="1">
        <v>35368</v>
      </c>
      <c r="N1887" t="s">
        <v>36</v>
      </c>
      <c r="O1887" t="s">
        <v>37</v>
      </c>
      <c r="P1887" t="s">
        <v>38</v>
      </c>
      <c r="Q1887" t="s">
        <v>61</v>
      </c>
      <c r="R1887" t="s">
        <v>40</v>
      </c>
      <c r="S1887" t="str">
        <f>IF(Table1[[#This Row],[Current Employee Rating]]&gt;=4,"High Performer",IF(Table1[[#This Row],[Current Employee Rating]]&gt;=3,"Average Performer","Low Performer"))</f>
        <v>High Performer</v>
      </c>
      <c r="T1887">
        <v>4</v>
      </c>
      <c r="U1887" s="1">
        <v>44937</v>
      </c>
      <c r="V1887">
        <v>3</v>
      </c>
      <c r="W1887" t="str">
        <f>IF(Table1[[#This Row],[Engagement Score]]&lt;3,"Low",IF(Table1[[#This Row],[Engagement Score]]&lt;4,"Medium","High"))</f>
        <v>Medium</v>
      </c>
      <c r="X1887">
        <v>3</v>
      </c>
      <c r="Y1887" t="str">
        <f>IF(Table1[[#This Row],[Satisfaction Score]]&lt;3,"Unsatisfied",IF(Table1[[#This Row],[Satisfaction Score]]&lt;4,"Neutral","Satisfied"))</f>
        <v>Neutral</v>
      </c>
      <c r="Z1887">
        <v>3</v>
      </c>
      <c r="AA1887" s="1">
        <v>45023</v>
      </c>
      <c r="AB1887" t="s">
        <v>50</v>
      </c>
      <c r="AC1887" t="s">
        <v>51</v>
      </c>
      <c r="AD1887" t="s">
        <v>73</v>
      </c>
      <c r="AE1887">
        <v>1</v>
      </c>
      <c r="AF1887" s="5">
        <v>949.78</v>
      </c>
      <c r="AG1887">
        <v>24</v>
      </c>
      <c r="AH1887" t="str">
        <f t="shared" si="29"/>
        <v>Young Adult</v>
      </c>
    </row>
    <row r="1888" spans="1:34" x14ac:dyDescent="0.25">
      <c r="A1888">
        <v>2410</v>
      </c>
      <c r="B1888" s="1">
        <v>44855</v>
      </c>
      <c r="C1888">
        <v>3</v>
      </c>
      <c r="D1888" t="s">
        <v>120</v>
      </c>
      <c r="E1888" t="s">
        <v>94</v>
      </c>
      <c r="F1888" t="s">
        <v>30</v>
      </c>
      <c r="G1888" t="s">
        <v>55</v>
      </c>
      <c r="H1888" t="s">
        <v>56</v>
      </c>
      <c r="I1888" t="s">
        <v>46</v>
      </c>
      <c r="J1888" t="s">
        <v>95</v>
      </c>
      <c r="K1888" t="s">
        <v>95</v>
      </c>
      <c r="L1888" t="s">
        <v>79</v>
      </c>
      <c r="M1888" s="1">
        <v>21143</v>
      </c>
      <c r="N1888" t="s">
        <v>36</v>
      </c>
      <c r="O1888" t="s">
        <v>48</v>
      </c>
      <c r="P1888" t="s">
        <v>38</v>
      </c>
      <c r="Q1888" t="s">
        <v>77</v>
      </c>
      <c r="R1888" t="s">
        <v>40</v>
      </c>
      <c r="S1888" t="str">
        <f>IF(Table1[[#This Row],[Current Employee Rating]]&gt;=4,"High Performer",IF(Table1[[#This Row],[Current Employee Rating]]&gt;=3,"Average Performer","Low Performer"))</f>
        <v>Low Performer</v>
      </c>
      <c r="T1888">
        <v>2</v>
      </c>
      <c r="U1888" s="1">
        <v>45049</v>
      </c>
      <c r="V1888">
        <v>4</v>
      </c>
      <c r="W1888" t="str">
        <f>IF(Table1[[#This Row],[Engagement Score]]&lt;3,"Low",IF(Table1[[#This Row],[Engagement Score]]&lt;4,"Medium","High"))</f>
        <v>High</v>
      </c>
      <c r="X1888">
        <v>4</v>
      </c>
      <c r="Y1888" t="str">
        <f>IF(Table1[[#This Row],[Satisfaction Score]]&lt;3,"Unsatisfied",IF(Table1[[#This Row],[Satisfaction Score]]&lt;4,"Neutral","Satisfied"))</f>
        <v>Satisfied</v>
      </c>
      <c r="Z1888">
        <v>1</v>
      </c>
      <c r="AA1888" s="1">
        <v>44828</v>
      </c>
      <c r="AB1888" t="s">
        <v>68</v>
      </c>
      <c r="AC1888" t="s">
        <v>51</v>
      </c>
      <c r="AD1888" t="s">
        <v>43</v>
      </c>
      <c r="AE1888">
        <v>3</v>
      </c>
      <c r="AF1888" s="5">
        <v>341.65</v>
      </c>
      <c r="AG1888">
        <v>65</v>
      </c>
      <c r="AH1888" t="str">
        <f t="shared" si="29"/>
        <v>Old</v>
      </c>
    </row>
    <row r="1889" spans="1:34" x14ac:dyDescent="0.25">
      <c r="A1889">
        <v>2411</v>
      </c>
      <c r="B1889" s="1">
        <v>44845</v>
      </c>
      <c r="C1889">
        <v>3</v>
      </c>
      <c r="D1889" t="s">
        <v>133</v>
      </c>
      <c r="E1889" t="s">
        <v>81</v>
      </c>
      <c r="F1889" t="s">
        <v>30</v>
      </c>
      <c r="G1889" t="s">
        <v>46</v>
      </c>
      <c r="H1889" t="s">
        <v>56</v>
      </c>
      <c r="I1889" t="s">
        <v>33</v>
      </c>
      <c r="J1889" t="s">
        <v>34</v>
      </c>
      <c r="K1889" t="s">
        <v>188</v>
      </c>
      <c r="L1889" t="s">
        <v>65</v>
      </c>
      <c r="M1889" s="1">
        <v>34531</v>
      </c>
      <c r="N1889" t="s">
        <v>36</v>
      </c>
      <c r="O1889" t="s">
        <v>37</v>
      </c>
      <c r="P1889" t="s">
        <v>72</v>
      </c>
      <c r="Q1889" t="s">
        <v>39</v>
      </c>
      <c r="R1889" t="s">
        <v>40</v>
      </c>
      <c r="S1889" t="str">
        <f>IF(Table1[[#This Row],[Current Employee Rating]]&gt;=4,"High Performer",IF(Table1[[#This Row],[Current Employee Rating]]&gt;=3,"Average Performer","Low Performer"))</f>
        <v>Low Performer</v>
      </c>
      <c r="T1889">
        <v>2</v>
      </c>
      <c r="U1889" s="1">
        <v>44949</v>
      </c>
      <c r="V1889">
        <v>2</v>
      </c>
      <c r="W1889" t="str">
        <f>IF(Table1[[#This Row],[Engagement Score]]&lt;3,"Low",IF(Table1[[#This Row],[Engagement Score]]&lt;4,"Medium","High"))</f>
        <v>Low</v>
      </c>
      <c r="X1889">
        <v>3</v>
      </c>
      <c r="Y1889" t="str">
        <f>IF(Table1[[#This Row],[Satisfaction Score]]&lt;3,"Unsatisfied",IF(Table1[[#This Row],[Satisfaction Score]]&lt;4,"Neutral","Satisfied"))</f>
        <v>Neutral</v>
      </c>
      <c r="Z1889">
        <v>3</v>
      </c>
      <c r="AA1889" s="1">
        <v>44984</v>
      </c>
      <c r="AB1889" t="s">
        <v>62</v>
      </c>
      <c r="AC1889" t="s">
        <v>51</v>
      </c>
      <c r="AD1889" t="s">
        <v>43</v>
      </c>
      <c r="AE1889">
        <v>4</v>
      </c>
      <c r="AF1889" s="5">
        <v>798.7</v>
      </c>
      <c r="AG1889">
        <v>28</v>
      </c>
      <c r="AH1889" t="str">
        <f t="shared" si="29"/>
        <v>Adult</v>
      </c>
    </row>
    <row r="1890" spans="1:34" x14ac:dyDescent="0.25">
      <c r="A1890">
        <v>2412</v>
      </c>
      <c r="B1890" s="1">
        <v>44591</v>
      </c>
      <c r="C1890">
        <v>4</v>
      </c>
      <c r="D1890" t="s">
        <v>133</v>
      </c>
      <c r="E1890" t="s">
        <v>54</v>
      </c>
      <c r="F1890" t="s">
        <v>30</v>
      </c>
      <c r="G1890" t="s">
        <v>55</v>
      </c>
      <c r="H1890" t="s">
        <v>56</v>
      </c>
      <c r="I1890" t="s">
        <v>46</v>
      </c>
      <c r="J1890" t="s">
        <v>34</v>
      </c>
      <c r="K1890" t="s">
        <v>188</v>
      </c>
      <c r="L1890" t="s">
        <v>79</v>
      </c>
      <c r="M1890" s="1">
        <v>34620</v>
      </c>
      <c r="N1890" t="s">
        <v>36</v>
      </c>
      <c r="O1890" t="s">
        <v>48</v>
      </c>
      <c r="P1890" t="s">
        <v>38</v>
      </c>
      <c r="Q1890" t="s">
        <v>39</v>
      </c>
      <c r="R1890" t="s">
        <v>40</v>
      </c>
      <c r="S1890" t="str">
        <f>IF(Table1[[#This Row],[Current Employee Rating]]&gt;=4,"High Performer",IF(Table1[[#This Row],[Current Employee Rating]]&gt;=3,"Average Performer","Low Performer"))</f>
        <v>Low Performer</v>
      </c>
      <c r="T1890">
        <v>2</v>
      </c>
      <c r="U1890" s="1">
        <v>45026</v>
      </c>
      <c r="V1890">
        <v>5</v>
      </c>
      <c r="W1890" t="str">
        <f>IF(Table1[[#This Row],[Engagement Score]]&lt;3,"Low",IF(Table1[[#This Row],[Engagement Score]]&lt;4,"Medium","High"))</f>
        <v>High</v>
      </c>
      <c r="X1890">
        <v>4</v>
      </c>
      <c r="Y1890" t="str">
        <f>IF(Table1[[#This Row],[Satisfaction Score]]&lt;3,"Unsatisfied",IF(Table1[[#This Row],[Satisfaction Score]]&lt;4,"Neutral","Satisfied"))</f>
        <v>Satisfied</v>
      </c>
      <c r="Z1890">
        <v>5</v>
      </c>
      <c r="AA1890" s="1">
        <v>44947</v>
      </c>
      <c r="AB1890" t="s">
        <v>62</v>
      </c>
      <c r="AC1890" t="s">
        <v>42</v>
      </c>
      <c r="AD1890" t="s">
        <v>73</v>
      </c>
      <c r="AE1890">
        <v>5</v>
      </c>
      <c r="AF1890" s="5">
        <v>859</v>
      </c>
      <c r="AG1890">
        <v>28</v>
      </c>
      <c r="AH1890" t="str">
        <f t="shared" si="29"/>
        <v>Adult</v>
      </c>
    </row>
    <row r="1891" spans="1:34" x14ac:dyDescent="0.25">
      <c r="A1891">
        <v>2413</v>
      </c>
      <c r="B1891" s="1">
        <v>44769</v>
      </c>
      <c r="C1891">
        <v>3</v>
      </c>
      <c r="D1891" t="s">
        <v>133</v>
      </c>
      <c r="E1891" t="s">
        <v>94</v>
      </c>
      <c r="F1891" t="s">
        <v>30</v>
      </c>
      <c r="G1891" t="s">
        <v>55</v>
      </c>
      <c r="H1891" t="s">
        <v>56</v>
      </c>
      <c r="I1891" t="s">
        <v>33</v>
      </c>
      <c r="J1891" t="s">
        <v>34</v>
      </c>
      <c r="K1891" t="s">
        <v>188</v>
      </c>
      <c r="L1891" t="s">
        <v>65</v>
      </c>
      <c r="M1891" s="1">
        <v>15441</v>
      </c>
      <c r="N1891" t="s">
        <v>36</v>
      </c>
      <c r="O1891" t="s">
        <v>37</v>
      </c>
      <c r="P1891" t="s">
        <v>38</v>
      </c>
      <c r="Q1891" t="s">
        <v>61</v>
      </c>
      <c r="R1891" t="s">
        <v>40</v>
      </c>
      <c r="S1891" t="str">
        <f>IF(Table1[[#This Row],[Current Employee Rating]]&gt;=4,"High Performer",IF(Table1[[#This Row],[Current Employee Rating]]&gt;=3,"Average Performer","Low Performer"))</f>
        <v>High Performer</v>
      </c>
      <c r="T1891">
        <v>4</v>
      </c>
      <c r="U1891" s="1">
        <v>44873</v>
      </c>
      <c r="V1891">
        <v>4</v>
      </c>
      <c r="W1891" t="str">
        <f>IF(Table1[[#This Row],[Engagement Score]]&lt;3,"Low",IF(Table1[[#This Row],[Engagement Score]]&lt;4,"Medium","High"))</f>
        <v>High</v>
      </c>
      <c r="X1891">
        <v>2</v>
      </c>
      <c r="Y1891" t="str">
        <f>IF(Table1[[#This Row],[Satisfaction Score]]&lt;3,"Unsatisfied",IF(Table1[[#This Row],[Satisfaction Score]]&lt;4,"Neutral","Satisfied"))</f>
        <v>Unsatisfied</v>
      </c>
      <c r="Z1891">
        <v>2</v>
      </c>
      <c r="AA1891" s="1">
        <v>44805</v>
      </c>
      <c r="AB1891" t="s">
        <v>92</v>
      </c>
      <c r="AC1891" t="s">
        <v>51</v>
      </c>
      <c r="AD1891" t="s">
        <v>43</v>
      </c>
      <c r="AE1891">
        <v>1</v>
      </c>
      <c r="AF1891" s="5">
        <v>193.51</v>
      </c>
      <c r="AG1891">
        <v>80</v>
      </c>
      <c r="AH1891" t="str">
        <f t="shared" si="29"/>
        <v>Old</v>
      </c>
    </row>
    <row r="1892" spans="1:34" x14ac:dyDescent="0.25">
      <c r="A1892">
        <v>2414</v>
      </c>
      <c r="B1892" s="1">
        <v>44707</v>
      </c>
      <c r="C1892">
        <v>3</v>
      </c>
      <c r="D1892" t="s">
        <v>133</v>
      </c>
      <c r="E1892" t="s">
        <v>85</v>
      </c>
      <c r="F1892" t="s">
        <v>30</v>
      </c>
      <c r="G1892" t="s">
        <v>46</v>
      </c>
      <c r="H1892" t="s">
        <v>56</v>
      </c>
      <c r="I1892" t="s">
        <v>46</v>
      </c>
      <c r="J1892" t="s">
        <v>34</v>
      </c>
      <c r="K1892" t="s">
        <v>188</v>
      </c>
      <c r="L1892" t="s">
        <v>65</v>
      </c>
      <c r="M1892" s="1">
        <v>19191</v>
      </c>
      <c r="N1892" t="s">
        <v>36</v>
      </c>
      <c r="O1892" t="s">
        <v>37</v>
      </c>
      <c r="P1892" t="s">
        <v>84</v>
      </c>
      <c r="Q1892" t="s">
        <v>61</v>
      </c>
      <c r="R1892" t="s">
        <v>40</v>
      </c>
      <c r="S1892" t="str">
        <f>IF(Table1[[#This Row],[Current Employee Rating]]&gt;=4,"High Performer",IF(Table1[[#This Row],[Current Employee Rating]]&gt;=3,"Average Performer","Low Performer"))</f>
        <v>Low Performer</v>
      </c>
      <c r="T1892">
        <v>2</v>
      </c>
      <c r="U1892" s="1">
        <v>44809</v>
      </c>
      <c r="V1892">
        <v>1</v>
      </c>
      <c r="W1892" t="str">
        <f>IF(Table1[[#This Row],[Engagement Score]]&lt;3,"Low",IF(Table1[[#This Row],[Engagement Score]]&lt;4,"Medium","High"))</f>
        <v>Low</v>
      </c>
      <c r="X1892">
        <v>1</v>
      </c>
      <c r="Y1892" t="str">
        <f>IF(Table1[[#This Row],[Satisfaction Score]]&lt;3,"Unsatisfied",IF(Table1[[#This Row],[Satisfaction Score]]&lt;4,"Neutral","Satisfied"))</f>
        <v>Unsatisfied</v>
      </c>
      <c r="Z1892">
        <v>5</v>
      </c>
      <c r="AA1892" s="1">
        <v>44805</v>
      </c>
      <c r="AB1892" t="s">
        <v>68</v>
      </c>
      <c r="AC1892" t="s">
        <v>51</v>
      </c>
      <c r="AD1892" t="s">
        <v>43</v>
      </c>
      <c r="AE1892">
        <v>5</v>
      </c>
      <c r="AF1892" s="5">
        <v>506.08</v>
      </c>
      <c r="AG1892">
        <v>70</v>
      </c>
      <c r="AH1892" t="str">
        <f t="shared" si="29"/>
        <v>Old</v>
      </c>
    </row>
    <row r="1893" spans="1:34" x14ac:dyDescent="0.25">
      <c r="A1893">
        <v>2415</v>
      </c>
      <c r="B1893" s="1">
        <v>44235</v>
      </c>
      <c r="C1893">
        <v>5</v>
      </c>
      <c r="D1893" t="s">
        <v>133</v>
      </c>
      <c r="E1893" t="s">
        <v>64</v>
      </c>
      <c r="F1893" t="s">
        <v>30</v>
      </c>
      <c r="G1893" t="s">
        <v>55</v>
      </c>
      <c r="H1893" t="s">
        <v>56</v>
      </c>
      <c r="I1893" t="s">
        <v>55</v>
      </c>
      <c r="J1893" t="s">
        <v>34</v>
      </c>
      <c r="K1893" t="s">
        <v>188</v>
      </c>
      <c r="L1893" t="s">
        <v>70</v>
      </c>
      <c r="M1893" s="1">
        <v>19247</v>
      </c>
      <c r="N1893" t="s">
        <v>36</v>
      </c>
      <c r="O1893" t="s">
        <v>37</v>
      </c>
      <c r="P1893" t="s">
        <v>38</v>
      </c>
      <c r="Q1893" t="s">
        <v>67</v>
      </c>
      <c r="R1893" t="s">
        <v>40</v>
      </c>
      <c r="S1893" t="str">
        <f>IF(Table1[[#This Row],[Current Employee Rating]]&gt;=4,"High Performer",IF(Table1[[#This Row],[Current Employee Rating]]&gt;=3,"Average Performer","Low Performer"))</f>
        <v>High Performer</v>
      </c>
      <c r="T1893">
        <v>4</v>
      </c>
      <c r="U1893" s="1">
        <v>44965</v>
      </c>
      <c r="V1893">
        <v>1</v>
      </c>
      <c r="W1893" t="str">
        <f>IF(Table1[[#This Row],[Engagement Score]]&lt;3,"Low",IF(Table1[[#This Row],[Engagement Score]]&lt;4,"Medium","High"))</f>
        <v>Low</v>
      </c>
      <c r="X1893">
        <v>2</v>
      </c>
      <c r="Y1893" t="str">
        <f>IF(Table1[[#This Row],[Satisfaction Score]]&lt;3,"Unsatisfied",IF(Table1[[#This Row],[Satisfaction Score]]&lt;4,"Neutral","Satisfied"))</f>
        <v>Unsatisfied</v>
      </c>
      <c r="Z1893">
        <v>5</v>
      </c>
      <c r="AA1893" s="1">
        <v>44791</v>
      </c>
      <c r="AB1893" t="s">
        <v>50</v>
      </c>
      <c r="AC1893" t="s">
        <v>42</v>
      </c>
      <c r="AD1893" t="s">
        <v>43</v>
      </c>
      <c r="AE1893">
        <v>4</v>
      </c>
      <c r="AF1893" s="5">
        <v>938.18</v>
      </c>
      <c r="AG1893">
        <v>69</v>
      </c>
      <c r="AH1893" t="str">
        <f t="shared" si="29"/>
        <v>Old</v>
      </c>
    </row>
    <row r="1894" spans="1:34" x14ac:dyDescent="0.25">
      <c r="A1894">
        <v>2416</v>
      </c>
      <c r="B1894" s="1">
        <v>44718</v>
      </c>
      <c r="C1894">
        <v>3</v>
      </c>
      <c r="D1894" t="s">
        <v>133</v>
      </c>
      <c r="E1894" t="s">
        <v>74</v>
      </c>
      <c r="F1894" t="s">
        <v>30</v>
      </c>
      <c r="G1894" t="s">
        <v>31</v>
      </c>
      <c r="H1894" t="s">
        <v>32</v>
      </c>
      <c r="I1894" t="s">
        <v>55</v>
      </c>
      <c r="J1894" t="s">
        <v>34</v>
      </c>
      <c r="K1894" t="s">
        <v>188</v>
      </c>
      <c r="L1894" t="s">
        <v>65</v>
      </c>
      <c r="M1894" s="1">
        <v>34493</v>
      </c>
      <c r="N1894" t="s">
        <v>36</v>
      </c>
      <c r="O1894" t="s">
        <v>48</v>
      </c>
      <c r="P1894" t="s">
        <v>84</v>
      </c>
      <c r="Q1894" t="s">
        <v>61</v>
      </c>
      <c r="R1894" t="s">
        <v>40</v>
      </c>
      <c r="S1894" t="str">
        <f>IF(Table1[[#This Row],[Current Employee Rating]]&gt;=4,"High Performer",IF(Table1[[#This Row],[Current Employee Rating]]&gt;=3,"Average Performer","Low Performer"))</f>
        <v>Low Performer</v>
      </c>
      <c r="T1894">
        <v>2</v>
      </c>
      <c r="U1894" s="1">
        <v>44866</v>
      </c>
      <c r="V1894">
        <v>4</v>
      </c>
      <c r="W1894" t="str">
        <f>IF(Table1[[#This Row],[Engagement Score]]&lt;3,"Low",IF(Table1[[#This Row],[Engagement Score]]&lt;4,"Medium","High"))</f>
        <v>High</v>
      </c>
      <c r="X1894">
        <v>5</v>
      </c>
      <c r="Y1894" t="str">
        <f>IF(Table1[[#This Row],[Satisfaction Score]]&lt;3,"Unsatisfied",IF(Table1[[#This Row],[Satisfaction Score]]&lt;4,"Neutral","Satisfied"))</f>
        <v>Satisfied</v>
      </c>
      <c r="Z1894">
        <v>1</v>
      </c>
      <c r="AA1894" s="1">
        <v>45052</v>
      </c>
      <c r="AB1894" t="s">
        <v>92</v>
      </c>
      <c r="AC1894" t="s">
        <v>42</v>
      </c>
      <c r="AD1894" t="s">
        <v>43</v>
      </c>
      <c r="AE1894">
        <v>2</v>
      </c>
      <c r="AF1894" s="5">
        <v>344.8</v>
      </c>
      <c r="AG1894">
        <v>28</v>
      </c>
      <c r="AH1894" t="str">
        <f t="shared" si="29"/>
        <v>Adult</v>
      </c>
    </row>
    <row r="1895" spans="1:34" x14ac:dyDescent="0.25">
      <c r="A1895">
        <v>2417</v>
      </c>
      <c r="B1895" s="1">
        <v>44254</v>
      </c>
      <c r="C1895">
        <v>5</v>
      </c>
      <c r="D1895" t="s">
        <v>133</v>
      </c>
      <c r="E1895" t="s">
        <v>69</v>
      </c>
      <c r="F1895" t="s">
        <v>30</v>
      </c>
      <c r="G1895" t="s">
        <v>31</v>
      </c>
      <c r="H1895" t="s">
        <v>32</v>
      </c>
      <c r="I1895" t="s">
        <v>55</v>
      </c>
      <c r="J1895" t="s">
        <v>34</v>
      </c>
      <c r="K1895" t="s">
        <v>188</v>
      </c>
      <c r="L1895" t="s">
        <v>79</v>
      </c>
      <c r="M1895" s="1">
        <v>31726</v>
      </c>
      <c r="N1895" t="s">
        <v>36</v>
      </c>
      <c r="O1895" t="s">
        <v>48</v>
      </c>
      <c r="P1895" t="s">
        <v>38</v>
      </c>
      <c r="Q1895" t="s">
        <v>61</v>
      </c>
      <c r="R1895" t="s">
        <v>40</v>
      </c>
      <c r="S1895" t="str">
        <f>IF(Table1[[#This Row],[Current Employee Rating]]&gt;=4,"High Performer",IF(Table1[[#This Row],[Current Employee Rating]]&gt;=3,"Average Performer","Low Performer"))</f>
        <v>High Performer</v>
      </c>
      <c r="T1895">
        <v>4</v>
      </c>
      <c r="U1895" s="1">
        <v>44821</v>
      </c>
      <c r="V1895">
        <v>2</v>
      </c>
      <c r="W1895" t="str">
        <f>IF(Table1[[#This Row],[Engagement Score]]&lt;3,"Low",IF(Table1[[#This Row],[Engagement Score]]&lt;4,"Medium","High"))</f>
        <v>Low</v>
      </c>
      <c r="X1895">
        <v>3</v>
      </c>
      <c r="Y1895" t="str">
        <f>IF(Table1[[#This Row],[Satisfaction Score]]&lt;3,"Unsatisfied",IF(Table1[[#This Row],[Satisfaction Score]]&lt;4,"Neutral","Satisfied"))</f>
        <v>Neutral</v>
      </c>
      <c r="Z1895">
        <v>4</v>
      </c>
      <c r="AA1895" s="1">
        <v>44865</v>
      </c>
      <c r="AB1895" t="s">
        <v>92</v>
      </c>
      <c r="AC1895" t="s">
        <v>51</v>
      </c>
      <c r="AD1895" t="s">
        <v>73</v>
      </c>
      <c r="AE1895">
        <v>4</v>
      </c>
      <c r="AF1895" s="5">
        <v>587.29</v>
      </c>
      <c r="AG1895">
        <v>35</v>
      </c>
      <c r="AH1895" t="str">
        <f t="shared" si="29"/>
        <v>Adult</v>
      </c>
    </row>
    <row r="1896" spans="1:34" x14ac:dyDescent="0.25">
      <c r="A1896">
        <v>2418</v>
      </c>
      <c r="B1896" s="1">
        <v>44587</v>
      </c>
      <c r="C1896">
        <v>4</v>
      </c>
      <c r="D1896" t="s">
        <v>133</v>
      </c>
      <c r="E1896" t="s">
        <v>29</v>
      </c>
      <c r="F1896" t="s">
        <v>108</v>
      </c>
      <c r="G1896" t="s">
        <v>31</v>
      </c>
      <c r="H1896" t="s">
        <v>56</v>
      </c>
      <c r="I1896" t="s">
        <v>33</v>
      </c>
      <c r="J1896" t="s">
        <v>34</v>
      </c>
      <c r="K1896" t="s">
        <v>188</v>
      </c>
      <c r="L1896" t="s">
        <v>96</v>
      </c>
      <c r="M1896" s="1">
        <v>15512</v>
      </c>
      <c r="N1896" t="s">
        <v>36</v>
      </c>
      <c r="O1896" t="s">
        <v>48</v>
      </c>
      <c r="P1896" t="s">
        <v>72</v>
      </c>
      <c r="Q1896" t="s">
        <v>67</v>
      </c>
      <c r="R1896" t="s">
        <v>40</v>
      </c>
      <c r="S1896" t="str">
        <f>IF(Table1[[#This Row],[Current Employee Rating]]&gt;=4,"High Performer",IF(Table1[[#This Row],[Current Employee Rating]]&gt;=3,"Average Performer","Low Performer"))</f>
        <v>Low Performer</v>
      </c>
      <c r="T1896">
        <v>1</v>
      </c>
      <c r="U1896" s="1">
        <v>44993</v>
      </c>
      <c r="V1896">
        <v>3</v>
      </c>
      <c r="W1896" t="str">
        <f>IF(Table1[[#This Row],[Engagement Score]]&lt;3,"Low",IF(Table1[[#This Row],[Engagement Score]]&lt;4,"Medium","High"))</f>
        <v>Medium</v>
      </c>
      <c r="X1896">
        <v>2</v>
      </c>
      <c r="Y1896" t="str">
        <f>IF(Table1[[#This Row],[Satisfaction Score]]&lt;3,"Unsatisfied",IF(Table1[[#This Row],[Satisfaction Score]]&lt;4,"Neutral","Satisfied"))</f>
        <v>Unsatisfied</v>
      </c>
      <c r="Z1896">
        <v>5</v>
      </c>
      <c r="AA1896" s="1">
        <v>44953</v>
      </c>
      <c r="AB1896" t="s">
        <v>68</v>
      </c>
      <c r="AC1896" t="s">
        <v>51</v>
      </c>
      <c r="AD1896" t="s">
        <v>43</v>
      </c>
      <c r="AE1896">
        <v>5</v>
      </c>
      <c r="AF1896" s="5">
        <v>966.19</v>
      </c>
      <c r="AG1896">
        <v>80</v>
      </c>
      <c r="AH1896" t="str">
        <f t="shared" si="29"/>
        <v>Old</v>
      </c>
    </row>
    <row r="1897" spans="1:34" x14ac:dyDescent="0.25">
      <c r="A1897">
        <v>2419</v>
      </c>
      <c r="B1897" s="1">
        <v>43922</v>
      </c>
      <c r="C1897">
        <v>6</v>
      </c>
      <c r="D1897" t="s">
        <v>133</v>
      </c>
      <c r="E1897" t="s">
        <v>44</v>
      </c>
      <c r="F1897" t="s">
        <v>30</v>
      </c>
      <c r="G1897" t="s">
        <v>46</v>
      </c>
      <c r="H1897" t="s">
        <v>45</v>
      </c>
      <c r="I1897" t="s">
        <v>33</v>
      </c>
      <c r="J1897" t="s">
        <v>34</v>
      </c>
      <c r="K1897" t="s">
        <v>188</v>
      </c>
      <c r="L1897" t="s">
        <v>101</v>
      </c>
      <c r="M1897" s="1">
        <v>36754</v>
      </c>
      <c r="N1897" t="s">
        <v>36</v>
      </c>
      <c r="O1897" t="s">
        <v>37</v>
      </c>
      <c r="P1897" t="s">
        <v>38</v>
      </c>
      <c r="Q1897" t="s">
        <v>67</v>
      </c>
      <c r="R1897" t="s">
        <v>40</v>
      </c>
      <c r="S1897" t="str">
        <f>IF(Table1[[#This Row],[Current Employee Rating]]&gt;=4,"High Performer",IF(Table1[[#This Row],[Current Employee Rating]]&gt;=3,"Average Performer","Low Performer"))</f>
        <v>Low Performer</v>
      </c>
      <c r="T1897">
        <v>2</v>
      </c>
      <c r="U1897" s="1">
        <v>44917</v>
      </c>
      <c r="V1897">
        <v>2</v>
      </c>
      <c r="W1897" t="str">
        <f>IF(Table1[[#This Row],[Engagement Score]]&lt;3,"Low",IF(Table1[[#This Row],[Engagement Score]]&lt;4,"Medium","High"))</f>
        <v>Low</v>
      </c>
      <c r="X1897">
        <v>2</v>
      </c>
      <c r="Y1897" t="str">
        <f>IF(Table1[[#This Row],[Satisfaction Score]]&lt;3,"Unsatisfied",IF(Table1[[#This Row],[Satisfaction Score]]&lt;4,"Neutral","Satisfied"))</f>
        <v>Unsatisfied</v>
      </c>
      <c r="Z1897">
        <v>1</v>
      </c>
      <c r="AA1897" s="1">
        <v>45112</v>
      </c>
      <c r="AB1897" t="s">
        <v>62</v>
      </c>
      <c r="AC1897" t="s">
        <v>51</v>
      </c>
      <c r="AD1897" t="s">
        <v>63</v>
      </c>
      <c r="AE1897">
        <v>4</v>
      </c>
      <c r="AF1897" s="5">
        <v>433.85</v>
      </c>
      <c r="AG1897">
        <v>20</v>
      </c>
      <c r="AH1897" t="str">
        <f t="shared" si="29"/>
        <v>Young Adult</v>
      </c>
    </row>
    <row r="1898" spans="1:34" x14ac:dyDescent="0.25">
      <c r="A1898">
        <v>2420</v>
      </c>
      <c r="B1898" s="1">
        <v>43985</v>
      </c>
      <c r="C1898">
        <v>5</v>
      </c>
      <c r="D1898" t="s">
        <v>133</v>
      </c>
      <c r="E1898" t="s">
        <v>87</v>
      </c>
      <c r="F1898" t="s">
        <v>30</v>
      </c>
      <c r="G1898" t="s">
        <v>31</v>
      </c>
      <c r="H1898" t="s">
        <v>56</v>
      </c>
      <c r="I1898" t="s">
        <v>55</v>
      </c>
      <c r="J1898" t="s">
        <v>34</v>
      </c>
      <c r="K1898" t="s">
        <v>188</v>
      </c>
      <c r="L1898" t="s">
        <v>96</v>
      </c>
      <c r="M1898" s="1">
        <v>17989</v>
      </c>
      <c r="N1898" t="s">
        <v>36</v>
      </c>
      <c r="O1898" t="s">
        <v>37</v>
      </c>
      <c r="P1898" t="s">
        <v>38</v>
      </c>
      <c r="Q1898" t="s">
        <v>61</v>
      </c>
      <c r="R1898" t="s">
        <v>40</v>
      </c>
      <c r="S1898" t="str">
        <f>IF(Table1[[#This Row],[Current Employee Rating]]&gt;=4,"High Performer",IF(Table1[[#This Row],[Current Employee Rating]]&gt;=3,"Average Performer","Low Performer"))</f>
        <v>High Performer</v>
      </c>
      <c r="T1898">
        <v>5</v>
      </c>
      <c r="U1898" s="1">
        <v>45053</v>
      </c>
      <c r="V1898">
        <v>4</v>
      </c>
      <c r="W1898" t="str">
        <f>IF(Table1[[#This Row],[Engagement Score]]&lt;3,"Low",IF(Table1[[#This Row],[Engagement Score]]&lt;4,"Medium","High"))</f>
        <v>High</v>
      </c>
      <c r="X1898">
        <v>3</v>
      </c>
      <c r="Y1898" t="str">
        <f>IF(Table1[[#This Row],[Satisfaction Score]]&lt;3,"Unsatisfied",IF(Table1[[#This Row],[Satisfaction Score]]&lt;4,"Neutral","Satisfied"))</f>
        <v>Neutral</v>
      </c>
      <c r="Z1898">
        <v>1</v>
      </c>
      <c r="AA1898" s="1">
        <v>44955</v>
      </c>
      <c r="AB1898" t="s">
        <v>62</v>
      </c>
      <c r="AC1898" t="s">
        <v>42</v>
      </c>
      <c r="AD1898" t="s">
        <v>73</v>
      </c>
      <c r="AE1898">
        <v>3</v>
      </c>
      <c r="AF1898" s="5">
        <v>684.64</v>
      </c>
      <c r="AG1898">
        <v>71</v>
      </c>
      <c r="AH1898" t="str">
        <f t="shared" si="29"/>
        <v>Old</v>
      </c>
    </row>
    <row r="1899" spans="1:34" x14ac:dyDescent="0.25">
      <c r="A1899">
        <v>2421</v>
      </c>
      <c r="B1899" s="1">
        <v>44520</v>
      </c>
      <c r="C1899">
        <v>4</v>
      </c>
      <c r="D1899" t="s">
        <v>133</v>
      </c>
      <c r="E1899" t="s">
        <v>81</v>
      </c>
      <c r="F1899" t="s">
        <v>30</v>
      </c>
      <c r="G1899" t="s">
        <v>55</v>
      </c>
      <c r="H1899" t="s">
        <v>32</v>
      </c>
      <c r="I1899" t="s">
        <v>46</v>
      </c>
      <c r="J1899" t="s">
        <v>34</v>
      </c>
      <c r="K1899" t="s">
        <v>188</v>
      </c>
      <c r="L1899" t="s">
        <v>79</v>
      </c>
      <c r="M1899" s="1">
        <v>31658</v>
      </c>
      <c r="N1899" t="s">
        <v>36</v>
      </c>
      <c r="O1899" t="s">
        <v>37</v>
      </c>
      <c r="P1899" t="s">
        <v>84</v>
      </c>
      <c r="Q1899" t="s">
        <v>67</v>
      </c>
      <c r="R1899" t="s">
        <v>40</v>
      </c>
      <c r="S1899" t="str">
        <f>IF(Table1[[#This Row],[Current Employee Rating]]&gt;=4,"High Performer",IF(Table1[[#This Row],[Current Employee Rating]]&gt;=3,"Average Performer","Low Performer"))</f>
        <v>Low Performer</v>
      </c>
      <c r="T1899">
        <v>2</v>
      </c>
      <c r="U1899" s="1">
        <v>45019</v>
      </c>
      <c r="V1899">
        <v>1</v>
      </c>
      <c r="W1899" t="str">
        <f>IF(Table1[[#This Row],[Engagement Score]]&lt;3,"Low",IF(Table1[[#This Row],[Engagement Score]]&lt;4,"Medium","High"))</f>
        <v>Low</v>
      </c>
      <c r="X1899">
        <v>3</v>
      </c>
      <c r="Y1899" t="str">
        <f>IF(Table1[[#This Row],[Satisfaction Score]]&lt;3,"Unsatisfied",IF(Table1[[#This Row],[Satisfaction Score]]&lt;4,"Neutral","Satisfied"))</f>
        <v>Neutral</v>
      </c>
      <c r="Z1899">
        <v>5</v>
      </c>
      <c r="AA1899" s="1">
        <v>45115</v>
      </c>
      <c r="AB1899" t="s">
        <v>50</v>
      </c>
      <c r="AC1899" t="s">
        <v>42</v>
      </c>
      <c r="AD1899" t="s">
        <v>63</v>
      </c>
      <c r="AE1899">
        <v>3</v>
      </c>
      <c r="AF1899" s="5">
        <v>442.48</v>
      </c>
      <c r="AG1899">
        <v>35</v>
      </c>
      <c r="AH1899" t="str">
        <f t="shared" si="29"/>
        <v>Adult</v>
      </c>
    </row>
    <row r="1900" spans="1:34" x14ac:dyDescent="0.25">
      <c r="A1900">
        <v>2422</v>
      </c>
      <c r="B1900" s="1">
        <v>44551</v>
      </c>
      <c r="C1900">
        <v>4</v>
      </c>
      <c r="D1900" t="s">
        <v>133</v>
      </c>
      <c r="E1900" t="s">
        <v>54</v>
      </c>
      <c r="F1900" t="s">
        <v>108</v>
      </c>
      <c r="G1900" t="s">
        <v>46</v>
      </c>
      <c r="H1900" t="s">
        <v>45</v>
      </c>
      <c r="I1900" t="s">
        <v>33</v>
      </c>
      <c r="J1900" t="s">
        <v>34</v>
      </c>
      <c r="K1900" t="s">
        <v>188</v>
      </c>
      <c r="L1900" t="s">
        <v>65</v>
      </c>
      <c r="M1900" s="1">
        <v>17973</v>
      </c>
      <c r="N1900" t="s">
        <v>36</v>
      </c>
      <c r="O1900" t="s">
        <v>48</v>
      </c>
      <c r="P1900" t="s">
        <v>49</v>
      </c>
      <c r="Q1900" t="s">
        <v>39</v>
      </c>
      <c r="R1900" t="s">
        <v>40</v>
      </c>
      <c r="S1900" t="str">
        <f>IF(Table1[[#This Row],[Current Employee Rating]]&gt;=4,"High Performer",IF(Table1[[#This Row],[Current Employee Rating]]&gt;=3,"Average Performer","Low Performer"))</f>
        <v>Low Performer</v>
      </c>
      <c r="T1900">
        <v>2</v>
      </c>
      <c r="U1900" s="1">
        <v>44852</v>
      </c>
      <c r="V1900">
        <v>5</v>
      </c>
      <c r="W1900" t="str">
        <f>IF(Table1[[#This Row],[Engagement Score]]&lt;3,"Low",IF(Table1[[#This Row],[Engagement Score]]&lt;4,"Medium","High"))</f>
        <v>High</v>
      </c>
      <c r="X1900">
        <v>4</v>
      </c>
      <c r="Y1900" t="str">
        <f>IF(Table1[[#This Row],[Satisfaction Score]]&lt;3,"Unsatisfied",IF(Table1[[#This Row],[Satisfaction Score]]&lt;4,"Neutral","Satisfied"))</f>
        <v>Satisfied</v>
      </c>
      <c r="Z1900">
        <v>5</v>
      </c>
      <c r="AA1900" s="1">
        <v>44802</v>
      </c>
      <c r="AB1900" t="s">
        <v>41</v>
      </c>
      <c r="AC1900" t="s">
        <v>51</v>
      </c>
      <c r="AD1900" t="s">
        <v>43</v>
      </c>
      <c r="AE1900">
        <v>1</v>
      </c>
      <c r="AF1900" s="5">
        <v>400.73</v>
      </c>
      <c r="AG1900">
        <v>72</v>
      </c>
      <c r="AH1900" t="str">
        <f t="shared" si="29"/>
        <v>Old</v>
      </c>
    </row>
    <row r="1901" spans="1:34" x14ac:dyDescent="0.25">
      <c r="A1901">
        <v>2423</v>
      </c>
      <c r="B1901" s="1">
        <v>43383</v>
      </c>
      <c r="C1901">
        <v>7</v>
      </c>
      <c r="D1901" t="s">
        <v>136</v>
      </c>
      <c r="E1901" t="s">
        <v>94</v>
      </c>
      <c r="F1901" t="s">
        <v>30</v>
      </c>
      <c r="G1901" t="s">
        <v>31</v>
      </c>
      <c r="H1901" t="s">
        <v>45</v>
      </c>
      <c r="I1901" t="s">
        <v>55</v>
      </c>
      <c r="J1901" t="s">
        <v>34</v>
      </c>
      <c r="K1901" t="s">
        <v>188</v>
      </c>
      <c r="L1901" t="s">
        <v>65</v>
      </c>
      <c r="M1901" s="1">
        <v>28439</v>
      </c>
      <c r="N1901" t="s">
        <v>36</v>
      </c>
      <c r="O1901" t="s">
        <v>48</v>
      </c>
      <c r="P1901" t="s">
        <v>84</v>
      </c>
      <c r="Q1901" t="s">
        <v>77</v>
      </c>
      <c r="R1901" t="s">
        <v>40</v>
      </c>
      <c r="S1901" t="str">
        <f>IF(Table1[[#This Row],[Current Employee Rating]]&gt;=4,"High Performer",IF(Table1[[#This Row],[Current Employee Rating]]&gt;=3,"Average Performer","Low Performer"))</f>
        <v>Low Performer</v>
      </c>
      <c r="T1901">
        <v>1</v>
      </c>
      <c r="U1901" s="1">
        <v>45022</v>
      </c>
      <c r="V1901">
        <v>3</v>
      </c>
      <c r="W1901" t="str">
        <f>IF(Table1[[#This Row],[Engagement Score]]&lt;3,"Low",IF(Table1[[#This Row],[Engagement Score]]&lt;4,"Medium","High"))</f>
        <v>Medium</v>
      </c>
      <c r="X1901">
        <v>3</v>
      </c>
      <c r="Y1901" t="str">
        <f>IF(Table1[[#This Row],[Satisfaction Score]]&lt;3,"Unsatisfied",IF(Table1[[#This Row],[Satisfaction Score]]&lt;4,"Neutral","Satisfied"))</f>
        <v>Neutral</v>
      </c>
      <c r="Z1901">
        <v>5</v>
      </c>
      <c r="AA1901" s="1">
        <v>45092</v>
      </c>
      <c r="AB1901" t="s">
        <v>68</v>
      </c>
      <c r="AC1901" t="s">
        <v>42</v>
      </c>
      <c r="AD1901" t="s">
        <v>43</v>
      </c>
      <c r="AE1901">
        <v>5</v>
      </c>
      <c r="AF1901" s="5">
        <v>523.75</v>
      </c>
      <c r="AG1901">
        <v>41</v>
      </c>
      <c r="AH1901" t="str">
        <f t="shared" si="29"/>
        <v>Middle Aged</v>
      </c>
    </row>
    <row r="1902" spans="1:34" x14ac:dyDescent="0.25">
      <c r="A1902">
        <v>2424</v>
      </c>
      <c r="B1902" s="1">
        <v>43522</v>
      </c>
      <c r="C1902">
        <v>7</v>
      </c>
      <c r="D1902" t="s">
        <v>113</v>
      </c>
      <c r="E1902" t="s">
        <v>85</v>
      </c>
      <c r="F1902" t="s">
        <v>30</v>
      </c>
      <c r="G1902" t="s">
        <v>55</v>
      </c>
      <c r="H1902" t="s">
        <v>32</v>
      </c>
      <c r="I1902" t="s">
        <v>55</v>
      </c>
      <c r="J1902" t="s">
        <v>115</v>
      </c>
      <c r="K1902" t="s">
        <v>115</v>
      </c>
      <c r="L1902" t="s">
        <v>79</v>
      </c>
      <c r="M1902" s="1">
        <v>27259</v>
      </c>
      <c r="N1902" t="s">
        <v>36</v>
      </c>
      <c r="O1902" t="s">
        <v>48</v>
      </c>
      <c r="P1902" t="s">
        <v>49</v>
      </c>
      <c r="Q1902" t="s">
        <v>77</v>
      </c>
      <c r="R1902" t="s">
        <v>40</v>
      </c>
      <c r="S1902" t="str">
        <f>IF(Table1[[#This Row],[Current Employee Rating]]&gt;=4,"High Performer",IF(Table1[[#This Row],[Current Employee Rating]]&gt;=3,"Average Performer","Low Performer"))</f>
        <v>Low Performer</v>
      </c>
      <c r="T1902">
        <v>2</v>
      </c>
      <c r="U1902" s="1">
        <v>44982</v>
      </c>
      <c r="V1902">
        <v>2</v>
      </c>
      <c r="W1902" t="str">
        <f>IF(Table1[[#This Row],[Engagement Score]]&lt;3,"Low",IF(Table1[[#This Row],[Engagement Score]]&lt;4,"Medium","High"))</f>
        <v>Low</v>
      </c>
      <c r="X1902">
        <v>1</v>
      </c>
      <c r="Y1902" t="str">
        <f>IF(Table1[[#This Row],[Satisfaction Score]]&lt;3,"Unsatisfied",IF(Table1[[#This Row],[Satisfaction Score]]&lt;4,"Neutral","Satisfied"))</f>
        <v>Unsatisfied</v>
      </c>
      <c r="Z1902">
        <v>4</v>
      </c>
      <c r="AA1902" s="1">
        <v>44852</v>
      </c>
      <c r="AB1902" t="s">
        <v>50</v>
      </c>
      <c r="AC1902" t="s">
        <v>42</v>
      </c>
      <c r="AD1902" t="s">
        <v>43</v>
      </c>
      <c r="AE1902">
        <v>1</v>
      </c>
      <c r="AF1902" s="5">
        <v>292.85000000000002</v>
      </c>
      <c r="AG1902">
        <v>45</v>
      </c>
      <c r="AH1902" t="str">
        <f t="shared" si="29"/>
        <v>Middle Aged</v>
      </c>
    </row>
    <row r="1903" spans="1:34" x14ac:dyDescent="0.25">
      <c r="A1903">
        <v>2425</v>
      </c>
      <c r="B1903" s="1">
        <v>44731</v>
      </c>
      <c r="C1903">
        <v>3</v>
      </c>
      <c r="D1903" t="s">
        <v>148</v>
      </c>
      <c r="E1903" t="s">
        <v>87</v>
      </c>
      <c r="F1903" t="s">
        <v>30</v>
      </c>
      <c r="G1903" t="s">
        <v>31</v>
      </c>
      <c r="H1903" t="s">
        <v>32</v>
      </c>
      <c r="I1903" t="s">
        <v>55</v>
      </c>
      <c r="J1903" t="s">
        <v>34</v>
      </c>
      <c r="K1903" t="s">
        <v>188</v>
      </c>
      <c r="L1903" t="s">
        <v>101</v>
      </c>
      <c r="M1903" s="1">
        <v>30117</v>
      </c>
      <c r="N1903" t="s">
        <v>36</v>
      </c>
      <c r="O1903" t="s">
        <v>48</v>
      </c>
      <c r="P1903" t="s">
        <v>84</v>
      </c>
      <c r="Q1903" t="s">
        <v>77</v>
      </c>
      <c r="R1903" t="s">
        <v>40</v>
      </c>
      <c r="S1903" t="str">
        <f>IF(Table1[[#This Row],[Current Employee Rating]]&gt;=4,"High Performer",IF(Table1[[#This Row],[Current Employee Rating]]&gt;=3,"Average Performer","Low Performer"))</f>
        <v>Low Performer</v>
      </c>
      <c r="T1903">
        <v>2</v>
      </c>
      <c r="U1903" s="1">
        <v>45013</v>
      </c>
      <c r="V1903">
        <v>2</v>
      </c>
      <c r="W1903" t="str">
        <f>IF(Table1[[#This Row],[Engagement Score]]&lt;3,"Low",IF(Table1[[#This Row],[Engagement Score]]&lt;4,"Medium","High"))</f>
        <v>Low</v>
      </c>
      <c r="X1903">
        <v>2</v>
      </c>
      <c r="Y1903" t="str">
        <f>IF(Table1[[#This Row],[Satisfaction Score]]&lt;3,"Unsatisfied",IF(Table1[[#This Row],[Satisfaction Score]]&lt;4,"Neutral","Satisfied"))</f>
        <v>Unsatisfied</v>
      </c>
      <c r="Z1903">
        <v>2</v>
      </c>
      <c r="AA1903" s="1">
        <v>45039</v>
      </c>
      <c r="AB1903" t="s">
        <v>68</v>
      </c>
      <c r="AC1903" t="s">
        <v>51</v>
      </c>
      <c r="AD1903" t="s">
        <v>43</v>
      </c>
      <c r="AE1903">
        <v>3</v>
      </c>
      <c r="AF1903" s="5">
        <v>136.76</v>
      </c>
      <c r="AG1903">
        <v>40</v>
      </c>
      <c r="AH1903" t="str">
        <f t="shared" si="29"/>
        <v>Middle Aged</v>
      </c>
    </row>
    <row r="1904" spans="1:34" x14ac:dyDescent="0.25">
      <c r="A1904">
        <v>2426</v>
      </c>
      <c r="B1904" s="1">
        <v>44032</v>
      </c>
      <c r="C1904">
        <v>5</v>
      </c>
      <c r="D1904" t="s">
        <v>120</v>
      </c>
      <c r="E1904" t="s">
        <v>44</v>
      </c>
      <c r="F1904" t="s">
        <v>30</v>
      </c>
      <c r="G1904" t="s">
        <v>55</v>
      </c>
      <c r="H1904" t="s">
        <v>32</v>
      </c>
      <c r="I1904" t="s">
        <v>46</v>
      </c>
      <c r="J1904" t="s">
        <v>34</v>
      </c>
      <c r="K1904" t="s">
        <v>188</v>
      </c>
      <c r="L1904" t="s">
        <v>65</v>
      </c>
      <c r="M1904" s="1">
        <v>21612</v>
      </c>
      <c r="N1904" t="s">
        <v>36</v>
      </c>
      <c r="O1904" t="s">
        <v>37</v>
      </c>
      <c r="P1904" t="s">
        <v>38</v>
      </c>
      <c r="Q1904" t="s">
        <v>39</v>
      </c>
      <c r="R1904" t="s">
        <v>40</v>
      </c>
      <c r="S1904" t="str">
        <f>IF(Table1[[#This Row],[Current Employee Rating]]&gt;=4,"High Performer",IF(Table1[[#This Row],[Current Employee Rating]]&gt;=3,"Average Performer","Low Performer"))</f>
        <v>Low Performer</v>
      </c>
      <c r="T1904">
        <v>2</v>
      </c>
      <c r="U1904" s="1">
        <v>44855</v>
      </c>
      <c r="V1904">
        <v>5</v>
      </c>
      <c r="W1904" t="str">
        <f>IF(Table1[[#This Row],[Engagement Score]]&lt;3,"Low",IF(Table1[[#This Row],[Engagement Score]]&lt;4,"Medium","High"))</f>
        <v>High</v>
      </c>
      <c r="X1904">
        <v>5</v>
      </c>
      <c r="Y1904" t="str">
        <f>IF(Table1[[#This Row],[Satisfaction Score]]&lt;3,"Unsatisfied",IF(Table1[[#This Row],[Satisfaction Score]]&lt;4,"Neutral","Satisfied"))</f>
        <v>Satisfied</v>
      </c>
      <c r="Z1904">
        <v>3</v>
      </c>
      <c r="AA1904" s="1">
        <v>44886</v>
      </c>
      <c r="AB1904" t="s">
        <v>41</v>
      </c>
      <c r="AC1904" t="s">
        <v>51</v>
      </c>
      <c r="AD1904" t="s">
        <v>52</v>
      </c>
      <c r="AE1904">
        <v>4</v>
      </c>
      <c r="AF1904" s="5">
        <v>107.48</v>
      </c>
      <c r="AG1904">
        <v>61</v>
      </c>
      <c r="AH1904" t="str">
        <f t="shared" si="29"/>
        <v>Old</v>
      </c>
    </row>
    <row r="1905" spans="1:34" x14ac:dyDescent="0.25">
      <c r="A1905">
        <v>2427</v>
      </c>
      <c r="B1905" s="1">
        <v>43847</v>
      </c>
      <c r="C1905">
        <v>6</v>
      </c>
      <c r="D1905" t="s">
        <v>120</v>
      </c>
      <c r="E1905" t="s">
        <v>29</v>
      </c>
      <c r="F1905" t="s">
        <v>30</v>
      </c>
      <c r="G1905" t="s">
        <v>46</v>
      </c>
      <c r="H1905" t="s">
        <v>32</v>
      </c>
      <c r="I1905" t="s">
        <v>55</v>
      </c>
      <c r="J1905" t="s">
        <v>95</v>
      </c>
      <c r="K1905" t="s">
        <v>95</v>
      </c>
      <c r="L1905" t="s">
        <v>70</v>
      </c>
      <c r="M1905" s="1">
        <v>20781</v>
      </c>
      <c r="N1905" t="s">
        <v>36</v>
      </c>
      <c r="O1905" t="s">
        <v>37</v>
      </c>
      <c r="P1905" t="s">
        <v>84</v>
      </c>
      <c r="Q1905" t="s">
        <v>77</v>
      </c>
      <c r="R1905" t="s">
        <v>40</v>
      </c>
      <c r="S1905" t="str">
        <f>IF(Table1[[#This Row],[Current Employee Rating]]&gt;=4,"High Performer",IF(Table1[[#This Row],[Current Employee Rating]]&gt;=3,"Average Performer","Low Performer"))</f>
        <v>High Performer</v>
      </c>
      <c r="T1905">
        <v>5</v>
      </c>
      <c r="U1905" s="1">
        <v>45030</v>
      </c>
      <c r="V1905">
        <v>2</v>
      </c>
      <c r="W1905" t="str">
        <f>IF(Table1[[#This Row],[Engagement Score]]&lt;3,"Low",IF(Table1[[#This Row],[Engagement Score]]&lt;4,"Medium","High"))</f>
        <v>Low</v>
      </c>
      <c r="X1905">
        <v>2</v>
      </c>
      <c r="Y1905" t="str">
        <f>IF(Table1[[#This Row],[Satisfaction Score]]&lt;3,"Unsatisfied",IF(Table1[[#This Row],[Satisfaction Score]]&lt;4,"Neutral","Satisfied"))</f>
        <v>Unsatisfied</v>
      </c>
      <c r="Z1905">
        <v>1</v>
      </c>
      <c r="AA1905" s="1">
        <v>44953</v>
      </c>
      <c r="AB1905" t="s">
        <v>92</v>
      </c>
      <c r="AC1905" t="s">
        <v>42</v>
      </c>
      <c r="AD1905" t="s">
        <v>73</v>
      </c>
      <c r="AE1905">
        <v>2</v>
      </c>
      <c r="AF1905" s="5">
        <v>528.76</v>
      </c>
      <c r="AG1905">
        <v>64</v>
      </c>
      <c r="AH1905" t="str">
        <f t="shared" si="29"/>
        <v>Old</v>
      </c>
    </row>
    <row r="1906" spans="1:34" x14ac:dyDescent="0.25">
      <c r="A1906">
        <v>2428</v>
      </c>
      <c r="B1906" s="1">
        <v>44351</v>
      </c>
      <c r="C1906">
        <v>4</v>
      </c>
      <c r="D1906" t="s">
        <v>122</v>
      </c>
      <c r="E1906" t="s">
        <v>69</v>
      </c>
      <c r="F1906" t="s">
        <v>30</v>
      </c>
      <c r="G1906" t="s">
        <v>46</v>
      </c>
      <c r="H1906" t="s">
        <v>56</v>
      </c>
      <c r="I1906" t="s">
        <v>33</v>
      </c>
      <c r="J1906" t="s">
        <v>95</v>
      </c>
      <c r="K1906" t="s">
        <v>95</v>
      </c>
      <c r="L1906" t="s">
        <v>105</v>
      </c>
      <c r="M1906" s="1">
        <v>23033</v>
      </c>
      <c r="N1906" t="s">
        <v>36</v>
      </c>
      <c r="O1906" t="s">
        <v>37</v>
      </c>
      <c r="P1906" t="s">
        <v>38</v>
      </c>
      <c r="Q1906" t="s">
        <v>77</v>
      </c>
      <c r="R1906" t="s">
        <v>40</v>
      </c>
      <c r="S1906" t="str">
        <f>IF(Table1[[#This Row],[Current Employee Rating]]&gt;=4,"High Performer",IF(Table1[[#This Row],[Current Employee Rating]]&gt;=3,"Average Performer","Low Performer"))</f>
        <v>High Performer</v>
      </c>
      <c r="T1906">
        <v>4</v>
      </c>
      <c r="U1906" s="1">
        <v>44895</v>
      </c>
      <c r="V1906">
        <v>2</v>
      </c>
      <c r="W1906" t="str">
        <f>IF(Table1[[#This Row],[Engagement Score]]&lt;3,"Low",IF(Table1[[#This Row],[Engagement Score]]&lt;4,"Medium","High"))</f>
        <v>Low</v>
      </c>
      <c r="X1906">
        <v>5</v>
      </c>
      <c r="Y1906" t="str">
        <f>IF(Table1[[#This Row],[Satisfaction Score]]&lt;3,"Unsatisfied",IF(Table1[[#This Row],[Satisfaction Score]]&lt;4,"Neutral","Satisfied"))</f>
        <v>Satisfied</v>
      </c>
      <c r="Z1906">
        <v>5</v>
      </c>
      <c r="AA1906" s="1">
        <v>45120</v>
      </c>
      <c r="AB1906" t="s">
        <v>50</v>
      </c>
      <c r="AC1906" t="s">
        <v>51</v>
      </c>
      <c r="AD1906" t="s">
        <v>73</v>
      </c>
      <c r="AE1906">
        <v>4</v>
      </c>
      <c r="AF1906" s="5">
        <v>549.79999999999995</v>
      </c>
      <c r="AG1906">
        <v>58</v>
      </c>
      <c r="AH1906" t="str">
        <f t="shared" si="29"/>
        <v>Middle Aged</v>
      </c>
    </row>
    <row r="1907" spans="1:34" x14ac:dyDescent="0.25">
      <c r="A1907">
        <v>2429</v>
      </c>
      <c r="B1907" s="1">
        <v>43574</v>
      </c>
      <c r="C1907">
        <v>7</v>
      </c>
      <c r="D1907" t="s">
        <v>133</v>
      </c>
      <c r="E1907" t="s">
        <v>69</v>
      </c>
      <c r="F1907" t="s">
        <v>30</v>
      </c>
      <c r="G1907" t="s">
        <v>46</v>
      </c>
      <c r="H1907" t="s">
        <v>32</v>
      </c>
      <c r="I1907" t="s">
        <v>33</v>
      </c>
      <c r="J1907" t="s">
        <v>34</v>
      </c>
      <c r="K1907" t="s">
        <v>188</v>
      </c>
      <c r="L1907" t="s">
        <v>70</v>
      </c>
      <c r="M1907" s="1">
        <v>36281</v>
      </c>
      <c r="N1907" t="s">
        <v>36</v>
      </c>
      <c r="O1907" t="s">
        <v>48</v>
      </c>
      <c r="P1907" t="s">
        <v>72</v>
      </c>
      <c r="Q1907" t="s">
        <v>39</v>
      </c>
      <c r="R1907" t="s">
        <v>40</v>
      </c>
      <c r="S1907" t="str">
        <f>IF(Table1[[#This Row],[Current Employee Rating]]&gt;=4,"High Performer",IF(Table1[[#This Row],[Current Employee Rating]]&gt;=3,"Average Performer","Low Performer"))</f>
        <v>High Performer</v>
      </c>
      <c r="T1907">
        <v>4</v>
      </c>
      <c r="U1907" s="1">
        <v>44871</v>
      </c>
      <c r="V1907">
        <v>3</v>
      </c>
      <c r="W1907" t="str">
        <f>IF(Table1[[#This Row],[Engagement Score]]&lt;3,"Low",IF(Table1[[#This Row],[Engagement Score]]&lt;4,"Medium","High"))</f>
        <v>Medium</v>
      </c>
      <c r="X1907">
        <v>4</v>
      </c>
      <c r="Y1907" t="str">
        <f>IF(Table1[[#This Row],[Satisfaction Score]]&lt;3,"Unsatisfied",IF(Table1[[#This Row],[Satisfaction Score]]&lt;4,"Neutral","Satisfied"))</f>
        <v>Satisfied</v>
      </c>
      <c r="Z1907">
        <v>2</v>
      </c>
      <c r="AA1907" s="1">
        <v>44904</v>
      </c>
      <c r="AB1907" t="s">
        <v>92</v>
      </c>
      <c r="AC1907" t="s">
        <v>51</v>
      </c>
      <c r="AD1907" t="s">
        <v>63</v>
      </c>
      <c r="AE1907">
        <v>5</v>
      </c>
      <c r="AF1907" s="5">
        <v>308.10000000000002</v>
      </c>
      <c r="AG1907">
        <v>20</v>
      </c>
      <c r="AH1907" t="str">
        <f t="shared" si="29"/>
        <v>Young Adult</v>
      </c>
    </row>
    <row r="1908" spans="1:34" x14ac:dyDescent="0.25">
      <c r="A1908">
        <v>2430</v>
      </c>
      <c r="B1908" s="1">
        <v>43421</v>
      </c>
      <c r="C1908">
        <v>7</v>
      </c>
      <c r="D1908" t="s">
        <v>133</v>
      </c>
      <c r="E1908" t="s">
        <v>29</v>
      </c>
      <c r="F1908" t="s">
        <v>30</v>
      </c>
      <c r="G1908" t="s">
        <v>55</v>
      </c>
      <c r="H1908" t="s">
        <v>56</v>
      </c>
      <c r="I1908" t="s">
        <v>46</v>
      </c>
      <c r="J1908" t="s">
        <v>34</v>
      </c>
      <c r="K1908" t="s">
        <v>188</v>
      </c>
      <c r="L1908" t="s">
        <v>65</v>
      </c>
      <c r="M1908" s="1">
        <v>17648</v>
      </c>
      <c r="N1908" t="s">
        <v>36</v>
      </c>
      <c r="O1908" t="s">
        <v>48</v>
      </c>
      <c r="P1908" t="s">
        <v>38</v>
      </c>
      <c r="Q1908" t="s">
        <v>61</v>
      </c>
      <c r="R1908" t="s">
        <v>40</v>
      </c>
      <c r="S1908" t="str">
        <f>IF(Table1[[#This Row],[Current Employee Rating]]&gt;=4,"High Performer",IF(Table1[[#This Row],[Current Employee Rating]]&gt;=3,"Average Performer","Low Performer"))</f>
        <v>Low Performer</v>
      </c>
      <c r="T1908">
        <v>2</v>
      </c>
      <c r="U1908" s="1">
        <v>44826</v>
      </c>
      <c r="V1908">
        <v>2</v>
      </c>
      <c r="W1908" t="str">
        <f>IF(Table1[[#This Row],[Engagement Score]]&lt;3,"Low",IF(Table1[[#This Row],[Engagement Score]]&lt;4,"Medium","High"))</f>
        <v>Low</v>
      </c>
      <c r="X1908">
        <v>1</v>
      </c>
      <c r="Y1908" t="str">
        <f>IF(Table1[[#This Row],[Satisfaction Score]]&lt;3,"Unsatisfied",IF(Table1[[#This Row],[Satisfaction Score]]&lt;4,"Neutral","Satisfied"))</f>
        <v>Unsatisfied</v>
      </c>
      <c r="Z1908">
        <v>1</v>
      </c>
      <c r="AA1908" s="1">
        <v>45072</v>
      </c>
      <c r="AB1908" t="s">
        <v>68</v>
      </c>
      <c r="AC1908" t="s">
        <v>51</v>
      </c>
      <c r="AD1908" t="s">
        <v>73</v>
      </c>
      <c r="AE1908">
        <v>2</v>
      </c>
      <c r="AF1908" s="5">
        <v>622.08000000000004</v>
      </c>
      <c r="AG1908">
        <v>70</v>
      </c>
      <c r="AH1908" t="str">
        <f t="shared" si="29"/>
        <v>Old</v>
      </c>
    </row>
    <row r="1909" spans="1:34" x14ac:dyDescent="0.25">
      <c r="A1909">
        <v>2431</v>
      </c>
      <c r="B1909" s="1">
        <v>44791</v>
      </c>
      <c r="C1909">
        <v>3</v>
      </c>
      <c r="D1909" t="s">
        <v>133</v>
      </c>
      <c r="E1909" t="s">
        <v>85</v>
      </c>
      <c r="F1909" t="s">
        <v>30</v>
      </c>
      <c r="G1909" t="s">
        <v>31</v>
      </c>
      <c r="H1909" t="s">
        <v>45</v>
      </c>
      <c r="I1909" t="s">
        <v>55</v>
      </c>
      <c r="J1909" t="s">
        <v>34</v>
      </c>
      <c r="K1909" t="s">
        <v>188</v>
      </c>
      <c r="L1909" t="s">
        <v>65</v>
      </c>
      <c r="M1909" s="1">
        <v>15412</v>
      </c>
      <c r="N1909" t="s">
        <v>36</v>
      </c>
      <c r="O1909" t="s">
        <v>37</v>
      </c>
      <c r="P1909" t="s">
        <v>84</v>
      </c>
      <c r="Q1909" t="s">
        <v>39</v>
      </c>
      <c r="R1909" t="s">
        <v>40</v>
      </c>
      <c r="S1909" t="str">
        <f>IF(Table1[[#This Row],[Current Employee Rating]]&gt;=4,"High Performer",IF(Table1[[#This Row],[Current Employee Rating]]&gt;=3,"Average Performer","Low Performer"))</f>
        <v>High Performer</v>
      </c>
      <c r="T1909">
        <v>4</v>
      </c>
      <c r="U1909" s="1">
        <v>44865</v>
      </c>
      <c r="V1909">
        <v>4</v>
      </c>
      <c r="W1909" t="str">
        <f>IF(Table1[[#This Row],[Engagement Score]]&lt;3,"Low",IF(Table1[[#This Row],[Engagement Score]]&lt;4,"Medium","High"))</f>
        <v>High</v>
      </c>
      <c r="X1909">
        <v>2</v>
      </c>
      <c r="Y1909" t="str">
        <f>IF(Table1[[#This Row],[Satisfaction Score]]&lt;3,"Unsatisfied",IF(Table1[[#This Row],[Satisfaction Score]]&lt;4,"Neutral","Satisfied"))</f>
        <v>Unsatisfied</v>
      </c>
      <c r="Z1909">
        <v>5</v>
      </c>
      <c r="AA1909" s="1">
        <v>45002</v>
      </c>
      <c r="AB1909" t="s">
        <v>50</v>
      </c>
      <c r="AC1909" t="s">
        <v>51</v>
      </c>
      <c r="AD1909" t="s">
        <v>52</v>
      </c>
      <c r="AE1909">
        <v>3</v>
      </c>
      <c r="AF1909" s="5">
        <v>730.23</v>
      </c>
      <c r="AG1909">
        <v>80</v>
      </c>
      <c r="AH1909" t="str">
        <f t="shared" si="29"/>
        <v>Old</v>
      </c>
    </row>
    <row r="1910" spans="1:34" x14ac:dyDescent="0.25">
      <c r="A1910">
        <v>2432</v>
      </c>
      <c r="B1910" s="1">
        <v>44967</v>
      </c>
      <c r="C1910">
        <v>3</v>
      </c>
      <c r="D1910" t="s">
        <v>133</v>
      </c>
      <c r="E1910" t="s">
        <v>44</v>
      </c>
      <c r="F1910" t="s">
        <v>108</v>
      </c>
      <c r="G1910" t="s">
        <v>31</v>
      </c>
      <c r="H1910" t="s">
        <v>32</v>
      </c>
      <c r="I1910" t="s">
        <v>55</v>
      </c>
      <c r="J1910" t="s">
        <v>34</v>
      </c>
      <c r="K1910" t="s">
        <v>188</v>
      </c>
      <c r="L1910" t="s">
        <v>105</v>
      </c>
      <c r="M1910" s="1">
        <v>23119</v>
      </c>
      <c r="N1910" t="s">
        <v>36</v>
      </c>
      <c r="O1910" t="s">
        <v>37</v>
      </c>
      <c r="P1910" t="s">
        <v>84</v>
      </c>
      <c r="Q1910" t="s">
        <v>67</v>
      </c>
      <c r="R1910" t="s">
        <v>40</v>
      </c>
      <c r="S1910" t="str">
        <f>IF(Table1[[#This Row],[Current Employee Rating]]&gt;=4,"High Performer",IF(Table1[[#This Row],[Current Employee Rating]]&gt;=3,"Average Performer","Low Performer"))</f>
        <v>Low Performer</v>
      </c>
      <c r="T1910">
        <v>2</v>
      </c>
      <c r="U1910" s="1">
        <v>45137</v>
      </c>
      <c r="V1910">
        <v>1</v>
      </c>
      <c r="W1910" t="str">
        <f>IF(Table1[[#This Row],[Engagement Score]]&lt;3,"Low",IF(Table1[[#This Row],[Engagement Score]]&lt;4,"Medium","High"))</f>
        <v>Low</v>
      </c>
      <c r="X1910">
        <v>1</v>
      </c>
      <c r="Y1910" t="str">
        <f>IF(Table1[[#This Row],[Satisfaction Score]]&lt;3,"Unsatisfied",IF(Table1[[#This Row],[Satisfaction Score]]&lt;4,"Neutral","Satisfied"))</f>
        <v>Unsatisfied</v>
      </c>
      <c r="Z1910">
        <v>2</v>
      </c>
      <c r="AA1910" s="1">
        <v>44790</v>
      </c>
      <c r="AB1910" t="s">
        <v>50</v>
      </c>
      <c r="AC1910" t="s">
        <v>51</v>
      </c>
      <c r="AD1910" t="s">
        <v>43</v>
      </c>
      <c r="AE1910">
        <v>1</v>
      </c>
      <c r="AF1910" s="5">
        <v>353.71</v>
      </c>
      <c r="AG1910">
        <v>60</v>
      </c>
      <c r="AH1910" t="str">
        <f t="shared" si="29"/>
        <v>Old</v>
      </c>
    </row>
    <row r="1911" spans="1:34" x14ac:dyDescent="0.25">
      <c r="A1911">
        <v>2433</v>
      </c>
      <c r="B1911" s="1">
        <v>43943</v>
      </c>
      <c r="C1911">
        <v>6</v>
      </c>
      <c r="D1911" t="s">
        <v>133</v>
      </c>
      <c r="E1911" t="s">
        <v>87</v>
      </c>
      <c r="F1911" t="s">
        <v>30</v>
      </c>
      <c r="G1911" t="s">
        <v>31</v>
      </c>
      <c r="H1911" t="s">
        <v>32</v>
      </c>
      <c r="I1911" t="s">
        <v>33</v>
      </c>
      <c r="J1911" t="s">
        <v>34</v>
      </c>
      <c r="K1911" t="s">
        <v>188</v>
      </c>
      <c r="L1911" t="s">
        <v>79</v>
      </c>
      <c r="M1911" s="1">
        <v>28002</v>
      </c>
      <c r="N1911" t="s">
        <v>36</v>
      </c>
      <c r="O1911" t="s">
        <v>48</v>
      </c>
      <c r="P1911" t="s">
        <v>38</v>
      </c>
      <c r="Q1911" t="s">
        <v>39</v>
      </c>
      <c r="R1911" t="s">
        <v>40</v>
      </c>
      <c r="S1911" t="str">
        <f>IF(Table1[[#This Row],[Current Employee Rating]]&gt;=4,"High Performer",IF(Table1[[#This Row],[Current Employee Rating]]&gt;=3,"Average Performer","Low Performer"))</f>
        <v>Low Performer</v>
      </c>
      <c r="T1911">
        <v>1</v>
      </c>
      <c r="U1911" s="1">
        <v>44778</v>
      </c>
      <c r="V1911">
        <v>1</v>
      </c>
      <c r="W1911" t="str">
        <f>IF(Table1[[#This Row],[Engagement Score]]&lt;3,"Low",IF(Table1[[#This Row],[Engagement Score]]&lt;4,"Medium","High"))</f>
        <v>Low</v>
      </c>
      <c r="X1911">
        <v>5</v>
      </c>
      <c r="Y1911" t="str">
        <f>IF(Table1[[#This Row],[Satisfaction Score]]&lt;3,"Unsatisfied",IF(Table1[[#This Row],[Satisfaction Score]]&lt;4,"Neutral","Satisfied"))</f>
        <v>Satisfied</v>
      </c>
      <c r="Z1911">
        <v>3</v>
      </c>
      <c r="AA1911" s="1">
        <v>45036</v>
      </c>
      <c r="AB1911" t="s">
        <v>68</v>
      </c>
      <c r="AC1911" t="s">
        <v>42</v>
      </c>
      <c r="AD1911" t="s">
        <v>63</v>
      </c>
      <c r="AE1911">
        <v>4</v>
      </c>
      <c r="AF1911" s="5">
        <v>580.82000000000005</v>
      </c>
      <c r="AG1911">
        <v>44</v>
      </c>
      <c r="AH1911" t="str">
        <f t="shared" si="29"/>
        <v>Middle Aged</v>
      </c>
    </row>
    <row r="1912" spans="1:34" x14ac:dyDescent="0.25">
      <c r="A1912">
        <v>2434</v>
      </c>
      <c r="B1912" s="1">
        <v>44940</v>
      </c>
      <c r="C1912">
        <v>3</v>
      </c>
      <c r="D1912" t="s">
        <v>133</v>
      </c>
      <c r="E1912" t="s">
        <v>64</v>
      </c>
      <c r="F1912" t="s">
        <v>30</v>
      </c>
      <c r="G1912" t="s">
        <v>46</v>
      </c>
      <c r="H1912" t="s">
        <v>45</v>
      </c>
      <c r="I1912" t="s">
        <v>55</v>
      </c>
      <c r="J1912" t="s">
        <v>34</v>
      </c>
      <c r="K1912" t="s">
        <v>188</v>
      </c>
      <c r="L1912" t="s">
        <v>65</v>
      </c>
      <c r="M1912" s="1">
        <v>33503</v>
      </c>
      <c r="N1912" t="s">
        <v>36</v>
      </c>
      <c r="O1912" t="s">
        <v>48</v>
      </c>
      <c r="P1912" t="s">
        <v>84</v>
      </c>
      <c r="Q1912" t="s">
        <v>61</v>
      </c>
      <c r="R1912" t="s">
        <v>40</v>
      </c>
      <c r="S1912" t="str">
        <f>IF(Table1[[#This Row],[Current Employee Rating]]&gt;=4,"High Performer",IF(Table1[[#This Row],[Current Employee Rating]]&gt;=3,"Average Performer","Low Performer"))</f>
        <v>High Performer</v>
      </c>
      <c r="T1912">
        <v>5</v>
      </c>
      <c r="U1912" s="1">
        <v>44787</v>
      </c>
      <c r="V1912">
        <v>5</v>
      </c>
      <c r="W1912" t="str">
        <f>IF(Table1[[#This Row],[Engagement Score]]&lt;3,"Low",IF(Table1[[#This Row],[Engagement Score]]&lt;4,"Medium","High"))</f>
        <v>High</v>
      </c>
      <c r="X1912">
        <v>2</v>
      </c>
      <c r="Y1912" t="str">
        <f>IF(Table1[[#This Row],[Satisfaction Score]]&lt;3,"Unsatisfied",IF(Table1[[#This Row],[Satisfaction Score]]&lt;4,"Neutral","Satisfied"))</f>
        <v>Unsatisfied</v>
      </c>
      <c r="Z1912">
        <v>5</v>
      </c>
      <c r="AA1912" s="1">
        <v>44810</v>
      </c>
      <c r="AB1912" t="s">
        <v>41</v>
      </c>
      <c r="AC1912" t="s">
        <v>51</v>
      </c>
      <c r="AD1912" t="s">
        <v>43</v>
      </c>
      <c r="AE1912">
        <v>4</v>
      </c>
      <c r="AF1912" s="5">
        <v>810.59</v>
      </c>
      <c r="AG1912">
        <v>32</v>
      </c>
      <c r="AH1912" t="str">
        <f t="shared" si="29"/>
        <v>Adult</v>
      </c>
    </row>
    <row r="1913" spans="1:34" x14ac:dyDescent="0.25">
      <c r="A1913">
        <v>2435</v>
      </c>
      <c r="B1913" s="1">
        <v>44998</v>
      </c>
      <c r="C1913">
        <v>3</v>
      </c>
      <c r="D1913" t="s">
        <v>133</v>
      </c>
      <c r="E1913" t="s">
        <v>94</v>
      </c>
      <c r="F1913" t="s">
        <v>108</v>
      </c>
      <c r="G1913" t="s">
        <v>55</v>
      </c>
      <c r="H1913" t="s">
        <v>32</v>
      </c>
      <c r="I1913" t="s">
        <v>46</v>
      </c>
      <c r="J1913" t="s">
        <v>34</v>
      </c>
      <c r="K1913" t="s">
        <v>188</v>
      </c>
      <c r="L1913" t="s">
        <v>79</v>
      </c>
      <c r="M1913" s="1">
        <v>30107</v>
      </c>
      <c r="N1913" t="s">
        <v>36</v>
      </c>
      <c r="O1913" t="s">
        <v>48</v>
      </c>
      <c r="P1913" t="s">
        <v>60</v>
      </c>
      <c r="Q1913" t="s">
        <v>39</v>
      </c>
      <c r="R1913" t="s">
        <v>40</v>
      </c>
      <c r="S1913" t="str">
        <f>IF(Table1[[#This Row],[Current Employee Rating]]&gt;=4,"High Performer",IF(Table1[[#This Row],[Current Employee Rating]]&gt;=3,"Average Performer","Low Performer"))</f>
        <v>Low Performer</v>
      </c>
      <c r="T1913">
        <v>2</v>
      </c>
      <c r="U1913" s="1">
        <v>44955</v>
      </c>
      <c r="V1913">
        <v>1</v>
      </c>
      <c r="W1913" t="str">
        <f>IF(Table1[[#This Row],[Engagement Score]]&lt;3,"Low",IF(Table1[[#This Row],[Engagement Score]]&lt;4,"Medium","High"))</f>
        <v>Low</v>
      </c>
      <c r="X1913">
        <v>3</v>
      </c>
      <c r="Y1913" t="str">
        <f>IF(Table1[[#This Row],[Satisfaction Score]]&lt;3,"Unsatisfied",IF(Table1[[#This Row],[Satisfaction Score]]&lt;4,"Neutral","Satisfied"))</f>
        <v>Neutral</v>
      </c>
      <c r="Z1913">
        <v>2</v>
      </c>
      <c r="AA1913" s="1">
        <v>45011</v>
      </c>
      <c r="AB1913" t="s">
        <v>92</v>
      </c>
      <c r="AC1913" t="s">
        <v>42</v>
      </c>
      <c r="AD1913" t="s">
        <v>52</v>
      </c>
      <c r="AE1913">
        <v>5</v>
      </c>
      <c r="AF1913" s="5">
        <v>150.58000000000001</v>
      </c>
      <c r="AG1913">
        <v>41</v>
      </c>
      <c r="AH1913" t="str">
        <f t="shared" si="29"/>
        <v>Middle Aged</v>
      </c>
    </row>
    <row r="1914" spans="1:34" x14ac:dyDescent="0.25">
      <c r="A1914">
        <v>2436</v>
      </c>
      <c r="B1914" s="1">
        <v>44925</v>
      </c>
      <c r="C1914">
        <v>3</v>
      </c>
      <c r="D1914" t="s">
        <v>133</v>
      </c>
      <c r="E1914" t="s">
        <v>74</v>
      </c>
      <c r="F1914" t="s">
        <v>108</v>
      </c>
      <c r="G1914" t="s">
        <v>55</v>
      </c>
      <c r="H1914" t="s">
        <v>56</v>
      </c>
      <c r="I1914" t="s">
        <v>46</v>
      </c>
      <c r="J1914" t="s">
        <v>34</v>
      </c>
      <c r="K1914" t="s">
        <v>188</v>
      </c>
      <c r="L1914" t="s">
        <v>70</v>
      </c>
      <c r="M1914" s="1">
        <v>21298</v>
      </c>
      <c r="N1914" t="s">
        <v>36</v>
      </c>
      <c r="O1914" t="s">
        <v>48</v>
      </c>
      <c r="P1914" t="s">
        <v>84</v>
      </c>
      <c r="Q1914" t="s">
        <v>39</v>
      </c>
      <c r="R1914" t="s">
        <v>40</v>
      </c>
      <c r="S1914" t="str">
        <f>IF(Table1[[#This Row],[Current Employee Rating]]&gt;=4,"High Performer",IF(Table1[[#This Row],[Current Employee Rating]]&gt;=3,"Average Performer","Low Performer"))</f>
        <v>High Performer</v>
      </c>
      <c r="T1914">
        <v>4</v>
      </c>
      <c r="U1914" s="1">
        <v>44869</v>
      </c>
      <c r="V1914">
        <v>1</v>
      </c>
      <c r="W1914" t="str">
        <f>IF(Table1[[#This Row],[Engagement Score]]&lt;3,"Low",IF(Table1[[#This Row],[Engagement Score]]&lt;4,"Medium","High"))</f>
        <v>Low</v>
      </c>
      <c r="X1914">
        <v>3</v>
      </c>
      <c r="Y1914" t="str">
        <f>IF(Table1[[#This Row],[Satisfaction Score]]&lt;3,"Unsatisfied",IF(Table1[[#This Row],[Satisfaction Score]]&lt;4,"Neutral","Satisfied"))</f>
        <v>Neutral</v>
      </c>
      <c r="Z1914">
        <v>3</v>
      </c>
      <c r="AA1914" s="1">
        <v>45055</v>
      </c>
      <c r="AB1914" t="s">
        <v>62</v>
      </c>
      <c r="AC1914" t="s">
        <v>51</v>
      </c>
      <c r="AD1914" t="s">
        <v>43</v>
      </c>
      <c r="AE1914">
        <v>5</v>
      </c>
      <c r="AF1914" s="5">
        <v>985.02</v>
      </c>
      <c r="AG1914">
        <v>64</v>
      </c>
      <c r="AH1914" t="str">
        <f t="shared" si="29"/>
        <v>Old</v>
      </c>
    </row>
    <row r="1915" spans="1:34" x14ac:dyDescent="0.25">
      <c r="A1915">
        <v>2437</v>
      </c>
      <c r="B1915" s="1">
        <v>43986</v>
      </c>
      <c r="C1915">
        <v>5</v>
      </c>
      <c r="D1915" t="s">
        <v>133</v>
      </c>
      <c r="E1915" t="s">
        <v>81</v>
      </c>
      <c r="F1915" t="s">
        <v>108</v>
      </c>
      <c r="G1915" t="s">
        <v>55</v>
      </c>
      <c r="H1915" t="s">
        <v>45</v>
      </c>
      <c r="I1915" t="s">
        <v>55</v>
      </c>
      <c r="J1915" t="s">
        <v>34</v>
      </c>
      <c r="K1915" t="s">
        <v>188</v>
      </c>
      <c r="L1915" t="s">
        <v>100</v>
      </c>
      <c r="M1915" s="1">
        <v>28275</v>
      </c>
      <c r="N1915" t="s">
        <v>36</v>
      </c>
      <c r="O1915" t="s">
        <v>37</v>
      </c>
      <c r="P1915" t="s">
        <v>60</v>
      </c>
      <c r="Q1915" t="s">
        <v>61</v>
      </c>
      <c r="R1915" t="s">
        <v>40</v>
      </c>
      <c r="S1915" t="str">
        <f>IF(Table1[[#This Row],[Current Employee Rating]]&gt;=4,"High Performer",IF(Table1[[#This Row],[Current Employee Rating]]&gt;=3,"Average Performer","Low Performer"))</f>
        <v>Low Performer</v>
      </c>
      <c r="T1915">
        <v>2</v>
      </c>
      <c r="U1915" s="1">
        <v>44851</v>
      </c>
      <c r="V1915">
        <v>3</v>
      </c>
      <c r="W1915" t="str">
        <f>IF(Table1[[#This Row],[Engagement Score]]&lt;3,"Low",IF(Table1[[#This Row],[Engagement Score]]&lt;4,"Medium","High"))</f>
        <v>Medium</v>
      </c>
      <c r="X1915">
        <v>5</v>
      </c>
      <c r="Y1915" t="str">
        <f>IF(Table1[[#This Row],[Satisfaction Score]]&lt;3,"Unsatisfied",IF(Table1[[#This Row],[Satisfaction Score]]&lt;4,"Neutral","Satisfied"))</f>
        <v>Satisfied</v>
      </c>
      <c r="Z1915">
        <v>2</v>
      </c>
      <c r="AA1915" s="1">
        <v>45048</v>
      </c>
      <c r="AB1915" t="s">
        <v>50</v>
      </c>
      <c r="AC1915" t="s">
        <v>51</v>
      </c>
      <c r="AD1915" t="s">
        <v>63</v>
      </c>
      <c r="AE1915">
        <v>2</v>
      </c>
      <c r="AF1915" s="5">
        <v>669.99</v>
      </c>
      <c r="AG1915">
        <v>43</v>
      </c>
      <c r="AH1915" t="str">
        <f t="shared" si="29"/>
        <v>Middle Aged</v>
      </c>
    </row>
    <row r="1916" spans="1:34" x14ac:dyDescent="0.25">
      <c r="A1916">
        <v>2438</v>
      </c>
      <c r="B1916" s="1">
        <v>44633</v>
      </c>
      <c r="C1916">
        <v>4</v>
      </c>
      <c r="D1916" t="s">
        <v>133</v>
      </c>
      <c r="E1916" t="s">
        <v>54</v>
      </c>
      <c r="F1916" t="s">
        <v>30</v>
      </c>
      <c r="G1916" t="s">
        <v>31</v>
      </c>
      <c r="H1916" t="s">
        <v>45</v>
      </c>
      <c r="I1916" t="s">
        <v>55</v>
      </c>
      <c r="J1916" t="s">
        <v>34</v>
      </c>
      <c r="K1916" t="s">
        <v>188</v>
      </c>
      <c r="L1916" t="s">
        <v>103</v>
      </c>
      <c r="M1916" s="1">
        <v>23642</v>
      </c>
      <c r="N1916" t="s">
        <v>36</v>
      </c>
      <c r="O1916" t="s">
        <v>37</v>
      </c>
      <c r="P1916" t="s">
        <v>72</v>
      </c>
      <c r="Q1916" t="s">
        <v>77</v>
      </c>
      <c r="R1916" t="s">
        <v>40</v>
      </c>
      <c r="S1916" t="str">
        <f>IF(Table1[[#This Row],[Current Employee Rating]]&gt;=4,"High Performer",IF(Table1[[#This Row],[Current Employee Rating]]&gt;=3,"Average Performer","Low Performer"))</f>
        <v>High Performer</v>
      </c>
      <c r="T1916">
        <v>5</v>
      </c>
      <c r="U1916" s="1">
        <v>44874</v>
      </c>
      <c r="V1916">
        <v>4</v>
      </c>
      <c r="W1916" t="str">
        <f>IF(Table1[[#This Row],[Engagement Score]]&lt;3,"Low",IF(Table1[[#This Row],[Engagement Score]]&lt;4,"Medium","High"))</f>
        <v>High</v>
      </c>
      <c r="X1916">
        <v>1</v>
      </c>
      <c r="Y1916" t="str">
        <f>IF(Table1[[#This Row],[Satisfaction Score]]&lt;3,"Unsatisfied",IF(Table1[[#This Row],[Satisfaction Score]]&lt;4,"Neutral","Satisfied"))</f>
        <v>Unsatisfied</v>
      </c>
      <c r="Z1916">
        <v>4</v>
      </c>
      <c r="AA1916" s="1">
        <v>44879</v>
      </c>
      <c r="AB1916" t="s">
        <v>50</v>
      </c>
      <c r="AC1916" t="s">
        <v>51</v>
      </c>
      <c r="AD1916" t="s">
        <v>43</v>
      </c>
      <c r="AE1916">
        <v>1</v>
      </c>
      <c r="AF1916" s="5">
        <v>101.26</v>
      </c>
      <c r="AG1916">
        <v>58</v>
      </c>
      <c r="AH1916" t="str">
        <f t="shared" si="29"/>
        <v>Middle Aged</v>
      </c>
    </row>
    <row r="1917" spans="1:34" x14ac:dyDescent="0.25">
      <c r="A1917">
        <v>2439</v>
      </c>
      <c r="B1917" s="1">
        <v>44429</v>
      </c>
      <c r="C1917">
        <v>4</v>
      </c>
      <c r="D1917" t="s">
        <v>133</v>
      </c>
      <c r="E1917" t="s">
        <v>69</v>
      </c>
      <c r="F1917" t="s">
        <v>30</v>
      </c>
      <c r="G1917" t="s">
        <v>31</v>
      </c>
      <c r="H1917" t="s">
        <v>56</v>
      </c>
      <c r="I1917" t="s">
        <v>46</v>
      </c>
      <c r="J1917" t="s">
        <v>34</v>
      </c>
      <c r="K1917" t="s">
        <v>188</v>
      </c>
      <c r="L1917" t="s">
        <v>79</v>
      </c>
      <c r="M1917" s="1">
        <v>16202</v>
      </c>
      <c r="N1917" t="s">
        <v>36</v>
      </c>
      <c r="O1917" t="s">
        <v>37</v>
      </c>
      <c r="P1917" t="s">
        <v>38</v>
      </c>
      <c r="Q1917" t="s">
        <v>61</v>
      </c>
      <c r="R1917" t="s">
        <v>40</v>
      </c>
      <c r="S1917" t="str">
        <f>IF(Table1[[#This Row],[Current Employee Rating]]&gt;=4,"High Performer",IF(Table1[[#This Row],[Current Employee Rating]]&gt;=3,"Average Performer","Low Performer"))</f>
        <v>High Performer</v>
      </c>
      <c r="T1917">
        <v>5</v>
      </c>
      <c r="U1917" s="1">
        <v>44788</v>
      </c>
      <c r="V1917">
        <v>4</v>
      </c>
      <c r="W1917" t="str">
        <f>IF(Table1[[#This Row],[Engagement Score]]&lt;3,"Low",IF(Table1[[#This Row],[Engagement Score]]&lt;4,"Medium","High"))</f>
        <v>High</v>
      </c>
      <c r="X1917">
        <v>3</v>
      </c>
      <c r="Y1917" t="str">
        <f>IF(Table1[[#This Row],[Satisfaction Score]]&lt;3,"Unsatisfied",IF(Table1[[#This Row],[Satisfaction Score]]&lt;4,"Neutral","Satisfied"))</f>
        <v>Neutral</v>
      </c>
      <c r="Z1917">
        <v>5</v>
      </c>
      <c r="AA1917" s="1">
        <v>44863</v>
      </c>
      <c r="AB1917" t="s">
        <v>62</v>
      </c>
      <c r="AC1917" t="s">
        <v>51</v>
      </c>
      <c r="AD1917" t="s">
        <v>43</v>
      </c>
      <c r="AE1917">
        <v>4</v>
      </c>
      <c r="AF1917" s="5">
        <v>816.24</v>
      </c>
      <c r="AG1917">
        <v>77</v>
      </c>
      <c r="AH1917" t="str">
        <f t="shared" si="29"/>
        <v>Old</v>
      </c>
    </row>
    <row r="1918" spans="1:34" x14ac:dyDescent="0.25">
      <c r="A1918">
        <v>2440</v>
      </c>
      <c r="B1918" s="1">
        <v>44331</v>
      </c>
      <c r="C1918">
        <v>4</v>
      </c>
      <c r="D1918" t="s">
        <v>133</v>
      </c>
      <c r="E1918" t="s">
        <v>29</v>
      </c>
      <c r="F1918" t="s">
        <v>30</v>
      </c>
      <c r="G1918" t="s">
        <v>31</v>
      </c>
      <c r="H1918" t="s">
        <v>56</v>
      </c>
      <c r="I1918" t="s">
        <v>33</v>
      </c>
      <c r="J1918" t="s">
        <v>34</v>
      </c>
      <c r="K1918" t="s">
        <v>188</v>
      </c>
      <c r="L1918" t="s">
        <v>65</v>
      </c>
      <c r="M1918" s="1">
        <v>22850</v>
      </c>
      <c r="N1918" t="s">
        <v>36</v>
      </c>
      <c r="O1918" t="s">
        <v>48</v>
      </c>
      <c r="P1918" t="s">
        <v>60</v>
      </c>
      <c r="Q1918" t="s">
        <v>77</v>
      </c>
      <c r="R1918" t="s">
        <v>40</v>
      </c>
      <c r="S1918" t="str">
        <f>IF(Table1[[#This Row],[Current Employee Rating]]&gt;=4,"High Performer",IF(Table1[[#This Row],[Current Employee Rating]]&gt;=3,"Average Performer","Low Performer"))</f>
        <v>Low Performer</v>
      </c>
      <c r="T1918">
        <v>1</v>
      </c>
      <c r="U1918" s="1">
        <v>44993</v>
      </c>
      <c r="V1918">
        <v>2</v>
      </c>
      <c r="W1918" t="str">
        <f>IF(Table1[[#This Row],[Engagement Score]]&lt;3,"Low",IF(Table1[[#This Row],[Engagement Score]]&lt;4,"Medium","High"))</f>
        <v>Low</v>
      </c>
      <c r="X1918">
        <v>5</v>
      </c>
      <c r="Y1918" t="str">
        <f>IF(Table1[[#This Row],[Satisfaction Score]]&lt;3,"Unsatisfied",IF(Table1[[#This Row],[Satisfaction Score]]&lt;4,"Neutral","Satisfied"))</f>
        <v>Satisfied</v>
      </c>
      <c r="Z1918">
        <v>2</v>
      </c>
      <c r="AA1918" s="1">
        <v>44889</v>
      </c>
      <c r="AB1918" t="s">
        <v>92</v>
      </c>
      <c r="AC1918" t="s">
        <v>42</v>
      </c>
      <c r="AD1918" t="s">
        <v>43</v>
      </c>
      <c r="AE1918">
        <v>4</v>
      </c>
      <c r="AF1918" s="5">
        <v>809.02</v>
      </c>
      <c r="AG1918">
        <v>59</v>
      </c>
      <c r="AH1918" t="str">
        <f t="shared" si="29"/>
        <v>Middle Aged</v>
      </c>
    </row>
    <row r="1919" spans="1:34" x14ac:dyDescent="0.25">
      <c r="A1919">
        <v>2441</v>
      </c>
      <c r="B1919" s="1">
        <v>44391</v>
      </c>
      <c r="C1919">
        <v>4</v>
      </c>
      <c r="D1919" t="s">
        <v>136</v>
      </c>
      <c r="E1919" t="s">
        <v>85</v>
      </c>
      <c r="F1919" t="s">
        <v>30</v>
      </c>
      <c r="G1919" t="s">
        <v>31</v>
      </c>
      <c r="H1919" t="s">
        <v>56</v>
      </c>
      <c r="I1919" t="s">
        <v>46</v>
      </c>
      <c r="J1919" t="s">
        <v>34</v>
      </c>
      <c r="K1919" t="s">
        <v>188</v>
      </c>
      <c r="L1919" t="s">
        <v>58</v>
      </c>
      <c r="M1919" s="1">
        <v>27017</v>
      </c>
      <c r="N1919" t="s">
        <v>36</v>
      </c>
      <c r="O1919" t="s">
        <v>48</v>
      </c>
      <c r="P1919" t="s">
        <v>49</v>
      </c>
      <c r="Q1919" t="s">
        <v>67</v>
      </c>
      <c r="R1919" t="s">
        <v>40</v>
      </c>
      <c r="S1919" t="str">
        <f>IF(Table1[[#This Row],[Current Employee Rating]]&gt;=4,"High Performer",IF(Table1[[#This Row],[Current Employee Rating]]&gt;=3,"Average Performer","Low Performer"))</f>
        <v>Low Performer</v>
      </c>
      <c r="T1919">
        <v>2</v>
      </c>
      <c r="U1919" s="1">
        <v>44851</v>
      </c>
      <c r="V1919">
        <v>2</v>
      </c>
      <c r="W1919" t="str">
        <f>IF(Table1[[#This Row],[Engagement Score]]&lt;3,"Low",IF(Table1[[#This Row],[Engagement Score]]&lt;4,"Medium","High"))</f>
        <v>Low</v>
      </c>
      <c r="X1919">
        <v>4</v>
      </c>
      <c r="Y1919" t="str">
        <f>IF(Table1[[#This Row],[Satisfaction Score]]&lt;3,"Unsatisfied",IF(Table1[[#This Row],[Satisfaction Score]]&lt;4,"Neutral","Satisfied"))</f>
        <v>Satisfied</v>
      </c>
      <c r="Z1919">
        <v>2</v>
      </c>
      <c r="AA1919" s="1">
        <v>44851</v>
      </c>
      <c r="AB1919" t="s">
        <v>62</v>
      </c>
      <c r="AC1919" t="s">
        <v>51</v>
      </c>
      <c r="AD1919" t="s">
        <v>73</v>
      </c>
      <c r="AE1919">
        <v>5</v>
      </c>
      <c r="AF1919" s="5">
        <v>559.08000000000004</v>
      </c>
      <c r="AG1919">
        <v>48</v>
      </c>
      <c r="AH1919" t="str">
        <f t="shared" si="29"/>
        <v>Middle Aged</v>
      </c>
    </row>
    <row r="1920" spans="1:34" x14ac:dyDescent="0.25">
      <c r="A1920">
        <v>2442</v>
      </c>
      <c r="B1920" s="1">
        <v>44957</v>
      </c>
      <c r="C1920">
        <v>3</v>
      </c>
      <c r="D1920" t="s">
        <v>148</v>
      </c>
      <c r="E1920" t="s">
        <v>85</v>
      </c>
      <c r="F1920" t="s">
        <v>30</v>
      </c>
      <c r="G1920" t="s">
        <v>31</v>
      </c>
      <c r="H1920" t="s">
        <v>32</v>
      </c>
      <c r="I1920" t="s">
        <v>55</v>
      </c>
      <c r="J1920" t="s">
        <v>34</v>
      </c>
      <c r="K1920" t="s">
        <v>188</v>
      </c>
      <c r="L1920" t="s">
        <v>82</v>
      </c>
      <c r="M1920" s="1">
        <v>26770</v>
      </c>
      <c r="N1920" t="s">
        <v>36</v>
      </c>
      <c r="O1920" t="s">
        <v>37</v>
      </c>
      <c r="P1920" t="s">
        <v>72</v>
      </c>
      <c r="Q1920" t="s">
        <v>77</v>
      </c>
      <c r="R1920" t="s">
        <v>40</v>
      </c>
      <c r="S1920" t="str">
        <f>IF(Table1[[#This Row],[Current Employee Rating]]&gt;=4,"High Performer",IF(Table1[[#This Row],[Current Employee Rating]]&gt;=3,"Average Performer","Low Performer"))</f>
        <v>Low Performer</v>
      </c>
      <c r="T1920">
        <v>1</v>
      </c>
      <c r="U1920" s="1">
        <v>44952</v>
      </c>
      <c r="V1920">
        <v>2</v>
      </c>
      <c r="W1920" t="str">
        <f>IF(Table1[[#This Row],[Engagement Score]]&lt;3,"Low",IF(Table1[[#This Row],[Engagement Score]]&lt;4,"Medium","High"))</f>
        <v>Low</v>
      </c>
      <c r="X1920">
        <v>1</v>
      </c>
      <c r="Y1920" t="str">
        <f>IF(Table1[[#This Row],[Satisfaction Score]]&lt;3,"Unsatisfied",IF(Table1[[#This Row],[Satisfaction Score]]&lt;4,"Neutral","Satisfied"))</f>
        <v>Unsatisfied</v>
      </c>
      <c r="Z1920">
        <v>5</v>
      </c>
      <c r="AA1920" s="1">
        <v>44944</v>
      </c>
      <c r="AB1920" t="s">
        <v>92</v>
      </c>
      <c r="AC1920" t="s">
        <v>42</v>
      </c>
      <c r="AD1920" t="s">
        <v>43</v>
      </c>
      <c r="AE1920">
        <v>2</v>
      </c>
      <c r="AF1920" s="5">
        <v>688.8</v>
      </c>
      <c r="AG1920">
        <v>50</v>
      </c>
      <c r="AH1920" t="str">
        <f t="shared" si="29"/>
        <v>Middle Aged</v>
      </c>
    </row>
    <row r="1921" spans="1:34" x14ac:dyDescent="0.25">
      <c r="A1921">
        <v>2443</v>
      </c>
      <c r="B1921" s="1">
        <v>44039</v>
      </c>
      <c r="C1921">
        <v>5</v>
      </c>
      <c r="D1921" t="s">
        <v>120</v>
      </c>
      <c r="E1921" t="s">
        <v>44</v>
      </c>
      <c r="F1921" t="s">
        <v>30</v>
      </c>
      <c r="G1921" t="s">
        <v>46</v>
      </c>
      <c r="H1921" t="s">
        <v>56</v>
      </c>
      <c r="I1921" t="s">
        <v>55</v>
      </c>
      <c r="J1921" t="s">
        <v>34</v>
      </c>
      <c r="K1921" t="s">
        <v>188</v>
      </c>
      <c r="L1921" t="s">
        <v>101</v>
      </c>
      <c r="M1921" s="1">
        <v>27847</v>
      </c>
      <c r="N1921" t="s">
        <v>36</v>
      </c>
      <c r="O1921" t="s">
        <v>37</v>
      </c>
      <c r="P1921" t="s">
        <v>38</v>
      </c>
      <c r="Q1921" t="s">
        <v>39</v>
      </c>
      <c r="R1921" t="s">
        <v>40</v>
      </c>
      <c r="S1921" t="str">
        <f>IF(Table1[[#This Row],[Current Employee Rating]]&gt;=4,"High Performer",IF(Table1[[#This Row],[Current Employee Rating]]&gt;=3,"Average Performer","Low Performer"))</f>
        <v>Low Performer</v>
      </c>
      <c r="T1921">
        <v>1</v>
      </c>
      <c r="U1921" s="1">
        <v>44790</v>
      </c>
      <c r="V1921">
        <v>4</v>
      </c>
      <c r="W1921" t="str">
        <f>IF(Table1[[#This Row],[Engagement Score]]&lt;3,"Low",IF(Table1[[#This Row],[Engagement Score]]&lt;4,"Medium","High"))</f>
        <v>High</v>
      </c>
      <c r="X1921">
        <v>3</v>
      </c>
      <c r="Y1921" t="str">
        <f>IF(Table1[[#This Row],[Satisfaction Score]]&lt;3,"Unsatisfied",IF(Table1[[#This Row],[Satisfaction Score]]&lt;4,"Neutral","Satisfied"))</f>
        <v>Neutral</v>
      </c>
      <c r="Z1921">
        <v>5</v>
      </c>
      <c r="AA1921" s="1">
        <v>44925</v>
      </c>
      <c r="AB1921" t="s">
        <v>62</v>
      </c>
      <c r="AC1921" t="s">
        <v>51</v>
      </c>
      <c r="AD1921" t="s">
        <v>63</v>
      </c>
      <c r="AE1921">
        <v>5</v>
      </c>
      <c r="AF1921" s="5">
        <v>300.20999999999998</v>
      </c>
      <c r="AG1921">
        <v>44</v>
      </c>
      <c r="AH1921" t="str">
        <f t="shared" si="29"/>
        <v>Middle Aged</v>
      </c>
    </row>
    <row r="1922" spans="1:34" x14ac:dyDescent="0.25">
      <c r="A1922">
        <v>2444</v>
      </c>
      <c r="B1922" s="1">
        <v>45032</v>
      </c>
      <c r="C1922">
        <v>3</v>
      </c>
      <c r="D1922" t="s">
        <v>120</v>
      </c>
      <c r="E1922" t="s">
        <v>87</v>
      </c>
      <c r="F1922" t="s">
        <v>30</v>
      </c>
      <c r="G1922" t="s">
        <v>46</v>
      </c>
      <c r="H1922" t="s">
        <v>32</v>
      </c>
      <c r="I1922" t="s">
        <v>46</v>
      </c>
      <c r="J1922" t="s">
        <v>95</v>
      </c>
      <c r="K1922" t="s">
        <v>95</v>
      </c>
      <c r="L1922" t="s">
        <v>101</v>
      </c>
      <c r="M1922" s="1">
        <v>21070</v>
      </c>
      <c r="N1922" t="s">
        <v>36</v>
      </c>
      <c r="O1922" t="s">
        <v>37</v>
      </c>
      <c r="P1922" t="s">
        <v>72</v>
      </c>
      <c r="Q1922" t="s">
        <v>61</v>
      </c>
      <c r="R1922" t="s">
        <v>40</v>
      </c>
      <c r="S1922" t="str">
        <f>IF(Table1[[#This Row],[Current Employee Rating]]&gt;=4,"High Performer",IF(Table1[[#This Row],[Current Employee Rating]]&gt;=3,"Average Performer","Low Performer"))</f>
        <v>High Performer</v>
      </c>
      <c r="T1922">
        <v>4</v>
      </c>
      <c r="U1922" s="1">
        <v>45143</v>
      </c>
      <c r="V1922">
        <v>1</v>
      </c>
      <c r="W1922" t="str">
        <f>IF(Table1[[#This Row],[Engagement Score]]&lt;3,"Low",IF(Table1[[#This Row],[Engagement Score]]&lt;4,"Medium","High"))</f>
        <v>Low</v>
      </c>
      <c r="X1922">
        <v>1</v>
      </c>
      <c r="Y1922" t="str">
        <f>IF(Table1[[#This Row],[Satisfaction Score]]&lt;3,"Unsatisfied",IF(Table1[[#This Row],[Satisfaction Score]]&lt;4,"Neutral","Satisfied"))</f>
        <v>Unsatisfied</v>
      </c>
      <c r="Z1922">
        <v>5</v>
      </c>
      <c r="AA1922" s="1">
        <v>44868</v>
      </c>
      <c r="AB1922" t="s">
        <v>62</v>
      </c>
      <c r="AC1922" t="s">
        <v>51</v>
      </c>
      <c r="AD1922" t="s">
        <v>63</v>
      </c>
      <c r="AE1922">
        <v>1</v>
      </c>
      <c r="AF1922" s="5">
        <v>851.57</v>
      </c>
      <c r="AG1922">
        <v>66</v>
      </c>
      <c r="AH1922" t="str">
        <f t="shared" si="29"/>
        <v>Old</v>
      </c>
    </row>
    <row r="1923" spans="1:34" x14ac:dyDescent="0.25">
      <c r="A1923">
        <v>2445</v>
      </c>
      <c r="B1923" s="1">
        <v>43829</v>
      </c>
      <c r="C1923">
        <v>6</v>
      </c>
      <c r="D1923" t="s">
        <v>133</v>
      </c>
      <c r="E1923" t="s">
        <v>87</v>
      </c>
      <c r="F1923" t="s">
        <v>30</v>
      </c>
      <c r="G1923" t="s">
        <v>31</v>
      </c>
      <c r="H1923" t="s">
        <v>56</v>
      </c>
      <c r="I1923" t="s">
        <v>33</v>
      </c>
      <c r="J1923" t="s">
        <v>34</v>
      </c>
      <c r="K1923" t="s">
        <v>188</v>
      </c>
      <c r="L1923" t="s">
        <v>65</v>
      </c>
      <c r="M1923" s="1">
        <v>25568</v>
      </c>
      <c r="N1923" t="s">
        <v>36</v>
      </c>
      <c r="O1923" t="s">
        <v>37</v>
      </c>
      <c r="P1923" t="s">
        <v>84</v>
      </c>
      <c r="Q1923" t="s">
        <v>39</v>
      </c>
      <c r="R1923" t="s">
        <v>40</v>
      </c>
      <c r="S1923" t="str">
        <f>IF(Table1[[#This Row],[Current Employee Rating]]&gt;=4,"High Performer",IF(Table1[[#This Row],[Current Employee Rating]]&gt;=3,"Average Performer","Low Performer"))</f>
        <v>Low Performer</v>
      </c>
      <c r="T1923">
        <v>2</v>
      </c>
      <c r="U1923" s="1">
        <v>44885</v>
      </c>
      <c r="V1923">
        <v>3</v>
      </c>
      <c r="W1923" t="str">
        <f>IF(Table1[[#This Row],[Engagement Score]]&lt;3,"Low",IF(Table1[[#This Row],[Engagement Score]]&lt;4,"Medium","High"))</f>
        <v>Medium</v>
      </c>
      <c r="X1923">
        <v>4</v>
      </c>
      <c r="Y1923" t="str">
        <f>IF(Table1[[#This Row],[Satisfaction Score]]&lt;3,"Unsatisfied",IF(Table1[[#This Row],[Satisfaction Score]]&lt;4,"Neutral","Satisfied"))</f>
        <v>Satisfied</v>
      </c>
      <c r="Z1923">
        <v>5</v>
      </c>
      <c r="AA1923" s="1">
        <v>45057</v>
      </c>
      <c r="AB1923" t="s">
        <v>41</v>
      </c>
      <c r="AC1923" t="s">
        <v>51</v>
      </c>
      <c r="AD1923" t="s">
        <v>43</v>
      </c>
      <c r="AE1923">
        <v>1</v>
      </c>
      <c r="AF1923" s="5">
        <v>833.89</v>
      </c>
      <c r="AG1923">
        <v>50</v>
      </c>
      <c r="AH1923" t="str">
        <f t="shared" ref="AH1923:AH1986" si="30">IF(AG1923&lt;25,"Young Adult", IF(AG1923&lt;40, "Adult", IF(AG1923&lt;60, "Middle Aged", "Old")))</f>
        <v>Middle Aged</v>
      </c>
    </row>
    <row r="1924" spans="1:34" x14ac:dyDescent="0.25">
      <c r="A1924">
        <v>2446</v>
      </c>
      <c r="B1924" s="1">
        <v>44536</v>
      </c>
      <c r="C1924">
        <v>4</v>
      </c>
      <c r="D1924" t="s">
        <v>133</v>
      </c>
      <c r="E1924" t="s">
        <v>81</v>
      </c>
      <c r="F1924" t="s">
        <v>30</v>
      </c>
      <c r="G1924" t="s">
        <v>31</v>
      </c>
      <c r="H1924" t="s">
        <v>32</v>
      </c>
      <c r="I1924" t="s">
        <v>55</v>
      </c>
      <c r="J1924" t="s">
        <v>34</v>
      </c>
      <c r="K1924" t="s">
        <v>188</v>
      </c>
      <c r="L1924" t="s">
        <v>82</v>
      </c>
      <c r="M1924" s="1">
        <v>17826</v>
      </c>
      <c r="N1924" t="s">
        <v>36</v>
      </c>
      <c r="O1924" t="s">
        <v>48</v>
      </c>
      <c r="P1924" t="s">
        <v>72</v>
      </c>
      <c r="Q1924" t="s">
        <v>77</v>
      </c>
      <c r="R1924" t="s">
        <v>40</v>
      </c>
      <c r="S1924" t="str">
        <f>IF(Table1[[#This Row],[Current Employee Rating]]&gt;=4,"High Performer",IF(Table1[[#This Row],[Current Employee Rating]]&gt;=3,"Average Performer","Low Performer"))</f>
        <v>High Performer</v>
      </c>
      <c r="T1924">
        <v>5</v>
      </c>
      <c r="U1924" s="1">
        <v>45086</v>
      </c>
      <c r="V1924">
        <v>1</v>
      </c>
      <c r="W1924" t="str">
        <f>IF(Table1[[#This Row],[Engagement Score]]&lt;3,"Low",IF(Table1[[#This Row],[Engagement Score]]&lt;4,"Medium","High"))</f>
        <v>Low</v>
      </c>
      <c r="X1924">
        <v>2</v>
      </c>
      <c r="Y1924" t="str">
        <f>IF(Table1[[#This Row],[Satisfaction Score]]&lt;3,"Unsatisfied",IF(Table1[[#This Row],[Satisfaction Score]]&lt;4,"Neutral","Satisfied"))</f>
        <v>Unsatisfied</v>
      </c>
      <c r="Z1924">
        <v>5</v>
      </c>
      <c r="AA1924" s="1">
        <v>45096</v>
      </c>
      <c r="AB1924" t="s">
        <v>92</v>
      </c>
      <c r="AC1924" t="s">
        <v>51</v>
      </c>
      <c r="AD1924" t="s">
        <v>73</v>
      </c>
      <c r="AE1924">
        <v>1</v>
      </c>
      <c r="AF1924" s="5">
        <v>129.32</v>
      </c>
      <c r="AG1924">
        <v>73</v>
      </c>
      <c r="AH1924" t="str">
        <f t="shared" si="30"/>
        <v>Old</v>
      </c>
    </row>
    <row r="1925" spans="1:34" x14ac:dyDescent="0.25">
      <c r="A1925">
        <v>2447</v>
      </c>
      <c r="B1925" s="1">
        <v>43863</v>
      </c>
      <c r="C1925">
        <v>6</v>
      </c>
      <c r="D1925" t="s">
        <v>133</v>
      </c>
      <c r="E1925" t="s">
        <v>54</v>
      </c>
      <c r="F1925" t="s">
        <v>30</v>
      </c>
      <c r="G1925" t="s">
        <v>55</v>
      </c>
      <c r="H1925" t="s">
        <v>45</v>
      </c>
      <c r="I1925" t="s">
        <v>55</v>
      </c>
      <c r="J1925" t="s">
        <v>34</v>
      </c>
      <c r="K1925" t="s">
        <v>188</v>
      </c>
      <c r="L1925" t="s">
        <v>79</v>
      </c>
      <c r="M1925" s="1">
        <v>33707</v>
      </c>
      <c r="N1925" t="s">
        <v>36</v>
      </c>
      <c r="O1925" t="s">
        <v>37</v>
      </c>
      <c r="P1925" t="s">
        <v>38</v>
      </c>
      <c r="Q1925" t="s">
        <v>39</v>
      </c>
      <c r="R1925" t="s">
        <v>40</v>
      </c>
      <c r="S1925" t="str">
        <f>IF(Table1[[#This Row],[Current Employee Rating]]&gt;=4,"High Performer",IF(Table1[[#This Row],[Current Employee Rating]]&gt;=3,"Average Performer","Low Performer"))</f>
        <v>High Performer</v>
      </c>
      <c r="T1925">
        <v>4</v>
      </c>
      <c r="U1925" s="1">
        <v>44958</v>
      </c>
      <c r="V1925">
        <v>5</v>
      </c>
      <c r="W1925" t="str">
        <f>IF(Table1[[#This Row],[Engagement Score]]&lt;3,"Low",IF(Table1[[#This Row],[Engagement Score]]&lt;4,"Medium","High"))</f>
        <v>High</v>
      </c>
      <c r="X1925">
        <v>3</v>
      </c>
      <c r="Y1925" t="str">
        <f>IF(Table1[[#This Row],[Satisfaction Score]]&lt;3,"Unsatisfied",IF(Table1[[#This Row],[Satisfaction Score]]&lt;4,"Neutral","Satisfied"))</f>
        <v>Neutral</v>
      </c>
      <c r="Z1925">
        <v>4</v>
      </c>
      <c r="AA1925" s="1">
        <v>44794</v>
      </c>
      <c r="AB1925" t="s">
        <v>68</v>
      </c>
      <c r="AC1925" t="s">
        <v>42</v>
      </c>
      <c r="AD1925" t="s">
        <v>63</v>
      </c>
      <c r="AE1925">
        <v>1</v>
      </c>
      <c r="AF1925" s="5">
        <v>505.6</v>
      </c>
      <c r="AG1925">
        <v>28</v>
      </c>
      <c r="AH1925" t="str">
        <f t="shared" si="30"/>
        <v>Adult</v>
      </c>
    </row>
    <row r="1926" spans="1:34" x14ac:dyDescent="0.25">
      <c r="A1926">
        <v>2448</v>
      </c>
      <c r="B1926" s="1">
        <v>44127</v>
      </c>
      <c r="C1926">
        <v>5</v>
      </c>
      <c r="D1926" t="s">
        <v>133</v>
      </c>
      <c r="E1926" t="s">
        <v>94</v>
      </c>
      <c r="F1926" t="s">
        <v>108</v>
      </c>
      <c r="G1926" t="s">
        <v>55</v>
      </c>
      <c r="H1926" t="s">
        <v>32</v>
      </c>
      <c r="I1926" t="s">
        <v>46</v>
      </c>
      <c r="J1926" t="s">
        <v>34</v>
      </c>
      <c r="K1926" t="s">
        <v>188</v>
      </c>
      <c r="L1926" t="s">
        <v>75</v>
      </c>
      <c r="M1926" s="1">
        <v>32525</v>
      </c>
      <c r="N1926" t="s">
        <v>36</v>
      </c>
      <c r="O1926" t="s">
        <v>37</v>
      </c>
      <c r="P1926" t="s">
        <v>84</v>
      </c>
      <c r="Q1926" t="s">
        <v>61</v>
      </c>
      <c r="R1926" t="s">
        <v>40</v>
      </c>
      <c r="S1926" t="str">
        <f>IF(Table1[[#This Row],[Current Employee Rating]]&gt;=4,"High Performer",IF(Table1[[#This Row],[Current Employee Rating]]&gt;=3,"Average Performer","Low Performer"))</f>
        <v>High Performer</v>
      </c>
      <c r="T1926">
        <v>4</v>
      </c>
      <c r="U1926" s="1">
        <v>45030</v>
      </c>
      <c r="V1926">
        <v>2</v>
      </c>
      <c r="W1926" t="str">
        <f>IF(Table1[[#This Row],[Engagement Score]]&lt;3,"Low",IF(Table1[[#This Row],[Engagement Score]]&lt;4,"Medium","High"))</f>
        <v>Low</v>
      </c>
      <c r="X1926">
        <v>2</v>
      </c>
      <c r="Y1926" t="str">
        <f>IF(Table1[[#This Row],[Satisfaction Score]]&lt;3,"Unsatisfied",IF(Table1[[#This Row],[Satisfaction Score]]&lt;4,"Neutral","Satisfied"))</f>
        <v>Unsatisfied</v>
      </c>
      <c r="Z1926">
        <v>5</v>
      </c>
      <c r="AA1926" s="1">
        <v>44833</v>
      </c>
      <c r="AB1926" t="s">
        <v>50</v>
      </c>
      <c r="AC1926" t="s">
        <v>42</v>
      </c>
      <c r="AD1926" t="s">
        <v>73</v>
      </c>
      <c r="AE1926">
        <v>5</v>
      </c>
      <c r="AF1926" s="5">
        <v>633.54</v>
      </c>
      <c r="AG1926">
        <v>31</v>
      </c>
      <c r="AH1926" t="str">
        <f t="shared" si="30"/>
        <v>Adult</v>
      </c>
    </row>
    <row r="1927" spans="1:34" x14ac:dyDescent="0.25">
      <c r="A1927">
        <v>2449</v>
      </c>
      <c r="B1927" s="1">
        <v>43950</v>
      </c>
      <c r="C1927">
        <v>6</v>
      </c>
      <c r="D1927" t="s">
        <v>133</v>
      </c>
      <c r="E1927" t="s">
        <v>85</v>
      </c>
      <c r="F1927" t="s">
        <v>108</v>
      </c>
      <c r="G1927" t="s">
        <v>46</v>
      </c>
      <c r="H1927" t="s">
        <v>56</v>
      </c>
      <c r="I1927" t="s">
        <v>33</v>
      </c>
      <c r="J1927" t="s">
        <v>34</v>
      </c>
      <c r="K1927" t="s">
        <v>188</v>
      </c>
      <c r="L1927" t="s">
        <v>47</v>
      </c>
      <c r="M1927" s="1">
        <v>31453</v>
      </c>
      <c r="N1927" t="s">
        <v>36</v>
      </c>
      <c r="O1927" t="s">
        <v>37</v>
      </c>
      <c r="P1927" t="s">
        <v>49</v>
      </c>
      <c r="Q1927" t="s">
        <v>61</v>
      </c>
      <c r="R1927" t="s">
        <v>40</v>
      </c>
      <c r="S1927" t="str">
        <f>IF(Table1[[#This Row],[Current Employee Rating]]&gt;=4,"High Performer",IF(Table1[[#This Row],[Current Employee Rating]]&gt;=3,"Average Performer","Low Performer"))</f>
        <v>High Performer</v>
      </c>
      <c r="T1927">
        <v>4</v>
      </c>
      <c r="U1927" s="1">
        <v>44954</v>
      </c>
      <c r="V1927">
        <v>4</v>
      </c>
      <c r="W1927" t="str">
        <f>IF(Table1[[#This Row],[Engagement Score]]&lt;3,"Low",IF(Table1[[#This Row],[Engagement Score]]&lt;4,"Medium","High"))</f>
        <v>High</v>
      </c>
      <c r="X1927">
        <v>5</v>
      </c>
      <c r="Y1927" t="str">
        <f>IF(Table1[[#This Row],[Satisfaction Score]]&lt;3,"Unsatisfied",IF(Table1[[#This Row],[Satisfaction Score]]&lt;4,"Neutral","Satisfied"))</f>
        <v>Satisfied</v>
      </c>
      <c r="Z1927">
        <v>3</v>
      </c>
      <c r="AA1927" s="1">
        <v>44944</v>
      </c>
      <c r="AB1927" t="s">
        <v>62</v>
      </c>
      <c r="AC1927" t="s">
        <v>51</v>
      </c>
      <c r="AD1927" t="s">
        <v>73</v>
      </c>
      <c r="AE1927">
        <v>4</v>
      </c>
      <c r="AF1927" s="5">
        <v>485.29</v>
      </c>
      <c r="AG1927">
        <v>34</v>
      </c>
      <c r="AH1927" t="str">
        <f t="shared" si="30"/>
        <v>Adult</v>
      </c>
    </row>
    <row r="1928" spans="1:34" x14ac:dyDescent="0.25">
      <c r="A1928">
        <v>2450</v>
      </c>
      <c r="B1928" s="1">
        <v>44791</v>
      </c>
      <c r="C1928">
        <v>3</v>
      </c>
      <c r="D1928" t="s">
        <v>133</v>
      </c>
      <c r="E1928" t="s">
        <v>64</v>
      </c>
      <c r="F1928" t="s">
        <v>30</v>
      </c>
      <c r="G1928" t="s">
        <v>55</v>
      </c>
      <c r="H1928" t="s">
        <v>45</v>
      </c>
      <c r="I1928" t="s">
        <v>46</v>
      </c>
      <c r="J1928" t="s">
        <v>34</v>
      </c>
      <c r="K1928" t="s">
        <v>188</v>
      </c>
      <c r="L1928" t="s">
        <v>47</v>
      </c>
      <c r="M1928" s="1">
        <v>35353</v>
      </c>
      <c r="N1928" t="s">
        <v>36</v>
      </c>
      <c r="O1928" t="s">
        <v>48</v>
      </c>
      <c r="P1928" t="s">
        <v>84</v>
      </c>
      <c r="Q1928" t="s">
        <v>61</v>
      </c>
      <c r="R1928" t="s">
        <v>40</v>
      </c>
      <c r="S1928" t="str">
        <f>IF(Table1[[#This Row],[Current Employee Rating]]&gt;=4,"High Performer",IF(Table1[[#This Row],[Current Employee Rating]]&gt;=3,"Average Performer","Low Performer"))</f>
        <v>Low Performer</v>
      </c>
      <c r="T1928">
        <v>1</v>
      </c>
      <c r="U1928" s="1">
        <v>44947</v>
      </c>
      <c r="V1928">
        <v>5</v>
      </c>
      <c r="W1928" t="str">
        <f>IF(Table1[[#This Row],[Engagement Score]]&lt;3,"Low",IF(Table1[[#This Row],[Engagement Score]]&lt;4,"Medium","High"))</f>
        <v>High</v>
      </c>
      <c r="X1928">
        <v>3</v>
      </c>
      <c r="Y1928" t="str">
        <f>IF(Table1[[#This Row],[Satisfaction Score]]&lt;3,"Unsatisfied",IF(Table1[[#This Row],[Satisfaction Score]]&lt;4,"Neutral","Satisfied"))</f>
        <v>Neutral</v>
      </c>
      <c r="Z1928">
        <v>2</v>
      </c>
      <c r="AA1928" s="1">
        <v>44944</v>
      </c>
      <c r="AB1928" t="s">
        <v>62</v>
      </c>
      <c r="AC1928" t="s">
        <v>42</v>
      </c>
      <c r="AD1928" t="s">
        <v>63</v>
      </c>
      <c r="AE1928">
        <v>5</v>
      </c>
      <c r="AF1928" s="5">
        <v>302.62</v>
      </c>
      <c r="AG1928">
        <v>26</v>
      </c>
      <c r="AH1928" t="str">
        <f t="shared" si="30"/>
        <v>Adult</v>
      </c>
    </row>
    <row r="1929" spans="1:34" x14ac:dyDescent="0.25">
      <c r="A1929">
        <v>2451</v>
      </c>
      <c r="B1929" s="1">
        <v>44082</v>
      </c>
      <c r="C1929">
        <v>5</v>
      </c>
      <c r="D1929" t="s">
        <v>133</v>
      </c>
      <c r="E1929" t="s">
        <v>74</v>
      </c>
      <c r="F1929" t="s">
        <v>30</v>
      </c>
      <c r="G1929" t="s">
        <v>31</v>
      </c>
      <c r="H1929" t="s">
        <v>45</v>
      </c>
      <c r="I1929" t="s">
        <v>33</v>
      </c>
      <c r="J1929" t="s">
        <v>34</v>
      </c>
      <c r="K1929" t="s">
        <v>188</v>
      </c>
      <c r="L1929" t="s">
        <v>89</v>
      </c>
      <c r="M1929" s="1">
        <v>16024</v>
      </c>
      <c r="N1929" t="s">
        <v>36</v>
      </c>
      <c r="O1929" t="s">
        <v>48</v>
      </c>
      <c r="P1929" t="s">
        <v>72</v>
      </c>
      <c r="Q1929" t="s">
        <v>67</v>
      </c>
      <c r="R1929" t="s">
        <v>40</v>
      </c>
      <c r="S1929" t="str">
        <f>IF(Table1[[#This Row],[Current Employee Rating]]&gt;=4,"High Performer",IF(Table1[[#This Row],[Current Employee Rating]]&gt;=3,"Average Performer","Low Performer"))</f>
        <v>High Performer</v>
      </c>
      <c r="T1929">
        <v>5</v>
      </c>
      <c r="U1929" s="1">
        <v>45002</v>
      </c>
      <c r="V1929">
        <v>5</v>
      </c>
      <c r="W1929" t="str">
        <f>IF(Table1[[#This Row],[Engagement Score]]&lt;3,"Low",IF(Table1[[#This Row],[Engagement Score]]&lt;4,"Medium","High"))</f>
        <v>High</v>
      </c>
      <c r="X1929">
        <v>3</v>
      </c>
      <c r="Y1929" t="str">
        <f>IF(Table1[[#This Row],[Satisfaction Score]]&lt;3,"Unsatisfied",IF(Table1[[#This Row],[Satisfaction Score]]&lt;4,"Neutral","Satisfied"))</f>
        <v>Neutral</v>
      </c>
      <c r="Z1929">
        <v>1</v>
      </c>
      <c r="AA1929" s="1">
        <v>45138</v>
      </c>
      <c r="AB1929" t="s">
        <v>92</v>
      </c>
      <c r="AC1929" t="s">
        <v>51</v>
      </c>
      <c r="AD1929" t="s">
        <v>52</v>
      </c>
      <c r="AE1929">
        <v>1</v>
      </c>
      <c r="AF1929" s="5">
        <v>510.72</v>
      </c>
      <c r="AG1929">
        <v>77</v>
      </c>
      <c r="AH1929" t="str">
        <f t="shared" si="30"/>
        <v>Old</v>
      </c>
    </row>
    <row r="1930" spans="1:34" x14ac:dyDescent="0.25">
      <c r="A1930">
        <v>2452</v>
      </c>
      <c r="B1930" s="1">
        <v>44848</v>
      </c>
      <c r="C1930">
        <v>3</v>
      </c>
      <c r="D1930" t="s">
        <v>133</v>
      </c>
      <c r="E1930" t="s">
        <v>69</v>
      </c>
      <c r="F1930" t="s">
        <v>30</v>
      </c>
      <c r="G1930" t="s">
        <v>55</v>
      </c>
      <c r="H1930" t="s">
        <v>32</v>
      </c>
      <c r="I1930" t="s">
        <v>46</v>
      </c>
      <c r="J1930" t="s">
        <v>34</v>
      </c>
      <c r="K1930" t="s">
        <v>188</v>
      </c>
      <c r="L1930" t="s">
        <v>96</v>
      </c>
      <c r="M1930" s="1">
        <v>26595</v>
      </c>
      <c r="N1930" t="s">
        <v>36</v>
      </c>
      <c r="O1930" t="s">
        <v>48</v>
      </c>
      <c r="P1930" t="s">
        <v>84</v>
      </c>
      <c r="Q1930" t="s">
        <v>67</v>
      </c>
      <c r="R1930" t="s">
        <v>40</v>
      </c>
      <c r="S1930" t="str">
        <f>IF(Table1[[#This Row],[Current Employee Rating]]&gt;=4,"High Performer",IF(Table1[[#This Row],[Current Employee Rating]]&gt;=3,"Average Performer","Low Performer"))</f>
        <v>Low Performer</v>
      </c>
      <c r="T1930">
        <v>2</v>
      </c>
      <c r="U1930" s="1">
        <v>44806</v>
      </c>
      <c r="V1930">
        <v>3</v>
      </c>
      <c r="W1930" t="str">
        <f>IF(Table1[[#This Row],[Engagement Score]]&lt;3,"Low",IF(Table1[[#This Row],[Engagement Score]]&lt;4,"Medium","High"))</f>
        <v>Medium</v>
      </c>
      <c r="X1930">
        <v>3</v>
      </c>
      <c r="Y1930" t="str">
        <f>IF(Table1[[#This Row],[Satisfaction Score]]&lt;3,"Unsatisfied",IF(Table1[[#This Row],[Satisfaction Score]]&lt;4,"Neutral","Satisfied"))</f>
        <v>Neutral</v>
      </c>
      <c r="Z1930">
        <v>1</v>
      </c>
      <c r="AA1930" s="1">
        <v>45106</v>
      </c>
      <c r="AB1930" t="s">
        <v>92</v>
      </c>
      <c r="AC1930" t="s">
        <v>42</v>
      </c>
      <c r="AD1930" t="s">
        <v>52</v>
      </c>
      <c r="AE1930">
        <v>3</v>
      </c>
      <c r="AF1930" s="5">
        <v>241.25</v>
      </c>
      <c r="AG1930">
        <v>50</v>
      </c>
      <c r="AH1930" t="str">
        <f t="shared" si="30"/>
        <v>Middle Aged</v>
      </c>
    </row>
    <row r="1931" spans="1:34" x14ac:dyDescent="0.25">
      <c r="A1931">
        <v>2453</v>
      </c>
      <c r="B1931" s="1">
        <v>45059</v>
      </c>
      <c r="C1931">
        <v>2</v>
      </c>
      <c r="D1931" t="s">
        <v>133</v>
      </c>
      <c r="E1931" t="s">
        <v>29</v>
      </c>
      <c r="F1931" t="s">
        <v>30</v>
      </c>
      <c r="G1931" t="s">
        <v>55</v>
      </c>
      <c r="H1931" t="s">
        <v>32</v>
      </c>
      <c r="I1931" t="s">
        <v>55</v>
      </c>
      <c r="J1931" t="s">
        <v>34</v>
      </c>
      <c r="K1931" t="s">
        <v>188</v>
      </c>
      <c r="L1931" t="s">
        <v>111</v>
      </c>
      <c r="M1931" s="1">
        <v>32408</v>
      </c>
      <c r="N1931" t="s">
        <v>36</v>
      </c>
      <c r="O1931" t="s">
        <v>48</v>
      </c>
      <c r="P1931" t="s">
        <v>60</v>
      </c>
      <c r="Q1931" t="s">
        <v>39</v>
      </c>
      <c r="R1931" t="s">
        <v>40</v>
      </c>
      <c r="S1931" t="str">
        <f>IF(Table1[[#This Row],[Current Employee Rating]]&gt;=4,"High Performer",IF(Table1[[#This Row],[Current Employee Rating]]&gt;=3,"Average Performer","Low Performer"))</f>
        <v>Low Performer</v>
      </c>
      <c r="T1931">
        <v>1</v>
      </c>
      <c r="U1931" s="1">
        <v>44918</v>
      </c>
      <c r="V1931">
        <v>3</v>
      </c>
      <c r="W1931" t="str">
        <f>IF(Table1[[#This Row],[Engagement Score]]&lt;3,"Low",IF(Table1[[#This Row],[Engagement Score]]&lt;4,"Medium","High"))</f>
        <v>Medium</v>
      </c>
      <c r="X1931">
        <v>3</v>
      </c>
      <c r="Y1931" t="str">
        <f>IF(Table1[[#This Row],[Satisfaction Score]]&lt;3,"Unsatisfied",IF(Table1[[#This Row],[Satisfaction Score]]&lt;4,"Neutral","Satisfied"))</f>
        <v>Neutral</v>
      </c>
      <c r="Z1931">
        <v>3</v>
      </c>
      <c r="AA1931" s="1">
        <v>44893</v>
      </c>
      <c r="AB1931" t="s">
        <v>68</v>
      </c>
      <c r="AC1931" t="s">
        <v>51</v>
      </c>
      <c r="AD1931" t="s">
        <v>52</v>
      </c>
      <c r="AE1931">
        <v>3</v>
      </c>
      <c r="AF1931" s="5">
        <v>285.55</v>
      </c>
      <c r="AG1931">
        <v>35</v>
      </c>
      <c r="AH1931" t="str">
        <f t="shared" si="30"/>
        <v>Adult</v>
      </c>
    </row>
    <row r="1932" spans="1:34" x14ac:dyDescent="0.25">
      <c r="A1932">
        <v>2454</v>
      </c>
      <c r="B1932" s="1">
        <v>44255</v>
      </c>
      <c r="C1932">
        <v>5</v>
      </c>
      <c r="D1932" t="s">
        <v>133</v>
      </c>
      <c r="E1932" t="s">
        <v>44</v>
      </c>
      <c r="F1932" t="s">
        <v>30</v>
      </c>
      <c r="G1932" t="s">
        <v>55</v>
      </c>
      <c r="H1932" t="s">
        <v>45</v>
      </c>
      <c r="I1932" t="s">
        <v>46</v>
      </c>
      <c r="J1932" t="s">
        <v>34</v>
      </c>
      <c r="K1932" t="s">
        <v>188</v>
      </c>
      <c r="L1932" t="s">
        <v>97</v>
      </c>
      <c r="M1932" s="1">
        <v>32579</v>
      </c>
      <c r="N1932" t="s">
        <v>36</v>
      </c>
      <c r="O1932" t="s">
        <v>37</v>
      </c>
      <c r="P1932" t="s">
        <v>84</v>
      </c>
      <c r="Q1932" t="s">
        <v>67</v>
      </c>
      <c r="R1932" t="s">
        <v>40</v>
      </c>
      <c r="S1932" t="str">
        <f>IF(Table1[[#This Row],[Current Employee Rating]]&gt;=4,"High Performer",IF(Table1[[#This Row],[Current Employee Rating]]&gt;=3,"Average Performer","Low Performer"))</f>
        <v>High Performer</v>
      </c>
      <c r="T1932">
        <v>5</v>
      </c>
      <c r="U1932" s="1">
        <v>44828</v>
      </c>
      <c r="V1932">
        <v>1</v>
      </c>
      <c r="W1932" t="str">
        <f>IF(Table1[[#This Row],[Engagement Score]]&lt;3,"Low",IF(Table1[[#This Row],[Engagement Score]]&lt;4,"Medium","High"))</f>
        <v>Low</v>
      </c>
      <c r="X1932">
        <v>4</v>
      </c>
      <c r="Y1932" t="str">
        <f>IF(Table1[[#This Row],[Satisfaction Score]]&lt;3,"Unsatisfied",IF(Table1[[#This Row],[Satisfaction Score]]&lt;4,"Neutral","Satisfied"))</f>
        <v>Satisfied</v>
      </c>
      <c r="Z1932">
        <v>3</v>
      </c>
      <c r="AA1932" s="1">
        <v>44840</v>
      </c>
      <c r="AB1932" t="s">
        <v>41</v>
      </c>
      <c r="AC1932" t="s">
        <v>42</v>
      </c>
      <c r="AD1932" t="s">
        <v>63</v>
      </c>
      <c r="AE1932">
        <v>1</v>
      </c>
      <c r="AF1932" s="5">
        <v>524.51</v>
      </c>
      <c r="AG1932">
        <v>32</v>
      </c>
      <c r="AH1932" t="str">
        <f t="shared" si="30"/>
        <v>Adult</v>
      </c>
    </row>
    <row r="1933" spans="1:34" x14ac:dyDescent="0.25">
      <c r="A1933">
        <v>2455</v>
      </c>
      <c r="B1933" s="1">
        <v>43893</v>
      </c>
      <c r="C1933">
        <v>6</v>
      </c>
      <c r="D1933" t="s">
        <v>133</v>
      </c>
      <c r="E1933" t="s">
        <v>87</v>
      </c>
      <c r="F1933" t="s">
        <v>30</v>
      </c>
      <c r="G1933" t="s">
        <v>55</v>
      </c>
      <c r="H1933" t="s">
        <v>56</v>
      </c>
      <c r="I1933" t="s">
        <v>55</v>
      </c>
      <c r="J1933" t="s">
        <v>34</v>
      </c>
      <c r="K1933" t="s">
        <v>188</v>
      </c>
      <c r="L1933" t="s">
        <v>65</v>
      </c>
      <c r="M1933" s="1">
        <v>33578</v>
      </c>
      <c r="N1933" t="s">
        <v>36</v>
      </c>
      <c r="O1933" t="s">
        <v>37</v>
      </c>
      <c r="P1933" t="s">
        <v>49</v>
      </c>
      <c r="Q1933" t="s">
        <v>61</v>
      </c>
      <c r="R1933" t="s">
        <v>40</v>
      </c>
      <c r="S1933" t="str">
        <f>IF(Table1[[#This Row],[Current Employee Rating]]&gt;=4,"High Performer",IF(Table1[[#This Row],[Current Employee Rating]]&gt;=3,"Average Performer","Low Performer"))</f>
        <v>Low Performer</v>
      </c>
      <c r="T1933">
        <v>2</v>
      </c>
      <c r="U1933" s="1">
        <v>45088</v>
      </c>
      <c r="V1933">
        <v>3</v>
      </c>
      <c r="W1933" t="str">
        <f>IF(Table1[[#This Row],[Engagement Score]]&lt;3,"Low",IF(Table1[[#This Row],[Engagement Score]]&lt;4,"Medium","High"))</f>
        <v>Medium</v>
      </c>
      <c r="X1933">
        <v>3</v>
      </c>
      <c r="Y1933" t="str">
        <f>IF(Table1[[#This Row],[Satisfaction Score]]&lt;3,"Unsatisfied",IF(Table1[[#This Row],[Satisfaction Score]]&lt;4,"Neutral","Satisfied"))</f>
        <v>Neutral</v>
      </c>
      <c r="Z1933">
        <v>1</v>
      </c>
      <c r="AA1933" s="1">
        <v>45085</v>
      </c>
      <c r="AB1933" t="s">
        <v>50</v>
      </c>
      <c r="AC1933" t="s">
        <v>51</v>
      </c>
      <c r="AD1933" t="s">
        <v>63</v>
      </c>
      <c r="AE1933">
        <v>4</v>
      </c>
      <c r="AF1933" s="5">
        <v>218.61</v>
      </c>
      <c r="AG1933">
        <v>29</v>
      </c>
      <c r="AH1933" t="str">
        <f t="shared" si="30"/>
        <v>Adult</v>
      </c>
    </row>
    <row r="1934" spans="1:34" x14ac:dyDescent="0.25">
      <c r="A1934">
        <v>2456</v>
      </c>
      <c r="B1934" s="1">
        <v>44529</v>
      </c>
      <c r="C1934">
        <v>4</v>
      </c>
      <c r="D1934" t="s">
        <v>133</v>
      </c>
      <c r="E1934" t="s">
        <v>81</v>
      </c>
      <c r="F1934" t="s">
        <v>30</v>
      </c>
      <c r="G1934" t="s">
        <v>55</v>
      </c>
      <c r="H1934" t="s">
        <v>45</v>
      </c>
      <c r="I1934" t="s">
        <v>55</v>
      </c>
      <c r="J1934" t="s">
        <v>34</v>
      </c>
      <c r="K1934" t="s">
        <v>188</v>
      </c>
      <c r="L1934" t="s">
        <v>101</v>
      </c>
      <c r="M1934" s="1">
        <v>25807</v>
      </c>
      <c r="N1934" t="s">
        <v>36</v>
      </c>
      <c r="O1934" t="s">
        <v>48</v>
      </c>
      <c r="P1934" t="s">
        <v>84</v>
      </c>
      <c r="Q1934" t="s">
        <v>61</v>
      </c>
      <c r="R1934" t="s">
        <v>40</v>
      </c>
      <c r="S1934" t="str">
        <f>IF(Table1[[#This Row],[Current Employee Rating]]&gt;=4,"High Performer",IF(Table1[[#This Row],[Current Employee Rating]]&gt;=3,"Average Performer","Low Performer"))</f>
        <v>High Performer</v>
      </c>
      <c r="T1934">
        <v>5</v>
      </c>
      <c r="U1934" s="1">
        <v>44826</v>
      </c>
      <c r="V1934">
        <v>4</v>
      </c>
      <c r="W1934" t="str">
        <f>IF(Table1[[#This Row],[Engagement Score]]&lt;3,"Low",IF(Table1[[#This Row],[Engagement Score]]&lt;4,"Medium","High"))</f>
        <v>High</v>
      </c>
      <c r="X1934">
        <v>5</v>
      </c>
      <c r="Y1934" t="str">
        <f>IF(Table1[[#This Row],[Satisfaction Score]]&lt;3,"Unsatisfied",IF(Table1[[#This Row],[Satisfaction Score]]&lt;4,"Neutral","Satisfied"))</f>
        <v>Satisfied</v>
      </c>
      <c r="Z1934">
        <v>3</v>
      </c>
      <c r="AA1934" s="1">
        <v>44795</v>
      </c>
      <c r="AB1934" t="s">
        <v>50</v>
      </c>
      <c r="AC1934" t="s">
        <v>51</v>
      </c>
      <c r="AD1934" t="s">
        <v>43</v>
      </c>
      <c r="AE1934">
        <v>2</v>
      </c>
      <c r="AF1934" s="5">
        <v>263.3</v>
      </c>
      <c r="AG1934">
        <v>51</v>
      </c>
      <c r="AH1934" t="str">
        <f t="shared" si="30"/>
        <v>Middle Aged</v>
      </c>
    </row>
    <row r="1935" spans="1:34" x14ac:dyDescent="0.25">
      <c r="A1935">
        <v>2457</v>
      </c>
      <c r="B1935" s="1">
        <v>43336</v>
      </c>
      <c r="C1935">
        <v>7</v>
      </c>
      <c r="D1935" t="s">
        <v>133</v>
      </c>
      <c r="E1935" t="s">
        <v>54</v>
      </c>
      <c r="F1935" t="s">
        <v>30</v>
      </c>
      <c r="G1935" t="s">
        <v>46</v>
      </c>
      <c r="H1935" t="s">
        <v>45</v>
      </c>
      <c r="I1935" t="s">
        <v>46</v>
      </c>
      <c r="J1935" t="s">
        <v>34</v>
      </c>
      <c r="K1935" t="s">
        <v>188</v>
      </c>
      <c r="L1935" t="s">
        <v>70</v>
      </c>
      <c r="M1935" s="1">
        <v>22385</v>
      </c>
      <c r="N1935" t="s">
        <v>36</v>
      </c>
      <c r="O1935" t="s">
        <v>48</v>
      </c>
      <c r="P1935" t="s">
        <v>49</v>
      </c>
      <c r="Q1935" t="s">
        <v>61</v>
      </c>
      <c r="R1935" t="s">
        <v>40</v>
      </c>
      <c r="S1935" t="str">
        <f>IF(Table1[[#This Row],[Current Employee Rating]]&gt;=4,"High Performer",IF(Table1[[#This Row],[Current Employee Rating]]&gt;=3,"Average Performer","Low Performer"))</f>
        <v>Low Performer</v>
      </c>
      <c r="T1935">
        <v>2</v>
      </c>
      <c r="U1935" s="1">
        <v>45043</v>
      </c>
      <c r="V1935">
        <v>3</v>
      </c>
      <c r="W1935" t="str">
        <f>IF(Table1[[#This Row],[Engagement Score]]&lt;3,"Low",IF(Table1[[#This Row],[Engagement Score]]&lt;4,"Medium","High"))</f>
        <v>Medium</v>
      </c>
      <c r="X1935">
        <v>2</v>
      </c>
      <c r="Y1935" t="str">
        <f>IF(Table1[[#This Row],[Satisfaction Score]]&lt;3,"Unsatisfied",IF(Table1[[#This Row],[Satisfaction Score]]&lt;4,"Neutral","Satisfied"))</f>
        <v>Unsatisfied</v>
      </c>
      <c r="Z1935">
        <v>3</v>
      </c>
      <c r="AA1935" s="1">
        <v>45065</v>
      </c>
      <c r="AB1935" t="s">
        <v>68</v>
      </c>
      <c r="AC1935" t="s">
        <v>42</v>
      </c>
      <c r="AD1935" t="s">
        <v>52</v>
      </c>
      <c r="AE1935">
        <v>5</v>
      </c>
      <c r="AF1935" s="5">
        <v>423.81</v>
      </c>
      <c r="AG1935">
        <v>57</v>
      </c>
      <c r="AH1935" t="str">
        <f t="shared" si="30"/>
        <v>Middle Aged</v>
      </c>
    </row>
    <row r="1936" spans="1:34" x14ac:dyDescent="0.25">
      <c r="A1936">
        <v>2458</v>
      </c>
      <c r="B1936" s="1">
        <v>44125</v>
      </c>
      <c r="C1936">
        <v>5</v>
      </c>
      <c r="D1936" t="s">
        <v>136</v>
      </c>
      <c r="E1936" t="s">
        <v>94</v>
      </c>
      <c r="F1936" t="s">
        <v>30</v>
      </c>
      <c r="G1936" t="s">
        <v>46</v>
      </c>
      <c r="H1936" t="s">
        <v>56</v>
      </c>
      <c r="I1936" t="s">
        <v>33</v>
      </c>
      <c r="J1936" t="s">
        <v>34</v>
      </c>
      <c r="K1936" t="s">
        <v>188</v>
      </c>
      <c r="L1936" t="s">
        <v>100</v>
      </c>
      <c r="M1936" s="1">
        <v>28924</v>
      </c>
      <c r="N1936" t="s">
        <v>36</v>
      </c>
      <c r="O1936" t="s">
        <v>48</v>
      </c>
      <c r="P1936" t="s">
        <v>60</v>
      </c>
      <c r="Q1936" t="s">
        <v>39</v>
      </c>
      <c r="R1936" t="s">
        <v>40</v>
      </c>
      <c r="S1936" t="str">
        <f>IF(Table1[[#This Row],[Current Employee Rating]]&gt;=4,"High Performer",IF(Table1[[#This Row],[Current Employee Rating]]&gt;=3,"Average Performer","Low Performer"))</f>
        <v>Low Performer</v>
      </c>
      <c r="T1936">
        <v>2</v>
      </c>
      <c r="U1936" s="1">
        <v>44823</v>
      </c>
      <c r="V1936">
        <v>5</v>
      </c>
      <c r="W1936" t="str">
        <f>IF(Table1[[#This Row],[Engagement Score]]&lt;3,"Low",IF(Table1[[#This Row],[Engagement Score]]&lt;4,"Medium","High"))</f>
        <v>High</v>
      </c>
      <c r="X1936">
        <v>3</v>
      </c>
      <c r="Y1936" t="str">
        <f>IF(Table1[[#This Row],[Satisfaction Score]]&lt;3,"Unsatisfied",IF(Table1[[#This Row],[Satisfaction Score]]&lt;4,"Neutral","Satisfied"))</f>
        <v>Neutral</v>
      </c>
      <c r="Z1936">
        <v>1</v>
      </c>
      <c r="AA1936" s="1">
        <v>45066</v>
      </c>
      <c r="AB1936" t="s">
        <v>50</v>
      </c>
      <c r="AC1936" t="s">
        <v>42</v>
      </c>
      <c r="AD1936" t="s">
        <v>43</v>
      </c>
      <c r="AE1936">
        <v>5</v>
      </c>
      <c r="AF1936" s="5">
        <v>912.62</v>
      </c>
      <c r="AG1936">
        <v>41</v>
      </c>
      <c r="AH1936" t="str">
        <f t="shared" si="30"/>
        <v>Middle Aged</v>
      </c>
    </row>
    <row r="1937" spans="1:34" x14ac:dyDescent="0.25">
      <c r="A1937">
        <v>2459</v>
      </c>
      <c r="B1937" s="1">
        <v>44180</v>
      </c>
      <c r="C1937">
        <v>5</v>
      </c>
      <c r="D1937" t="s">
        <v>148</v>
      </c>
      <c r="E1937" t="s">
        <v>85</v>
      </c>
      <c r="F1937" t="s">
        <v>30</v>
      </c>
      <c r="G1937" t="s">
        <v>55</v>
      </c>
      <c r="H1937" t="s">
        <v>45</v>
      </c>
      <c r="I1937" t="s">
        <v>33</v>
      </c>
      <c r="J1937" t="s">
        <v>34</v>
      </c>
      <c r="K1937" t="s">
        <v>188</v>
      </c>
      <c r="L1937" t="s">
        <v>70</v>
      </c>
      <c r="M1937" s="1">
        <v>34890</v>
      </c>
      <c r="N1937" t="s">
        <v>147</v>
      </c>
      <c r="O1937" t="s">
        <v>37</v>
      </c>
      <c r="P1937" t="s">
        <v>84</v>
      </c>
      <c r="Q1937" t="s">
        <v>67</v>
      </c>
      <c r="R1937" t="s">
        <v>40</v>
      </c>
      <c r="S1937" t="str">
        <f>IF(Table1[[#This Row],[Current Employee Rating]]&gt;=4,"High Performer",IF(Table1[[#This Row],[Current Employee Rating]]&gt;=3,"Average Performer","Low Performer"))</f>
        <v>High Performer</v>
      </c>
      <c r="T1937">
        <v>4</v>
      </c>
      <c r="U1937" s="1">
        <v>44848</v>
      </c>
      <c r="V1937">
        <v>5</v>
      </c>
      <c r="W1937" t="str">
        <f>IF(Table1[[#This Row],[Engagement Score]]&lt;3,"Low",IF(Table1[[#This Row],[Engagement Score]]&lt;4,"Medium","High"))</f>
        <v>High</v>
      </c>
      <c r="X1937">
        <v>5</v>
      </c>
      <c r="Y1937" t="str">
        <f>IF(Table1[[#This Row],[Satisfaction Score]]&lt;3,"Unsatisfied",IF(Table1[[#This Row],[Satisfaction Score]]&lt;4,"Neutral","Satisfied"))</f>
        <v>Satisfied</v>
      </c>
      <c r="Z1937">
        <v>5</v>
      </c>
      <c r="AA1937" s="1">
        <v>44892</v>
      </c>
      <c r="AB1937" t="s">
        <v>62</v>
      </c>
      <c r="AC1937" t="s">
        <v>51</v>
      </c>
      <c r="AD1937" t="s">
        <v>43</v>
      </c>
      <c r="AE1937">
        <v>4</v>
      </c>
      <c r="AF1937" s="5">
        <v>973.11</v>
      </c>
      <c r="AG1937">
        <v>25</v>
      </c>
      <c r="AH1937" t="str">
        <f t="shared" si="30"/>
        <v>Adult</v>
      </c>
    </row>
    <row r="1938" spans="1:34" x14ac:dyDescent="0.25">
      <c r="A1938">
        <v>2460</v>
      </c>
      <c r="B1938" s="1">
        <v>43348</v>
      </c>
      <c r="C1938">
        <v>7</v>
      </c>
      <c r="D1938" t="s">
        <v>120</v>
      </c>
      <c r="E1938" t="s">
        <v>44</v>
      </c>
      <c r="F1938" t="s">
        <v>30</v>
      </c>
      <c r="G1938" t="s">
        <v>31</v>
      </c>
      <c r="H1938" t="s">
        <v>32</v>
      </c>
      <c r="I1938" t="s">
        <v>55</v>
      </c>
      <c r="J1938" t="s">
        <v>95</v>
      </c>
      <c r="K1938" t="s">
        <v>95</v>
      </c>
      <c r="L1938" t="s">
        <v>35</v>
      </c>
      <c r="M1938" s="1">
        <v>21844</v>
      </c>
      <c r="N1938" t="s">
        <v>36</v>
      </c>
      <c r="O1938" t="s">
        <v>37</v>
      </c>
      <c r="P1938" t="s">
        <v>38</v>
      </c>
      <c r="Q1938" t="s">
        <v>39</v>
      </c>
      <c r="R1938" t="s">
        <v>40</v>
      </c>
      <c r="S1938" t="str">
        <f>IF(Table1[[#This Row],[Current Employee Rating]]&gt;=4,"High Performer",IF(Table1[[#This Row],[Current Employee Rating]]&gt;=3,"Average Performer","Low Performer"))</f>
        <v>Low Performer</v>
      </c>
      <c r="T1938">
        <v>2</v>
      </c>
      <c r="U1938" s="1">
        <v>45009</v>
      </c>
      <c r="V1938">
        <v>3</v>
      </c>
      <c r="W1938" t="str">
        <f>IF(Table1[[#This Row],[Engagement Score]]&lt;3,"Low",IF(Table1[[#This Row],[Engagement Score]]&lt;4,"Medium","High"))</f>
        <v>Medium</v>
      </c>
      <c r="X1938">
        <v>4</v>
      </c>
      <c r="Y1938" t="str">
        <f>IF(Table1[[#This Row],[Satisfaction Score]]&lt;3,"Unsatisfied",IF(Table1[[#This Row],[Satisfaction Score]]&lt;4,"Neutral","Satisfied"))</f>
        <v>Satisfied</v>
      </c>
      <c r="Z1938">
        <v>2</v>
      </c>
      <c r="AA1938" s="1">
        <v>44890</v>
      </c>
      <c r="AB1938" t="s">
        <v>92</v>
      </c>
      <c r="AC1938" t="s">
        <v>51</v>
      </c>
      <c r="AD1938" t="s">
        <v>73</v>
      </c>
      <c r="AE1938">
        <v>5</v>
      </c>
      <c r="AF1938" s="5">
        <v>637.58000000000004</v>
      </c>
      <c r="AG1938">
        <v>59</v>
      </c>
      <c r="AH1938" t="str">
        <f t="shared" si="30"/>
        <v>Middle Aged</v>
      </c>
    </row>
    <row r="1939" spans="1:34" x14ac:dyDescent="0.25">
      <c r="A1939">
        <v>2461</v>
      </c>
      <c r="B1939" s="1">
        <v>44466</v>
      </c>
      <c r="C1939">
        <v>4</v>
      </c>
      <c r="D1939" t="s">
        <v>130</v>
      </c>
      <c r="E1939" t="s">
        <v>44</v>
      </c>
      <c r="F1939" t="s">
        <v>30</v>
      </c>
      <c r="G1939" t="s">
        <v>46</v>
      </c>
      <c r="H1939" t="s">
        <v>45</v>
      </c>
      <c r="I1939" t="s">
        <v>55</v>
      </c>
      <c r="J1939" t="s">
        <v>132</v>
      </c>
      <c r="K1939" t="s">
        <v>132</v>
      </c>
      <c r="L1939" t="s">
        <v>89</v>
      </c>
      <c r="M1939" s="1">
        <v>29011</v>
      </c>
      <c r="N1939" t="s">
        <v>36</v>
      </c>
      <c r="O1939" t="s">
        <v>48</v>
      </c>
      <c r="P1939" t="s">
        <v>72</v>
      </c>
      <c r="Q1939" t="s">
        <v>77</v>
      </c>
      <c r="R1939" t="s">
        <v>40</v>
      </c>
      <c r="S1939" t="str">
        <f>IF(Table1[[#This Row],[Current Employee Rating]]&gt;=4,"High Performer",IF(Table1[[#This Row],[Current Employee Rating]]&gt;=3,"Average Performer","Low Performer"))</f>
        <v>High Performer</v>
      </c>
      <c r="T1939">
        <v>5</v>
      </c>
      <c r="U1939" s="1">
        <v>44898</v>
      </c>
      <c r="V1939">
        <v>3</v>
      </c>
      <c r="W1939" t="str">
        <f>IF(Table1[[#This Row],[Engagement Score]]&lt;3,"Low",IF(Table1[[#This Row],[Engagement Score]]&lt;4,"Medium","High"))</f>
        <v>Medium</v>
      </c>
      <c r="X1939">
        <v>2</v>
      </c>
      <c r="Y1939" t="str">
        <f>IF(Table1[[#This Row],[Satisfaction Score]]&lt;3,"Unsatisfied",IF(Table1[[#This Row],[Satisfaction Score]]&lt;4,"Neutral","Satisfied"))</f>
        <v>Unsatisfied</v>
      </c>
      <c r="Z1939">
        <v>4</v>
      </c>
      <c r="AA1939" s="1">
        <v>45120</v>
      </c>
      <c r="AB1939" t="s">
        <v>92</v>
      </c>
      <c r="AC1939" t="s">
        <v>51</v>
      </c>
      <c r="AD1939" t="s">
        <v>63</v>
      </c>
      <c r="AE1939">
        <v>2</v>
      </c>
      <c r="AF1939" s="5">
        <v>103.04</v>
      </c>
      <c r="AG1939">
        <v>42</v>
      </c>
      <c r="AH1939" t="str">
        <f t="shared" si="30"/>
        <v>Middle Aged</v>
      </c>
    </row>
    <row r="1940" spans="1:34" x14ac:dyDescent="0.25">
      <c r="A1940">
        <v>2462</v>
      </c>
      <c r="B1940" s="1">
        <v>43839</v>
      </c>
      <c r="C1940">
        <v>6</v>
      </c>
      <c r="D1940" t="s">
        <v>133</v>
      </c>
      <c r="E1940" t="s">
        <v>81</v>
      </c>
      <c r="F1940" t="s">
        <v>30</v>
      </c>
      <c r="G1940" t="s">
        <v>46</v>
      </c>
      <c r="H1940" t="s">
        <v>32</v>
      </c>
      <c r="I1940" t="s">
        <v>55</v>
      </c>
      <c r="J1940" t="s">
        <v>34</v>
      </c>
      <c r="K1940" t="s">
        <v>188</v>
      </c>
      <c r="L1940" t="s">
        <v>65</v>
      </c>
      <c r="M1940" s="1">
        <v>17840</v>
      </c>
      <c r="N1940" t="s">
        <v>36</v>
      </c>
      <c r="O1940" t="s">
        <v>37</v>
      </c>
      <c r="P1940" t="s">
        <v>38</v>
      </c>
      <c r="Q1940" t="s">
        <v>67</v>
      </c>
      <c r="R1940" t="s">
        <v>40</v>
      </c>
      <c r="S1940" t="str">
        <f>IF(Table1[[#This Row],[Current Employee Rating]]&gt;=4,"High Performer",IF(Table1[[#This Row],[Current Employee Rating]]&gt;=3,"Average Performer","Low Performer"))</f>
        <v>Low Performer</v>
      </c>
      <c r="T1940">
        <v>2</v>
      </c>
      <c r="U1940" s="1">
        <v>45055</v>
      </c>
      <c r="V1940">
        <v>4</v>
      </c>
      <c r="W1940" t="str">
        <f>IF(Table1[[#This Row],[Engagement Score]]&lt;3,"Low",IF(Table1[[#This Row],[Engagement Score]]&lt;4,"Medium","High"))</f>
        <v>High</v>
      </c>
      <c r="X1940">
        <v>1</v>
      </c>
      <c r="Y1940" t="str">
        <f>IF(Table1[[#This Row],[Satisfaction Score]]&lt;3,"Unsatisfied",IF(Table1[[#This Row],[Satisfaction Score]]&lt;4,"Neutral","Satisfied"))</f>
        <v>Unsatisfied</v>
      </c>
      <c r="Z1940">
        <v>2</v>
      </c>
      <c r="AA1940" s="1">
        <v>44962</v>
      </c>
      <c r="AB1940" t="s">
        <v>50</v>
      </c>
      <c r="AC1940" t="s">
        <v>51</v>
      </c>
      <c r="AD1940" t="s">
        <v>63</v>
      </c>
      <c r="AE1940">
        <v>3</v>
      </c>
      <c r="AF1940" s="5">
        <v>758.62</v>
      </c>
      <c r="AG1940">
        <v>72</v>
      </c>
      <c r="AH1940" t="str">
        <f t="shared" si="30"/>
        <v>Old</v>
      </c>
    </row>
    <row r="1941" spans="1:34" x14ac:dyDescent="0.25">
      <c r="A1941">
        <v>2463</v>
      </c>
      <c r="B1941" s="1">
        <v>43440</v>
      </c>
      <c r="C1941">
        <v>7</v>
      </c>
      <c r="D1941" t="s">
        <v>133</v>
      </c>
      <c r="E1941" t="s">
        <v>54</v>
      </c>
      <c r="F1941" t="s">
        <v>30</v>
      </c>
      <c r="G1941" t="s">
        <v>46</v>
      </c>
      <c r="H1941" t="s">
        <v>45</v>
      </c>
      <c r="I1941" t="s">
        <v>46</v>
      </c>
      <c r="J1941" t="s">
        <v>34</v>
      </c>
      <c r="K1941" t="s">
        <v>188</v>
      </c>
      <c r="L1941" t="s">
        <v>97</v>
      </c>
      <c r="M1941" s="1">
        <v>31505</v>
      </c>
      <c r="N1941" t="s">
        <v>36</v>
      </c>
      <c r="O1941" t="s">
        <v>37</v>
      </c>
      <c r="P1941" t="s">
        <v>49</v>
      </c>
      <c r="Q1941" t="s">
        <v>39</v>
      </c>
      <c r="R1941" t="s">
        <v>40</v>
      </c>
      <c r="S1941" t="str">
        <f>IF(Table1[[#This Row],[Current Employee Rating]]&gt;=4,"High Performer",IF(Table1[[#This Row],[Current Employee Rating]]&gt;=3,"Average Performer","Low Performer"))</f>
        <v>High Performer</v>
      </c>
      <c r="T1941">
        <v>4</v>
      </c>
      <c r="U1941" s="1">
        <v>44899</v>
      </c>
      <c r="V1941">
        <v>3</v>
      </c>
      <c r="W1941" t="str">
        <f>IF(Table1[[#This Row],[Engagement Score]]&lt;3,"Low",IF(Table1[[#This Row],[Engagement Score]]&lt;4,"Medium","High"))</f>
        <v>Medium</v>
      </c>
      <c r="X1941">
        <v>5</v>
      </c>
      <c r="Y1941" t="str">
        <f>IF(Table1[[#This Row],[Satisfaction Score]]&lt;3,"Unsatisfied",IF(Table1[[#This Row],[Satisfaction Score]]&lt;4,"Neutral","Satisfied"))</f>
        <v>Satisfied</v>
      </c>
      <c r="Z1941">
        <v>5</v>
      </c>
      <c r="AA1941" s="1">
        <v>45079</v>
      </c>
      <c r="AB1941" t="s">
        <v>41</v>
      </c>
      <c r="AC1941" t="s">
        <v>42</v>
      </c>
      <c r="AD1941" t="s">
        <v>73</v>
      </c>
      <c r="AE1941">
        <v>3</v>
      </c>
      <c r="AF1941" s="5">
        <v>792.67</v>
      </c>
      <c r="AG1941">
        <v>32</v>
      </c>
      <c r="AH1941" t="str">
        <f t="shared" si="30"/>
        <v>Adult</v>
      </c>
    </row>
    <row r="1942" spans="1:34" x14ac:dyDescent="0.25">
      <c r="A1942">
        <v>2464</v>
      </c>
      <c r="B1942" s="1">
        <v>44784</v>
      </c>
      <c r="C1942">
        <v>3</v>
      </c>
      <c r="D1942" t="s">
        <v>133</v>
      </c>
      <c r="E1942" t="s">
        <v>69</v>
      </c>
      <c r="F1942" t="s">
        <v>30</v>
      </c>
      <c r="G1942" t="s">
        <v>55</v>
      </c>
      <c r="H1942" t="s">
        <v>56</v>
      </c>
      <c r="I1942" t="s">
        <v>33</v>
      </c>
      <c r="J1942" t="s">
        <v>34</v>
      </c>
      <c r="K1942" t="s">
        <v>188</v>
      </c>
      <c r="L1942" t="s">
        <v>70</v>
      </c>
      <c r="M1942" s="1">
        <v>20233</v>
      </c>
      <c r="N1942" t="s">
        <v>36</v>
      </c>
      <c r="O1942" t="s">
        <v>48</v>
      </c>
      <c r="P1942" t="s">
        <v>38</v>
      </c>
      <c r="Q1942" t="s">
        <v>39</v>
      </c>
      <c r="R1942" t="s">
        <v>40</v>
      </c>
      <c r="S1942" t="str">
        <f>IF(Table1[[#This Row],[Current Employee Rating]]&gt;=4,"High Performer",IF(Table1[[#This Row],[Current Employee Rating]]&gt;=3,"Average Performer","Low Performer"))</f>
        <v>Low Performer</v>
      </c>
      <c r="T1942">
        <v>2</v>
      </c>
      <c r="U1942" s="1">
        <v>44975</v>
      </c>
      <c r="V1942">
        <v>2</v>
      </c>
      <c r="W1942" t="str">
        <f>IF(Table1[[#This Row],[Engagement Score]]&lt;3,"Low",IF(Table1[[#This Row],[Engagement Score]]&lt;4,"Medium","High"))</f>
        <v>Low</v>
      </c>
      <c r="X1942">
        <v>3</v>
      </c>
      <c r="Y1942" t="str">
        <f>IF(Table1[[#This Row],[Satisfaction Score]]&lt;3,"Unsatisfied",IF(Table1[[#This Row],[Satisfaction Score]]&lt;4,"Neutral","Satisfied"))</f>
        <v>Neutral</v>
      </c>
      <c r="Z1942">
        <v>2</v>
      </c>
      <c r="AA1942" s="1">
        <v>45121</v>
      </c>
      <c r="AB1942" t="s">
        <v>41</v>
      </c>
      <c r="AC1942" t="s">
        <v>51</v>
      </c>
      <c r="AD1942" t="s">
        <v>73</v>
      </c>
      <c r="AE1942">
        <v>1</v>
      </c>
      <c r="AF1942" s="5">
        <v>795.5</v>
      </c>
      <c r="AG1942">
        <v>67</v>
      </c>
      <c r="AH1942" t="str">
        <f t="shared" si="30"/>
        <v>Old</v>
      </c>
    </row>
    <row r="1943" spans="1:34" x14ac:dyDescent="0.25">
      <c r="A1943">
        <v>2465</v>
      </c>
      <c r="B1943" s="1">
        <v>43934</v>
      </c>
      <c r="C1943">
        <v>6</v>
      </c>
      <c r="D1943" t="s">
        <v>133</v>
      </c>
      <c r="E1943" t="s">
        <v>29</v>
      </c>
      <c r="F1943" t="s">
        <v>30</v>
      </c>
      <c r="G1943" t="s">
        <v>31</v>
      </c>
      <c r="H1943" t="s">
        <v>45</v>
      </c>
      <c r="I1943" t="s">
        <v>55</v>
      </c>
      <c r="J1943" t="s">
        <v>34</v>
      </c>
      <c r="K1943" t="s">
        <v>188</v>
      </c>
      <c r="L1943" t="s">
        <v>70</v>
      </c>
      <c r="M1943" s="1">
        <v>22594</v>
      </c>
      <c r="N1943" t="s">
        <v>36</v>
      </c>
      <c r="O1943" t="s">
        <v>37</v>
      </c>
      <c r="P1943" t="s">
        <v>38</v>
      </c>
      <c r="Q1943" t="s">
        <v>61</v>
      </c>
      <c r="R1943" t="s">
        <v>40</v>
      </c>
      <c r="S1943" t="str">
        <f>IF(Table1[[#This Row],[Current Employee Rating]]&gt;=4,"High Performer",IF(Table1[[#This Row],[Current Employee Rating]]&gt;=3,"Average Performer","Low Performer"))</f>
        <v>Low Performer</v>
      </c>
      <c r="T1943">
        <v>2</v>
      </c>
      <c r="U1943" s="1">
        <v>44932</v>
      </c>
      <c r="V1943">
        <v>3</v>
      </c>
      <c r="W1943" t="str">
        <f>IF(Table1[[#This Row],[Engagement Score]]&lt;3,"Low",IF(Table1[[#This Row],[Engagement Score]]&lt;4,"Medium","High"))</f>
        <v>Medium</v>
      </c>
      <c r="X1943">
        <v>3</v>
      </c>
      <c r="Y1943" t="str">
        <f>IF(Table1[[#This Row],[Satisfaction Score]]&lt;3,"Unsatisfied",IF(Table1[[#This Row],[Satisfaction Score]]&lt;4,"Neutral","Satisfied"))</f>
        <v>Neutral</v>
      </c>
      <c r="Z1943">
        <v>1</v>
      </c>
      <c r="AA1943" s="1">
        <v>45129</v>
      </c>
      <c r="AB1943" t="s">
        <v>62</v>
      </c>
      <c r="AC1943" t="s">
        <v>42</v>
      </c>
      <c r="AD1943" t="s">
        <v>52</v>
      </c>
      <c r="AE1943">
        <v>3</v>
      </c>
      <c r="AF1943" s="5">
        <v>475.26</v>
      </c>
      <c r="AG1943">
        <v>59</v>
      </c>
      <c r="AH1943" t="str">
        <f t="shared" si="30"/>
        <v>Middle Aged</v>
      </c>
    </row>
    <row r="1944" spans="1:34" x14ac:dyDescent="0.25">
      <c r="A1944">
        <v>2466</v>
      </c>
      <c r="B1944" s="1">
        <v>44514</v>
      </c>
      <c r="C1944">
        <v>4</v>
      </c>
      <c r="D1944" t="s">
        <v>133</v>
      </c>
      <c r="E1944" t="s">
        <v>85</v>
      </c>
      <c r="F1944" t="s">
        <v>108</v>
      </c>
      <c r="G1944" t="s">
        <v>31</v>
      </c>
      <c r="H1944" t="s">
        <v>45</v>
      </c>
      <c r="I1944" t="s">
        <v>55</v>
      </c>
      <c r="J1944" t="s">
        <v>34</v>
      </c>
      <c r="K1944" t="s">
        <v>188</v>
      </c>
      <c r="L1944" t="s">
        <v>97</v>
      </c>
      <c r="M1944" s="1">
        <v>24728</v>
      </c>
      <c r="N1944" t="s">
        <v>36</v>
      </c>
      <c r="O1944" t="s">
        <v>37</v>
      </c>
      <c r="P1944" t="s">
        <v>38</v>
      </c>
      <c r="Q1944" t="s">
        <v>39</v>
      </c>
      <c r="R1944" t="s">
        <v>40</v>
      </c>
      <c r="S1944" t="str">
        <f>IF(Table1[[#This Row],[Current Employee Rating]]&gt;=4,"High Performer",IF(Table1[[#This Row],[Current Employee Rating]]&gt;=3,"Average Performer","Low Performer"))</f>
        <v>Low Performer</v>
      </c>
      <c r="T1944">
        <v>2</v>
      </c>
      <c r="U1944" s="1">
        <v>44818</v>
      </c>
      <c r="V1944">
        <v>2</v>
      </c>
      <c r="W1944" t="str">
        <f>IF(Table1[[#This Row],[Engagement Score]]&lt;3,"Low",IF(Table1[[#This Row],[Engagement Score]]&lt;4,"Medium","High"))</f>
        <v>Low</v>
      </c>
      <c r="X1944">
        <v>4</v>
      </c>
      <c r="Y1944" t="str">
        <f>IF(Table1[[#This Row],[Satisfaction Score]]&lt;3,"Unsatisfied",IF(Table1[[#This Row],[Satisfaction Score]]&lt;4,"Neutral","Satisfied"))</f>
        <v>Satisfied</v>
      </c>
      <c r="Z1944">
        <v>1</v>
      </c>
      <c r="AA1944" s="1">
        <v>44869</v>
      </c>
      <c r="AB1944" t="s">
        <v>50</v>
      </c>
      <c r="AC1944" t="s">
        <v>51</v>
      </c>
      <c r="AD1944" t="s">
        <v>43</v>
      </c>
      <c r="AE1944">
        <v>3</v>
      </c>
      <c r="AF1944" s="5">
        <v>652.89</v>
      </c>
      <c r="AG1944">
        <v>54</v>
      </c>
      <c r="AH1944" t="str">
        <f t="shared" si="30"/>
        <v>Middle Aged</v>
      </c>
    </row>
    <row r="1945" spans="1:34" x14ac:dyDescent="0.25">
      <c r="A1945">
        <v>2467</v>
      </c>
      <c r="B1945" s="1">
        <v>44637</v>
      </c>
      <c r="C1945">
        <v>4</v>
      </c>
      <c r="D1945" t="s">
        <v>133</v>
      </c>
      <c r="E1945" t="s">
        <v>44</v>
      </c>
      <c r="F1945" t="s">
        <v>108</v>
      </c>
      <c r="G1945" t="s">
        <v>55</v>
      </c>
      <c r="H1945" t="s">
        <v>56</v>
      </c>
      <c r="I1945" t="s">
        <v>55</v>
      </c>
      <c r="J1945" t="s">
        <v>34</v>
      </c>
      <c r="K1945" t="s">
        <v>188</v>
      </c>
      <c r="L1945" t="s">
        <v>79</v>
      </c>
      <c r="M1945" s="1">
        <v>28857</v>
      </c>
      <c r="N1945" t="s">
        <v>36</v>
      </c>
      <c r="O1945" t="s">
        <v>37</v>
      </c>
      <c r="P1945" t="s">
        <v>60</v>
      </c>
      <c r="Q1945" t="s">
        <v>67</v>
      </c>
      <c r="R1945" t="s">
        <v>40</v>
      </c>
      <c r="S1945" t="str">
        <f>IF(Table1[[#This Row],[Current Employee Rating]]&gt;=4,"High Performer",IF(Table1[[#This Row],[Current Employee Rating]]&gt;=3,"Average Performer","Low Performer"))</f>
        <v>High Performer</v>
      </c>
      <c r="T1945">
        <v>5</v>
      </c>
      <c r="U1945" s="1">
        <v>44787</v>
      </c>
      <c r="V1945">
        <v>1</v>
      </c>
      <c r="W1945" t="str">
        <f>IF(Table1[[#This Row],[Engagement Score]]&lt;3,"Low",IF(Table1[[#This Row],[Engagement Score]]&lt;4,"Medium","High"))</f>
        <v>Low</v>
      </c>
      <c r="X1945">
        <v>1</v>
      </c>
      <c r="Y1945" t="str">
        <f>IF(Table1[[#This Row],[Satisfaction Score]]&lt;3,"Unsatisfied",IF(Table1[[#This Row],[Satisfaction Score]]&lt;4,"Neutral","Satisfied"))</f>
        <v>Unsatisfied</v>
      </c>
      <c r="Z1945">
        <v>4</v>
      </c>
      <c r="AA1945" s="1">
        <v>44993</v>
      </c>
      <c r="AB1945" t="s">
        <v>50</v>
      </c>
      <c r="AC1945" t="s">
        <v>51</v>
      </c>
      <c r="AD1945" t="s">
        <v>73</v>
      </c>
      <c r="AE1945">
        <v>1</v>
      </c>
      <c r="AF1945" s="5">
        <v>832.16</v>
      </c>
      <c r="AG1945">
        <v>43</v>
      </c>
      <c r="AH1945" t="str">
        <f t="shared" si="30"/>
        <v>Middle Aged</v>
      </c>
    </row>
    <row r="1946" spans="1:34" x14ac:dyDescent="0.25">
      <c r="A1946">
        <v>2468</v>
      </c>
      <c r="B1946" s="1">
        <v>43591</v>
      </c>
      <c r="C1946">
        <v>7</v>
      </c>
      <c r="D1946" t="s">
        <v>133</v>
      </c>
      <c r="E1946" t="s">
        <v>87</v>
      </c>
      <c r="F1946" t="s">
        <v>30</v>
      </c>
      <c r="G1946" t="s">
        <v>46</v>
      </c>
      <c r="H1946" t="s">
        <v>45</v>
      </c>
      <c r="I1946" t="s">
        <v>46</v>
      </c>
      <c r="J1946" t="s">
        <v>34</v>
      </c>
      <c r="K1946" t="s">
        <v>188</v>
      </c>
      <c r="L1946" t="s">
        <v>65</v>
      </c>
      <c r="M1946" s="1">
        <v>21139</v>
      </c>
      <c r="N1946" t="s">
        <v>36</v>
      </c>
      <c r="O1946" t="s">
        <v>48</v>
      </c>
      <c r="P1946" t="s">
        <v>49</v>
      </c>
      <c r="Q1946" t="s">
        <v>67</v>
      </c>
      <c r="R1946" t="s">
        <v>40</v>
      </c>
      <c r="S1946" t="str">
        <f>IF(Table1[[#This Row],[Current Employee Rating]]&gt;=4,"High Performer",IF(Table1[[#This Row],[Current Employee Rating]]&gt;=3,"Average Performer","Low Performer"))</f>
        <v>High Performer</v>
      </c>
      <c r="T1946">
        <v>5</v>
      </c>
      <c r="U1946" s="1">
        <v>45008</v>
      </c>
      <c r="V1946">
        <v>5</v>
      </c>
      <c r="W1946" t="str">
        <f>IF(Table1[[#This Row],[Engagement Score]]&lt;3,"Low",IF(Table1[[#This Row],[Engagement Score]]&lt;4,"Medium","High"))</f>
        <v>High</v>
      </c>
      <c r="X1946">
        <v>4</v>
      </c>
      <c r="Y1946" t="str">
        <f>IF(Table1[[#This Row],[Satisfaction Score]]&lt;3,"Unsatisfied",IF(Table1[[#This Row],[Satisfaction Score]]&lt;4,"Neutral","Satisfied"))</f>
        <v>Satisfied</v>
      </c>
      <c r="Z1946">
        <v>3</v>
      </c>
      <c r="AA1946" s="1">
        <v>44981</v>
      </c>
      <c r="AB1946" t="s">
        <v>92</v>
      </c>
      <c r="AC1946" t="s">
        <v>42</v>
      </c>
      <c r="AD1946" t="s">
        <v>73</v>
      </c>
      <c r="AE1946">
        <v>3</v>
      </c>
      <c r="AF1946" s="5">
        <v>629.25</v>
      </c>
      <c r="AG1946">
        <v>62</v>
      </c>
      <c r="AH1946" t="str">
        <f t="shared" si="30"/>
        <v>Old</v>
      </c>
    </row>
    <row r="1947" spans="1:34" x14ac:dyDescent="0.25">
      <c r="A1947">
        <v>2469</v>
      </c>
      <c r="B1947" s="1">
        <v>44527</v>
      </c>
      <c r="C1947">
        <v>4</v>
      </c>
      <c r="D1947" t="s">
        <v>133</v>
      </c>
      <c r="E1947" t="s">
        <v>64</v>
      </c>
      <c r="F1947" t="s">
        <v>30</v>
      </c>
      <c r="G1947" t="s">
        <v>46</v>
      </c>
      <c r="H1947" t="s">
        <v>32</v>
      </c>
      <c r="I1947" t="s">
        <v>46</v>
      </c>
      <c r="J1947" t="s">
        <v>34</v>
      </c>
      <c r="K1947" t="s">
        <v>188</v>
      </c>
      <c r="L1947" t="s">
        <v>70</v>
      </c>
      <c r="M1947" s="1">
        <v>36926</v>
      </c>
      <c r="N1947" t="s">
        <v>36</v>
      </c>
      <c r="O1947" t="s">
        <v>48</v>
      </c>
      <c r="P1947" t="s">
        <v>49</v>
      </c>
      <c r="Q1947" t="s">
        <v>77</v>
      </c>
      <c r="R1947" t="s">
        <v>40</v>
      </c>
      <c r="S1947" t="str">
        <f>IF(Table1[[#This Row],[Current Employee Rating]]&gt;=4,"High Performer",IF(Table1[[#This Row],[Current Employee Rating]]&gt;=3,"Average Performer","Low Performer"))</f>
        <v>High Performer</v>
      </c>
      <c r="T1947">
        <v>4</v>
      </c>
      <c r="U1947" s="1">
        <v>45029</v>
      </c>
      <c r="V1947">
        <v>2</v>
      </c>
      <c r="W1947" t="str">
        <f>IF(Table1[[#This Row],[Engagement Score]]&lt;3,"Low",IF(Table1[[#This Row],[Engagement Score]]&lt;4,"Medium","High"))</f>
        <v>Low</v>
      </c>
      <c r="X1947">
        <v>1</v>
      </c>
      <c r="Y1947" t="str">
        <f>IF(Table1[[#This Row],[Satisfaction Score]]&lt;3,"Unsatisfied",IF(Table1[[#This Row],[Satisfaction Score]]&lt;4,"Neutral","Satisfied"))</f>
        <v>Unsatisfied</v>
      </c>
      <c r="Z1947">
        <v>5</v>
      </c>
      <c r="AA1947" s="1">
        <v>44819</v>
      </c>
      <c r="AB1947" t="s">
        <v>62</v>
      </c>
      <c r="AC1947" t="s">
        <v>51</v>
      </c>
      <c r="AD1947" t="s">
        <v>63</v>
      </c>
      <c r="AE1947">
        <v>5</v>
      </c>
      <c r="AF1947" s="5">
        <v>780.71</v>
      </c>
      <c r="AG1947">
        <v>20</v>
      </c>
      <c r="AH1947" t="str">
        <f t="shared" si="30"/>
        <v>Young Adult</v>
      </c>
    </row>
    <row r="1948" spans="1:34" x14ac:dyDescent="0.25">
      <c r="A1948">
        <v>2470</v>
      </c>
      <c r="B1948" s="1">
        <v>44236</v>
      </c>
      <c r="C1948">
        <v>5</v>
      </c>
      <c r="D1948" t="s">
        <v>133</v>
      </c>
      <c r="E1948" t="s">
        <v>69</v>
      </c>
      <c r="F1948" t="s">
        <v>30</v>
      </c>
      <c r="G1948" t="s">
        <v>55</v>
      </c>
      <c r="H1948" t="s">
        <v>32</v>
      </c>
      <c r="I1948" t="s">
        <v>33</v>
      </c>
      <c r="J1948" t="s">
        <v>34</v>
      </c>
      <c r="K1948" t="s">
        <v>188</v>
      </c>
      <c r="L1948" t="s">
        <v>65</v>
      </c>
      <c r="M1948" s="1">
        <v>32440</v>
      </c>
      <c r="N1948" t="s">
        <v>36</v>
      </c>
      <c r="O1948" t="s">
        <v>48</v>
      </c>
      <c r="P1948" t="s">
        <v>84</v>
      </c>
      <c r="Q1948" t="s">
        <v>61</v>
      </c>
      <c r="R1948" t="s">
        <v>40</v>
      </c>
      <c r="S1948" t="str">
        <f>IF(Table1[[#This Row],[Current Employee Rating]]&gt;=4,"High Performer",IF(Table1[[#This Row],[Current Employee Rating]]&gt;=3,"Average Performer","Low Performer"))</f>
        <v>High Performer</v>
      </c>
      <c r="T1948">
        <v>5</v>
      </c>
      <c r="U1948" s="1">
        <v>44855</v>
      </c>
      <c r="V1948">
        <v>5</v>
      </c>
      <c r="W1948" t="str">
        <f>IF(Table1[[#This Row],[Engagement Score]]&lt;3,"Low",IF(Table1[[#This Row],[Engagement Score]]&lt;4,"Medium","High"))</f>
        <v>High</v>
      </c>
      <c r="X1948">
        <v>5</v>
      </c>
      <c r="Y1948" t="str">
        <f>IF(Table1[[#This Row],[Satisfaction Score]]&lt;3,"Unsatisfied",IF(Table1[[#This Row],[Satisfaction Score]]&lt;4,"Neutral","Satisfied"))</f>
        <v>Satisfied</v>
      </c>
      <c r="Z1948">
        <v>2</v>
      </c>
      <c r="AA1948" s="1">
        <v>45021</v>
      </c>
      <c r="AB1948" t="s">
        <v>92</v>
      </c>
      <c r="AC1948" t="s">
        <v>42</v>
      </c>
      <c r="AD1948" t="s">
        <v>63</v>
      </c>
      <c r="AE1948">
        <v>2</v>
      </c>
      <c r="AF1948" s="5">
        <v>999</v>
      </c>
      <c r="AG1948">
        <v>33</v>
      </c>
      <c r="AH1948" t="str">
        <f t="shared" si="30"/>
        <v>Adult</v>
      </c>
    </row>
    <row r="1949" spans="1:34" x14ac:dyDescent="0.25">
      <c r="A1949">
        <v>2471</v>
      </c>
      <c r="B1949" s="1">
        <v>44567</v>
      </c>
      <c r="C1949">
        <v>4</v>
      </c>
      <c r="D1949" t="s">
        <v>133</v>
      </c>
      <c r="E1949" t="s">
        <v>29</v>
      </c>
      <c r="F1949" t="s">
        <v>30</v>
      </c>
      <c r="G1949" t="s">
        <v>46</v>
      </c>
      <c r="H1949" t="s">
        <v>32</v>
      </c>
      <c r="I1949" t="s">
        <v>46</v>
      </c>
      <c r="J1949" t="s">
        <v>34</v>
      </c>
      <c r="K1949" t="s">
        <v>188</v>
      </c>
      <c r="L1949" t="s">
        <v>97</v>
      </c>
      <c r="M1949" s="1">
        <v>21756</v>
      </c>
      <c r="N1949" t="s">
        <v>36</v>
      </c>
      <c r="O1949" t="s">
        <v>48</v>
      </c>
      <c r="P1949" t="s">
        <v>60</v>
      </c>
      <c r="Q1949" t="s">
        <v>77</v>
      </c>
      <c r="R1949" t="s">
        <v>40</v>
      </c>
      <c r="S1949" t="str">
        <f>IF(Table1[[#This Row],[Current Employee Rating]]&gt;=4,"High Performer",IF(Table1[[#This Row],[Current Employee Rating]]&gt;=3,"Average Performer","Low Performer"))</f>
        <v>Low Performer</v>
      </c>
      <c r="T1949">
        <v>2</v>
      </c>
      <c r="U1949" s="1">
        <v>44949</v>
      </c>
      <c r="V1949">
        <v>5</v>
      </c>
      <c r="W1949" t="str">
        <f>IF(Table1[[#This Row],[Engagement Score]]&lt;3,"Low",IF(Table1[[#This Row],[Engagement Score]]&lt;4,"Medium","High"))</f>
        <v>High</v>
      </c>
      <c r="X1949">
        <v>5</v>
      </c>
      <c r="Y1949" t="str">
        <f>IF(Table1[[#This Row],[Satisfaction Score]]&lt;3,"Unsatisfied",IF(Table1[[#This Row],[Satisfaction Score]]&lt;4,"Neutral","Satisfied"))</f>
        <v>Satisfied</v>
      </c>
      <c r="Z1949">
        <v>3</v>
      </c>
      <c r="AA1949" s="1">
        <v>44779</v>
      </c>
      <c r="AB1949" t="s">
        <v>41</v>
      </c>
      <c r="AC1949" t="s">
        <v>51</v>
      </c>
      <c r="AD1949" t="s">
        <v>73</v>
      </c>
      <c r="AE1949">
        <v>3</v>
      </c>
      <c r="AF1949" s="5">
        <v>489.29</v>
      </c>
      <c r="AG1949">
        <v>63</v>
      </c>
      <c r="AH1949" t="str">
        <f t="shared" si="30"/>
        <v>Old</v>
      </c>
    </row>
    <row r="1950" spans="1:34" x14ac:dyDescent="0.25">
      <c r="A1950">
        <v>2472</v>
      </c>
      <c r="B1950" s="1">
        <v>45135</v>
      </c>
      <c r="C1950">
        <v>2</v>
      </c>
      <c r="D1950" t="s">
        <v>133</v>
      </c>
      <c r="E1950" t="s">
        <v>44</v>
      </c>
      <c r="F1950" t="s">
        <v>30</v>
      </c>
      <c r="G1950" t="s">
        <v>55</v>
      </c>
      <c r="H1950" t="s">
        <v>56</v>
      </c>
      <c r="I1950" t="s">
        <v>33</v>
      </c>
      <c r="J1950" t="s">
        <v>34</v>
      </c>
      <c r="K1950" t="s">
        <v>188</v>
      </c>
      <c r="L1950" t="s">
        <v>47</v>
      </c>
      <c r="M1950" s="1">
        <v>27693</v>
      </c>
      <c r="N1950" t="s">
        <v>36</v>
      </c>
      <c r="O1950" t="s">
        <v>37</v>
      </c>
      <c r="P1950" t="s">
        <v>84</v>
      </c>
      <c r="Q1950" t="s">
        <v>67</v>
      </c>
      <c r="R1950" t="s">
        <v>40</v>
      </c>
      <c r="S1950" t="str">
        <f>IF(Table1[[#This Row],[Current Employee Rating]]&gt;=4,"High Performer",IF(Table1[[#This Row],[Current Employee Rating]]&gt;=3,"Average Performer","Low Performer"))</f>
        <v>Low Performer</v>
      </c>
      <c r="T1950">
        <v>2</v>
      </c>
      <c r="U1950" s="1">
        <v>45099</v>
      </c>
      <c r="V1950">
        <v>5</v>
      </c>
      <c r="W1950" t="str">
        <f>IF(Table1[[#This Row],[Engagement Score]]&lt;3,"Low",IF(Table1[[#This Row],[Engagement Score]]&lt;4,"Medium","High"))</f>
        <v>High</v>
      </c>
      <c r="X1950">
        <v>2</v>
      </c>
      <c r="Y1950" t="str">
        <f>IF(Table1[[#This Row],[Satisfaction Score]]&lt;3,"Unsatisfied",IF(Table1[[#This Row],[Satisfaction Score]]&lt;4,"Neutral","Satisfied"))</f>
        <v>Unsatisfied</v>
      </c>
      <c r="Z1950">
        <v>3</v>
      </c>
      <c r="AA1950" s="1">
        <v>45044</v>
      </c>
      <c r="AB1950" t="s">
        <v>62</v>
      </c>
      <c r="AC1950" t="s">
        <v>51</v>
      </c>
      <c r="AD1950" t="s">
        <v>43</v>
      </c>
      <c r="AE1950">
        <v>1</v>
      </c>
      <c r="AF1950" s="5">
        <v>942.75</v>
      </c>
      <c r="AG1950">
        <v>48</v>
      </c>
      <c r="AH1950" t="str">
        <f t="shared" si="30"/>
        <v>Middle Aged</v>
      </c>
    </row>
    <row r="1951" spans="1:34" x14ac:dyDescent="0.25">
      <c r="A1951">
        <v>2473</v>
      </c>
      <c r="B1951" s="1">
        <v>44282</v>
      </c>
      <c r="C1951">
        <v>5</v>
      </c>
      <c r="D1951" t="s">
        <v>133</v>
      </c>
      <c r="E1951" t="s">
        <v>87</v>
      </c>
      <c r="F1951" t="s">
        <v>30</v>
      </c>
      <c r="G1951" t="s">
        <v>31</v>
      </c>
      <c r="H1951" t="s">
        <v>56</v>
      </c>
      <c r="I1951" t="s">
        <v>55</v>
      </c>
      <c r="J1951" t="s">
        <v>34</v>
      </c>
      <c r="K1951" t="s">
        <v>188</v>
      </c>
      <c r="L1951" t="s">
        <v>149</v>
      </c>
      <c r="M1951" s="1">
        <v>30147</v>
      </c>
      <c r="N1951" t="s">
        <v>36</v>
      </c>
      <c r="O1951" t="s">
        <v>48</v>
      </c>
      <c r="P1951" t="s">
        <v>49</v>
      </c>
      <c r="Q1951" t="s">
        <v>61</v>
      </c>
      <c r="R1951" t="s">
        <v>40</v>
      </c>
      <c r="S1951" t="str">
        <f>IF(Table1[[#This Row],[Current Employee Rating]]&gt;=4,"High Performer",IF(Table1[[#This Row],[Current Employee Rating]]&gt;=3,"Average Performer","Low Performer"))</f>
        <v>High Performer</v>
      </c>
      <c r="T1951">
        <v>4</v>
      </c>
      <c r="U1951" s="1">
        <v>44820</v>
      </c>
      <c r="V1951">
        <v>4</v>
      </c>
      <c r="W1951" t="str">
        <f>IF(Table1[[#This Row],[Engagement Score]]&lt;3,"Low",IF(Table1[[#This Row],[Engagement Score]]&lt;4,"Medium","High"))</f>
        <v>High</v>
      </c>
      <c r="X1951">
        <v>4</v>
      </c>
      <c r="Y1951" t="str">
        <f>IF(Table1[[#This Row],[Satisfaction Score]]&lt;3,"Unsatisfied",IF(Table1[[#This Row],[Satisfaction Score]]&lt;4,"Neutral","Satisfied"))</f>
        <v>Satisfied</v>
      </c>
      <c r="Z1951">
        <v>3</v>
      </c>
      <c r="AA1951" s="1">
        <v>44867</v>
      </c>
      <c r="AB1951" t="s">
        <v>41</v>
      </c>
      <c r="AC1951" t="s">
        <v>42</v>
      </c>
      <c r="AD1951" t="s">
        <v>63</v>
      </c>
      <c r="AE1951">
        <v>5</v>
      </c>
      <c r="AF1951" s="5">
        <v>938.63</v>
      </c>
      <c r="AG1951">
        <v>39</v>
      </c>
      <c r="AH1951" t="str">
        <f t="shared" si="30"/>
        <v>Adult</v>
      </c>
    </row>
    <row r="1952" spans="1:34" x14ac:dyDescent="0.25">
      <c r="A1952">
        <v>2474</v>
      </c>
      <c r="B1952" s="1">
        <v>44997</v>
      </c>
      <c r="C1952">
        <v>3</v>
      </c>
      <c r="D1952" t="s">
        <v>133</v>
      </c>
      <c r="E1952" t="s">
        <v>81</v>
      </c>
      <c r="F1952" t="s">
        <v>30</v>
      </c>
      <c r="G1952" t="s">
        <v>31</v>
      </c>
      <c r="H1952" t="s">
        <v>45</v>
      </c>
      <c r="I1952" t="s">
        <v>33</v>
      </c>
      <c r="J1952" t="s">
        <v>34</v>
      </c>
      <c r="K1952" t="s">
        <v>188</v>
      </c>
      <c r="L1952" t="s">
        <v>70</v>
      </c>
      <c r="M1952" s="1">
        <v>21563</v>
      </c>
      <c r="N1952" t="s">
        <v>36</v>
      </c>
      <c r="O1952" t="s">
        <v>48</v>
      </c>
      <c r="P1952" t="s">
        <v>72</v>
      </c>
      <c r="Q1952" t="s">
        <v>67</v>
      </c>
      <c r="R1952" t="s">
        <v>40</v>
      </c>
      <c r="S1952" t="str">
        <f>IF(Table1[[#This Row],[Current Employee Rating]]&gt;=4,"High Performer",IF(Table1[[#This Row],[Current Employee Rating]]&gt;=3,"Average Performer","Low Performer"))</f>
        <v>High Performer</v>
      </c>
      <c r="T1952">
        <v>4</v>
      </c>
      <c r="U1952" s="1">
        <v>45089</v>
      </c>
      <c r="V1952">
        <v>4</v>
      </c>
      <c r="W1952" t="str">
        <f>IF(Table1[[#This Row],[Engagement Score]]&lt;3,"Low",IF(Table1[[#This Row],[Engagement Score]]&lt;4,"Medium","High"))</f>
        <v>High</v>
      </c>
      <c r="X1952">
        <v>5</v>
      </c>
      <c r="Y1952" t="str">
        <f>IF(Table1[[#This Row],[Satisfaction Score]]&lt;3,"Unsatisfied",IF(Table1[[#This Row],[Satisfaction Score]]&lt;4,"Neutral","Satisfied"))</f>
        <v>Satisfied</v>
      </c>
      <c r="Z1952">
        <v>2</v>
      </c>
      <c r="AA1952" s="1">
        <v>44883</v>
      </c>
      <c r="AB1952" t="s">
        <v>62</v>
      </c>
      <c r="AC1952" t="s">
        <v>42</v>
      </c>
      <c r="AD1952" t="s">
        <v>63</v>
      </c>
      <c r="AE1952">
        <v>5</v>
      </c>
      <c r="AF1952" s="5">
        <v>543.64</v>
      </c>
      <c r="AG1952">
        <v>64</v>
      </c>
      <c r="AH1952" t="str">
        <f t="shared" si="30"/>
        <v>Old</v>
      </c>
    </row>
    <row r="1953" spans="1:34" x14ac:dyDescent="0.25">
      <c r="A1953">
        <v>2475</v>
      </c>
      <c r="B1953" s="1">
        <v>44839</v>
      </c>
      <c r="C1953">
        <v>3</v>
      </c>
      <c r="D1953" t="s">
        <v>133</v>
      </c>
      <c r="E1953" t="s">
        <v>54</v>
      </c>
      <c r="F1953" t="s">
        <v>108</v>
      </c>
      <c r="G1953" t="s">
        <v>46</v>
      </c>
      <c r="H1953" t="s">
        <v>32</v>
      </c>
      <c r="I1953" t="s">
        <v>33</v>
      </c>
      <c r="J1953" t="s">
        <v>34</v>
      </c>
      <c r="K1953" t="s">
        <v>188</v>
      </c>
      <c r="L1953" t="s">
        <v>65</v>
      </c>
      <c r="M1953" s="1">
        <v>15398</v>
      </c>
      <c r="N1953" t="s">
        <v>36</v>
      </c>
      <c r="O1953" t="s">
        <v>48</v>
      </c>
      <c r="P1953" t="s">
        <v>38</v>
      </c>
      <c r="Q1953" t="s">
        <v>61</v>
      </c>
      <c r="R1953" t="s">
        <v>40</v>
      </c>
      <c r="S1953" t="str">
        <f>IF(Table1[[#This Row],[Current Employee Rating]]&gt;=4,"High Performer",IF(Table1[[#This Row],[Current Employee Rating]]&gt;=3,"Average Performer","Low Performer"))</f>
        <v>High Performer</v>
      </c>
      <c r="T1953">
        <v>4</v>
      </c>
      <c r="U1953" s="1">
        <v>45064</v>
      </c>
      <c r="V1953">
        <v>1</v>
      </c>
      <c r="W1953" t="str">
        <f>IF(Table1[[#This Row],[Engagement Score]]&lt;3,"Low",IF(Table1[[#This Row],[Engagement Score]]&lt;4,"Medium","High"))</f>
        <v>Low</v>
      </c>
      <c r="X1953">
        <v>4</v>
      </c>
      <c r="Y1953" t="str">
        <f>IF(Table1[[#This Row],[Satisfaction Score]]&lt;3,"Unsatisfied",IF(Table1[[#This Row],[Satisfaction Score]]&lt;4,"Neutral","Satisfied"))</f>
        <v>Satisfied</v>
      </c>
      <c r="Z1953">
        <v>1</v>
      </c>
      <c r="AA1953" s="1">
        <v>44895</v>
      </c>
      <c r="AB1953" t="s">
        <v>41</v>
      </c>
      <c r="AC1953" t="s">
        <v>42</v>
      </c>
      <c r="AD1953" t="s">
        <v>43</v>
      </c>
      <c r="AE1953">
        <v>2</v>
      </c>
      <c r="AF1953" s="5">
        <v>117.83</v>
      </c>
      <c r="AG1953">
        <v>80</v>
      </c>
      <c r="AH1953" t="str">
        <f t="shared" si="30"/>
        <v>Old</v>
      </c>
    </row>
    <row r="1954" spans="1:34" x14ac:dyDescent="0.25">
      <c r="A1954">
        <v>2476</v>
      </c>
      <c r="B1954" s="1">
        <v>44470</v>
      </c>
      <c r="C1954">
        <v>4</v>
      </c>
      <c r="D1954" t="s">
        <v>136</v>
      </c>
      <c r="E1954" t="s">
        <v>94</v>
      </c>
      <c r="F1954" t="s">
        <v>30</v>
      </c>
      <c r="G1954" t="s">
        <v>46</v>
      </c>
      <c r="H1954" t="s">
        <v>56</v>
      </c>
      <c r="I1954" t="s">
        <v>55</v>
      </c>
      <c r="J1954" t="s">
        <v>115</v>
      </c>
      <c r="K1954" t="s">
        <v>115</v>
      </c>
      <c r="L1954" t="s">
        <v>105</v>
      </c>
      <c r="M1954" s="1">
        <v>24664</v>
      </c>
      <c r="N1954" t="s">
        <v>36</v>
      </c>
      <c r="O1954" t="s">
        <v>48</v>
      </c>
      <c r="P1954" t="s">
        <v>60</v>
      </c>
      <c r="Q1954" t="s">
        <v>61</v>
      </c>
      <c r="R1954" t="s">
        <v>40</v>
      </c>
      <c r="S1954" t="str">
        <f>IF(Table1[[#This Row],[Current Employee Rating]]&gt;=4,"High Performer",IF(Table1[[#This Row],[Current Employee Rating]]&gt;=3,"Average Performer","Low Performer"))</f>
        <v>Low Performer</v>
      </c>
      <c r="T1954">
        <v>2</v>
      </c>
      <c r="U1954" s="1">
        <v>45003</v>
      </c>
      <c r="V1954">
        <v>3</v>
      </c>
      <c r="W1954" t="str">
        <f>IF(Table1[[#This Row],[Engagement Score]]&lt;3,"Low",IF(Table1[[#This Row],[Engagement Score]]&lt;4,"Medium","High"))</f>
        <v>Medium</v>
      </c>
      <c r="X1954">
        <v>5</v>
      </c>
      <c r="Y1954" t="str">
        <f>IF(Table1[[#This Row],[Satisfaction Score]]&lt;3,"Unsatisfied",IF(Table1[[#This Row],[Satisfaction Score]]&lt;4,"Neutral","Satisfied"))</f>
        <v>Satisfied</v>
      </c>
      <c r="Z1954">
        <v>5</v>
      </c>
      <c r="AA1954" s="1">
        <v>45106</v>
      </c>
      <c r="AB1954" t="s">
        <v>68</v>
      </c>
      <c r="AC1954" t="s">
        <v>51</v>
      </c>
      <c r="AD1954" t="s">
        <v>63</v>
      </c>
      <c r="AE1954">
        <v>3</v>
      </c>
      <c r="AF1954" s="5">
        <v>350.21</v>
      </c>
      <c r="AG1954">
        <v>54</v>
      </c>
      <c r="AH1954" t="str">
        <f t="shared" si="30"/>
        <v>Middle Aged</v>
      </c>
    </row>
    <row r="1955" spans="1:34" x14ac:dyDescent="0.25">
      <c r="A1955">
        <v>2477</v>
      </c>
      <c r="B1955" s="1">
        <v>44592</v>
      </c>
      <c r="C1955">
        <v>4</v>
      </c>
      <c r="D1955" t="s">
        <v>146</v>
      </c>
      <c r="E1955" t="s">
        <v>54</v>
      </c>
      <c r="F1955" t="s">
        <v>30</v>
      </c>
      <c r="G1955" t="s">
        <v>31</v>
      </c>
      <c r="H1955" t="s">
        <v>45</v>
      </c>
      <c r="I1955" t="s">
        <v>55</v>
      </c>
      <c r="J1955" t="s">
        <v>57</v>
      </c>
      <c r="K1955" t="s">
        <v>57</v>
      </c>
      <c r="L1955" t="s">
        <v>70</v>
      </c>
      <c r="M1955" s="1">
        <v>30208</v>
      </c>
      <c r="N1955" t="s">
        <v>147</v>
      </c>
      <c r="O1955" t="s">
        <v>37</v>
      </c>
      <c r="P1955" t="s">
        <v>84</v>
      </c>
      <c r="Q1955" t="s">
        <v>77</v>
      </c>
      <c r="R1955" t="s">
        <v>40</v>
      </c>
      <c r="S1955" t="str">
        <f>IF(Table1[[#This Row],[Current Employee Rating]]&gt;=4,"High Performer",IF(Table1[[#This Row],[Current Employee Rating]]&gt;=3,"Average Performer","Low Performer"))</f>
        <v>Low Performer</v>
      </c>
      <c r="T1955">
        <v>2</v>
      </c>
      <c r="U1955" s="1">
        <v>44935</v>
      </c>
      <c r="V1955">
        <v>4</v>
      </c>
      <c r="W1955" t="str">
        <f>IF(Table1[[#This Row],[Engagement Score]]&lt;3,"Low",IF(Table1[[#This Row],[Engagement Score]]&lt;4,"Medium","High"))</f>
        <v>High</v>
      </c>
      <c r="X1955">
        <v>4</v>
      </c>
      <c r="Y1955" t="str">
        <f>IF(Table1[[#This Row],[Satisfaction Score]]&lt;3,"Unsatisfied",IF(Table1[[#This Row],[Satisfaction Score]]&lt;4,"Neutral","Satisfied"))</f>
        <v>Satisfied</v>
      </c>
      <c r="Z1955">
        <v>3</v>
      </c>
      <c r="AA1955" s="1">
        <v>44860</v>
      </c>
      <c r="AB1955" t="s">
        <v>41</v>
      </c>
      <c r="AC1955" t="s">
        <v>42</v>
      </c>
      <c r="AD1955" t="s">
        <v>73</v>
      </c>
      <c r="AE1955">
        <v>4</v>
      </c>
      <c r="AF1955" s="5">
        <v>961.47</v>
      </c>
      <c r="AG1955">
        <v>40</v>
      </c>
      <c r="AH1955" t="str">
        <f t="shared" si="30"/>
        <v>Middle Aged</v>
      </c>
    </row>
    <row r="1956" spans="1:34" x14ac:dyDescent="0.25">
      <c r="A1956">
        <v>2478</v>
      </c>
      <c r="B1956" s="1">
        <v>43983</v>
      </c>
      <c r="C1956">
        <v>5</v>
      </c>
      <c r="D1956" t="s">
        <v>148</v>
      </c>
      <c r="E1956" t="s">
        <v>94</v>
      </c>
      <c r="F1956" t="s">
        <v>30</v>
      </c>
      <c r="G1956" t="s">
        <v>55</v>
      </c>
      <c r="H1956" t="s">
        <v>45</v>
      </c>
      <c r="I1956" t="s">
        <v>33</v>
      </c>
      <c r="J1956" t="s">
        <v>34</v>
      </c>
      <c r="K1956" t="s">
        <v>188</v>
      </c>
      <c r="L1956" t="s">
        <v>65</v>
      </c>
      <c r="M1956" s="1">
        <v>34541</v>
      </c>
      <c r="N1956" t="s">
        <v>147</v>
      </c>
      <c r="O1956" t="s">
        <v>37</v>
      </c>
      <c r="P1956" t="s">
        <v>38</v>
      </c>
      <c r="Q1956" t="s">
        <v>61</v>
      </c>
      <c r="R1956" t="s">
        <v>40</v>
      </c>
      <c r="S1956" t="str">
        <f>IF(Table1[[#This Row],[Current Employee Rating]]&gt;=4,"High Performer",IF(Table1[[#This Row],[Current Employee Rating]]&gt;=3,"Average Performer","Low Performer"))</f>
        <v>High Performer</v>
      </c>
      <c r="T1956">
        <v>5</v>
      </c>
      <c r="U1956" s="1">
        <v>44956</v>
      </c>
      <c r="V1956">
        <v>4</v>
      </c>
      <c r="W1956" t="str">
        <f>IF(Table1[[#This Row],[Engagement Score]]&lt;3,"Low",IF(Table1[[#This Row],[Engagement Score]]&lt;4,"Medium","High"))</f>
        <v>High</v>
      </c>
      <c r="X1956">
        <v>4</v>
      </c>
      <c r="Y1956" t="str">
        <f>IF(Table1[[#This Row],[Satisfaction Score]]&lt;3,"Unsatisfied",IF(Table1[[#This Row],[Satisfaction Score]]&lt;4,"Neutral","Satisfied"))</f>
        <v>Satisfied</v>
      </c>
      <c r="Z1956">
        <v>1</v>
      </c>
      <c r="AA1956" s="1">
        <v>44830</v>
      </c>
      <c r="AB1956" t="s">
        <v>50</v>
      </c>
      <c r="AC1956" t="s">
        <v>42</v>
      </c>
      <c r="AD1956" t="s">
        <v>73</v>
      </c>
      <c r="AE1956">
        <v>4</v>
      </c>
      <c r="AF1956" s="5">
        <v>548.17999999999995</v>
      </c>
      <c r="AG1956">
        <v>26</v>
      </c>
      <c r="AH1956" t="str">
        <f t="shared" si="30"/>
        <v>Adult</v>
      </c>
    </row>
    <row r="1957" spans="1:34" x14ac:dyDescent="0.25">
      <c r="A1957">
        <v>2479</v>
      </c>
      <c r="B1957" s="1">
        <v>45034</v>
      </c>
      <c r="C1957">
        <v>3</v>
      </c>
      <c r="D1957" t="s">
        <v>120</v>
      </c>
      <c r="E1957" t="s">
        <v>85</v>
      </c>
      <c r="F1957" t="s">
        <v>30</v>
      </c>
      <c r="G1957" t="s">
        <v>31</v>
      </c>
      <c r="H1957" t="s">
        <v>32</v>
      </c>
      <c r="I1957" t="s">
        <v>46</v>
      </c>
      <c r="J1957" t="s">
        <v>95</v>
      </c>
      <c r="K1957" t="s">
        <v>95</v>
      </c>
      <c r="L1957" t="s">
        <v>65</v>
      </c>
      <c r="M1957" s="1">
        <v>17153</v>
      </c>
      <c r="N1957" t="s">
        <v>36</v>
      </c>
      <c r="O1957" t="s">
        <v>37</v>
      </c>
      <c r="P1957" t="s">
        <v>49</v>
      </c>
      <c r="Q1957" t="s">
        <v>77</v>
      </c>
      <c r="R1957" t="s">
        <v>40</v>
      </c>
      <c r="S1957" t="str">
        <f>IF(Table1[[#This Row],[Current Employee Rating]]&gt;=4,"High Performer",IF(Table1[[#This Row],[Current Employee Rating]]&gt;=3,"Average Performer","Low Performer"))</f>
        <v>High Performer</v>
      </c>
      <c r="T1957">
        <v>4</v>
      </c>
      <c r="U1957" s="1">
        <v>44865</v>
      </c>
      <c r="V1957">
        <v>2</v>
      </c>
      <c r="W1957" t="str">
        <f>IF(Table1[[#This Row],[Engagement Score]]&lt;3,"Low",IF(Table1[[#This Row],[Engagement Score]]&lt;4,"Medium","High"))</f>
        <v>Low</v>
      </c>
      <c r="X1957">
        <v>1</v>
      </c>
      <c r="Y1957" t="str">
        <f>IF(Table1[[#This Row],[Satisfaction Score]]&lt;3,"Unsatisfied",IF(Table1[[#This Row],[Satisfaction Score]]&lt;4,"Neutral","Satisfied"))</f>
        <v>Unsatisfied</v>
      </c>
      <c r="Z1957">
        <v>2</v>
      </c>
      <c r="AA1957" s="1">
        <v>45095</v>
      </c>
      <c r="AB1957" t="s">
        <v>68</v>
      </c>
      <c r="AC1957" t="s">
        <v>42</v>
      </c>
      <c r="AD1957" t="s">
        <v>73</v>
      </c>
      <c r="AE1957">
        <v>2</v>
      </c>
      <c r="AF1957" s="5">
        <v>439.17</v>
      </c>
      <c r="AG1957">
        <v>77</v>
      </c>
      <c r="AH1957" t="str">
        <f t="shared" si="30"/>
        <v>Old</v>
      </c>
    </row>
    <row r="1958" spans="1:34" x14ac:dyDescent="0.25">
      <c r="A1958">
        <v>2480</v>
      </c>
      <c r="B1958" s="1">
        <v>44037</v>
      </c>
      <c r="C1958">
        <v>5</v>
      </c>
      <c r="D1958" t="s">
        <v>150</v>
      </c>
      <c r="E1958" t="s">
        <v>29</v>
      </c>
      <c r="F1958" t="s">
        <v>30</v>
      </c>
      <c r="G1958" t="s">
        <v>46</v>
      </c>
      <c r="H1958" t="s">
        <v>32</v>
      </c>
      <c r="I1958" t="s">
        <v>46</v>
      </c>
      <c r="J1958" t="s">
        <v>95</v>
      </c>
      <c r="K1958" t="s">
        <v>95</v>
      </c>
      <c r="L1958" t="s">
        <v>89</v>
      </c>
      <c r="M1958" s="1">
        <v>28210</v>
      </c>
      <c r="N1958" t="s">
        <v>36</v>
      </c>
      <c r="O1958" t="s">
        <v>48</v>
      </c>
      <c r="P1958" t="s">
        <v>38</v>
      </c>
      <c r="Q1958" t="s">
        <v>39</v>
      </c>
      <c r="R1958" t="s">
        <v>40</v>
      </c>
      <c r="S1958" t="str">
        <f>IF(Table1[[#This Row],[Current Employee Rating]]&gt;=4,"High Performer",IF(Table1[[#This Row],[Current Employee Rating]]&gt;=3,"Average Performer","Low Performer"))</f>
        <v>Low Performer</v>
      </c>
      <c r="T1958">
        <v>2</v>
      </c>
      <c r="U1958" s="1">
        <v>44969</v>
      </c>
      <c r="V1958">
        <v>3</v>
      </c>
      <c r="W1958" t="str">
        <f>IF(Table1[[#This Row],[Engagement Score]]&lt;3,"Low",IF(Table1[[#This Row],[Engagement Score]]&lt;4,"Medium","High"))</f>
        <v>Medium</v>
      </c>
      <c r="X1958">
        <v>2</v>
      </c>
      <c r="Y1958" t="str">
        <f>IF(Table1[[#This Row],[Satisfaction Score]]&lt;3,"Unsatisfied",IF(Table1[[#This Row],[Satisfaction Score]]&lt;4,"Neutral","Satisfied"))</f>
        <v>Unsatisfied</v>
      </c>
      <c r="Z1958">
        <v>3</v>
      </c>
      <c r="AA1958" s="1">
        <v>44937</v>
      </c>
      <c r="AB1958" t="s">
        <v>50</v>
      </c>
      <c r="AC1958" t="s">
        <v>51</v>
      </c>
      <c r="AD1958" t="s">
        <v>73</v>
      </c>
      <c r="AE1958">
        <v>1</v>
      </c>
      <c r="AF1958" s="5">
        <v>610.88</v>
      </c>
      <c r="AG1958">
        <v>43</v>
      </c>
      <c r="AH1958" t="str">
        <f t="shared" si="30"/>
        <v>Middle Aged</v>
      </c>
    </row>
    <row r="1959" spans="1:34" x14ac:dyDescent="0.25">
      <c r="A1959">
        <v>2481</v>
      </c>
      <c r="B1959" s="1">
        <v>43446</v>
      </c>
      <c r="C1959">
        <v>7</v>
      </c>
      <c r="D1959" t="s">
        <v>145</v>
      </c>
      <c r="E1959" t="s">
        <v>54</v>
      </c>
      <c r="F1959" t="s">
        <v>30</v>
      </c>
      <c r="G1959" t="s">
        <v>55</v>
      </c>
      <c r="H1959" t="s">
        <v>45</v>
      </c>
      <c r="I1959" t="s">
        <v>46</v>
      </c>
      <c r="J1959" t="s">
        <v>95</v>
      </c>
      <c r="K1959" t="s">
        <v>95</v>
      </c>
      <c r="L1959" t="s">
        <v>47</v>
      </c>
      <c r="M1959" s="1">
        <v>35614</v>
      </c>
      <c r="N1959" t="s">
        <v>36</v>
      </c>
      <c r="O1959" t="s">
        <v>48</v>
      </c>
      <c r="P1959" t="s">
        <v>72</v>
      </c>
      <c r="Q1959" t="s">
        <v>77</v>
      </c>
      <c r="R1959" t="s">
        <v>40</v>
      </c>
      <c r="S1959" t="str">
        <f>IF(Table1[[#This Row],[Current Employee Rating]]&gt;=4,"High Performer",IF(Table1[[#This Row],[Current Employee Rating]]&gt;=3,"Average Performer","Low Performer"))</f>
        <v>Low Performer</v>
      </c>
      <c r="T1959">
        <v>1</v>
      </c>
      <c r="U1959" s="1">
        <v>44780</v>
      </c>
      <c r="V1959">
        <v>2</v>
      </c>
      <c r="W1959" t="str">
        <f>IF(Table1[[#This Row],[Engagement Score]]&lt;3,"Low",IF(Table1[[#This Row],[Engagement Score]]&lt;4,"Medium","High"))</f>
        <v>Low</v>
      </c>
      <c r="X1959">
        <v>5</v>
      </c>
      <c r="Y1959" t="str">
        <f>IF(Table1[[#This Row],[Satisfaction Score]]&lt;3,"Unsatisfied",IF(Table1[[#This Row],[Satisfaction Score]]&lt;4,"Neutral","Satisfied"))</f>
        <v>Satisfied</v>
      </c>
      <c r="Z1959">
        <v>1</v>
      </c>
      <c r="AA1959" s="1">
        <v>44876</v>
      </c>
      <c r="AB1959" t="s">
        <v>68</v>
      </c>
      <c r="AC1959" t="s">
        <v>51</v>
      </c>
      <c r="AD1959" t="s">
        <v>52</v>
      </c>
      <c r="AE1959">
        <v>4</v>
      </c>
      <c r="AF1959" s="5">
        <v>994.03</v>
      </c>
      <c r="AG1959">
        <v>21</v>
      </c>
      <c r="AH1959" t="str">
        <f t="shared" si="30"/>
        <v>Young Adult</v>
      </c>
    </row>
    <row r="1960" spans="1:34" x14ac:dyDescent="0.25">
      <c r="A1960">
        <v>2482</v>
      </c>
      <c r="B1960" s="1">
        <v>43344</v>
      </c>
      <c r="C1960">
        <v>7</v>
      </c>
      <c r="D1960" t="s">
        <v>143</v>
      </c>
      <c r="E1960" t="s">
        <v>94</v>
      </c>
      <c r="F1960" t="s">
        <v>30</v>
      </c>
      <c r="G1960" t="s">
        <v>31</v>
      </c>
      <c r="H1960" t="s">
        <v>32</v>
      </c>
      <c r="I1960" t="s">
        <v>55</v>
      </c>
      <c r="J1960" t="s">
        <v>95</v>
      </c>
      <c r="K1960" t="s">
        <v>95</v>
      </c>
      <c r="L1960" t="s">
        <v>134</v>
      </c>
      <c r="M1960" s="1">
        <v>18370</v>
      </c>
      <c r="N1960" t="s">
        <v>36</v>
      </c>
      <c r="O1960" t="s">
        <v>48</v>
      </c>
      <c r="P1960" t="s">
        <v>72</v>
      </c>
      <c r="Q1960" t="s">
        <v>67</v>
      </c>
      <c r="R1960" t="s">
        <v>40</v>
      </c>
      <c r="S1960" t="str">
        <f>IF(Table1[[#This Row],[Current Employee Rating]]&gt;=4,"High Performer",IF(Table1[[#This Row],[Current Employee Rating]]&gt;=3,"Average Performer","Low Performer"))</f>
        <v>High Performer</v>
      </c>
      <c r="T1960">
        <v>4</v>
      </c>
      <c r="U1960" s="1">
        <v>44945</v>
      </c>
      <c r="V1960">
        <v>4</v>
      </c>
      <c r="W1960" t="str">
        <f>IF(Table1[[#This Row],[Engagement Score]]&lt;3,"Low",IF(Table1[[#This Row],[Engagement Score]]&lt;4,"Medium","High"))</f>
        <v>High</v>
      </c>
      <c r="X1960">
        <v>2</v>
      </c>
      <c r="Y1960" t="str">
        <f>IF(Table1[[#This Row],[Satisfaction Score]]&lt;3,"Unsatisfied",IF(Table1[[#This Row],[Satisfaction Score]]&lt;4,"Neutral","Satisfied"))</f>
        <v>Unsatisfied</v>
      </c>
      <c r="Z1960">
        <v>5</v>
      </c>
      <c r="AA1960" s="1">
        <v>45069</v>
      </c>
      <c r="AB1960" t="s">
        <v>50</v>
      </c>
      <c r="AC1960" t="s">
        <v>51</v>
      </c>
      <c r="AD1960" t="s">
        <v>52</v>
      </c>
      <c r="AE1960">
        <v>4</v>
      </c>
      <c r="AF1960" s="5">
        <v>688.55</v>
      </c>
      <c r="AG1960">
        <v>68</v>
      </c>
      <c r="AH1960" t="str">
        <f t="shared" si="30"/>
        <v>Old</v>
      </c>
    </row>
    <row r="1961" spans="1:34" x14ac:dyDescent="0.25">
      <c r="A1961">
        <v>2483</v>
      </c>
      <c r="B1961" s="1">
        <v>43793</v>
      </c>
      <c r="C1961">
        <v>6</v>
      </c>
      <c r="D1961" t="s">
        <v>144</v>
      </c>
      <c r="E1961" t="s">
        <v>74</v>
      </c>
      <c r="F1961" t="s">
        <v>30</v>
      </c>
      <c r="G1961" t="s">
        <v>46</v>
      </c>
      <c r="H1961" t="s">
        <v>45</v>
      </c>
      <c r="I1961" t="s">
        <v>33</v>
      </c>
      <c r="J1961" t="s">
        <v>95</v>
      </c>
      <c r="K1961" t="s">
        <v>95</v>
      </c>
      <c r="L1961" t="s">
        <v>97</v>
      </c>
      <c r="M1961" s="1">
        <v>16214</v>
      </c>
      <c r="N1961" t="s">
        <v>36</v>
      </c>
      <c r="O1961" t="s">
        <v>48</v>
      </c>
      <c r="P1961" t="s">
        <v>72</v>
      </c>
      <c r="Q1961" t="s">
        <v>77</v>
      </c>
      <c r="R1961" t="s">
        <v>40</v>
      </c>
      <c r="S1961" t="str">
        <f>IF(Table1[[#This Row],[Current Employee Rating]]&gt;=4,"High Performer",IF(Table1[[#This Row],[Current Employee Rating]]&gt;=3,"Average Performer","Low Performer"))</f>
        <v>Low Performer</v>
      </c>
      <c r="T1961">
        <v>2</v>
      </c>
      <c r="U1961" s="1">
        <v>44993</v>
      </c>
      <c r="V1961">
        <v>5</v>
      </c>
      <c r="W1961" t="str">
        <f>IF(Table1[[#This Row],[Engagement Score]]&lt;3,"Low",IF(Table1[[#This Row],[Engagement Score]]&lt;4,"Medium","High"))</f>
        <v>High</v>
      </c>
      <c r="X1961">
        <v>1</v>
      </c>
      <c r="Y1961" t="str">
        <f>IF(Table1[[#This Row],[Satisfaction Score]]&lt;3,"Unsatisfied",IF(Table1[[#This Row],[Satisfaction Score]]&lt;4,"Neutral","Satisfied"))</f>
        <v>Unsatisfied</v>
      </c>
      <c r="Z1961">
        <v>3</v>
      </c>
      <c r="AA1961" s="1">
        <v>44856</v>
      </c>
      <c r="AB1961" t="s">
        <v>92</v>
      </c>
      <c r="AC1961" t="s">
        <v>42</v>
      </c>
      <c r="AD1961" t="s">
        <v>43</v>
      </c>
      <c r="AE1961">
        <v>4</v>
      </c>
      <c r="AF1961" s="5">
        <v>889.91</v>
      </c>
      <c r="AG1961">
        <v>75</v>
      </c>
      <c r="AH1961" t="str">
        <f t="shared" si="30"/>
        <v>Old</v>
      </c>
    </row>
    <row r="1962" spans="1:34" x14ac:dyDescent="0.25">
      <c r="A1962">
        <v>2484</v>
      </c>
      <c r="B1962" s="1">
        <v>44556</v>
      </c>
      <c r="C1962">
        <v>4</v>
      </c>
      <c r="D1962" t="s">
        <v>125</v>
      </c>
      <c r="E1962" t="s">
        <v>85</v>
      </c>
      <c r="F1962" t="s">
        <v>30</v>
      </c>
      <c r="G1962" t="s">
        <v>46</v>
      </c>
      <c r="H1962" t="s">
        <v>45</v>
      </c>
      <c r="I1962" t="s">
        <v>46</v>
      </c>
      <c r="J1962" t="s">
        <v>95</v>
      </c>
      <c r="K1962" t="s">
        <v>95</v>
      </c>
      <c r="L1962" t="s">
        <v>70</v>
      </c>
      <c r="M1962" s="1">
        <v>17498</v>
      </c>
      <c r="N1962" t="s">
        <v>36</v>
      </c>
      <c r="O1962" t="s">
        <v>48</v>
      </c>
      <c r="P1962" t="s">
        <v>72</v>
      </c>
      <c r="Q1962" t="s">
        <v>61</v>
      </c>
      <c r="R1962" t="s">
        <v>40</v>
      </c>
      <c r="S1962" t="str">
        <f>IF(Table1[[#This Row],[Current Employee Rating]]&gt;=4,"High Performer",IF(Table1[[#This Row],[Current Employee Rating]]&gt;=3,"Average Performer","Low Performer"))</f>
        <v>High Performer</v>
      </c>
      <c r="T1962">
        <v>4</v>
      </c>
      <c r="U1962" s="1">
        <v>45078</v>
      </c>
      <c r="V1962">
        <v>1</v>
      </c>
      <c r="W1962" t="str">
        <f>IF(Table1[[#This Row],[Engagement Score]]&lt;3,"Low",IF(Table1[[#This Row],[Engagement Score]]&lt;4,"Medium","High"))</f>
        <v>Low</v>
      </c>
      <c r="X1962">
        <v>2</v>
      </c>
      <c r="Y1962" t="str">
        <f>IF(Table1[[#This Row],[Satisfaction Score]]&lt;3,"Unsatisfied",IF(Table1[[#This Row],[Satisfaction Score]]&lt;4,"Neutral","Satisfied"))</f>
        <v>Unsatisfied</v>
      </c>
      <c r="Z1962">
        <v>2</v>
      </c>
      <c r="AA1962" s="1">
        <v>45019</v>
      </c>
      <c r="AB1962" t="s">
        <v>92</v>
      </c>
      <c r="AC1962" t="s">
        <v>51</v>
      </c>
      <c r="AD1962" t="s">
        <v>43</v>
      </c>
      <c r="AE1962">
        <v>3</v>
      </c>
      <c r="AF1962" s="5">
        <v>163.61000000000001</v>
      </c>
      <c r="AG1962">
        <v>74</v>
      </c>
      <c r="AH1962" t="str">
        <f t="shared" si="30"/>
        <v>Old</v>
      </c>
    </row>
    <row r="1963" spans="1:34" x14ac:dyDescent="0.25">
      <c r="A1963">
        <v>2485</v>
      </c>
      <c r="B1963" s="1">
        <v>43894</v>
      </c>
      <c r="C1963">
        <v>6</v>
      </c>
      <c r="D1963" t="s">
        <v>127</v>
      </c>
      <c r="E1963" t="s">
        <v>81</v>
      </c>
      <c r="F1963" t="s">
        <v>30</v>
      </c>
      <c r="G1963" t="s">
        <v>46</v>
      </c>
      <c r="H1963" t="s">
        <v>56</v>
      </c>
      <c r="I1963" t="s">
        <v>46</v>
      </c>
      <c r="J1963" t="s">
        <v>129</v>
      </c>
      <c r="K1963" t="s">
        <v>129</v>
      </c>
      <c r="L1963" t="s">
        <v>103</v>
      </c>
      <c r="M1963" s="1">
        <v>16735</v>
      </c>
      <c r="N1963" t="s">
        <v>36</v>
      </c>
      <c r="O1963" t="s">
        <v>48</v>
      </c>
      <c r="P1963" t="s">
        <v>38</v>
      </c>
      <c r="Q1963" t="s">
        <v>39</v>
      </c>
      <c r="R1963" t="s">
        <v>40</v>
      </c>
      <c r="S1963" t="str">
        <f>IF(Table1[[#This Row],[Current Employee Rating]]&gt;=4,"High Performer",IF(Table1[[#This Row],[Current Employee Rating]]&gt;=3,"Average Performer","Low Performer"))</f>
        <v>High Performer</v>
      </c>
      <c r="T1963">
        <v>4</v>
      </c>
      <c r="U1963" s="1">
        <v>45060</v>
      </c>
      <c r="V1963">
        <v>3</v>
      </c>
      <c r="W1963" t="str">
        <f>IF(Table1[[#This Row],[Engagement Score]]&lt;3,"Low",IF(Table1[[#This Row],[Engagement Score]]&lt;4,"Medium","High"))</f>
        <v>Medium</v>
      </c>
      <c r="X1963">
        <v>5</v>
      </c>
      <c r="Y1963" t="str">
        <f>IF(Table1[[#This Row],[Satisfaction Score]]&lt;3,"Unsatisfied",IF(Table1[[#This Row],[Satisfaction Score]]&lt;4,"Neutral","Satisfied"))</f>
        <v>Satisfied</v>
      </c>
      <c r="Z1963">
        <v>5</v>
      </c>
      <c r="AA1963" s="1">
        <v>44803</v>
      </c>
      <c r="AB1963" t="s">
        <v>92</v>
      </c>
      <c r="AC1963" t="s">
        <v>42</v>
      </c>
      <c r="AD1963" t="s">
        <v>63</v>
      </c>
      <c r="AE1963">
        <v>2</v>
      </c>
      <c r="AF1963" s="5">
        <v>642.67999999999995</v>
      </c>
      <c r="AG1963">
        <v>75</v>
      </c>
      <c r="AH1963" t="str">
        <f t="shared" si="30"/>
        <v>Old</v>
      </c>
    </row>
    <row r="1964" spans="1:34" x14ac:dyDescent="0.25">
      <c r="A1964">
        <v>2486</v>
      </c>
      <c r="B1964" s="1">
        <v>43954</v>
      </c>
      <c r="C1964">
        <v>6</v>
      </c>
      <c r="D1964" t="s">
        <v>145</v>
      </c>
      <c r="E1964" t="s">
        <v>64</v>
      </c>
      <c r="F1964" t="s">
        <v>30</v>
      </c>
      <c r="G1964" t="s">
        <v>46</v>
      </c>
      <c r="H1964" t="s">
        <v>45</v>
      </c>
      <c r="I1964" t="s">
        <v>33</v>
      </c>
      <c r="J1964" t="s">
        <v>95</v>
      </c>
      <c r="K1964" t="s">
        <v>95</v>
      </c>
      <c r="L1964" t="s">
        <v>65</v>
      </c>
      <c r="M1964" s="1">
        <v>31283</v>
      </c>
      <c r="N1964" t="s">
        <v>36</v>
      </c>
      <c r="O1964" t="s">
        <v>48</v>
      </c>
      <c r="P1964" t="s">
        <v>72</v>
      </c>
      <c r="Q1964" t="s">
        <v>67</v>
      </c>
      <c r="R1964" t="s">
        <v>40</v>
      </c>
      <c r="S1964" t="str">
        <f>IF(Table1[[#This Row],[Current Employee Rating]]&gt;=4,"High Performer",IF(Table1[[#This Row],[Current Employee Rating]]&gt;=3,"Average Performer","Low Performer"))</f>
        <v>High Performer</v>
      </c>
      <c r="T1964">
        <v>5</v>
      </c>
      <c r="U1964" s="1">
        <v>44926</v>
      </c>
      <c r="V1964">
        <v>1</v>
      </c>
      <c r="W1964" t="str">
        <f>IF(Table1[[#This Row],[Engagement Score]]&lt;3,"Low",IF(Table1[[#This Row],[Engagement Score]]&lt;4,"Medium","High"))</f>
        <v>Low</v>
      </c>
      <c r="X1964">
        <v>1</v>
      </c>
      <c r="Y1964" t="str">
        <f>IF(Table1[[#This Row],[Satisfaction Score]]&lt;3,"Unsatisfied",IF(Table1[[#This Row],[Satisfaction Score]]&lt;4,"Neutral","Satisfied"))</f>
        <v>Unsatisfied</v>
      </c>
      <c r="Z1964">
        <v>5</v>
      </c>
      <c r="AA1964" s="1">
        <v>45057</v>
      </c>
      <c r="AB1964" t="s">
        <v>68</v>
      </c>
      <c r="AC1964" t="s">
        <v>42</v>
      </c>
      <c r="AD1964" t="s">
        <v>73</v>
      </c>
      <c r="AE1964">
        <v>4</v>
      </c>
      <c r="AF1964" s="5">
        <v>703.29</v>
      </c>
      <c r="AG1964">
        <v>35</v>
      </c>
      <c r="AH1964" t="str">
        <f t="shared" si="30"/>
        <v>Adult</v>
      </c>
    </row>
    <row r="1965" spans="1:34" x14ac:dyDescent="0.25">
      <c r="A1965">
        <v>2487</v>
      </c>
      <c r="B1965" s="1">
        <v>43666</v>
      </c>
      <c r="C1965">
        <v>6</v>
      </c>
      <c r="D1965" t="s">
        <v>145</v>
      </c>
      <c r="E1965" t="s">
        <v>94</v>
      </c>
      <c r="F1965" t="s">
        <v>30</v>
      </c>
      <c r="G1965" t="s">
        <v>46</v>
      </c>
      <c r="H1965" t="s">
        <v>45</v>
      </c>
      <c r="I1965" t="s">
        <v>33</v>
      </c>
      <c r="J1965" t="s">
        <v>95</v>
      </c>
      <c r="K1965" t="s">
        <v>95</v>
      </c>
      <c r="L1965" t="s">
        <v>89</v>
      </c>
      <c r="M1965" s="1">
        <v>28833</v>
      </c>
      <c r="N1965" t="s">
        <v>36</v>
      </c>
      <c r="O1965" t="s">
        <v>48</v>
      </c>
      <c r="P1965" t="s">
        <v>38</v>
      </c>
      <c r="Q1965" t="s">
        <v>61</v>
      </c>
      <c r="R1965" t="s">
        <v>40</v>
      </c>
      <c r="S1965" t="str">
        <f>IF(Table1[[#This Row],[Current Employee Rating]]&gt;=4,"High Performer",IF(Table1[[#This Row],[Current Employee Rating]]&gt;=3,"Average Performer","Low Performer"))</f>
        <v>High Performer</v>
      </c>
      <c r="T1965">
        <v>4</v>
      </c>
      <c r="U1965" s="1">
        <v>45052</v>
      </c>
      <c r="V1965">
        <v>1</v>
      </c>
      <c r="W1965" t="str">
        <f>IF(Table1[[#This Row],[Engagement Score]]&lt;3,"Low",IF(Table1[[#This Row],[Engagement Score]]&lt;4,"Medium","High"))</f>
        <v>Low</v>
      </c>
      <c r="X1965">
        <v>1</v>
      </c>
      <c r="Y1965" t="str">
        <f>IF(Table1[[#This Row],[Satisfaction Score]]&lt;3,"Unsatisfied",IF(Table1[[#This Row],[Satisfaction Score]]&lt;4,"Neutral","Satisfied"))</f>
        <v>Unsatisfied</v>
      </c>
      <c r="Z1965">
        <v>4</v>
      </c>
      <c r="AA1965" s="1">
        <v>44891</v>
      </c>
      <c r="AB1965" t="s">
        <v>68</v>
      </c>
      <c r="AC1965" t="s">
        <v>42</v>
      </c>
      <c r="AD1965" t="s">
        <v>43</v>
      </c>
      <c r="AE1965">
        <v>4</v>
      </c>
      <c r="AF1965" s="5">
        <v>102.96</v>
      </c>
      <c r="AG1965">
        <v>41</v>
      </c>
      <c r="AH1965" t="str">
        <f t="shared" si="30"/>
        <v>Middle Aged</v>
      </c>
    </row>
    <row r="1966" spans="1:34" x14ac:dyDescent="0.25">
      <c r="A1966">
        <v>2488</v>
      </c>
      <c r="B1966" s="1">
        <v>44707</v>
      </c>
      <c r="C1966">
        <v>3</v>
      </c>
      <c r="D1966" t="s">
        <v>150</v>
      </c>
      <c r="E1966" t="s">
        <v>54</v>
      </c>
      <c r="F1966" t="s">
        <v>30</v>
      </c>
      <c r="G1966" t="s">
        <v>31</v>
      </c>
      <c r="H1966" t="s">
        <v>45</v>
      </c>
      <c r="I1966" t="s">
        <v>55</v>
      </c>
      <c r="J1966" t="s">
        <v>95</v>
      </c>
      <c r="K1966" t="s">
        <v>95</v>
      </c>
      <c r="L1966" t="s">
        <v>70</v>
      </c>
      <c r="M1966" s="1">
        <v>32539</v>
      </c>
      <c r="N1966" t="s">
        <v>36</v>
      </c>
      <c r="O1966" t="s">
        <v>48</v>
      </c>
      <c r="P1966" t="s">
        <v>60</v>
      </c>
      <c r="Q1966" t="s">
        <v>67</v>
      </c>
      <c r="R1966" t="s">
        <v>40</v>
      </c>
      <c r="S1966" t="str">
        <f>IF(Table1[[#This Row],[Current Employee Rating]]&gt;=4,"High Performer",IF(Table1[[#This Row],[Current Employee Rating]]&gt;=3,"Average Performer","Low Performer"))</f>
        <v>Low Performer</v>
      </c>
      <c r="T1966">
        <v>1</v>
      </c>
      <c r="U1966" s="1">
        <v>44936</v>
      </c>
      <c r="V1966">
        <v>2</v>
      </c>
      <c r="W1966" t="str">
        <f>IF(Table1[[#This Row],[Engagement Score]]&lt;3,"Low",IF(Table1[[#This Row],[Engagement Score]]&lt;4,"Medium","High"))</f>
        <v>Low</v>
      </c>
      <c r="X1966">
        <v>4</v>
      </c>
      <c r="Y1966" t="str">
        <f>IF(Table1[[#This Row],[Satisfaction Score]]&lt;3,"Unsatisfied",IF(Table1[[#This Row],[Satisfaction Score]]&lt;4,"Neutral","Satisfied"))</f>
        <v>Satisfied</v>
      </c>
      <c r="Z1966">
        <v>5</v>
      </c>
      <c r="AA1966" s="1">
        <v>44898</v>
      </c>
      <c r="AB1966" t="s">
        <v>50</v>
      </c>
      <c r="AC1966" t="s">
        <v>51</v>
      </c>
      <c r="AD1966" t="s">
        <v>63</v>
      </c>
      <c r="AE1966">
        <v>5</v>
      </c>
      <c r="AF1966" s="5">
        <v>278.95999999999998</v>
      </c>
      <c r="AG1966">
        <v>33</v>
      </c>
      <c r="AH1966" t="str">
        <f t="shared" si="30"/>
        <v>Adult</v>
      </c>
    </row>
    <row r="1967" spans="1:34" x14ac:dyDescent="0.25">
      <c r="A1967">
        <v>2489</v>
      </c>
      <c r="B1967" s="1">
        <v>44401</v>
      </c>
      <c r="C1967">
        <v>4</v>
      </c>
      <c r="D1967" t="s">
        <v>146</v>
      </c>
      <c r="E1967" t="s">
        <v>81</v>
      </c>
      <c r="F1967" t="s">
        <v>30</v>
      </c>
      <c r="G1967" t="s">
        <v>31</v>
      </c>
      <c r="H1967" t="s">
        <v>45</v>
      </c>
      <c r="I1967" t="s">
        <v>46</v>
      </c>
      <c r="J1967" t="s">
        <v>95</v>
      </c>
      <c r="K1967" t="s">
        <v>95</v>
      </c>
      <c r="L1967" t="s">
        <v>70</v>
      </c>
      <c r="M1967" s="1">
        <v>19928</v>
      </c>
      <c r="N1967" t="s">
        <v>36</v>
      </c>
      <c r="O1967" t="s">
        <v>48</v>
      </c>
      <c r="P1967" t="s">
        <v>49</v>
      </c>
      <c r="Q1967" t="s">
        <v>61</v>
      </c>
      <c r="R1967" t="s">
        <v>40</v>
      </c>
      <c r="S1967" t="str">
        <f>IF(Table1[[#This Row],[Current Employee Rating]]&gt;=4,"High Performer",IF(Table1[[#This Row],[Current Employee Rating]]&gt;=3,"Average Performer","Low Performer"))</f>
        <v>High Performer</v>
      </c>
      <c r="T1967">
        <v>5</v>
      </c>
      <c r="U1967" s="1">
        <v>44826</v>
      </c>
      <c r="V1967">
        <v>1</v>
      </c>
      <c r="W1967" t="str">
        <f>IF(Table1[[#This Row],[Engagement Score]]&lt;3,"Low",IF(Table1[[#This Row],[Engagement Score]]&lt;4,"Medium","High"))</f>
        <v>Low</v>
      </c>
      <c r="X1967">
        <v>3</v>
      </c>
      <c r="Y1967" t="str">
        <f>IF(Table1[[#This Row],[Satisfaction Score]]&lt;3,"Unsatisfied",IF(Table1[[#This Row],[Satisfaction Score]]&lt;4,"Neutral","Satisfied"))</f>
        <v>Neutral</v>
      </c>
      <c r="Z1967">
        <v>2</v>
      </c>
      <c r="AA1967" s="1">
        <v>45015</v>
      </c>
      <c r="AB1967" t="s">
        <v>92</v>
      </c>
      <c r="AC1967" t="s">
        <v>42</v>
      </c>
      <c r="AD1967" t="s">
        <v>52</v>
      </c>
      <c r="AE1967">
        <v>4</v>
      </c>
      <c r="AF1967" s="5">
        <v>168.1</v>
      </c>
      <c r="AG1967">
        <v>67</v>
      </c>
      <c r="AH1967" t="str">
        <f t="shared" si="30"/>
        <v>Old</v>
      </c>
    </row>
    <row r="1968" spans="1:34" x14ac:dyDescent="0.25">
      <c r="A1968">
        <v>2490</v>
      </c>
      <c r="B1968" s="1">
        <v>44466</v>
      </c>
      <c r="C1968">
        <v>4</v>
      </c>
      <c r="D1968" t="s">
        <v>148</v>
      </c>
      <c r="E1968" t="s">
        <v>87</v>
      </c>
      <c r="F1968" t="s">
        <v>30</v>
      </c>
      <c r="G1968" t="s">
        <v>31</v>
      </c>
      <c r="H1968" t="s">
        <v>45</v>
      </c>
      <c r="I1968" t="s">
        <v>46</v>
      </c>
      <c r="J1968" t="s">
        <v>95</v>
      </c>
      <c r="K1968" t="s">
        <v>95</v>
      </c>
      <c r="L1968" t="s">
        <v>65</v>
      </c>
      <c r="M1968" s="1">
        <v>19926</v>
      </c>
      <c r="N1968" t="s">
        <v>36</v>
      </c>
      <c r="O1968" t="s">
        <v>48</v>
      </c>
      <c r="P1968" t="s">
        <v>60</v>
      </c>
      <c r="Q1968" t="s">
        <v>39</v>
      </c>
      <c r="R1968" t="s">
        <v>40</v>
      </c>
      <c r="S1968" t="str">
        <f>IF(Table1[[#This Row],[Current Employee Rating]]&gt;=4,"High Performer",IF(Table1[[#This Row],[Current Employee Rating]]&gt;=3,"Average Performer","Low Performer"))</f>
        <v>High Performer</v>
      </c>
      <c r="T1968">
        <v>4</v>
      </c>
      <c r="U1968" s="1">
        <v>44951</v>
      </c>
      <c r="V1968">
        <v>2</v>
      </c>
      <c r="W1968" t="str">
        <f>IF(Table1[[#This Row],[Engagement Score]]&lt;3,"Low",IF(Table1[[#This Row],[Engagement Score]]&lt;4,"Medium","High"))</f>
        <v>Low</v>
      </c>
      <c r="X1968">
        <v>2</v>
      </c>
      <c r="Y1968" t="str">
        <f>IF(Table1[[#This Row],[Satisfaction Score]]&lt;3,"Unsatisfied",IF(Table1[[#This Row],[Satisfaction Score]]&lt;4,"Neutral","Satisfied"))</f>
        <v>Unsatisfied</v>
      </c>
      <c r="Z1968">
        <v>4</v>
      </c>
      <c r="AA1968" s="1">
        <v>45081</v>
      </c>
      <c r="AB1968" t="s">
        <v>41</v>
      </c>
      <c r="AC1968" t="s">
        <v>42</v>
      </c>
      <c r="AD1968" t="s">
        <v>52</v>
      </c>
      <c r="AE1968">
        <v>1</v>
      </c>
      <c r="AF1968" s="5">
        <v>886.63</v>
      </c>
      <c r="AG1968">
        <v>67</v>
      </c>
      <c r="AH1968" t="str">
        <f t="shared" si="30"/>
        <v>Old</v>
      </c>
    </row>
    <row r="1969" spans="1:34" x14ac:dyDescent="0.25">
      <c r="A1969">
        <v>2491</v>
      </c>
      <c r="B1969" s="1">
        <v>43562</v>
      </c>
      <c r="C1969">
        <v>7</v>
      </c>
      <c r="D1969" t="s">
        <v>128</v>
      </c>
      <c r="E1969" t="s">
        <v>69</v>
      </c>
      <c r="F1969" t="s">
        <v>30</v>
      </c>
      <c r="G1969" t="s">
        <v>31</v>
      </c>
      <c r="H1969" t="s">
        <v>45</v>
      </c>
      <c r="I1969" t="s">
        <v>55</v>
      </c>
      <c r="J1969" t="s">
        <v>129</v>
      </c>
      <c r="K1969" t="s">
        <v>129</v>
      </c>
      <c r="L1969" t="s">
        <v>65</v>
      </c>
      <c r="M1969" s="1">
        <v>16220</v>
      </c>
      <c r="N1969" t="s">
        <v>36</v>
      </c>
      <c r="O1969" t="s">
        <v>48</v>
      </c>
      <c r="P1969" t="s">
        <v>72</v>
      </c>
      <c r="Q1969" t="s">
        <v>61</v>
      </c>
      <c r="R1969" t="s">
        <v>40</v>
      </c>
      <c r="S1969" t="str">
        <f>IF(Table1[[#This Row],[Current Employee Rating]]&gt;=4,"High Performer",IF(Table1[[#This Row],[Current Employee Rating]]&gt;=3,"Average Performer","Low Performer"))</f>
        <v>Low Performer</v>
      </c>
      <c r="T1969">
        <v>1</v>
      </c>
      <c r="U1969" s="1">
        <v>44980</v>
      </c>
      <c r="V1969">
        <v>4</v>
      </c>
      <c r="W1969" t="str">
        <f>IF(Table1[[#This Row],[Engagement Score]]&lt;3,"Low",IF(Table1[[#This Row],[Engagement Score]]&lt;4,"Medium","High"))</f>
        <v>High</v>
      </c>
      <c r="X1969">
        <v>5</v>
      </c>
      <c r="Y1969" t="str">
        <f>IF(Table1[[#This Row],[Satisfaction Score]]&lt;3,"Unsatisfied",IF(Table1[[#This Row],[Satisfaction Score]]&lt;4,"Neutral","Satisfied"))</f>
        <v>Satisfied</v>
      </c>
      <c r="Z1969">
        <v>2</v>
      </c>
      <c r="AA1969" s="1">
        <v>45104</v>
      </c>
      <c r="AB1969" t="s">
        <v>50</v>
      </c>
      <c r="AC1969" t="s">
        <v>51</v>
      </c>
      <c r="AD1969" t="s">
        <v>52</v>
      </c>
      <c r="AE1969">
        <v>5</v>
      </c>
      <c r="AF1969" s="5">
        <v>721.79</v>
      </c>
      <c r="AG1969">
        <v>75</v>
      </c>
      <c r="AH1969" t="str">
        <f t="shared" si="30"/>
        <v>Old</v>
      </c>
    </row>
    <row r="1970" spans="1:34" x14ac:dyDescent="0.25">
      <c r="A1970">
        <v>2492</v>
      </c>
      <c r="B1970" s="1">
        <v>43666</v>
      </c>
      <c r="C1970">
        <v>6</v>
      </c>
      <c r="D1970" t="s">
        <v>128</v>
      </c>
      <c r="E1970" t="s">
        <v>29</v>
      </c>
      <c r="F1970" t="s">
        <v>30</v>
      </c>
      <c r="G1970" t="s">
        <v>55</v>
      </c>
      <c r="H1970" t="s">
        <v>32</v>
      </c>
      <c r="I1970" t="s">
        <v>33</v>
      </c>
      <c r="J1970" t="s">
        <v>129</v>
      </c>
      <c r="K1970" t="s">
        <v>129</v>
      </c>
      <c r="L1970" t="s">
        <v>65</v>
      </c>
      <c r="M1970" s="1">
        <v>21158</v>
      </c>
      <c r="N1970" t="s">
        <v>36</v>
      </c>
      <c r="O1970" t="s">
        <v>48</v>
      </c>
      <c r="P1970" t="s">
        <v>38</v>
      </c>
      <c r="Q1970" t="s">
        <v>67</v>
      </c>
      <c r="R1970" t="s">
        <v>40</v>
      </c>
      <c r="S1970" t="str">
        <f>IF(Table1[[#This Row],[Current Employee Rating]]&gt;=4,"High Performer",IF(Table1[[#This Row],[Current Employee Rating]]&gt;=3,"Average Performer","Low Performer"))</f>
        <v>Low Performer</v>
      </c>
      <c r="T1970">
        <v>2</v>
      </c>
      <c r="U1970" s="1">
        <v>44928</v>
      </c>
      <c r="V1970">
        <v>3</v>
      </c>
      <c r="W1970" t="str">
        <f>IF(Table1[[#This Row],[Engagement Score]]&lt;3,"Low",IF(Table1[[#This Row],[Engagement Score]]&lt;4,"Medium","High"))</f>
        <v>Medium</v>
      </c>
      <c r="X1970">
        <v>2</v>
      </c>
      <c r="Y1970" t="str">
        <f>IF(Table1[[#This Row],[Satisfaction Score]]&lt;3,"Unsatisfied",IF(Table1[[#This Row],[Satisfaction Score]]&lt;4,"Neutral","Satisfied"))</f>
        <v>Unsatisfied</v>
      </c>
      <c r="Z1970">
        <v>5</v>
      </c>
      <c r="AA1970" s="1">
        <v>44879</v>
      </c>
      <c r="AB1970" t="s">
        <v>41</v>
      </c>
      <c r="AC1970" t="s">
        <v>51</v>
      </c>
      <c r="AD1970" t="s">
        <v>63</v>
      </c>
      <c r="AE1970">
        <v>4</v>
      </c>
      <c r="AF1970" s="5">
        <v>765.32</v>
      </c>
      <c r="AG1970">
        <v>62</v>
      </c>
      <c r="AH1970" t="str">
        <f t="shared" si="30"/>
        <v>Old</v>
      </c>
    </row>
    <row r="1971" spans="1:34" x14ac:dyDescent="0.25">
      <c r="A1971">
        <v>2493</v>
      </c>
      <c r="B1971" s="1">
        <v>44898</v>
      </c>
      <c r="C1971">
        <v>3</v>
      </c>
      <c r="D1971" t="s">
        <v>128</v>
      </c>
      <c r="E1971" t="s">
        <v>85</v>
      </c>
      <c r="F1971" t="s">
        <v>30</v>
      </c>
      <c r="G1971" t="s">
        <v>31</v>
      </c>
      <c r="H1971" t="s">
        <v>32</v>
      </c>
      <c r="I1971" t="s">
        <v>55</v>
      </c>
      <c r="J1971" t="s">
        <v>129</v>
      </c>
      <c r="K1971" t="s">
        <v>129</v>
      </c>
      <c r="L1971" t="s">
        <v>70</v>
      </c>
      <c r="M1971" s="1">
        <v>29722</v>
      </c>
      <c r="N1971" t="s">
        <v>36</v>
      </c>
      <c r="O1971" t="s">
        <v>48</v>
      </c>
      <c r="P1971" t="s">
        <v>72</v>
      </c>
      <c r="Q1971" t="s">
        <v>77</v>
      </c>
      <c r="R1971" t="s">
        <v>40</v>
      </c>
      <c r="S1971" t="str">
        <f>IF(Table1[[#This Row],[Current Employee Rating]]&gt;=4,"High Performer",IF(Table1[[#This Row],[Current Employee Rating]]&gt;=3,"Average Performer","Low Performer"))</f>
        <v>High Performer</v>
      </c>
      <c r="T1971">
        <v>4</v>
      </c>
      <c r="U1971" s="1">
        <v>44949</v>
      </c>
      <c r="V1971">
        <v>1</v>
      </c>
      <c r="W1971" t="str">
        <f>IF(Table1[[#This Row],[Engagement Score]]&lt;3,"Low",IF(Table1[[#This Row],[Engagement Score]]&lt;4,"Medium","High"))</f>
        <v>Low</v>
      </c>
      <c r="X1971">
        <v>3</v>
      </c>
      <c r="Y1971" t="str">
        <f>IF(Table1[[#This Row],[Satisfaction Score]]&lt;3,"Unsatisfied",IF(Table1[[#This Row],[Satisfaction Score]]&lt;4,"Neutral","Satisfied"))</f>
        <v>Neutral</v>
      </c>
      <c r="Z1971">
        <v>1</v>
      </c>
      <c r="AA1971" s="1">
        <v>44933</v>
      </c>
      <c r="AB1971" t="s">
        <v>92</v>
      </c>
      <c r="AC1971" t="s">
        <v>42</v>
      </c>
      <c r="AD1971" t="s">
        <v>63</v>
      </c>
      <c r="AE1971">
        <v>2</v>
      </c>
      <c r="AF1971" s="5">
        <v>443.46</v>
      </c>
      <c r="AG1971">
        <v>41</v>
      </c>
      <c r="AH1971" t="str">
        <f t="shared" si="30"/>
        <v>Middle Aged</v>
      </c>
    </row>
    <row r="1972" spans="1:34" x14ac:dyDescent="0.25">
      <c r="A1972">
        <v>2494</v>
      </c>
      <c r="B1972" s="1">
        <v>43925</v>
      </c>
      <c r="C1972">
        <v>6</v>
      </c>
      <c r="D1972" t="s">
        <v>145</v>
      </c>
      <c r="E1972" t="s">
        <v>87</v>
      </c>
      <c r="F1972" t="s">
        <v>30</v>
      </c>
      <c r="G1972" t="s">
        <v>31</v>
      </c>
      <c r="H1972" t="s">
        <v>45</v>
      </c>
      <c r="I1972" t="s">
        <v>33</v>
      </c>
      <c r="J1972" t="s">
        <v>95</v>
      </c>
      <c r="K1972" t="s">
        <v>95</v>
      </c>
      <c r="L1972" t="s">
        <v>70</v>
      </c>
      <c r="M1972" s="1">
        <v>28706</v>
      </c>
      <c r="N1972" t="s">
        <v>36</v>
      </c>
      <c r="O1972" t="s">
        <v>48</v>
      </c>
      <c r="P1972" t="s">
        <v>84</v>
      </c>
      <c r="Q1972" t="s">
        <v>67</v>
      </c>
      <c r="R1972" t="s">
        <v>40</v>
      </c>
      <c r="S1972" t="str">
        <f>IF(Table1[[#This Row],[Current Employee Rating]]&gt;=4,"High Performer",IF(Table1[[#This Row],[Current Employee Rating]]&gt;=3,"Average Performer","Low Performer"))</f>
        <v>High Performer</v>
      </c>
      <c r="T1972">
        <v>4</v>
      </c>
      <c r="U1972" s="1">
        <v>44871</v>
      </c>
      <c r="V1972">
        <v>1</v>
      </c>
      <c r="W1972" t="str">
        <f>IF(Table1[[#This Row],[Engagement Score]]&lt;3,"Low",IF(Table1[[#This Row],[Engagement Score]]&lt;4,"Medium","High"))</f>
        <v>Low</v>
      </c>
      <c r="X1972">
        <v>1</v>
      </c>
      <c r="Y1972" t="str">
        <f>IF(Table1[[#This Row],[Satisfaction Score]]&lt;3,"Unsatisfied",IF(Table1[[#This Row],[Satisfaction Score]]&lt;4,"Neutral","Satisfied"))</f>
        <v>Unsatisfied</v>
      </c>
      <c r="Z1972">
        <v>1</v>
      </c>
      <c r="AA1972" s="1">
        <v>44871</v>
      </c>
      <c r="AB1972" t="s">
        <v>50</v>
      </c>
      <c r="AC1972" t="s">
        <v>42</v>
      </c>
      <c r="AD1972" t="s">
        <v>52</v>
      </c>
      <c r="AE1972">
        <v>2</v>
      </c>
      <c r="AF1972" s="5">
        <v>203.97</v>
      </c>
      <c r="AG1972">
        <v>42</v>
      </c>
      <c r="AH1972" t="str">
        <f t="shared" si="30"/>
        <v>Middle Aged</v>
      </c>
    </row>
    <row r="1973" spans="1:34" x14ac:dyDescent="0.25">
      <c r="A1973">
        <v>2495</v>
      </c>
      <c r="B1973" s="1">
        <v>43898</v>
      </c>
      <c r="C1973">
        <v>6</v>
      </c>
      <c r="D1973" t="s">
        <v>150</v>
      </c>
      <c r="E1973" t="s">
        <v>81</v>
      </c>
      <c r="F1973" t="s">
        <v>30</v>
      </c>
      <c r="G1973" t="s">
        <v>31</v>
      </c>
      <c r="H1973" t="s">
        <v>56</v>
      </c>
      <c r="I1973" t="s">
        <v>46</v>
      </c>
      <c r="J1973" t="s">
        <v>95</v>
      </c>
      <c r="K1973" t="s">
        <v>95</v>
      </c>
      <c r="L1973" t="s">
        <v>97</v>
      </c>
      <c r="M1973" s="1">
        <v>25594</v>
      </c>
      <c r="N1973" t="s">
        <v>36</v>
      </c>
      <c r="O1973" t="s">
        <v>48</v>
      </c>
      <c r="P1973" t="s">
        <v>72</v>
      </c>
      <c r="Q1973" t="s">
        <v>67</v>
      </c>
      <c r="R1973" t="s">
        <v>40</v>
      </c>
      <c r="S1973" t="str">
        <f>IF(Table1[[#This Row],[Current Employee Rating]]&gt;=4,"High Performer",IF(Table1[[#This Row],[Current Employee Rating]]&gt;=3,"Average Performer","Low Performer"))</f>
        <v>Low Performer</v>
      </c>
      <c r="T1973">
        <v>1</v>
      </c>
      <c r="U1973" s="1">
        <v>44936</v>
      </c>
      <c r="V1973">
        <v>5</v>
      </c>
      <c r="W1973" t="str">
        <f>IF(Table1[[#This Row],[Engagement Score]]&lt;3,"Low",IF(Table1[[#This Row],[Engagement Score]]&lt;4,"Medium","High"))</f>
        <v>High</v>
      </c>
      <c r="X1973">
        <v>1</v>
      </c>
      <c r="Y1973" t="str">
        <f>IF(Table1[[#This Row],[Satisfaction Score]]&lt;3,"Unsatisfied",IF(Table1[[#This Row],[Satisfaction Score]]&lt;4,"Neutral","Satisfied"))</f>
        <v>Unsatisfied</v>
      </c>
      <c r="Z1973">
        <v>2</v>
      </c>
      <c r="AA1973" s="1">
        <v>44800</v>
      </c>
      <c r="AB1973" t="s">
        <v>62</v>
      </c>
      <c r="AC1973" t="s">
        <v>42</v>
      </c>
      <c r="AD1973" t="s">
        <v>52</v>
      </c>
      <c r="AE1973">
        <v>3</v>
      </c>
      <c r="AF1973" s="5">
        <v>180.44</v>
      </c>
      <c r="AG1973">
        <v>50</v>
      </c>
      <c r="AH1973" t="str">
        <f t="shared" si="30"/>
        <v>Middle Aged</v>
      </c>
    </row>
    <row r="1974" spans="1:34" x14ac:dyDescent="0.25">
      <c r="A1974">
        <v>2496</v>
      </c>
      <c r="B1974" s="1">
        <v>44102</v>
      </c>
      <c r="C1974">
        <v>5</v>
      </c>
      <c r="D1974" t="s">
        <v>146</v>
      </c>
      <c r="E1974" t="s">
        <v>54</v>
      </c>
      <c r="F1974" t="s">
        <v>30</v>
      </c>
      <c r="G1974" t="s">
        <v>46</v>
      </c>
      <c r="H1974" t="s">
        <v>56</v>
      </c>
      <c r="I1974" t="s">
        <v>33</v>
      </c>
      <c r="J1974" t="s">
        <v>95</v>
      </c>
      <c r="K1974" t="s">
        <v>95</v>
      </c>
      <c r="L1974" t="s">
        <v>111</v>
      </c>
      <c r="M1974" s="1">
        <v>22358</v>
      </c>
      <c r="N1974" t="s">
        <v>36</v>
      </c>
      <c r="O1974" t="s">
        <v>48</v>
      </c>
      <c r="P1974" t="s">
        <v>60</v>
      </c>
      <c r="Q1974" t="s">
        <v>61</v>
      </c>
      <c r="R1974" t="s">
        <v>40</v>
      </c>
      <c r="S1974" t="str">
        <f>IF(Table1[[#This Row],[Current Employee Rating]]&gt;=4,"High Performer",IF(Table1[[#This Row],[Current Employee Rating]]&gt;=3,"Average Performer","Low Performer"))</f>
        <v>Low Performer</v>
      </c>
      <c r="T1974">
        <v>2</v>
      </c>
      <c r="U1974" s="1">
        <v>44910</v>
      </c>
      <c r="V1974">
        <v>2</v>
      </c>
      <c r="W1974" t="str">
        <f>IF(Table1[[#This Row],[Engagement Score]]&lt;3,"Low",IF(Table1[[#This Row],[Engagement Score]]&lt;4,"Medium","High"))</f>
        <v>Low</v>
      </c>
      <c r="X1974">
        <v>3</v>
      </c>
      <c r="Y1974" t="str">
        <f>IF(Table1[[#This Row],[Satisfaction Score]]&lt;3,"Unsatisfied",IF(Table1[[#This Row],[Satisfaction Score]]&lt;4,"Neutral","Satisfied"))</f>
        <v>Neutral</v>
      </c>
      <c r="Z1974">
        <v>3</v>
      </c>
      <c r="AA1974" s="1">
        <v>44969</v>
      </c>
      <c r="AB1974" t="s">
        <v>68</v>
      </c>
      <c r="AC1974" t="s">
        <v>42</v>
      </c>
      <c r="AD1974" t="s">
        <v>73</v>
      </c>
      <c r="AE1974">
        <v>3</v>
      </c>
      <c r="AF1974" s="5">
        <v>647.25</v>
      </c>
      <c r="AG1974">
        <v>59</v>
      </c>
      <c r="AH1974" t="str">
        <f t="shared" si="30"/>
        <v>Middle Aged</v>
      </c>
    </row>
    <row r="1975" spans="1:34" x14ac:dyDescent="0.25">
      <c r="A1975">
        <v>2497</v>
      </c>
      <c r="B1975" s="1">
        <v>44391</v>
      </c>
      <c r="C1975">
        <v>4</v>
      </c>
      <c r="D1975" t="s">
        <v>148</v>
      </c>
      <c r="E1975" t="s">
        <v>94</v>
      </c>
      <c r="F1975" t="s">
        <v>30</v>
      </c>
      <c r="G1975" t="s">
        <v>55</v>
      </c>
      <c r="H1975" t="s">
        <v>32</v>
      </c>
      <c r="I1975" t="s">
        <v>33</v>
      </c>
      <c r="J1975" t="s">
        <v>95</v>
      </c>
      <c r="K1975" t="s">
        <v>95</v>
      </c>
      <c r="L1975" t="s">
        <v>70</v>
      </c>
      <c r="M1975" s="1">
        <v>20337</v>
      </c>
      <c r="N1975" t="s">
        <v>36</v>
      </c>
      <c r="O1975" t="s">
        <v>48</v>
      </c>
      <c r="P1975" t="s">
        <v>38</v>
      </c>
      <c r="Q1975" t="s">
        <v>61</v>
      </c>
      <c r="R1975" t="s">
        <v>40</v>
      </c>
      <c r="S1975" t="str">
        <f>IF(Table1[[#This Row],[Current Employee Rating]]&gt;=4,"High Performer",IF(Table1[[#This Row],[Current Employee Rating]]&gt;=3,"Average Performer","Low Performer"))</f>
        <v>High Performer</v>
      </c>
      <c r="T1975">
        <v>4</v>
      </c>
      <c r="U1975" s="1">
        <v>44861</v>
      </c>
      <c r="V1975">
        <v>5</v>
      </c>
      <c r="W1975" t="str">
        <f>IF(Table1[[#This Row],[Engagement Score]]&lt;3,"Low",IF(Table1[[#This Row],[Engagement Score]]&lt;4,"Medium","High"))</f>
        <v>High</v>
      </c>
      <c r="X1975">
        <v>2</v>
      </c>
      <c r="Y1975" t="str">
        <f>IF(Table1[[#This Row],[Satisfaction Score]]&lt;3,"Unsatisfied",IF(Table1[[#This Row],[Satisfaction Score]]&lt;4,"Neutral","Satisfied"))</f>
        <v>Unsatisfied</v>
      </c>
      <c r="Z1975">
        <v>5</v>
      </c>
      <c r="AA1975" s="1">
        <v>44811</v>
      </c>
      <c r="AB1975" t="s">
        <v>50</v>
      </c>
      <c r="AC1975" t="s">
        <v>42</v>
      </c>
      <c r="AD1975" t="s">
        <v>73</v>
      </c>
      <c r="AE1975">
        <v>4</v>
      </c>
      <c r="AF1975" s="5">
        <v>833.99</v>
      </c>
      <c r="AG1975">
        <v>66</v>
      </c>
      <c r="AH1975" t="str">
        <f t="shared" si="30"/>
        <v>Old</v>
      </c>
    </row>
    <row r="1976" spans="1:34" x14ac:dyDescent="0.25">
      <c r="A1976">
        <v>2498</v>
      </c>
      <c r="B1976" s="1">
        <v>43755</v>
      </c>
      <c r="C1976">
        <v>6</v>
      </c>
      <c r="D1976" t="s">
        <v>139</v>
      </c>
      <c r="E1976" t="s">
        <v>94</v>
      </c>
      <c r="F1976" t="s">
        <v>108</v>
      </c>
      <c r="G1976" t="s">
        <v>55</v>
      </c>
      <c r="H1976" t="s">
        <v>45</v>
      </c>
      <c r="I1976" t="s">
        <v>33</v>
      </c>
      <c r="J1976" t="s">
        <v>95</v>
      </c>
      <c r="K1976" t="s">
        <v>95</v>
      </c>
      <c r="L1976" t="s">
        <v>70</v>
      </c>
      <c r="M1976" s="1">
        <v>36411</v>
      </c>
      <c r="N1976" t="s">
        <v>36</v>
      </c>
      <c r="O1976" t="s">
        <v>37</v>
      </c>
      <c r="P1976" t="s">
        <v>84</v>
      </c>
      <c r="Q1976" t="s">
        <v>77</v>
      </c>
      <c r="R1976" t="s">
        <v>40</v>
      </c>
      <c r="S1976" t="str">
        <f>IF(Table1[[#This Row],[Current Employee Rating]]&gt;=4,"High Performer",IF(Table1[[#This Row],[Current Employee Rating]]&gt;=3,"Average Performer","Low Performer"))</f>
        <v>High Performer</v>
      </c>
      <c r="T1976">
        <v>4</v>
      </c>
      <c r="U1976" s="1">
        <v>45112</v>
      </c>
      <c r="V1976">
        <v>5</v>
      </c>
      <c r="W1976" t="str">
        <f>IF(Table1[[#This Row],[Engagement Score]]&lt;3,"Low",IF(Table1[[#This Row],[Engagement Score]]&lt;4,"Medium","High"))</f>
        <v>High</v>
      </c>
      <c r="X1976">
        <v>3</v>
      </c>
      <c r="Y1976" t="str">
        <f>IF(Table1[[#This Row],[Satisfaction Score]]&lt;3,"Unsatisfied",IF(Table1[[#This Row],[Satisfaction Score]]&lt;4,"Neutral","Satisfied"))</f>
        <v>Neutral</v>
      </c>
      <c r="Z1976">
        <v>5</v>
      </c>
      <c r="AA1976" s="1">
        <v>44895</v>
      </c>
      <c r="AB1976" t="s">
        <v>62</v>
      </c>
      <c r="AC1976" t="s">
        <v>42</v>
      </c>
      <c r="AD1976" t="s">
        <v>52</v>
      </c>
      <c r="AE1976">
        <v>4</v>
      </c>
      <c r="AF1976" s="5">
        <v>825.58</v>
      </c>
      <c r="AG1976">
        <v>20</v>
      </c>
      <c r="AH1976" t="str">
        <f t="shared" si="30"/>
        <v>Young Adult</v>
      </c>
    </row>
    <row r="1977" spans="1:34" x14ac:dyDescent="0.25">
      <c r="A1977">
        <v>2499</v>
      </c>
      <c r="B1977" s="1">
        <v>45024</v>
      </c>
      <c r="C1977">
        <v>3</v>
      </c>
      <c r="D1977" t="s">
        <v>128</v>
      </c>
      <c r="E1977" t="s">
        <v>54</v>
      </c>
      <c r="F1977" t="s">
        <v>30</v>
      </c>
      <c r="G1977" t="s">
        <v>31</v>
      </c>
      <c r="H1977" t="s">
        <v>56</v>
      </c>
      <c r="I1977" t="s">
        <v>55</v>
      </c>
      <c r="J1977" t="s">
        <v>129</v>
      </c>
      <c r="K1977" t="s">
        <v>129</v>
      </c>
      <c r="L1977" t="s">
        <v>96</v>
      </c>
      <c r="M1977" s="1">
        <v>32755</v>
      </c>
      <c r="N1977" t="s">
        <v>36</v>
      </c>
      <c r="O1977" t="s">
        <v>48</v>
      </c>
      <c r="P1977" t="s">
        <v>84</v>
      </c>
      <c r="Q1977" t="s">
        <v>67</v>
      </c>
      <c r="R1977" t="s">
        <v>40</v>
      </c>
      <c r="S1977" t="str">
        <f>IF(Table1[[#This Row],[Current Employee Rating]]&gt;=4,"High Performer",IF(Table1[[#This Row],[Current Employee Rating]]&gt;=3,"Average Performer","Low Performer"))</f>
        <v>High Performer</v>
      </c>
      <c r="T1977">
        <v>4</v>
      </c>
      <c r="U1977" s="1">
        <v>45047</v>
      </c>
      <c r="V1977">
        <v>5</v>
      </c>
      <c r="W1977" t="str">
        <f>IF(Table1[[#This Row],[Engagement Score]]&lt;3,"Low",IF(Table1[[#This Row],[Engagement Score]]&lt;4,"Medium","High"))</f>
        <v>High</v>
      </c>
      <c r="X1977">
        <v>5</v>
      </c>
      <c r="Y1977" t="str">
        <f>IF(Table1[[#This Row],[Satisfaction Score]]&lt;3,"Unsatisfied",IF(Table1[[#This Row],[Satisfaction Score]]&lt;4,"Neutral","Satisfied"))</f>
        <v>Satisfied</v>
      </c>
      <c r="Z1977">
        <v>3</v>
      </c>
      <c r="AA1977" s="1">
        <v>44846</v>
      </c>
      <c r="AB1977" t="s">
        <v>62</v>
      </c>
      <c r="AC1977" t="s">
        <v>42</v>
      </c>
      <c r="AD1977" t="s">
        <v>43</v>
      </c>
      <c r="AE1977">
        <v>2</v>
      </c>
      <c r="AF1977" s="5">
        <v>190.49</v>
      </c>
      <c r="AG1977">
        <v>34</v>
      </c>
      <c r="AH1977" t="str">
        <f t="shared" si="30"/>
        <v>Adult</v>
      </c>
    </row>
    <row r="1978" spans="1:34" x14ac:dyDescent="0.25">
      <c r="A1978">
        <v>2500</v>
      </c>
      <c r="B1978" s="1">
        <v>43671</v>
      </c>
      <c r="C1978">
        <v>6</v>
      </c>
      <c r="D1978" t="s">
        <v>128</v>
      </c>
      <c r="E1978" t="s">
        <v>69</v>
      </c>
      <c r="F1978" t="s">
        <v>30</v>
      </c>
      <c r="G1978" t="s">
        <v>55</v>
      </c>
      <c r="H1978" t="s">
        <v>32</v>
      </c>
      <c r="I1978" t="s">
        <v>46</v>
      </c>
      <c r="J1978" t="s">
        <v>129</v>
      </c>
      <c r="K1978" t="s">
        <v>129</v>
      </c>
      <c r="L1978" t="s">
        <v>70</v>
      </c>
      <c r="M1978" s="1">
        <v>17701</v>
      </c>
      <c r="N1978" t="s">
        <v>36</v>
      </c>
      <c r="O1978" t="s">
        <v>48</v>
      </c>
      <c r="P1978" t="s">
        <v>49</v>
      </c>
      <c r="Q1978" t="s">
        <v>67</v>
      </c>
      <c r="R1978" t="s">
        <v>40</v>
      </c>
      <c r="S1978" t="str">
        <f>IF(Table1[[#This Row],[Current Employee Rating]]&gt;=4,"High Performer",IF(Table1[[#This Row],[Current Employee Rating]]&gt;=3,"Average Performer","Low Performer"))</f>
        <v>Low Performer</v>
      </c>
      <c r="T1978">
        <v>2</v>
      </c>
      <c r="U1978" s="1">
        <v>45108</v>
      </c>
      <c r="V1978">
        <v>1</v>
      </c>
      <c r="W1978" t="str">
        <f>IF(Table1[[#This Row],[Engagement Score]]&lt;3,"Low",IF(Table1[[#This Row],[Engagement Score]]&lt;4,"Medium","High"))</f>
        <v>Low</v>
      </c>
      <c r="X1978">
        <v>3</v>
      </c>
      <c r="Y1978" t="str">
        <f>IF(Table1[[#This Row],[Satisfaction Score]]&lt;3,"Unsatisfied",IF(Table1[[#This Row],[Satisfaction Score]]&lt;4,"Neutral","Satisfied"))</f>
        <v>Neutral</v>
      </c>
      <c r="Z1978">
        <v>5</v>
      </c>
      <c r="AA1978" s="1">
        <v>45115</v>
      </c>
      <c r="AB1978" t="s">
        <v>62</v>
      </c>
      <c r="AC1978" t="s">
        <v>42</v>
      </c>
      <c r="AD1978" t="s">
        <v>63</v>
      </c>
      <c r="AE1978">
        <v>3</v>
      </c>
      <c r="AF1978" s="5">
        <v>961.33</v>
      </c>
      <c r="AG1978">
        <v>71</v>
      </c>
      <c r="AH1978" t="str">
        <f t="shared" si="30"/>
        <v>Old</v>
      </c>
    </row>
    <row r="1979" spans="1:34" x14ac:dyDescent="0.25">
      <c r="A1979">
        <v>2501</v>
      </c>
      <c r="B1979" s="1">
        <v>44920</v>
      </c>
      <c r="C1979">
        <v>3</v>
      </c>
      <c r="D1979" t="s">
        <v>128</v>
      </c>
      <c r="E1979" t="s">
        <v>29</v>
      </c>
      <c r="F1979" t="s">
        <v>30</v>
      </c>
      <c r="G1979" t="s">
        <v>55</v>
      </c>
      <c r="H1979" t="s">
        <v>45</v>
      </c>
      <c r="I1979" t="s">
        <v>33</v>
      </c>
      <c r="J1979" t="s">
        <v>129</v>
      </c>
      <c r="K1979" t="s">
        <v>129</v>
      </c>
      <c r="L1979" t="s">
        <v>35</v>
      </c>
      <c r="M1979" s="1">
        <v>19279</v>
      </c>
      <c r="N1979" t="s">
        <v>36</v>
      </c>
      <c r="O1979" t="s">
        <v>48</v>
      </c>
      <c r="P1979" t="s">
        <v>72</v>
      </c>
      <c r="Q1979" t="s">
        <v>77</v>
      </c>
      <c r="R1979" t="s">
        <v>40</v>
      </c>
      <c r="S1979" t="str">
        <f>IF(Table1[[#This Row],[Current Employee Rating]]&gt;=4,"High Performer",IF(Table1[[#This Row],[Current Employee Rating]]&gt;=3,"Average Performer","Low Performer"))</f>
        <v>Low Performer</v>
      </c>
      <c r="T1979">
        <v>2</v>
      </c>
      <c r="U1979" s="1">
        <v>44947</v>
      </c>
      <c r="V1979">
        <v>1</v>
      </c>
      <c r="W1979" t="str">
        <f>IF(Table1[[#This Row],[Engagement Score]]&lt;3,"Low",IF(Table1[[#This Row],[Engagement Score]]&lt;4,"Medium","High"))</f>
        <v>Low</v>
      </c>
      <c r="X1979">
        <v>5</v>
      </c>
      <c r="Y1979" t="str">
        <f>IF(Table1[[#This Row],[Satisfaction Score]]&lt;3,"Unsatisfied",IF(Table1[[#This Row],[Satisfaction Score]]&lt;4,"Neutral","Satisfied"))</f>
        <v>Satisfied</v>
      </c>
      <c r="Z1979">
        <v>3</v>
      </c>
      <c r="AA1979" s="1">
        <v>44824</v>
      </c>
      <c r="AB1979" t="s">
        <v>92</v>
      </c>
      <c r="AC1979" t="s">
        <v>42</v>
      </c>
      <c r="AD1979" t="s">
        <v>63</v>
      </c>
      <c r="AE1979">
        <v>2</v>
      </c>
      <c r="AF1979" s="5">
        <v>608.46</v>
      </c>
      <c r="AG1979">
        <v>70</v>
      </c>
      <c r="AH1979" t="str">
        <f t="shared" si="30"/>
        <v>Old</v>
      </c>
    </row>
    <row r="1980" spans="1:34" x14ac:dyDescent="0.25">
      <c r="A1980">
        <v>2502</v>
      </c>
      <c r="B1980" s="1">
        <v>43492</v>
      </c>
      <c r="C1980">
        <v>7</v>
      </c>
      <c r="D1980" t="s">
        <v>128</v>
      </c>
      <c r="E1980" t="s">
        <v>85</v>
      </c>
      <c r="F1980" t="s">
        <v>30</v>
      </c>
      <c r="G1980" t="s">
        <v>46</v>
      </c>
      <c r="H1980" t="s">
        <v>32</v>
      </c>
      <c r="I1980" t="s">
        <v>33</v>
      </c>
      <c r="J1980" t="s">
        <v>129</v>
      </c>
      <c r="K1980" t="s">
        <v>129</v>
      </c>
      <c r="L1980" t="s">
        <v>101</v>
      </c>
      <c r="M1980" s="1">
        <v>36317</v>
      </c>
      <c r="N1980" t="s">
        <v>36</v>
      </c>
      <c r="O1980" t="s">
        <v>48</v>
      </c>
      <c r="P1980" t="s">
        <v>38</v>
      </c>
      <c r="Q1980" t="s">
        <v>77</v>
      </c>
      <c r="R1980" t="s">
        <v>40</v>
      </c>
      <c r="S1980" t="str">
        <f>IF(Table1[[#This Row],[Current Employee Rating]]&gt;=4,"High Performer",IF(Table1[[#This Row],[Current Employee Rating]]&gt;=3,"Average Performer","Low Performer"))</f>
        <v>Low Performer</v>
      </c>
      <c r="T1980">
        <v>2</v>
      </c>
      <c r="U1980" s="1">
        <v>45128</v>
      </c>
      <c r="V1980">
        <v>3</v>
      </c>
      <c r="W1980" t="str">
        <f>IF(Table1[[#This Row],[Engagement Score]]&lt;3,"Low",IF(Table1[[#This Row],[Engagement Score]]&lt;4,"Medium","High"))</f>
        <v>Medium</v>
      </c>
      <c r="X1980">
        <v>3</v>
      </c>
      <c r="Y1980" t="str">
        <f>IF(Table1[[#This Row],[Satisfaction Score]]&lt;3,"Unsatisfied",IF(Table1[[#This Row],[Satisfaction Score]]&lt;4,"Neutral","Satisfied"))</f>
        <v>Neutral</v>
      </c>
      <c r="Z1980">
        <v>5</v>
      </c>
      <c r="AA1980" s="1">
        <v>44781</v>
      </c>
      <c r="AB1980" t="s">
        <v>68</v>
      </c>
      <c r="AC1980" t="s">
        <v>42</v>
      </c>
      <c r="AD1980" t="s">
        <v>73</v>
      </c>
      <c r="AE1980">
        <v>3</v>
      </c>
      <c r="AF1980" s="5">
        <v>971.57</v>
      </c>
      <c r="AG1980">
        <v>20</v>
      </c>
      <c r="AH1980" t="str">
        <f t="shared" si="30"/>
        <v>Young Adult</v>
      </c>
    </row>
    <row r="1981" spans="1:34" x14ac:dyDescent="0.25">
      <c r="A1981">
        <v>2503</v>
      </c>
      <c r="B1981" s="1">
        <v>44556</v>
      </c>
      <c r="C1981">
        <v>4</v>
      </c>
      <c r="D1981" t="s">
        <v>145</v>
      </c>
      <c r="E1981" t="s">
        <v>54</v>
      </c>
      <c r="F1981" t="s">
        <v>30</v>
      </c>
      <c r="G1981" t="s">
        <v>31</v>
      </c>
      <c r="H1981" t="s">
        <v>32</v>
      </c>
      <c r="I1981" t="s">
        <v>33</v>
      </c>
      <c r="J1981" t="s">
        <v>95</v>
      </c>
      <c r="K1981" t="s">
        <v>95</v>
      </c>
      <c r="L1981" t="s">
        <v>65</v>
      </c>
      <c r="M1981" s="1">
        <v>18255</v>
      </c>
      <c r="N1981" t="s">
        <v>36</v>
      </c>
      <c r="O1981" t="s">
        <v>48</v>
      </c>
      <c r="P1981" t="s">
        <v>38</v>
      </c>
      <c r="Q1981" t="s">
        <v>67</v>
      </c>
      <c r="R1981" t="s">
        <v>40</v>
      </c>
      <c r="S1981" t="str">
        <f>IF(Table1[[#This Row],[Current Employee Rating]]&gt;=4,"High Performer",IF(Table1[[#This Row],[Current Employee Rating]]&gt;=3,"Average Performer","Low Performer"))</f>
        <v>High Performer</v>
      </c>
      <c r="T1981">
        <v>5</v>
      </c>
      <c r="U1981" s="1">
        <v>44901</v>
      </c>
      <c r="V1981">
        <v>1</v>
      </c>
      <c r="W1981" t="str">
        <f>IF(Table1[[#This Row],[Engagement Score]]&lt;3,"Low",IF(Table1[[#This Row],[Engagement Score]]&lt;4,"Medium","High"))</f>
        <v>Low</v>
      </c>
      <c r="X1981">
        <v>1</v>
      </c>
      <c r="Y1981" t="str">
        <f>IF(Table1[[#This Row],[Satisfaction Score]]&lt;3,"Unsatisfied",IF(Table1[[#This Row],[Satisfaction Score]]&lt;4,"Neutral","Satisfied"))</f>
        <v>Unsatisfied</v>
      </c>
      <c r="Z1981">
        <v>1</v>
      </c>
      <c r="AA1981" s="1">
        <v>45060</v>
      </c>
      <c r="AB1981" t="s">
        <v>68</v>
      </c>
      <c r="AC1981" t="s">
        <v>51</v>
      </c>
      <c r="AD1981" t="s">
        <v>52</v>
      </c>
      <c r="AE1981">
        <v>3</v>
      </c>
      <c r="AF1981" s="5">
        <v>354.28</v>
      </c>
      <c r="AG1981">
        <v>72</v>
      </c>
      <c r="AH1981" t="str">
        <f t="shared" si="30"/>
        <v>Old</v>
      </c>
    </row>
    <row r="1982" spans="1:34" x14ac:dyDescent="0.25">
      <c r="A1982">
        <v>2504</v>
      </c>
      <c r="B1982" s="1">
        <v>44938</v>
      </c>
      <c r="C1982">
        <v>3</v>
      </c>
      <c r="D1982" t="s">
        <v>150</v>
      </c>
      <c r="E1982" t="s">
        <v>69</v>
      </c>
      <c r="F1982" t="s">
        <v>30</v>
      </c>
      <c r="G1982" t="s">
        <v>55</v>
      </c>
      <c r="H1982" t="s">
        <v>45</v>
      </c>
      <c r="I1982" t="s">
        <v>46</v>
      </c>
      <c r="J1982" t="s">
        <v>95</v>
      </c>
      <c r="K1982" t="s">
        <v>95</v>
      </c>
      <c r="L1982" t="s">
        <v>79</v>
      </c>
      <c r="M1982" s="1">
        <v>27806</v>
      </c>
      <c r="N1982" t="s">
        <v>36</v>
      </c>
      <c r="O1982" t="s">
        <v>48</v>
      </c>
      <c r="P1982" t="s">
        <v>72</v>
      </c>
      <c r="Q1982" t="s">
        <v>61</v>
      </c>
      <c r="R1982" t="s">
        <v>40</v>
      </c>
      <c r="S1982" t="str">
        <f>IF(Table1[[#This Row],[Current Employee Rating]]&gt;=4,"High Performer",IF(Table1[[#This Row],[Current Employee Rating]]&gt;=3,"Average Performer","Low Performer"))</f>
        <v>High Performer</v>
      </c>
      <c r="T1982">
        <v>4</v>
      </c>
      <c r="U1982" s="1">
        <v>44856</v>
      </c>
      <c r="V1982">
        <v>1</v>
      </c>
      <c r="W1982" t="str">
        <f>IF(Table1[[#This Row],[Engagement Score]]&lt;3,"Low",IF(Table1[[#This Row],[Engagement Score]]&lt;4,"Medium","High"))</f>
        <v>Low</v>
      </c>
      <c r="X1982">
        <v>5</v>
      </c>
      <c r="Y1982" t="str">
        <f>IF(Table1[[#This Row],[Satisfaction Score]]&lt;3,"Unsatisfied",IF(Table1[[#This Row],[Satisfaction Score]]&lt;4,"Neutral","Satisfied"))</f>
        <v>Satisfied</v>
      </c>
      <c r="Z1982">
        <v>3</v>
      </c>
      <c r="AA1982" s="1">
        <v>44806</v>
      </c>
      <c r="AB1982" t="s">
        <v>92</v>
      </c>
      <c r="AC1982" t="s">
        <v>42</v>
      </c>
      <c r="AD1982" t="s">
        <v>43</v>
      </c>
      <c r="AE1982">
        <v>5</v>
      </c>
      <c r="AF1982" s="5">
        <v>108.02</v>
      </c>
      <c r="AG1982">
        <v>47</v>
      </c>
      <c r="AH1982" t="str">
        <f t="shared" si="30"/>
        <v>Middle Aged</v>
      </c>
    </row>
    <row r="1983" spans="1:34" x14ac:dyDescent="0.25">
      <c r="A1983">
        <v>2505</v>
      </c>
      <c r="B1983" s="1">
        <v>43648</v>
      </c>
      <c r="C1983">
        <v>6</v>
      </c>
      <c r="D1983" t="s">
        <v>146</v>
      </c>
      <c r="E1983" t="s">
        <v>29</v>
      </c>
      <c r="F1983" t="s">
        <v>30</v>
      </c>
      <c r="G1983" t="s">
        <v>31</v>
      </c>
      <c r="H1983" t="s">
        <v>56</v>
      </c>
      <c r="I1983" t="s">
        <v>33</v>
      </c>
      <c r="J1983" t="s">
        <v>95</v>
      </c>
      <c r="K1983" t="s">
        <v>95</v>
      </c>
      <c r="L1983" t="s">
        <v>89</v>
      </c>
      <c r="M1983" s="1">
        <v>32264</v>
      </c>
      <c r="N1983" t="s">
        <v>36</v>
      </c>
      <c r="O1983" t="s">
        <v>48</v>
      </c>
      <c r="P1983" t="s">
        <v>84</v>
      </c>
      <c r="Q1983" t="s">
        <v>61</v>
      </c>
      <c r="R1983" t="s">
        <v>40</v>
      </c>
      <c r="S1983" t="str">
        <f>IF(Table1[[#This Row],[Current Employee Rating]]&gt;=4,"High Performer",IF(Table1[[#This Row],[Current Employee Rating]]&gt;=3,"Average Performer","Low Performer"))</f>
        <v>Low Performer</v>
      </c>
      <c r="T1983">
        <v>1</v>
      </c>
      <c r="U1983" s="1">
        <v>44864</v>
      </c>
      <c r="V1983">
        <v>3</v>
      </c>
      <c r="W1983" t="str">
        <f>IF(Table1[[#This Row],[Engagement Score]]&lt;3,"Low",IF(Table1[[#This Row],[Engagement Score]]&lt;4,"Medium","High"))</f>
        <v>Medium</v>
      </c>
      <c r="X1983">
        <v>2</v>
      </c>
      <c r="Y1983" t="str">
        <f>IF(Table1[[#This Row],[Satisfaction Score]]&lt;3,"Unsatisfied",IF(Table1[[#This Row],[Satisfaction Score]]&lt;4,"Neutral","Satisfied"))</f>
        <v>Unsatisfied</v>
      </c>
      <c r="Z1983">
        <v>3</v>
      </c>
      <c r="AA1983" s="1">
        <v>44888</v>
      </c>
      <c r="AB1983" t="s">
        <v>92</v>
      </c>
      <c r="AC1983" t="s">
        <v>51</v>
      </c>
      <c r="AD1983" t="s">
        <v>63</v>
      </c>
      <c r="AE1983">
        <v>5</v>
      </c>
      <c r="AF1983" s="5">
        <v>508.85</v>
      </c>
      <c r="AG1983">
        <v>31</v>
      </c>
      <c r="AH1983" t="str">
        <f t="shared" si="30"/>
        <v>Adult</v>
      </c>
    </row>
    <row r="1984" spans="1:34" x14ac:dyDescent="0.25">
      <c r="A1984">
        <v>2506</v>
      </c>
      <c r="B1984" s="1">
        <v>44742</v>
      </c>
      <c r="C1984">
        <v>3</v>
      </c>
      <c r="D1984" t="s">
        <v>148</v>
      </c>
      <c r="E1984" t="s">
        <v>85</v>
      </c>
      <c r="F1984" t="s">
        <v>30</v>
      </c>
      <c r="G1984" t="s">
        <v>55</v>
      </c>
      <c r="H1984" t="s">
        <v>32</v>
      </c>
      <c r="I1984" t="s">
        <v>55</v>
      </c>
      <c r="J1984" t="s">
        <v>95</v>
      </c>
      <c r="K1984" t="s">
        <v>95</v>
      </c>
      <c r="L1984" t="s">
        <v>70</v>
      </c>
      <c r="M1984" s="1">
        <v>17360</v>
      </c>
      <c r="N1984" t="s">
        <v>36</v>
      </c>
      <c r="O1984" t="s">
        <v>48</v>
      </c>
      <c r="P1984" t="s">
        <v>38</v>
      </c>
      <c r="Q1984" t="s">
        <v>61</v>
      </c>
      <c r="R1984" t="s">
        <v>40</v>
      </c>
      <c r="S1984" t="str">
        <f>IF(Table1[[#This Row],[Current Employee Rating]]&gt;=4,"High Performer",IF(Table1[[#This Row],[Current Employee Rating]]&gt;=3,"Average Performer","Low Performer"))</f>
        <v>High Performer</v>
      </c>
      <c r="T1984">
        <v>5</v>
      </c>
      <c r="U1984" s="1">
        <v>44808</v>
      </c>
      <c r="V1984">
        <v>3</v>
      </c>
      <c r="W1984" t="str">
        <f>IF(Table1[[#This Row],[Engagement Score]]&lt;3,"Low",IF(Table1[[#This Row],[Engagement Score]]&lt;4,"Medium","High"))</f>
        <v>Medium</v>
      </c>
      <c r="X1984">
        <v>3</v>
      </c>
      <c r="Y1984" t="str">
        <f>IF(Table1[[#This Row],[Satisfaction Score]]&lt;3,"Unsatisfied",IF(Table1[[#This Row],[Satisfaction Score]]&lt;4,"Neutral","Satisfied"))</f>
        <v>Neutral</v>
      </c>
      <c r="Z1984">
        <v>2</v>
      </c>
      <c r="AA1984" s="1">
        <v>44970</v>
      </c>
      <c r="AB1984" t="s">
        <v>92</v>
      </c>
      <c r="AC1984" t="s">
        <v>42</v>
      </c>
      <c r="AD1984" t="s">
        <v>73</v>
      </c>
      <c r="AE1984">
        <v>3</v>
      </c>
      <c r="AF1984" s="5">
        <v>811.4</v>
      </c>
      <c r="AG1984">
        <v>75</v>
      </c>
      <c r="AH1984" t="str">
        <f t="shared" si="30"/>
        <v>Old</v>
      </c>
    </row>
    <row r="1985" spans="1:34" x14ac:dyDescent="0.25">
      <c r="A1985">
        <v>2507</v>
      </c>
      <c r="B1985" s="1">
        <v>44931</v>
      </c>
      <c r="C1985">
        <v>3</v>
      </c>
      <c r="D1985" t="s">
        <v>139</v>
      </c>
      <c r="E1985" t="s">
        <v>29</v>
      </c>
      <c r="F1985" t="s">
        <v>108</v>
      </c>
      <c r="G1985" t="s">
        <v>46</v>
      </c>
      <c r="H1985" t="s">
        <v>56</v>
      </c>
      <c r="I1985" t="s">
        <v>33</v>
      </c>
      <c r="J1985" t="s">
        <v>95</v>
      </c>
      <c r="K1985" t="s">
        <v>95</v>
      </c>
      <c r="L1985" t="s">
        <v>47</v>
      </c>
      <c r="M1985" s="1">
        <v>31296</v>
      </c>
      <c r="N1985" t="s">
        <v>36</v>
      </c>
      <c r="O1985" t="s">
        <v>37</v>
      </c>
      <c r="P1985" t="s">
        <v>38</v>
      </c>
      <c r="Q1985" t="s">
        <v>61</v>
      </c>
      <c r="R1985" t="s">
        <v>40</v>
      </c>
      <c r="S1985" t="str">
        <f>IF(Table1[[#This Row],[Current Employee Rating]]&gt;=4,"High Performer",IF(Table1[[#This Row],[Current Employee Rating]]&gt;=3,"Average Performer","Low Performer"))</f>
        <v>High Performer</v>
      </c>
      <c r="T1985">
        <v>5</v>
      </c>
      <c r="U1985" s="1">
        <v>45138</v>
      </c>
      <c r="V1985">
        <v>2</v>
      </c>
      <c r="W1985" t="str">
        <f>IF(Table1[[#This Row],[Engagement Score]]&lt;3,"Low",IF(Table1[[#This Row],[Engagement Score]]&lt;4,"Medium","High"))</f>
        <v>Low</v>
      </c>
      <c r="X1985">
        <v>3</v>
      </c>
      <c r="Y1985" t="str">
        <f>IF(Table1[[#This Row],[Satisfaction Score]]&lt;3,"Unsatisfied",IF(Table1[[#This Row],[Satisfaction Score]]&lt;4,"Neutral","Satisfied"))</f>
        <v>Neutral</v>
      </c>
      <c r="Z1985">
        <v>4</v>
      </c>
      <c r="AA1985" s="1">
        <v>44901</v>
      </c>
      <c r="AB1985" t="s">
        <v>68</v>
      </c>
      <c r="AC1985" t="s">
        <v>51</v>
      </c>
      <c r="AD1985" t="s">
        <v>52</v>
      </c>
      <c r="AE1985">
        <v>2</v>
      </c>
      <c r="AF1985" s="5">
        <v>680.09</v>
      </c>
      <c r="AG1985">
        <v>38</v>
      </c>
      <c r="AH1985" t="str">
        <f t="shared" si="30"/>
        <v>Adult</v>
      </c>
    </row>
    <row r="1986" spans="1:34" x14ac:dyDescent="0.25">
      <c r="A1986">
        <v>2508</v>
      </c>
      <c r="B1986" s="1">
        <v>43422</v>
      </c>
      <c r="C1986">
        <v>7</v>
      </c>
      <c r="D1986" t="s">
        <v>139</v>
      </c>
      <c r="E1986" t="s">
        <v>85</v>
      </c>
      <c r="F1986" t="s">
        <v>30</v>
      </c>
      <c r="G1986" t="s">
        <v>55</v>
      </c>
      <c r="H1986" t="s">
        <v>45</v>
      </c>
      <c r="I1986" t="s">
        <v>46</v>
      </c>
      <c r="J1986" t="s">
        <v>95</v>
      </c>
      <c r="K1986" t="s">
        <v>95</v>
      </c>
      <c r="L1986" t="s">
        <v>70</v>
      </c>
      <c r="M1986" s="1">
        <v>26470</v>
      </c>
      <c r="N1986" t="s">
        <v>36</v>
      </c>
      <c r="O1986" t="s">
        <v>48</v>
      </c>
      <c r="P1986" t="s">
        <v>60</v>
      </c>
      <c r="Q1986" t="s">
        <v>61</v>
      </c>
      <c r="R1986" t="s">
        <v>40</v>
      </c>
      <c r="S1986" t="str">
        <f>IF(Table1[[#This Row],[Current Employee Rating]]&gt;=4,"High Performer",IF(Table1[[#This Row],[Current Employee Rating]]&gt;=3,"Average Performer","Low Performer"))</f>
        <v>High Performer</v>
      </c>
      <c r="T1986">
        <v>5</v>
      </c>
      <c r="U1986" s="1">
        <v>45108</v>
      </c>
      <c r="V1986">
        <v>1</v>
      </c>
      <c r="W1986" t="str">
        <f>IF(Table1[[#This Row],[Engagement Score]]&lt;3,"Low",IF(Table1[[#This Row],[Engagement Score]]&lt;4,"Medium","High"))</f>
        <v>Low</v>
      </c>
      <c r="X1986">
        <v>4</v>
      </c>
      <c r="Y1986" t="str">
        <f>IF(Table1[[#This Row],[Satisfaction Score]]&lt;3,"Unsatisfied",IF(Table1[[#This Row],[Satisfaction Score]]&lt;4,"Neutral","Satisfied"))</f>
        <v>Satisfied</v>
      </c>
      <c r="Z1986">
        <v>1</v>
      </c>
      <c r="AA1986" s="1">
        <v>45041</v>
      </c>
      <c r="AB1986" t="s">
        <v>68</v>
      </c>
      <c r="AC1986" t="s">
        <v>51</v>
      </c>
      <c r="AD1986" t="s">
        <v>63</v>
      </c>
      <c r="AE1986">
        <v>3</v>
      </c>
      <c r="AF1986" s="5">
        <v>133.88</v>
      </c>
      <c r="AG1986">
        <v>46</v>
      </c>
      <c r="AH1986" t="str">
        <f t="shared" si="30"/>
        <v>Middle Aged</v>
      </c>
    </row>
    <row r="1987" spans="1:34" x14ac:dyDescent="0.25">
      <c r="A1987">
        <v>2509</v>
      </c>
      <c r="B1987" s="1">
        <v>44095</v>
      </c>
      <c r="C1987">
        <v>5</v>
      </c>
      <c r="D1987" t="s">
        <v>128</v>
      </c>
      <c r="E1987" t="s">
        <v>44</v>
      </c>
      <c r="F1987" t="s">
        <v>30</v>
      </c>
      <c r="G1987" t="s">
        <v>46</v>
      </c>
      <c r="H1987" t="s">
        <v>32</v>
      </c>
      <c r="I1987" t="s">
        <v>55</v>
      </c>
      <c r="J1987" t="s">
        <v>129</v>
      </c>
      <c r="K1987" t="s">
        <v>129</v>
      </c>
      <c r="L1987" t="s">
        <v>109</v>
      </c>
      <c r="M1987" s="1">
        <v>35873</v>
      </c>
      <c r="N1987" t="s">
        <v>36</v>
      </c>
      <c r="O1987" t="s">
        <v>37</v>
      </c>
      <c r="P1987" t="s">
        <v>49</v>
      </c>
      <c r="Q1987" t="s">
        <v>67</v>
      </c>
      <c r="R1987" t="s">
        <v>40</v>
      </c>
      <c r="S1987" t="str">
        <f>IF(Table1[[#This Row],[Current Employee Rating]]&gt;=4,"High Performer",IF(Table1[[#This Row],[Current Employee Rating]]&gt;=3,"Average Performer","Low Performer"))</f>
        <v>Low Performer</v>
      </c>
      <c r="T1987">
        <v>2</v>
      </c>
      <c r="U1987" s="1">
        <v>44995</v>
      </c>
      <c r="V1987">
        <v>1</v>
      </c>
      <c r="W1987" t="str">
        <f>IF(Table1[[#This Row],[Engagement Score]]&lt;3,"Low",IF(Table1[[#This Row],[Engagement Score]]&lt;4,"Medium","High"))</f>
        <v>Low</v>
      </c>
      <c r="X1987">
        <v>2</v>
      </c>
      <c r="Y1987" t="str">
        <f>IF(Table1[[#This Row],[Satisfaction Score]]&lt;3,"Unsatisfied",IF(Table1[[#This Row],[Satisfaction Score]]&lt;4,"Neutral","Satisfied"))</f>
        <v>Unsatisfied</v>
      </c>
      <c r="Z1987">
        <v>3</v>
      </c>
      <c r="AA1987" s="1">
        <v>44965</v>
      </c>
      <c r="AB1987" t="s">
        <v>92</v>
      </c>
      <c r="AC1987" t="s">
        <v>42</v>
      </c>
      <c r="AD1987" t="s">
        <v>63</v>
      </c>
      <c r="AE1987">
        <v>1</v>
      </c>
      <c r="AF1987" s="5">
        <v>433.69</v>
      </c>
      <c r="AG1987">
        <v>22</v>
      </c>
      <c r="AH1987" t="str">
        <f t="shared" ref="AH1987:AH2050" si="31">IF(AG1987&lt;25,"Young Adult", IF(AG1987&lt;40, "Adult", IF(AG1987&lt;60, "Middle Aged", "Old")))</f>
        <v>Young Adult</v>
      </c>
    </row>
    <row r="1988" spans="1:34" x14ac:dyDescent="0.25">
      <c r="A1988">
        <v>2510</v>
      </c>
      <c r="B1988" s="1">
        <v>43794</v>
      </c>
      <c r="C1988">
        <v>6</v>
      </c>
      <c r="D1988" t="s">
        <v>128</v>
      </c>
      <c r="E1988" t="s">
        <v>87</v>
      </c>
      <c r="F1988" t="s">
        <v>30</v>
      </c>
      <c r="G1988" t="s">
        <v>31</v>
      </c>
      <c r="H1988" t="s">
        <v>32</v>
      </c>
      <c r="I1988" t="s">
        <v>33</v>
      </c>
      <c r="J1988" t="s">
        <v>129</v>
      </c>
      <c r="K1988" t="s">
        <v>129</v>
      </c>
      <c r="L1988" t="s">
        <v>47</v>
      </c>
      <c r="M1988" s="1">
        <v>32226</v>
      </c>
      <c r="N1988" t="s">
        <v>36</v>
      </c>
      <c r="O1988" t="s">
        <v>48</v>
      </c>
      <c r="P1988" t="s">
        <v>84</v>
      </c>
      <c r="Q1988" t="s">
        <v>61</v>
      </c>
      <c r="R1988" t="s">
        <v>40</v>
      </c>
      <c r="S1988" t="str">
        <f>IF(Table1[[#This Row],[Current Employee Rating]]&gt;=4,"High Performer",IF(Table1[[#This Row],[Current Employee Rating]]&gt;=3,"Average Performer","Low Performer"))</f>
        <v>Low Performer</v>
      </c>
      <c r="T1988">
        <v>1</v>
      </c>
      <c r="U1988" s="1">
        <v>44814</v>
      </c>
      <c r="V1988">
        <v>2</v>
      </c>
      <c r="W1988" t="str">
        <f>IF(Table1[[#This Row],[Engagement Score]]&lt;3,"Low",IF(Table1[[#This Row],[Engagement Score]]&lt;4,"Medium","High"))</f>
        <v>Low</v>
      </c>
      <c r="X1988">
        <v>2</v>
      </c>
      <c r="Y1988" t="str">
        <f>IF(Table1[[#This Row],[Satisfaction Score]]&lt;3,"Unsatisfied",IF(Table1[[#This Row],[Satisfaction Score]]&lt;4,"Neutral","Satisfied"))</f>
        <v>Unsatisfied</v>
      </c>
      <c r="Z1988">
        <v>2</v>
      </c>
      <c r="AA1988" s="1">
        <v>44795</v>
      </c>
      <c r="AB1988" t="s">
        <v>50</v>
      </c>
      <c r="AC1988" t="s">
        <v>42</v>
      </c>
      <c r="AD1988" t="s">
        <v>63</v>
      </c>
      <c r="AE1988">
        <v>2</v>
      </c>
      <c r="AF1988" s="5">
        <v>580.84</v>
      </c>
      <c r="AG1988">
        <v>31</v>
      </c>
      <c r="AH1988" t="str">
        <f t="shared" si="31"/>
        <v>Adult</v>
      </c>
    </row>
    <row r="1989" spans="1:34" x14ac:dyDescent="0.25">
      <c r="A1989">
        <v>2511</v>
      </c>
      <c r="B1989" s="1">
        <v>44232</v>
      </c>
      <c r="C1989">
        <v>5</v>
      </c>
      <c r="D1989" t="s">
        <v>128</v>
      </c>
      <c r="E1989" t="s">
        <v>81</v>
      </c>
      <c r="F1989" t="s">
        <v>30</v>
      </c>
      <c r="G1989" t="s">
        <v>55</v>
      </c>
      <c r="H1989" t="s">
        <v>32</v>
      </c>
      <c r="I1989" t="s">
        <v>46</v>
      </c>
      <c r="J1989" t="s">
        <v>129</v>
      </c>
      <c r="K1989" t="s">
        <v>129</v>
      </c>
      <c r="L1989" t="s">
        <v>79</v>
      </c>
      <c r="M1989" s="1">
        <v>17163</v>
      </c>
      <c r="N1989" t="s">
        <v>36</v>
      </c>
      <c r="O1989" t="s">
        <v>48</v>
      </c>
      <c r="P1989" t="s">
        <v>84</v>
      </c>
      <c r="Q1989" t="s">
        <v>61</v>
      </c>
      <c r="R1989" t="s">
        <v>40</v>
      </c>
      <c r="S1989" t="str">
        <f>IF(Table1[[#This Row],[Current Employee Rating]]&gt;=4,"High Performer",IF(Table1[[#This Row],[Current Employee Rating]]&gt;=3,"Average Performer","Low Performer"))</f>
        <v>High Performer</v>
      </c>
      <c r="T1989">
        <v>4</v>
      </c>
      <c r="U1989" s="1">
        <v>45101</v>
      </c>
      <c r="V1989">
        <v>4</v>
      </c>
      <c r="W1989" t="str">
        <f>IF(Table1[[#This Row],[Engagement Score]]&lt;3,"Low",IF(Table1[[#This Row],[Engagement Score]]&lt;4,"Medium","High"))</f>
        <v>High</v>
      </c>
      <c r="X1989">
        <v>3</v>
      </c>
      <c r="Y1989" t="str">
        <f>IF(Table1[[#This Row],[Satisfaction Score]]&lt;3,"Unsatisfied",IF(Table1[[#This Row],[Satisfaction Score]]&lt;4,"Neutral","Satisfied"))</f>
        <v>Neutral</v>
      </c>
      <c r="Z1989">
        <v>1</v>
      </c>
      <c r="AA1989" s="1">
        <v>45036</v>
      </c>
      <c r="AB1989" t="s">
        <v>68</v>
      </c>
      <c r="AC1989" t="s">
        <v>51</v>
      </c>
      <c r="AD1989" t="s">
        <v>52</v>
      </c>
      <c r="AE1989">
        <v>4</v>
      </c>
      <c r="AF1989" s="5">
        <v>830.45</v>
      </c>
      <c r="AG1989">
        <v>75</v>
      </c>
      <c r="AH1989" t="str">
        <f t="shared" si="31"/>
        <v>Old</v>
      </c>
    </row>
    <row r="1990" spans="1:34" x14ac:dyDescent="0.25">
      <c r="A1990">
        <v>2512</v>
      </c>
      <c r="B1990" s="1">
        <v>45032</v>
      </c>
      <c r="C1990">
        <v>3</v>
      </c>
      <c r="D1990" t="s">
        <v>128</v>
      </c>
      <c r="E1990" t="s">
        <v>54</v>
      </c>
      <c r="F1990" t="s">
        <v>30</v>
      </c>
      <c r="G1990" t="s">
        <v>46</v>
      </c>
      <c r="H1990" t="s">
        <v>56</v>
      </c>
      <c r="I1990" t="s">
        <v>33</v>
      </c>
      <c r="J1990" t="s">
        <v>129</v>
      </c>
      <c r="K1990" t="s">
        <v>129</v>
      </c>
      <c r="L1990" t="s">
        <v>70</v>
      </c>
      <c r="M1990" s="1">
        <v>24537</v>
      </c>
      <c r="N1990" t="s">
        <v>36</v>
      </c>
      <c r="O1990" t="s">
        <v>48</v>
      </c>
      <c r="P1990" t="s">
        <v>49</v>
      </c>
      <c r="Q1990" t="s">
        <v>39</v>
      </c>
      <c r="R1990" t="s">
        <v>40</v>
      </c>
      <c r="S1990" t="str">
        <f>IF(Table1[[#This Row],[Current Employee Rating]]&gt;=4,"High Performer",IF(Table1[[#This Row],[Current Employee Rating]]&gt;=3,"Average Performer","Low Performer"))</f>
        <v>High Performer</v>
      </c>
      <c r="T1990">
        <v>4</v>
      </c>
      <c r="U1990" s="1">
        <v>44806</v>
      </c>
      <c r="V1990">
        <v>1</v>
      </c>
      <c r="W1990" t="str">
        <f>IF(Table1[[#This Row],[Engagement Score]]&lt;3,"Low",IF(Table1[[#This Row],[Engagement Score]]&lt;4,"Medium","High"))</f>
        <v>Low</v>
      </c>
      <c r="X1990">
        <v>4</v>
      </c>
      <c r="Y1990" t="str">
        <f>IF(Table1[[#This Row],[Satisfaction Score]]&lt;3,"Unsatisfied",IF(Table1[[#This Row],[Satisfaction Score]]&lt;4,"Neutral","Satisfied"))</f>
        <v>Satisfied</v>
      </c>
      <c r="Z1990">
        <v>2</v>
      </c>
      <c r="AA1990" s="1">
        <v>44976</v>
      </c>
      <c r="AB1990" t="s">
        <v>92</v>
      </c>
      <c r="AC1990" t="s">
        <v>51</v>
      </c>
      <c r="AD1990" t="s">
        <v>43</v>
      </c>
      <c r="AE1990">
        <v>5</v>
      </c>
      <c r="AF1990" s="5">
        <v>802.2</v>
      </c>
      <c r="AG1990">
        <v>56</v>
      </c>
      <c r="AH1990" t="str">
        <f t="shared" si="31"/>
        <v>Middle Aged</v>
      </c>
    </row>
    <row r="1991" spans="1:34" x14ac:dyDescent="0.25">
      <c r="A1991">
        <v>2513</v>
      </c>
      <c r="B1991" s="1">
        <v>44427</v>
      </c>
      <c r="C1991">
        <v>4</v>
      </c>
      <c r="D1991" t="s">
        <v>145</v>
      </c>
      <c r="E1991" t="s">
        <v>94</v>
      </c>
      <c r="F1991" t="s">
        <v>30</v>
      </c>
      <c r="G1991" t="s">
        <v>55</v>
      </c>
      <c r="H1991" t="s">
        <v>45</v>
      </c>
      <c r="I1991" t="s">
        <v>55</v>
      </c>
      <c r="J1991" t="s">
        <v>95</v>
      </c>
      <c r="K1991" t="s">
        <v>95</v>
      </c>
      <c r="L1991" t="s">
        <v>75</v>
      </c>
      <c r="M1991" s="1">
        <v>15267</v>
      </c>
      <c r="N1991" t="s">
        <v>36</v>
      </c>
      <c r="O1991" t="s">
        <v>48</v>
      </c>
      <c r="P1991" t="s">
        <v>84</v>
      </c>
      <c r="Q1991" t="s">
        <v>77</v>
      </c>
      <c r="R1991" t="s">
        <v>40</v>
      </c>
      <c r="S1991" t="str">
        <f>IF(Table1[[#This Row],[Current Employee Rating]]&gt;=4,"High Performer",IF(Table1[[#This Row],[Current Employee Rating]]&gt;=3,"Average Performer","Low Performer"))</f>
        <v>Low Performer</v>
      </c>
      <c r="T1991">
        <v>2</v>
      </c>
      <c r="U1991" s="1">
        <v>45013</v>
      </c>
      <c r="V1991">
        <v>5</v>
      </c>
      <c r="W1991" t="str">
        <f>IF(Table1[[#This Row],[Engagement Score]]&lt;3,"Low",IF(Table1[[#This Row],[Engagement Score]]&lt;4,"Medium","High"))</f>
        <v>High</v>
      </c>
      <c r="X1991">
        <v>2</v>
      </c>
      <c r="Y1991" t="str">
        <f>IF(Table1[[#This Row],[Satisfaction Score]]&lt;3,"Unsatisfied",IF(Table1[[#This Row],[Satisfaction Score]]&lt;4,"Neutral","Satisfied"))</f>
        <v>Unsatisfied</v>
      </c>
      <c r="Z1991">
        <v>4</v>
      </c>
      <c r="AA1991" s="1">
        <v>44900</v>
      </c>
      <c r="AB1991" t="s">
        <v>92</v>
      </c>
      <c r="AC1991" t="s">
        <v>42</v>
      </c>
      <c r="AD1991" t="s">
        <v>43</v>
      </c>
      <c r="AE1991">
        <v>4</v>
      </c>
      <c r="AF1991" s="5">
        <v>337.06</v>
      </c>
      <c r="AG1991">
        <v>80</v>
      </c>
      <c r="AH1991" t="str">
        <f t="shared" si="31"/>
        <v>Old</v>
      </c>
    </row>
    <row r="1992" spans="1:34" x14ac:dyDescent="0.25">
      <c r="A1992">
        <v>2514</v>
      </c>
      <c r="B1992" s="1">
        <v>44575</v>
      </c>
      <c r="C1992">
        <v>4</v>
      </c>
      <c r="D1992" t="s">
        <v>150</v>
      </c>
      <c r="E1992" t="s">
        <v>54</v>
      </c>
      <c r="F1992" t="s">
        <v>30</v>
      </c>
      <c r="G1992" t="s">
        <v>46</v>
      </c>
      <c r="H1992" t="s">
        <v>45</v>
      </c>
      <c r="I1992" t="s">
        <v>55</v>
      </c>
      <c r="J1992" t="s">
        <v>95</v>
      </c>
      <c r="K1992" t="s">
        <v>95</v>
      </c>
      <c r="L1992" t="s">
        <v>79</v>
      </c>
      <c r="M1992" s="1">
        <v>21072</v>
      </c>
      <c r="N1992" t="s">
        <v>36</v>
      </c>
      <c r="O1992" t="s">
        <v>48</v>
      </c>
      <c r="P1992" t="s">
        <v>38</v>
      </c>
      <c r="Q1992" t="s">
        <v>61</v>
      </c>
      <c r="R1992" t="s">
        <v>40</v>
      </c>
      <c r="S1992" t="str">
        <f>IF(Table1[[#This Row],[Current Employee Rating]]&gt;=4,"High Performer",IF(Table1[[#This Row],[Current Employee Rating]]&gt;=3,"Average Performer","Low Performer"))</f>
        <v>Low Performer</v>
      </c>
      <c r="T1992">
        <v>1</v>
      </c>
      <c r="U1992" s="1">
        <v>45087</v>
      </c>
      <c r="V1992">
        <v>5</v>
      </c>
      <c r="W1992" t="str">
        <f>IF(Table1[[#This Row],[Engagement Score]]&lt;3,"Low",IF(Table1[[#This Row],[Engagement Score]]&lt;4,"Medium","High"))</f>
        <v>High</v>
      </c>
      <c r="X1992">
        <v>2</v>
      </c>
      <c r="Y1992" t="str">
        <f>IF(Table1[[#This Row],[Satisfaction Score]]&lt;3,"Unsatisfied",IF(Table1[[#This Row],[Satisfaction Score]]&lt;4,"Neutral","Satisfied"))</f>
        <v>Unsatisfied</v>
      </c>
      <c r="Z1992">
        <v>2</v>
      </c>
      <c r="AA1992" s="1">
        <v>45091</v>
      </c>
      <c r="AB1992" t="s">
        <v>68</v>
      </c>
      <c r="AC1992" t="s">
        <v>42</v>
      </c>
      <c r="AD1992" t="s">
        <v>52</v>
      </c>
      <c r="AE1992">
        <v>3</v>
      </c>
      <c r="AF1992" s="5">
        <v>538.16</v>
      </c>
      <c r="AG1992">
        <v>65</v>
      </c>
      <c r="AH1992" t="str">
        <f t="shared" si="31"/>
        <v>Old</v>
      </c>
    </row>
    <row r="1993" spans="1:34" x14ac:dyDescent="0.25">
      <c r="A1993">
        <v>2515</v>
      </c>
      <c r="B1993" s="1">
        <v>43354</v>
      </c>
      <c r="C1993">
        <v>7</v>
      </c>
      <c r="D1993" t="s">
        <v>146</v>
      </c>
      <c r="E1993" t="s">
        <v>81</v>
      </c>
      <c r="F1993" t="s">
        <v>30</v>
      </c>
      <c r="G1993" t="s">
        <v>31</v>
      </c>
      <c r="H1993" t="s">
        <v>45</v>
      </c>
      <c r="I1993" t="s">
        <v>55</v>
      </c>
      <c r="J1993" t="s">
        <v>95</v>
      </c>
      <c r="K1993" t="s">
        <v>95</v>
      </c>
      <c r="L1993" t="s">
        <v>58</v>
      </c>
      <c r="M1993" s="1">
        <v>35226</v>
      </c>
      <c r="N1993" t="s">
        <v>36</v>
      </c>
      <c r="O1993" t="s">
        <v>48</v>
      </c>
      <c r="P1993" t="s">
        <v>49</v>
      </c>
      <c r="Q1993" t="s">
        <v>61</v>
      </c>
      <c r="R1993" t="s">
        <v>40</v>
      </c>
      <c r="S1993" t="str">
        <f>IF(Table1[[#This Row],[Current Employee Rating]]&gt;=4,"High Performer",IF(Table1[[#This Row],[Current Employee Rating]]&gt;=3,"Average Performer","Low Performer"))</f>
        <v>High Performer</v>
      </c>
      <c r="T1993">
        <v>4</v>
      </c>
      <c r="U1993" s="1">
        <v>45013</v>
      </c>
      <c r="V1993">
        <v>1</v>
      </c>
      <c r="W1993" t="str">
        <f>IF(Table1[[#This Row],[Engagement Score]]&lt;3,"Low",IF(Table1[[#This Row],[Engagement Score]]&lt;4,"Medium","High"))</f>
        <v>Low</v>
      </c>
      <c r="X1993">
        <v>1</v>
      </c>
      <c r="Y1993" t="str">
        <f>IF(Table1[[#This Row],[Satisfaction Score]]&lt;3,"Unsatisfied",IF(Table1[[#This Row],[Satisfaction Score]]&lt;4,"Neutral","Satisfied"))</f>
        <v>Unsatisfied</v>
      </c>
      <c r="Z1993">
        <v>1</v>
      </c>
      <c r="AA1993" s="1">
        <v>45126</v>
      </c>
      <c r="AB1993" t="s">
        <v>68</v>
      </c>
      <c r="AC1993" t="s">
        <v>42</v>
      </c>
      <c r="AD1993" t="s">
        <v>73</v>
      </c>
      <c r="AE1993">
        <v>1</v>
      </c>
      <c r="AF1993" s="5">
        <v>190.1</v>
      </c>
      <c r="AG1993">
        <v>22</v>
      </c>
      <c r="AH1993" t="str">
        <f t="shared" si="31"/>
        <v>Young Adult</v>
      </c>
    </row>
    <row r="1994" spans="1:34" x14ac:dyDescent="0.25">
      <c r="A1994">
        <v>2516</v>
      </c>
      <c r="B1994" s="1">
        <v>44610</v>
      </c>
      <c r="C1994">
        <v>4</v>
      </c>
      <c r="D1994" t="s">
        <v>148</v>
      </c>
      <c r="E1994" t="s">
        <v>87</v>
      </c>
      <c r="F1994" t="s">
        <v>30</v>
      </c>
      <c r="G1994" t="s">
        <v>55</v>
      </c>
      <c r="H1994" t="s">
        <v>32</v>
      </c>
      <c r="I1994" t="s">
        <v>33</v>
      </c>
      <c r="J1994" t="s">
        <v>95</v>
      </c>
      <c r="K1994" t="s">
        <v>95</v>
      </c>
      <c r="L1994" t="s">
        <v>70</v>
      </c>
      <c r="M1994" s="1">
        <v>32714</v>
      </c>
      <c r="N1994" t="s">
        <v>36</v>
      </c>
      <c r="O1994" t="s">
        <v>48</v>
      </c>
      <c r="P1994" t="s">
        <v>49</v>
      </c>
      <c r="Q1994" t="s">
        <v>39</v>
      </c>
      <c r="R1994" t="s">
        <v>40</v>
      </c>
      <c r="S1994" t="str">
        <f>IF(Table1[[#This Row],[Current Employee Rating]]&gt;=4,"High Performer",IF(Table1[[#This Row],[Current Employee Rating]]&gt;=3,"Average Performer","Low Performer"))</f>
        <v>High Performer</v>
      </c>
      <c r="T1994">
        <v>5</v>
      </c>
      <c r="U1994" s="1">
        <v>45061</v>
      </c>
      <c r="V1994">
        <v>5</v>
      </c>
      <c r="W1994" t="str">
        <f>IF(Table1[[#This Row],[Engagement Score]]&lt;3,"Low",IF(Table1[[#This Row],[Engagement Score]]&lt;4,"Medium","High"))</f>
        <v>High</v>
      </c>
      <c r="X1994">
        <v>1</v>
      </c>
      <c r="Y1994" t="str">
        <f>IF(Table1[[#This Row],[Satisfaction Score]]&lt;3,"Unsatisfied",IF(Table1[[#This Row],[Satisfaction Score]]&lt;4,"Neutral","Satisfied"))</f>
        <v>Unsatisfied</v>
      </c>
      <c r="Z1994">
        <v>5</v>
      </c>
      <c r="AA1994" s="1">
        <v>44957</v>
      </c>
      <c r="AB1994" t="s">
        <v>50</v>
      </c>
      <c r="AC1994" t="s">
        <v>42</v>
      </c>
      <c r="AD1994" t="s">
        <v>63</v>
      </c>
      <c r="AE1994">
        <v>1</v>
      </c>
      <c r="AF1994" s="5">
        <v>397.27</v>
      </c>
      <c r="AG1994">
        <v>33</v>
      </c>
      <c r="AH1994" t="str">
        <f t="shared" si="31"/>
        <v>Adult</v>
      </c>
    </row>
    <row r="1995" spans="1:34" x14ac:dyDescent="0.25">
      <c r="A1995">
        <v>2517</v>
      </c>
      <c r="B1995" s="1">
        <v>43800</v>
      </c>
      <c r="C1995">
        <v>6</v>
      </c>
      <c r="D1995" t="s">
        <v>139</v>
      </c>
      <c r="E1995" t="s">
        <v>29</v>
      </c>
      <c r="F1995" t="s">
        <v>30</v>
      </c>
      <c r="G1995" t="s">
        <v>55</v>
      </c>
      <c r="H1995" t="s">
        <v>45</v>
      </c>
      <c r="I1995" t="s">
        <v>55</v>
      </c>
      <c r="J1995" t="s">
        <v>95</v>
      </c>
      <c r="K1995" t="s">
        <v>95</v>
      </c>
      <c r="L1995" t="s">
        <v>47</v>
      </c>
      <c r="M1995" s="1">
        <v>23052</v>
      </c>
      <c r="N1995" t="s">
        <v>36</v>
      </c>
      <c r="O1995" t="s">
        <v>48</v>
      </c>
      <c r="P1995" t="s">
        <v>84</v>
      </c>
      <c r="Q1995" t="s">
        <v>61</v>
      </c>
      <c r="R1995" t="s">
        <v>40</v>
      </c>
      <c r="S1995" t="str">
        <f>IF(Table1[[#This Row],[Current Employee Rating]]&gt;=4,"High Performer",IF(Table1[[#This Row],[Current Employee Rating]]&gt;=3,"Average Performer","Low Performer"))</f>
        <v>Low Performer</v>
      </c>
      <c r="T1995">
        <v>2</v>
      </c>
      <c r="U1995" s="1">
        <v>45112</v>
      </c>
      <c r="V1995">
        <v>5</v>
      </c>
      <c r="W1995" t="str">
        <f>IF(Table1[[#This Row],[Engagement Score]]&lt;3,"Low",IF(Table1[[#This Row],[Engagement Score]]&lt;4,"Medium","High"))</f>
        <v>High</v>
      </c>
      <c r="X1995">
        <v>5</v>
      </c>
      <c r="Y1995" t="str">
        <f>IF(Table1[[#This Row],[Satisfaction Score]]&lt;3,"Unsatisfied",IF(Table1[[#This Row],[Satisfaction Score]]&lt;4,"Neutral","Satisfied"))</f>
        <v>Satisfied</v>
      </c>
      <c r="Z1995">
        <v>1</v>
      </c>
      <c r="AA1995" s="1">
        <v>45017</v>
      </c>
      <c r="AB1995" t="s">
        <v>68</v>
      </c>
      <c r="AC1995" t="s">
        <v>42</v>
      </c>
      <c r="AD1995" t="s">
        <v>52</v>
      </c>
      <c r="AE1995">
        <v>5</v>
      </c>
      <c r="AF1995" s="5">
        <v>826.65</v>
      </c>
      <c r="AG1995">
        <v>56</v>
      </c>
      <c r="AH1995" t="str">
        <f t="shared" si="31"/>
        <v>Middle Aged</v>
      </c>
    </row>
    <row r="1996" spans="1:34" x14ac:dyDescent="0.25">
      <c r="A1996">
        <v>2518</v>
      </c>
      <c r="B1996" s="1">
        <v>44255</v>
      </c>
      <c r="C1996">
        <v>5</v>
      </c>
      <c r="D1996" t="s">
        <v>139</v>
      </c>
      <c r="E1996" t="s">
        <v>85</v>
      </c>
      <c r="F1996" t="s">
        <v>30</v>
      </c>
      <c r="G1996" t="s">
        <v>55</v>
      </c>
      <c r="H1996" t="s">
        <v>45</v>
      </c>
      <c r="I1996" t="s">
        <v>55</v>
      </c>
      <c r="J1996" t="s">
        <v>95</v>
      </c>
      <c r="K1996" t="s">
        <v>95</v>
      </c>
      <c r="L1996" t="s">
        <v>101</v>
      </c>
      <c r="M1996" s="1">
        <v>23371</v>
      </c>
      <c r="N1996" t="s">
        <v>36</v>
      </c>
      <c r="O1996" t="s">
        <v>48</v>
      </c>
      <c r="P1996" t="s">
        <v>38</v>
      </c>
      <c r="Q1996" t="s">
        <v>39</v>
      </c>
      <c r="R1996" t="s">
        <v>40</v>
      </c>
      <c r="S1996" t="str">
        <f>IF(Table1[[#This Row],[Current Employee Rating]]&gt;=4,"High Performer",IF(Table1[[#This Row],[Current Employee Rating]]&gt;=3,"Average Performer","Low Performer"))</f>
        <v>High Performer</v>
      </c>
      <c r="T1996">
        <v>4</v>
      </c>
      <c r="U1996" s="1">
        <v>44923</v>
      </c>
      <c r="V1996">
        <v>4</v>
      </c>
      <c r="W1996" t="str">
        <f>IF(Table1[[#This Row],[Engagement Score]]&lt;3,"Low",IF(Table1[[#This Row],[Engagement Score]]&lt;4,"Medium","High"))</f>
        <v>High</v>
      </c>
      <c r="X1996">
        <v>2</v>
      </c>
      <c r="Y1996" t="str">
        <f>IF(Table1[[#This Row],[Satisfaction Score]]&lt;3,"Unsatisfied",IF(Table1[[#This Row],[Satisfaction Score]]&lt;4,"Neutral","Satisfied"))</f>
        <v>Unsatisfied</v>
      </c>
      <c r="Z1996">
        <v>1</v>
      </c>
      <c r="AA1996" s="1">
        <v>44863</v>
      </c>
      <c r="AB1996" t="s">
        <v>50</v>
      </c>
      <c r="AC1996" t="s">
        <v>42</v>
      </c>
      <c r="AD1996" t="s">
        <v>63</v>
      </c>
      <c r="AE1996">
        <v>4</v>
      </c>
      <c r="AF1996" s="5">
        <v>732.18</v>
      </c>
      <c r="AG1996">
        <v>58</v>
      </c>
      <c r="AH1996" t="str">
        <f t="shared" si="31"/>
        <v>Middle Aged</v>
      </c>
    </row>
    <row r="1997" spans="1:34" x14ac:dyDescent="0.25">
      <c r="A1997">
        <v>2519</v>
      </c>
      <c r="B1997" s="1">
        <v>44513</v>
      </c>
      <c r="C1997">
        <v>4</v>
      </c>
      <c r="D1997" t="s">
        <v>128</v>
      </c>
      <c r="E1997" t="s">
        <v>81</v>
      </c>
      <c r="F1997" t="s">
        <v>30</v>
      </c>
      <c r="G1997" t="s">
        <v>46</v>
      </c>
      <c r="H1997" t="s">
        <v>45</v>
      </c>
      <c r="I1997" t="s">
        <v>46</v>
      </c>
      <c r="J1997" t="s">
        <v>129</v>
      </c>
      <c r="K1997" t="s">
        <v>129</v>
      </c>
      <c r="L1997" t="s">
        <v>89</v>
      </c>
      <c r="M1997" s="1">
        <v>23145</v>
      </c>
      <c r="N1997" t="s">
        <v>36</v>
      </c>
      <c r="O1997" t="s">
        <v>37</v>
      </c>
      <c r="P1997" t="s">
        <v>38</v>
      </c>
      <c r="Q1997" t="s">
        <v>67</v>
      </c>
      <c r="R1997" t="s">
        <v>40</v>
      </c>
      <c r="S1997" t="str">
        <f>IF(Table1[[#This Row],[Current Employee Rating]]&gt;=4,"High Performer",IF(Table1[[#This Row],[Current Employee Rating]]&gt;=3,"Average Performer","Low Performer"))</f>
        <v>High Performer</v>
      </c>
      <c r="T1997">
        <v>4</v>
      </c>
      <c r="U1997" s="1">
        <v>44807</v>
      </c>
      <c r="V1997">
        <v>3</v>
      </c>
      <c r="W1997" t="str">
        <f>IF(Table1[[#This Row],[Engagement Score]]&lt;3,"Low",IF(Table1[[#This Row],[Engagement Score]]&lt;4,"Medium","High"))</f>
        <v>Medium</v>
      </c>
      <c r="X1997">
        <v>5</v>
      </c>
      <c r="Y1997" t="str">
        <f>IF(Table1[[#This Row],[Satisfaction Score]]&lt;3,"Unsatisfied",IF(Table1[[#This Row],[Satisfaction Score]]&lt;4,"Neutral","Satisfied"))</f>
        <v>Satisfied</v>
      </c>
      <c r="Z1997">
        <v>5</v>
      </c>
      <c r="AA1997" s="1">
        <v>44965</v>
      </c>
      <c r="AB1997" t="s">
        <v>68</v>
      </c>
      <c r="AC1997" t="s">
        <v>51</v>
      </c>
      <c r="AD1997" t="s">
        <v>43</v>
      </c>
      <c r="AE1997">
        <v>2</v>
      </c>
      <c r="AF1997" s="5">
        <v>564.38</v>
      </c>
      <c r="AG1997">
        <v>58</v>
      </c>
      <c r="AH1997" t="str">
        <f t="shared" si="31"/>
        <v>Middle Aged</v>
      </c>
    </row>
    <row r="1998" spans="1:34" x14ac:dyDescent="0.25">
      <c r="A1998">
        <v>2520</v>
      </c>
      <c r="B1998" s="1">
        <v>44101</v>
      </c>
      <c r="C1998">
        <v>5</v>
      </c>
      <c r="D1998" t="s">
        <v>128</v>
      </c>
      <c r="E1998" t="s">
        <v>54</v>
      </c>
      <c r="F1998" t="s">
        <v>30</v>
      </c>
      <c r="G1998" t="s">
        <v>46</v>
      </c>
      <c r="H1998" t="s">
        <v>32</v>
      </c>
      <c r="I1998" t="s">
        <v>46</v>
      </c>
      <c r="J1998" t="s">
        <v>129</v>
      </c>
      <c r="K1998" t="s">
        <v>129</v>
      </c>
      <c r="L1998" t="s">
        <v>96</v>
      </c>
      <c r="M1998" s="1">
        <v>17701</v>
      </c>
      <c r="N1998" t="s">
        <v>36</v>
      </c>
      <c r="O1998" t="s">
        <v>48</v>
      </c>
      <c r="P1998" t="s">
        <v>84</v>
      </c>
      <c r="Q1998" t="s">
        <v>77</v>
      </c>
      <c r="R1998" t="s">
        <v>40</v>
      </c>
      <c r="S1998" t="str">
        <f>IF(Table1[[#This Row],[Current Employee Rating]]&gt;=4,"High Performer",IF(Table1[[#This Row],[Current Employee Rating]]&gt;=3,"Average Performer","Low Performer"))</f>
        <v>Low Performer</v>
      </c>
      <c r="T1998">
        <v>1</v>
      </c>
      <c r="U1998" s="1">
        <v>44963</v>
      </c>
      <c r="V1998">
        <v>2</v>
      </c>
      <c r="W1998" t="str">
        <f>IF(Table1[[#This Row],[Engagement Score]]&lt;3,"Low",IF(Table1[[#This Row],[Engagement Score]]&lt;4,"Medium","High"))</f>
        <v>Low</v>
      </c>
      <c r="X1998">
        <v>1</v>
      </c>
      <c r="Y1998" t="str">
        <f>IF(Table1[[#This Row],[Satisfaction Score]]&lt;3,"Unsatisfied",IF(Table1[[#This Row],[Satisfaction Score]]&lt;4,"Neutral","Satisfied"))</f>
        <v>Unsatisfied</v>
      </c>
      <c r="Z1998">
        <v>1</v>
      </c>
      <c r="AA1998" s="1">
        <v>44964</v>
      </c>
      <c r="AB1998" t="s">
        <v>50</v>
      </c>
      <c r="AC1998" t="s">
        <v>42</v>
      </c>
      <c r="AD1998" t="s">
        <v>52</v>
      </c>
      <c r="AE1998">
        <v>2</v>
      </c>
      <c r="AF1998" s="5">
        <v>512.02</v>
      </c>
      <c r="AG1998">
        <v>72</v>
      </c>
      <c r="AH1998" t="str">
        <f t="shared" si="31"/>
        <v>Old</v>
      </c>
    </row>
    <row r="1999" spans="1:34" x14ac:dyDescent="0.25">
      <c r="A1999">
        <v>2521</v>
      </c>
      <c r="B1999" s="1">
        <v>44807</v>
      </c>
      <c r="C1999">
        <v>3</v>
      </c>
      <c r="D1999" t="s">
        <v>128</v>
      </c>
      <c r="E1999" t="s">
        <v>69</v>
      </c>
      <c r="F1999" t="s">
        <v>30</v>
      </c>
      <c r="G1999" t="s">
        <v>31</v>
      </c>
      <c r="H1999" t="s">
        <v>32</v>
      </c>
      <c r="I1999" t="s">
        <v>33</v>
      </c>
      <c r="J1999" t="s">
        <v>129</v>
      </c>
      <c r="K1999" t="s">
        <v>129</v>
      </c>
      <c r="L1999" t="s">
        <v>79</v>
      </c>
      <c r="M1999" s="1">
        <v>19960</v>
      </c>
      <c r="N1999" t="s">
        <v>36</v>
      </c>
      <c r="O1999" t="s">
        <v>48</v>
      </c>
      <c r="P1999" t="s">
        <v>38</v>
      </c>
      <c r="Q1999" t="s">
        <v>77</v>
      </c>
      <c r="R1999" t="s">
        <v>40</v>
      </c>
      <c r="S1999" t="str">
        <f>IF(Table1[[#This Row],[Current Employee Rating]]&gt;=4,"High Performer",IF(Table1[[#This Row],[Current Employee Rating]]&gt;=3,"Average Performer","Low Performer"))</f>
        <v>Low Performer</v>
      </c>
      <c r="T1999">
        <v>1</v>
      </c>
      <c r="U1999" s="1">
        <v>45084</v>
      </c>
      <c r="V1999">
        <v>4</v>
      </c>
      <c r="W1999" t="str">
        <f>IF(Table1[[#This Row],[Engagement Score]]&lt;3,"Low",IF(Table1[[#This Row],[Engagement Score]]&lt;4,"Medium","High"))</f>
        <v>High</v>
      </c>
      <c r="X1999">
        <v>4</v>
      </c>
      <c r="Y1999" t="str">
        <f>IF(Table1[[#This Row],[Satisfaction Score]]&lt;3,"Unsatisfied",IF(Table1[[#This Row],[Satisfaction Score]]&lt;4,"Neutral","Satisfied"))</f>
        <v>Satisfied</v>
      </c>
      <c r="Z1999">
        <v>4</v>
      </c>
      <c r="AA1999" s="1">
        <v>44883</v>
      </c>
      <c r="AB1999" t="s">
        <v>62</v>
      </c>
      <c r="AC1999" t="s">
        <v>42</v>
      </c>
      <c r="AD1999" t="s">
        <v>63</v>
      </c>
      <c r="AE1999">
        <v>1</v>
      </c>
      <c r="AF1999" s="5">
        <v>599.41</v>
      </c>
      <c r="AG1999">
        <v>68</v>
      </c>
      <c r="AH1999" t="str">
        <f t="shared" si="31"/>
        <v>Old</v>
      </c>
    </row>
    <row r="2000" spans="1:34" x14ac:dyDescent="0.25">
      <c r="A2000">
        <v>2522</v>
      </c>
      <c r="B2000" s="1">
        <v>44113</v>
      </c>
      <c r="C2000">
        <v>5</v>
      </c>
      <c r="D2000" t="s">
        <v>145</v>
      </c>
      <c r="E2000" t="s">
        <v>54</v>
      </c>
      <c r="F2000" t="s">
        <v>30</v>
      </c>
      <c r="G2000" t="s">
        <v>55</v>
      </c>
      <c r="H2000" t="s">
        <v>32</v>
      </c>
      <c r="I2000" t="s">
        <v>33</v>
      </c>
      <c r="J2000" t="s">
        <v>95</v>
      </c>
      <c r="K2000" t="s">
        <v>95</v>
      </c>
      <c r="L2000" t="s">
        <v>70</v>
      </c>
      <c r="M2000" s="1">
        <v>17919</v>
      </c>
      <c r="N2000" t="s">
        <v>36</v>
      </c>
      <c r="O2000" t="s">
        <v>48</v>
      </c>
      <c r="P2000" t="s">
        <v>60</v>
      </c>
      <c r="Q2000" t="s">
        <v>67</v>
      </c>
      <c r="R2000" t="s">
        <v>40</v>
      </c>
      <c r="S2000" t="str">
        <f>IF(Table1[[#This Row],[Current Employee Rating]]&gt;=4,"High Performer",IF(Table1[[#This Row],[Current Employee Rating]]&gt;=3,"Average Performer","Low Performer"))</f>
        <v>High Performer</v>
      </c>
      <c r="T2000">
        <v>4</v>
      </c>
      <c r="U2000" s="1">
        <v>44786</v>
      </c>
      <c r="V2000">
        <v>3</v>
      </c>
      <c r="W2000" t="str">
        <f>IF(Table1[[#This Row],[Engagement Score]]&lt;3,"Low",IF(Table1[[#This Row],[Engagement Score]]&lt;4,"Medium","High"))</f>
        <v>Medium</v>
      </c>
      <c r="X2000">
        <v>3</v>
      </c>
      <c r="Y2000" t="str">
        <f>IF(Table1[[#This Row],[Satisfaction Score]]&lt;3,"Unsatisfied",IF(Table1[[#This Row],[Satisfaction Score]]&lt;4,"Neutral","Satisfied"))</f>
        <v>Neutral</v>
      </c>
      <c r="Z2000">
        <v>2</v>
      </c>
      <c r="AA2000" s="1">
        <v>45107</v>
      </c>
      <c r="AB2000" t="s">
        <v>92</v>
      </c>
      <c r="AC2000" t="s">
        <v>42</v>
      </c>
      <c r="AD2000" t="s">
        <v>73</v>
      </c>
      <c r="AE2000">
        <v>4</v>
      </c>
      <c r="AF2000" s="5">
        <v>839.04</v>
      </c>
      <c r="AG2000">
        <v>71</v>
      </c>
      <c r="AH2000" t="str">
        <f t="shared" si="31"/>
        <v>Old</v>
      </c>
    </row>
    <row r="2001" spans="1:34" x14ac:dyDescent="0.25">
      <c r="A2001">
        <v>2523</v>
      </c>
      <c r="B2001" s="1">
        <v>44506</v>
      </c>
      <c r="C2001">
        <v>4</v>
      </c>
      <c r="D2001" t="s">
        <v>150</v>
      </c>
      <c r="E2001" t="s">
        <v>69</v>
      </c>
      <c r="F2001" t="s">
        <v>30</v>
      </c>
      <c r="G2001" t="s">
        <v>55</v>
      </c>
      <c r="H2001" t="s">
        <v>45</v>
      </c>
      <c r="I2001" t="s">
        <v>33</v>
      </c>
      <c r="J2001" t="s">
        <v>95</v>
      </c>
      <c r="K2001" t="s">
        <v>95</v>
      </c>
      <c r="L2001" t="s">
        <v>65</v>
      </c>
      <c r="M2001" s="1">
        <v>25819</v>
      </c>
      <c r="N2001" t="s">
        <v>36</v>
      </c>
      <c r="O2001" t="s">
        <v>48</v>
      </c>
      <c r="P2001" t="s">
        <v>49</v>
      </c>
      <c r="Q2001" t="s">
        <v>61</v>
      </c>
      <c r="R2001" t="s">
        <v>40</v>
      </c>
      <c r="S2001" t="str">
        <f>IF(Table1[[#This Row],[Current Employee Rating]]&gt;=4,"High Performer",IF(Table1[[#This Row],[Current Employee Rating]]&gt;=3,"Average Performer","Low Performer"))</f>
        <v>High Performer</v>
      </c>
      <c r="T2001">
        <v>5</v>
      </c>
      <c r="U2001" s="1">
        <v>44974</v>
      </c>
      <c r="V2001">
        <v>1</v>
      </c>
      <c r="W2001" t="str">
        <f>IF(Table1[[#This Row],[Engagement Score]]&lt;3,"Low",IF(Table1[[#This Row],[Engagement Score]]&lt;4,"Medium","High"))</f>
        <v>Low</v>
      </c>
      <c r="X2001">
        <v>1</v>
      </c>
      <c r="Y2001" t="str">
        <f>IF(Table1[[#This Row],[Satisfaction Score]]&lt;3,"Unsatisfied",IF(Table1[[#This Row],[Satisfaction Score]]&lt;4,"Neutral","Satisfied"))</f>
        <v>Unsatisfied</v>
      </c>
      <c r="Z2001">
        <v>3</v>
      </c>
      <c r="AA2001" s="1">
        <v>45105</v>
      </c>
      <c r="AB2001" t="s">
        <v>50</v>
      </c>
      <c r="AC2001" t="s">
        <v>51</v>
      </c>
      <c r="AD2001" t="s">
        <v>52</v>
      </c>
      <c r="AE2001">
        <v>4</v>
      </c>
      <c r="AF2001" s="5">
        <v>391.4</v>
      </c>
      <c r="AG2001">
        <v>51</v>
      </c>
      <c r="AH2001" t="str">
        <f t="shared" si="31"/>
        <v>Middle Aged</v>
      </c>
    </row>
    <row r="2002" spans="1:34" x14ac:dyDescent="0.25">
      <c r="A2002">
        <v>2524</v>
      </c>
      <c r="B2002" s="1">
        <v>45101</v>
      </c>
      <c r="C2002">
        <v>2</v>
      </c>
      <c r="D2002" t="s">
        <v>146</v>
      </c>
      <c r="E2002" t="s">
        <v>29</v>
      </c>
      <c r="F2002" t="s">
        <v>30</v>
      </c>
      <c r="G2002" t="s">
        <v>31</v>
      </c>
      <c r="H2002" t="s">
        <v>45</v>
      </c>
      <c r="I2002" t="s">
        <v>46</v>
      </c>
      <c r="J2002" t="s">
        <v>95</v>
      </c>
      <c r="K2002" t="s">
        <v>95</v>
      </c>
      <c r="L2002" t="s">
        <v>35</v>
      </c>
      <c r="M2002" s="1">
        <v>25279</v>
      </c>
      <c r="N2002" t="s">
        <v>36</v>
      </c>
      <c r="O2002" t="s">
        <v>48</v>
      </c>
      <c r="P2002" t="s">
        <v>72</v>
      </c>
      <c r="Q2002" t="s">
        <v>67</v>
      </c>
      <c r="R2002" t="s">
        <v>40</v>
      </c>
      <c r="S2002" t="str">
        <f>IF(Table1[[#This Row],[Current Employee Rating]]&gt;=4,"High Performer",IF(Table1[[#This Row],[Current Employee Rating]]&gt;=3,"Average Performer","Low Performer"))</f>
        <v>Low Performer</v>
      </c>
      <c r="T2002">
        <v>1</v>
      </c>
      <c r="U2002" s="1">
        <v>45117</v>
      </c>
      <c r="V2002">
        <v>3</v>
      </c>
      <c r="W2002" t="str">
        <f>IF(Table1[[#This Row],[Engagement Score]]&lt;3,"Low",IF(Table1[[#This Row],[Engagement Score]]&lt;4,"Medium","High"))</f>
        <v>Medium</v>
      </c>
      <c r="X2002">
        <v>3</v>
      </c>
      <c r="Y2002" t="str">
        <f>IF(Table1[[#This Row],[Satisfaction Score]]&lt;3,"Unsatisfied",IF(Table1[[#This Row],[Satisfaction Score]]&lt;4,"Neutral","Satisfied"))</f>
        <v>Neutral</v>
      </c>
      <c r="Z2002">
        <v>4</v>
      </c>
      <c r="AA2002" s="1">
        <v>44849</v>
      </c>
      <c r="AB2002" t="s">
        <v>41</v>
      </c>
      <c r="AC2002" t="s">
        <v>42</v>
      </c>
      <c r="AD2002" t="s">
        <v>52</v>
      </c>
      <c r="AE2002">
        <v>1</v>
      </c>
      <c r="AF2002" s="5">
        <v>569.5</v>
      </c>
      <c r="AG2002">
        <v>54</v>
      </c>
      <c r="AH2002" t="str">
        <f t="shared" si="31"/>
        <v>Middle Aged</v>
      </c>
    </row>
    <row r="2003" spans="1:34" x14ac:dyDescent="0.25">
      <c r="A2003">
        <v>2525</v>
      </c>
      <c r="B2003" s="1">
        <v>44454</v>
      </c>
      <c r="C2003">
        <v>4</v>
      </c>
      <c r="D2003" t="s">
        <v>148</v>
      </c>
      <c r="E2003" t="s">
        <v>85</v>
      </c>
      <c r="F2003" t="s">
        <v>30</v>
      </c>
      <c r="G2003" t="s">
        <v>55</v>
      </c>
      <c r="H2003" t="s">
        <v>56</v>
      </c>
      <c r="I2003" t="s">
        <v>55</v>
      </c>
      <c r="J2003" t="s">
        <v>57</v>
      </c>
      <c r="K2003" t="s">
        <v>57</v>
      </c>
      <c r="L2003" t="s">
        <v>65</v>
      </c>
      <c r="M2003" s="1">
        <v>19031</v>
      </c>
      <c r="N2003" t="s">
        <v>36</v>
      </c>
      <c r="O2003" t="s">
        <v>48</v>
      </c>
      <c r="P2003" t="s">
        <v>60</v>
      </c>
      <c r="Q2003" t="s">
        <v>67</v>
      </c>
      <c r="R2003" t="s">
        <v>40</v>
      </c>
      <c r="S2003" t="str">
        <f>IF(Table1[[#This Row],[Current Employee Rating]]&gt;=4,"High Performer",IF(Table1[[#This Row],[Current Employee Rating]]&gt;=3,"Average Performer","Low Performer"))</f>
        <v>Low Performer</v>
      </c>
      <c r="T2003">
        <v>2</v>
      </c>
      <c r="U2003" s="1">
        <v>45130</v>
      </c>
      <c r="V2003">
        <v>2</v>
      </c>
      <c r="W2003" t="str">
        <f>IF(Table1[[#This Row],[Engagement Score]]&lt;3,"Low",IF(Table1[[#This Row],[Engagement Score]]&lt;4,"Medium","High"))</f>
        <v>Low</v>
      </c>
      <c r="X2003">
        <v>5</v>
      </c>
      <c r="Y2003" t="str">
        <f>IF(Table1[[#This Row],[Satisfaction Score]]&lt;3,"Unsatisfied",IF(Table1[[#This Row],[Satisfaction Score]]&lt;4,"Neutral","Satisfied"))</f>
        <v>Satisfied</v>
      </c>
      <c r="Z2003">
        <v>1</v>
      </c>
      <c r="AA2003" s="1">
        <v>45040</v>
      </c>
      <c r="AB2003" t="s">
        <v>41</v>
      </c>
      <c r="AC2003" t="s">
        <v>51</v>
      </c>
      <c r="AD2003" t="s">
        <v>52</v>
      </c>
      <c r="AE2003">
        <v>3</v>
      </c>
      <c r="AF2003" s="5">
        <v>450.81</v>
      </c>
      <c r="AG2003">
        <v>69</v>
      </c>
      <c r="AH2003" t="str">
        <f t="shared" si="31"/>
        <v>Old</v>
      </c>
    </row>
    <row r="2004" spans="1:34" x14ac:dyDescent="0.25">
      <c r="A2004">
        <v>2526</v>
      </c>
      <c r="B2004" s="1">
        <v>44848</v>
      </c>
      <c r="C2004">
        <v>3</v>
      </c>
      <c r="D2004" t="s">
        <v>139</v>
      </c>
      <c r="E2004" t="s">
        <v>81</v>
      </c>
      <c r="F2004" t="s">
        <v>30</v>
      </c>
      <c r="G2004" t="s">
        <v>31</v>
      </c>
      <c r="H2004" t="s">
        <v>32</v>
      </c>
      <c r="I2004" t="s">
        <v>46</v>
      </c>
      <c r="J2004" t="s">
        <v>95</v>
      </c>
      <c r="K2004" t="s">
        <v>95</v>
      </c>
      <c r="L2004" t="s">
        <v>79</v>
      </c>
      <c r="M2004" s="1">
        <v>23464</v>
      </c>
      <c r="N2004" t="s">
        <v>36</v>
      </c>
      <c r="O2004" t="s">
        <v>37</v>
      </c>
      <c r="P2004" t="s">
        <v>60</v>
      </c>
      <c r="Q2004" t="s">
        <v>61</v>
      </c>
      <c r="R2004" t="s">
        <v>40</v>
      </c>
      <c r="S2004" t="str">
        <f>IF(Table1[[#This Row],[Current Employee Rating]]&gt;=4,"High Performer",IF(Table1[[#This Row],[Current Employee Rating]]&gt;=3,"Average Performer","Low Performer"))</f>
        <v>Low Performer</v>
      </c>
      <c r="T2004">
        <v>1</v>
      </c>
      <c r="U2004" s="1">
        <v>44856</v>
      </c>
      <c r="V2004">
        <v>1</v>
      </c>
      <c r="W2004" t="str">
        <f>IF(Table1[[#This Row],[Engagement Score]]&lt;3,"Low",IF(Table1[[#This Row],[Engagement Score]]&lt;4,"Medium","High"))</f>
        <v>Low</v>
      </c>
      <c r="X2004">
        <v>1</v>
      </c>
      <c r="Y2004" t="str">
        <f>IF(Table1[[#This Row],[Satisfaction Score]]&lt;3,"Unsatisfied",IF(Table1[[#This Row],[Satisfaction Score]]&lt;4,"Neutral","Satisfied"))</f>
        <v>Unsatisfied</v>
      </c>
      <c r="Z2004">
        <v>1</v>
      </c>
      <c r="AA2004" s="1">
        <v>45100</v>
      </c>
      <c r="AB2004" t="s">
        <v>68</v>
      </c>
      <c r="AC2004" t="s">
        <v>42</v>
      </c>
      <c r="AD2004" t="s">
        <v>73</v>
      </c>
      <c r="AE2004">
        <v>2</v>
      </c>
      <c r="AF2004" s="5">
        <v>265.45999999999998</v>
      </c>
      <c r="AG2004">
        <v>58</v>
      </c>
      <c r="AH2004" t="str">
        <f t="shared" si="31"/>
        <v>Middle Aged</v>
      </c>
    </row>
    <row r="2005" spans="1:34" x14ac:dyDescent="0.25">
      <c r="A2005">
        <v>2527</v>
      </c>
      <c r="B2005" s="1">
        <v>43668</v>
      </c>
      <c r="C2005">
        <v>6</v>
      </c>
      <c r="D2005" t="s">
        <v>139</v>
      </c>
      <c r="E2005" t="s">
        <v>54</v>
      </c>
      <c r="F2005" t="s">
        <v>30</v>
      </c>
      <c r="G2005" t="s">
        <v>55</v>
      </c>
      <c r="H2005" t="s">
        <v>45</v>
      </c>
      <c r="I2005" t="s">
        <v>33</v>
      </c>
      <c r="J2005" t="s">
        <v>95</v>
      </c>
      <c r="K2005" t="s">
        <v>95</v>
      </c>
      <c r="L2005" t="s">
        <v>79</v>
      </c>
      <c r="M2005" s="1">
        <v>33403</v>
      </c>
      <c r="N2005" t="s">
        <v>36</v>
      </c>
      <c r="O2005" t="s">
        <v>48</v>
      </c>
      <c r="P2005" t="s">
        <v>84</v>
      </c>
      <c r="Q2005" t="s">
        <v>67</v>
      </c>
      <c r="R2005" t="s">
        <v>40</v>
      </c>
      <c r="S2005" t="str">
        <f>IF(Table1[[#This Row],[Current Employee Rating]]&gt;=4,"High Performer",IF(Table1[[#This Row],[Current Employee Rating]]&gt;=3,"Average Performer","Low Performer"))</f>
        <v>Low Performer</v>
      </c>
      <c r="T2005">
        <v>2</v>
      </c>
      <c r="U2005" s="1">
        <v>44862</v>
      </c>
      <c r="V2005">
        <v>3</v>
      </c>
      <c r="W2005" t="str">
        <f>IF(Table1[[#This Row],[Engagement Score]]&lt;3,"Low",IF(Table1[[#This Row],[Engagement Score]]&lt;4,"Medium","High"))</f>
        <v>Medium</v>
      </c>
      <c r="X2005">
        <v>4</v>
      </c>
      <c r="Y2005" t="str">
        <f>IF(Table1[[#This Row],[Satisfaction Score]]&lt;3,"Unsatisfied",IF(Table1[[#This Row],[Satisfaction Score]]&lt;4,"Neutral","Satisfied"))</f>
        <v>Satisfied</v>
      </c>
      <c r="Z2005">
        <v>5</v>
      </c>
      <c r="AA2005" s="1">
        <v>44889</v>
      </c>
      <c r="AB2005" t="s">
        <v>68</v>
      </c>
      <c r="AC2005" t="s">
        <v>42</v>
      </c>
      <c r="AD2005" t="s">
        <v>73</v>
      </c>
      <c r="AE2005">
        <v>2</v>
      </c>
      <c r="AF2005" s="5">
        <v>462.98</v>
      </c>
      <c r="AG2005">
        <v>28</v>
      </c>
      <c r="AH2005" t="str">
        <f t="shared" si="31"/>
        <v>Adult</v>
      </c>
    </row>
    <row r="2006" spans="1:34" x14ac:dyDescent="0.25">
      <c r="A2006">
        <v>2528</v>
      </c>
      <c r="B2006" s="1">
        <v>45005</v>
      </c>
      <c r="C2006">
        <v>3</v>
      </c>
      <c r="D2006" t="s">
        <v>139</v>
      </c>
      <c r="E2006" t="s">
        <v>94</v>
      </c>
      <c r="F2006" t="s">
        <v>30</v>
      </c>
      <c r="G2006" t="s">
        <v>46</v>
      </c>
      <c r="H2006" t="s">
        <v>32</v>
      </c>
      <c r="I2006" t="s">
        <v>46</v>
      </c>
      <c r="J2006" t="s">
        <v>95</v>
      </c>
      <c r="K2006" t="s">
        <v>95</v>
      </c>
      <c r="L2006" t="s">
        <v>96</v>
      </c>
      <c r="M2006" s="1">
        <v>31207</v>
      </c>
      <c r="N2006" t="s">
        <v>36</v>
      </c>
      <c r="O2006" t="s">
        <v>48</v>
      </c>
      <c r="P2006" t="s">
        <v>38</v>
      </c>
      <c r="Q2006" t="s">
        <v>67</v>
      </c>
      <c r="R2006" t="s">
        <v>40</v>
      </c>
      <c r="S2006" t="str">
        <f>IF(Table1[[#This Row],[Current Employee Rating]]&gt;=4,"High Performer",IF(Table1[[#This Row],[Current Employee Rating]]&gt;=3,"Average Performer","Low Performer"))</f>
        <v>Low Performer</v>
      </c>
      <c r="T2006">
        <v>1</v>
      </c>
      <c r="U2006" s="1">
        <v>45117</v>
      </c>
      <c r="V2006">
        <v>2</v>
      </c>
      <c r="W2006" t="str">
        <f>IF(Table1[[#This Row],[Engagement Score]]&lt;3,"Low",IF(Table1[[#This Row],[Engagement Score]]&lt;4,"Medium","High"))</f>
        <v>Low</v>
      </c>
      <c r="X2006">
        <v>4</v>
      </c>
      <c r="Y2006" t="str">
        <f>IF(Table1[[#This Row],[Satisfaction Score]]&lt;3,"Unsatisfied",IF(Table1[[#This Row],[Satisfaction Score]]&lt;4,"Neutral","Satisfied"))</f>
        <v>Satisfied</v>
      </c>
      <c r="Z2006">
        <v>2</v>
      </c>
      <c r="AA2006" s="1">
        <v>45132</v>
      </c>
      <c r="AB2006" t="s">
        <v>92</v>
      </c>
      <c r="AC2006" t="s">
        <v>42</v>
      </c>
      <c r="AD2006" t="s">
        <v>73</v>
      </c>
      <c r="AE2006">
        <v>3</v>
      </c>
      <c r="AF2006" s="5">
        <v>760.34</v>
      </c>
      <c r="AG2006">
        <v>38</v>
      </c>
      <c r="AH2006" t="str">
        <f t="shared" si="31"/>
        <v>Adult</v>
      </c>
    </row>
    <row r="2007" spans="1:34" x14ac:dyDescent="0.25">
      <c r="A2007">
        <v>2529</v>
      </c>
      <c r="B2007" s="1">
        <v>44683</v>
      </c>
      <c r="C2007">
        <v>4</v>
      </c>
      <c r="D2007" t="s">
        <v>128</v>
      </c>
      <c r="E2007" t="s">
        <v>81</v>
      </c>
      <c r="F2007" t="s">
        <v>30</v>
      </c>
      <c r="G2007" t="s">
        <v>55</v>
      </c>
      <c r="H2007" t="s">
        <v>56</v>
      </c>
      <c r="I2007" t="s">
        <v>46</v>
      </c>
      <c r="J2007" t="s">
        <v>129</v>
      </c>
      <c r="K2007" t="s">
        <v>129</v>
      </c>
      <c r="L2007" t="s">
        <v>111</v>
      </c>
      <c r="M2007" s="1">
        <v>19496</v>
      </c>
      <c r="N2007" t="s">
        <v>36</v>
      </c>
      <c r="O2007" t="s">
        <v>37</v>
      </c>
      <c r="P2007" t="s">
        <v>60</v>
      </c>
      <c r="Q2007" t="s">
        <v>61</v>
      </c>
      <c r="R2007" t="s">
        <v>40</v>
      </c>
      <c r="S2007" t="str">
        <f>IF(Table1[[#This Row],[Current Employee Rating]]&gt;=4,"High Performer",IF(Table1[[#This Row],[Current Employee Rating]]&gt;=3,"Average Performer","Low Performer"))</f>
        <v>Low Performer</v>
      </c>
      <c r="T2007">
        <v>2</v>
      </c>
      <c r="U2007" s="1">
        <v>44903</v>
      </c>
      <c r="V2007">
        <v>4</v>
      </c>
      <c r="W2007" t="str">
        <f>IF(Table1[[#This Row],[Engagement Score]]&lt;3,"Low",IF(Table1[[#This Row],[Engagement Score]]&lt;4,"Medium","High"))</f>
        <v>High</v>
      </c>
      <c r="X2007">
        <v>5</v>
      </c>
      <c r="Y2007" t="str">
        <f>IF(Table1[[#This Row],[Satisfaction Score]]&lt;3,"Unsatisfied",IF(Table1[[#This Row],[Satisfaction Score]]&lt;4,"Neutral","Satisfied"))</f>
        <v>Satisfied</v>
      </c>
      <c r="Z2007">
        <v>1</v>
      </c>
      <c r="AA2007" s="1">
        <v>44850</v>
      </c>
      <c r="AB2007" t="s">
        <v>92</v>
      </c>
      <c r="AC2007" t="s">
        <v>51</v>
      </c>
      <c r="AD2007" t="s">
        <v>43</v>
      </c>
      <c r="AE2007">
        <v>1</v>
      </c>
      <c r="AF2007" s="5">
        <v>383.84</v>
      </c>
      <c r="AG2007">
        <v>69</v>
      </c>
      <c r="AH2007" t="str">
        <f t="shared" si="31"/>
        <v>Old</v>
      </c>
    </row>
    <row r="2008" spans="1:34" x14ac:dyDescent="0.25">
      <c r="A2008">
        <v>2530</v>
      </c>
      <c r="B2008" s="1">
        <v>44854</v>
      </c>
      <c r="C2008">
        <v>3</v>
      </c>
      <c r="D2008" t="s">
        <v>128</v>
      </c>
      <c r="E2008" t="s">
        <v>54</v>
      </c>
      <c r="F2008" t="s">
        <v>30</v>
      </c>
      <c r="G2008" t="s">
        <v>46</v>
      </c>
      <c r="H2008" t="s">
        <v>32</v>
      </c>
      <c r="I2008" t="s">
        <v>33</v>
      </c>
      <c r="J2008" t="s">
        <v>129</v>
      </c>
      <c r="K2008" t="s">
        <v>129</v>
      </c>
      <c r="L2008" t="s">
        <v>105</v>
      </c>
      <c r="M2008" s="1">
        <v>29322</v>
      </c>
      <c r="N2008" t="s">
        <v>36</v>
      </c>
      <c r="O2008" t="s">
        <v>48</v>
      </c>
      <c r="P2008" t="s">
        <v>38</v>
      </c>
      <c r="Q2008" t="s">
        <v>77</v>
      </c>
      <c r="R2008" t="s">
        <v>40</v>
      </c>
      <c r="S2008" t="str">
        <f>IF(Table1[[#This Row],[Current Employee Rating]]&gt;=4,"High Performer",IF(Table1[[#This Row],[Current Employee Rating]]&gt;=3,"Average Performer","Low Performer"))</f>
        <v>Low Performer</v>
      </c>
      <c r="T2008">
        <v>2</v>
      </c>
      <c r="U2008" s="1">
        <v>45125</v>
      </c>
      <c r="V2008">
        <v>4</v>
      </c>
      <c r="W2008" t="str">
        <f>IF(Table1[[#This Row],[Engagement Score]]&lt;3,"Low",IF(Table1[[#This Row],[Engagement Score]]&lt;4,"Medium","High"))</f>
        <v>High</v>
      </c>
      <c r="X2008">
        <v>1</v>
      </c>
      <c r="Y2008" t="str">
        <f>IF(Table1[[#This Row],[Satisfaction Score]]&lt;3,"Unsatisfied",IF(Table1[[#This Row],[Satisfaction Score]]&lt;4,"Neutral","Satisfied"))</f>
        <v>Unsatisfied</v>
      </c>
      <c r="Z2008">
        <v>1</v>
      </c>
      <c r="AA2008" s="1">
        <v>44906</v>
      </c>
      <c r="AB2008" t="s">
        <v>68</v>
      </c>
      <c r="AC2008" t="s">
        <v>51</v>
      </c>
      <c r="AD2008" t="s">
        <v>43</v>
      </c>
      <c r="AE2008">
        <v>4</v>
      </c>
      <c r="AF2008" s="5">
        <v>723.57</v>
      </c>
      <c r="AG2008">
        <v>42</v>
      </c>
      <c r="AH2008" t="str">
        <f t="shared" si="31"/>
        <v>Middle Aged</v>
      </c>
    </row>
    <row r="2009" spans="1:34" x14ac:dyDescent="0.25">
      <c r="A2009">
        <v>2531</v>
      </c>
      <c r="B2009" s="1">
        <v>45131</v>
      </c>
      <c r="C2009">
        <v>2</v>
      </c>
      <c r="D2009" t="s">
        <v>128</v>
      </c>
      <c r="E2009" t="s">
        <v>69</v>
      </c>
      <c r="F2009" t="s">
        <v>30</v>
      </c>
      <c r="G2009" t="s">
        <v>46</v>
      </c>
      <c r="H2009" t="s">
        <v>56</v>
      </c>
      <c r="I2009" t="s">
        <v>55</v>
      </c>
      <c r="J2009" t="s">
        <v>129</v>
      </c>
      <c r="K2009" t="s">
        <v>129</v>
      </c>
      <c r="L2009" t="s">
        <v>82</v>
      </c>
      <c r="M2009" s="1">
        <v>18769</v>
      </c>
      <c r="N2009" t="s">
        <v>36</v>
      </c>
      <c r="O2009" t="s">
        <v>48</v>
      </c>
      <c r="P2009" t="s">
        <v>72</v>
      </c>
      <c r="Q2009" t="s">
        <v>39</v>
      </c>
      <c r="R2009" t="s">
        <v>40</v>
      </c>
      <c r="S2009" t="str">
        <f>IF(Table1[[#This Row],[Current Employee Rating]]&gt;=4,"High Performer",IF(Table1[[#This Row],[Current Employee Rating]]&gt;=3,"Average Performer","Low Performer"))</f>
        <v>Low Performer</v>
      </c>
      <c r="T2009">
        <v>2</v>
      </c>
      <c r="U2009" s="1">
        <v>44801</v>
      </c>
      <c r="V2009">
        <v>2</v>
      </c>
      <c r="W2009" t="str">
        <f>IF(Table1[[#This Row],[Engagement Score]]&lt;3,"Low",IF(Table1[[#This Row],[Engagement Score]]&lt;4,"Medium","High"))</f>
        <v>Low</v>
      </c>
      <c r="X2009">
        <v>5</v>
      </c>
      <c r="Y2009" t="str">
        <f>IF(Table1[[#This Row],[Satisfaction Score]]&lt;3,"Unsatisfied",IF(Table1[[#This Row],[Satisfaction Score]]&lt;4,"Neutral","Satisfied"))</f>
        <v>Satisfied</v>
      </c>
      <c r="Z2009">
        <v>4</v>
      </c>
      <c r="AA2009" s="1">
        <v>44866</v>
      </c>
      <c r="AB2009" t="s">
        <v>92</v>
      </c>
      <c r="AC2009" t="s">
        <v>42</v>
      </c>
      <c r="AD2009" t="s">
        <v>52</v>
      </c>
      <c r="AE2009">
        <v>1</v>
      </c>
      <c r="AF2009" s="5">
        <v>725.34</v>
      </c>
      <c r="AG2009">
        <v>72</v>
      </c>
      <c r="AH2009" t="str">
        <f t="shared" si="31"/>
        <v>Old</v>
      </c>
    </row>
    <row r="2010" spans="1:34" x14ac:dyDescent="0.25">
      <c r="A2010">
        <v>2532</v>
      </c>
      <c r="B2010" s="1">
        <v>44030</v>
      </c>
      <c r="C2010">
        <v>5</v>
      </c>
      <c r="D2010" t="s">
        <v>145</v>
      </c>
      <c r="E2010" t="s">
        <v>81</v>
      </c>
      <c r="F2010" t="s">
        <v>30</v>
      </c>
      <c r="G2010" t="s">
        <v>31</v>
      </c>
      <c r="H2010" t="s">
        <v>45</v>
      </c>
      <c r="I2010" t="s">
        <v>46</v>
      </c>
      <c r="J2010" t="s">
        <v>95</v>
      </c>
      <c r="K2010" t="s">
        <v>95</v>
      </c>
      <c r="L2010" t="s">
        <v>65</v>
      </c>
      <c r="M2010" s="1">
        <v>26546</v>
      </c>
      <c r="N2010" t="s">
        <v>36</v>
      </c>
      <c r="O2010" t="s">
        <v>48</v>
      </c>
      <c r="P2010" t="s">
        <v>60</v>
      </c>
      <c r="Q2010" t="s">
        <v>39</v>
      </c>
      <c r="R2010" t="s">
        <v>40</v>
      </c>
      <c r="S2010" t="str">
        <f>IF(Table1[[#This Row],[Current Employee Rating]]&gt;=4,"High Performer",IF(Table1[[#This Row],[Current Employee Rating]]&gt;=3,"Average Performer","Low Performer"))</f>
        <v>High Performer</v>
      </c>
      <c r="T2010">
        <v>4</v>
      </c>
      <c r="U2010" s="1">
        <v>45011</v>
      </c>
      <c r="V2010">
        <v>1</v>
      </c>
      <c r="W2010" t="str">
        <f>IF(Table1[[#This Row],[Engagement Score]]&lt;3,"Low",IF(Table1[[#This Row],[Engagement Score]]&lt;4,"Medium","High"))</f>
        <v>Low</v>
      </c>
      <c r="X2010">
        <v>1</v>
      </c>
      <c r="Y2010" t="str">
        <f>IF(Table1[[#This Row],[Satisfaction Score]]&lt;3,"Unsatisfied",IF(Table1[[#This Row],[Satisfaction Score]]&lt;4,"Neutral","Satisfied"))</f>
        <v>Unsatisfied</v>
      </c>
      <c r="Z2010">
        <v>4</v>
      </c>
      <c r="AA2010" s="1">
        <v>45064</v>
      </c>
      <c r="AB2010" t="s">
        <v>41</v>
      </c>
      <c r="AC2010" t="s">
        <v>42</v>
      </c>
      <c r="AD2010" t="s">
        <v>52</v>
      </c>
      <c r="AE2010">
        <v>2</v>
      </c>
      <c r="AF2010" s="5">
        <v>119.48</v>
      </c>
      <c r="AG2010">
        <v>48</v>
      </c>
      <c r="AH2010" t="str">
        <f t="shared" si="31"/>
        <v>Middle Aged</v>
      </c>
    </row>
    <row r="2011" spans="1:34" x14ac:dyDescent="0.25">
      <c r="A2011">
        <v>2533</v>
      </c>
      <c r="B2011" s="1">
        <v>44321</v>
      </c>
      <c r="C2011">
        <v>5</v>
      </c>
      <c r="D2011" t="s">
        <v>145</v>
      </c>
      <c r="E2011" t="s">
        <v>54</v>
      </c>
      <c r="F2011" t="s">
        <v>30</v>
      </c>
      <c r="G2011" t="s">
        <v>55</v>
      </c>
      <c r="H2011" t="s">
        <v>45</v>
      </c>
      <c r="I2011" t="s">
        <v>33</v>
      </c>
      <c r="J2011" t="s">
        <v>95</v>
      </c>
      <c r="K2011" t="s">
        <v>95</v>
      </c>
      <c r="L2011" t="s">
        <v>70</v>
      </c>
      <c r="M2011" s="1">
        <v>24271</v>
      </c>
      <c r="N2011" t="s">
        <v>36</v>
      </c>
      <c r="O2011" t="s">
        <v>48</v>
      </c>
      <c r="P2011" t="s">
        <v>38</v>
      </c>
      <c r="Q2011" t="s">
        <v>77</v>
      </c>
      <c r="R2011" t="s">
        <v>40</v>
      </c>
      <c r="S2011" t="str">
        <f>IF(Table1[[#This Row],[Current Employee Rating]]&gt;=4,"High Performer",IF(Table1[[#This Row],[Current Employee Rating]]&gt;=3,"Average Performer","Low Performer"))</f>
        <v>Low Performer</v>
      </c>
      <c r="T2011">
        <v>1</v>
      </c>
      <c r="U2011" s="1">
        <v>44793</v>
      </c>
      <c r="V2011">
        <v>1</v>
      </c>
      <c r="W2011" t="str">
        <f>IF(Table1[[#This Row],[Engagement Score]]&lt;3,"Low",IF(Table1[[#This Row],[Engagement Score]]&lt;4,"Medium","High"))</f>
        <v>Low</v>
      </c>
      <c r="X2011">
        <v>1</v>
      </c>
      <c r="Y2011" t="str">
        <f>IF(Table1[[#This Row],[Satisfaction Score]]&lt;3,"Unsatisfied",IF(Table1[[#This Row],[Satisfaction Score]]&lt;4,"Neutral","Satisfied"))</f>
        <v>Unsatisfied</v>
      </c>
      <c r="Z2011">
        <v>3</v>
      </c>
      <c r="AA2011" s="1">
        <v>45129</v>
      </c>
      <c r="AB2011" t="s">
        <v>92</v>
      </c>
      <c r="AC2011" t="s">
        <v>51</v>
      </c>
      <c r="AD2011" t="s">
        <v>63</v>
      </c>
      <c r="AE2011">
        <v>1</v>
      </c>
      <c r="AF2011" s="5">
        <v>226.93</v>
      </c>
      <c r="AG2011">
        <v>55</v>
      </c>
      <c r="AH2011" t="str">
        <f t="shared" si="31"/>
        <v>Middle Aged</v>
      </c>
    </row>
    <row r="2012" spans="1:34" x14ac:dyDescent="0.25">
      <c r="A2012">
        <v>2534</v>
      </c>
      <c r="B2012" s="1">
        <v>43570</v>
      </c>
      <c r="C2012">
        <v>7</v>
      </c>
      <c r="D2012" t="s">
        <v>150</v>
      </c>
      <c r="E2012" t="s">
        <v>69</v>
      </c>
      <c r="F2012" t="s">
        <v>30</v>
      </c>
      <c r="G2012" t="s">
        <v>46</v>
      </c>
      <c r="H2012" t="s">
        <v>56</v>
      </c>
      <c r="I2012" t="s">
        <v>33</v>
      </c>
      <c r="J2012" t="s">
        <v>95</v>
      </c>
      <c r="K2012" t="s">
        <v>95</v>
      </c>
      <c r="L2012" t="s">
        <v>96</v>
      </c>
      <c r="M2012" s="1">
        <v>22102</v>
      </c>
      <c r="N2012" t="s">
        <v>36</v>
      </c>
      <c r="O2012" t="s">
        <v>48</v>
      </c>
      <c r="P2012" t="s">
        <v>60</v>
      </c>
      <c r="Q2012" t="s">
        <v>77</v>
      </c>
      <c r="R2012" t="s">
        <v>40</v>
      </c>
      <c r="S2012" t="str">
        <f>IF(Table1[[#This Row],[Current Employee Rating]]&gt;=4,"High Performer",IF(Table1[[#This Row],[Current Employee Rating]]&gt;=3,"Average Performer","Low Performer"))</f>
        <v>Low Performer</v>
      </c>
      <c r="T2012">
        <v>1</v>
      </c>
      <c r="U2012" s="1">
        <v>44849</v>
      </c>
      <c r="V2012">
        <v>2</v>
      </c>
      <c r="W2012" t="str">
        <f>IF(Table1[[#This Row],[Engagement Score]]&lt;3,"Low",IF(Table1[[#This Row],[Engagement Score]]&lt;4,"Medium","High"))</f>
        <v>Low</v>
      </c>
      <c r="X2012">
        <v>2</v>
      </c>
      <c r="Y2012" t="str">
        <f>IF(Table1[[#This Row],[Satisfaction Score]]&lt;3,"Unsatisfied",IF(Table1[[#This Row],[Satisfaction Score]]&lt;4,"Neutral","Satisfied"))</f>
        <v>Unsatisfied</v>
      </c>
      <c r="Z2012">
        <v>5</v>
      </c>
      <c r="AA2012" s="1">
        <v>44795</v>
      </c>
      <c r="AB2012" t="s">
        <v>41</v>
      </c>
      <c r="AC2012" t="s">
        <v>42</v>
      </c>
      <c r="AD2012" t="s">
        <v>73</v>
      </c>
      <c r="AE2012">
        <v>3</v>
      </c>
      <c r="AF2012" s="5">
        <v>739.85</v>
      </c>
      <c r="AG2012">
        <v>59</v>
      </c>
      <c r="AH2012" t="str">
        <f t="shared" si="31"/>
        <v>Middle Aged</v>
      </c>
    </row>
    <row r="2013" spans="1:34" x14ac:dyDescent="0.25">
      <c r="A2013">
        <v>2535</v>
      </c>
      <c r="B2013" s="1">
        <v>44067</v>
      </c>
      <c r="C2013">
        <v>5</v>
      </c>
      <c r="D2013" t="s">
        <v>146</v>
      </c>
      <c r="E2013" t="s">
        <v>29</v>
      </c>
      <c r="F2013" t="s">
        <v>30</v>
      </c>
      <c r="G2013" t="s">
        <v>31</v>
      </c>
      <c r="H2013" t="s">
        <v>56</v>
      </c>
      <c r="I2013" t="s">
        <v>46</v>
      </c>
      <c r="J2013" t="s">
        <v>57</v>
      </c>
      <c r="K2013" t="s">
        <v>57</v>
      </c>
      <c r="L2013" t="s">
        <v>70</v>
      </c>
      <c r="M2013" s="1">
        <v>28755</v>
      </c>
      <c r="N2013" t="s">
        <v>36</v>
      </c>
      <c r="O2013" t="s">
        <v>48</v>
      </c>
      <c r="P2013" t="s">
        <v>60</v>
      </c>
      <c r="Q2013" t="s">
        <v>61</v>
      </c>
      <c r="R2013" t="s">
        <v>40</v>
      </c>
      <c r="S2013" t="str">
        <f>IF(Table1[[#This Row],[Current Employee Rating]]&gt;=4,"High Performer",IF(Table1[[#This Row],[Current Employee Rating]]&gt;=3,"Average Performer","Low Performer"))</f>
        <v>Low Performer</v>
      </c>
      <c r="T2013">
        <v>2</v>
      </c>
      <c r="U2013" s="1">
        <v>44779</v>
      </c>
      <c r="V2013">
        <v>2</v>
      </c>
      <c r="W2013" t="str">
        <f>IF(Table1[[#This Row],[Engagement Score]]&lt;3,"Low",IF(Table1[[#This Row],[Engagement Score]]&lt;4,"Medium","High"))</f>
        <v>Low</v>
      </c>
      <c r="X2013">
        <v>5</v>
      </c>
      <c r="Y2013" t="str">
        <f>IF(Table1[[#This Row],[Satisfaction Score]]&lt;3,"Unsatisfied",IF(Table1[[#This Row],[Satisfaction Score]]&lt;4,"Neutral","Satisfied"))</f>
        <v>Satisfied</v>
      </c>
      <c r="Z2013">
        <v>2</v>
      </c>
      <c r="AA2013" s="1">
        <v>44836</v>
      </c>
      <c r="AB2013" t="s">
        <v>62</v>
      </c>
      <c r="AC2013" t="s">
        <v>42</v>
      </c>
      <c r="AD2013" t="s">
        <v>52</v>
      </c>
      <c r="AE2013">
        <v>2</v>
      </c>
      <c r="AF2013" s="5">
        <v>369.68</v>
      </c>
      <c r="AG2013">
        <v>42</v>
      </c>
      <c r="AH2013" t="str">
        <f t="shared" si="31"/>
        <v>Middle Aged</v>
      </c>
    </row>
    <row r="2014" spans="1:34" x14ac:dyDescent="0.25">
      <c r="A2014">
        <v>2536</v>
      </c>
      <c r="B2014" s="1">
        <v>44926</v>
      </c>
      <c r="C2014">
        <v>3</v>
      </c>
      <c r="D2014" t="s">
        <v>148</v>
      </c>
      <c r="E2014" t="s">
        <v>85</v>
      </c>
      <c r="F2014" t="s">
        <v>30</v>
      </c>
      <c r="G2014" t="s">
        <v>31</v>
      </c>
      <c r="H2014" t="s">
        <v>32</v>
      </c>
      <c r="I2014" t="s">
        <v>33</v>
      </c>
      <c r="J2014" t="s">
        <v>57</v>
      </c>
      <c r="K2014" t="s">
        <v>57</v>
      </c>
      <c r="L2014" t="s">
        <v>70</v>
      </c>
      <c r="M2014" s="1">
        <v>18662</v>
      </c>
      <c r="N2014" t="s">
        <v>36</v>
      </c>
      <c r="O2014" t="s">
        <v>48</v>
      </c>
      <c r="P2014" t="s">
        <v>49</v>
      </c>
      <c r="Q2014" t="s">
        <v>67</v>
      </c>
      <c r="R2014" t="s">
        <v>40</v>
      </c>
      <c r="S2014" t="str">
        <f>IF(Table1[[#This Row],[Current Employee Rating]]&gt;=4,"High Performer",IF(Table1[[#This Row],[Current Employee Rating]]&gt;=3,"Average Performer","Low Performer"))</f>
        <v>Low Performer</v>
      </c>
      <c r="T2014">
        <v>2</v>
      </c>
      <c r="U2014" s="1">
        <v>44911</v>
      </c>
      <c r="V2014">
        <v>2</v>
      </c>
      <c r="W2014" t="str">
        <f>IF(Table1[[#This Row],[Engagement Score]]&lt;3,"Low",IF(Table1[[#This Row],[Engagement Score]]&lt;4,"Medium","High"))</f>
        <v>Low</v>
      </c>
      <c r="X2014">
        <v>1</v>
      </c>
      <c r="Y2014" t="str">
        <f>IF(Table1[[#This Row],[Satisfaction Score]]&lt;3,"Unsatisfied",IF(Table1[[#This Row],[Satisfaction Score]]&lt;4,"Neutral","Satisfied"))</f>
        <v>Unsatisfied</v>
      </c>
      <c r="Z2014">
        <v>2</v>
      </c>
      <c r="AA2014" s="1">
        <v>44799</v>
      </c>
      <c r="AB2014" t="s">
        <v>41</v>
      </c>
      <c r="AC2014" t="s">
        <v>51</v>
      </c>
      <c r="AD2014" t="s">
        <v>63</v>
      </c>
      <c r="AE2014">
        <v>1</v>
      </c>
      <c r="AF2014" s="5">
        <v>243.63</v>
      </c>
      <c r="AG2014">
        <v>71</v>
      </c>
      <c r="AH2014" t="str">
        <f t="shared" si="31"/>
        <v>Old</v>
      </c>
    </row>
    <row r="2015" spans="1:34" x14ac:dyDescent="0.25">
      <c r="A2015">
        <v>2537</v>
      </c>
      <c r="B2015" s="1">
        <v>44822</v>
      </c>
      <c r="C2015">
        <v>3</v>
      </c>
      <c r="D2015" t="s">
        <v>139</v>
      </c>
      <c r="E2015" t="s">
        <v>54</v>
      </c>
      <c r="F2015" t="s">
        <v>30</v>
      </c>
      <c r="G2015" t="s">
        <v>55</v>
      </c>
      <c r="H2015" t="s">
        <v>45</v>
      </c>
      <c r="I2015" t="s">
        <v>55</v>
      </c>
      <c r="J2015" t="s">
        <v>95</v>
      </c>
      <c r="K2015" t="s">
        <v>95</v>
      </c>
      <c r="L2015" t="s">
        <v>70</v>
      </c>
      <c r="M2015" s="1">
        <v>18833</v>
      </c>
      <c r="N2015" t="s">
        <v>36</v>
      </c>
      <c r="O2015" t="s">
        <v>37</v>
      </c>
      <c r="P2015" t="s">
        <v>38</v>
      </c>
      <c r="Q2015" t="s">
        <v>61</v>
      </c>
      <c r="R2015" t="s">
        <v>40</v>
      </c>
      <c r="S2015" t="str">
        <f>IF(Table1[[#This Row],[Current Employee Rating]]&gt;=4,"High Performer",IF(Table1[[#This Row],[Current Employee Rating]]&gt;=3,"Average Performer","Low Performer"))</f>
        <v>Low Performer</v>
      </c>
      <c r="T2015">
        <v>2</v>
      </c>
      <c r="U2015" s="1">
        <v>45133</v>
      </c>
      <c r="V2015">
        <v>4</v>
      </c>
      <c r="W2015" t="str">
        <f>IF(Table1[[#This Row],[Engagement Score]]&lt;3,"Low",IF(Table1[[#This Row],[Engagement Score]]&lt;4,"Medium","High"))</f>
        <v>High</v>
      </c>
      <c r="X2015">
        <v>5</v>
      </c>
      <c r="Y2015" t="str">
        <f>IF(Table1[[#This Row],[Satisfaction Score]]&lt;3,"Unsatisfied",IF(Table1[[#This Row],[Satisfaction Score]]&lt;4,"Neutral","Satisfied"))</f>
        <v>Satisfied</v>
      </c>
      <c r="Z2015">
        <v>4</v>
      </c>
      <c r="AA2015" s="1">
        <v>45004</v>
      </c>
      <c r="AB2015" t="s">
        <v>62</v>
      </c>
      <c r="AC2015" t="s">
        <v>51</v>
      </c>
      <c r="AD2015" t="s">
        <v>43</v>
      </c>
      <c r="AE2015">
        <v>5</v>
      </c>
      <c r="AF2015" s="5">
        <v>475.8</v>
      </c>
      <c r="AG2015">
        <v>71</v>
      </c>
      <c r="AH2015" t="str">
        <f t="shared" si="31"/>
        <v>Old</v>
      </c>
    </row>
    <row r="2016" spans="1:34" x14ac:dyDescent="0.25">
      <c r="A2016">
        <v>2538</v>
      </c>
      <c r="B2016" s="1">
        <v>43722</v>
      </c>
      <c r="C2016">
        <v>6</v>
      </c>
      <c r="D2016" t="s">
        <v>139</v>
      </c>
      <c r="E2016" t="s">
        <v>69</v>
      </c>
      <c r="F2016" t="s">
        <v>30</v>
      </c>
      <c r="G2016" t="s">
        <v>55</v>
      </c>
      <c r="H2016" t="s">
        <v>32</v>
      </c>
      <c r="I2016" t="s">
        <v>46</v>
      </c>
      <c r="J2016" t="s">
        <v>95</v>
      </c>
      <c r="K2016" t="s">
        <v>95</v>
      </c>
      <c r="L2016" t="s">
        <v>101</v>
      </c>
      <c r="M2016" s="1">
        <v>31462</v>
      </c>
      <c r="N2016" t="s">
        <v>36</v>
      </c>
      <c r="O2016" t="s">
        <v>37</v>
      </c>
      <c r="P2016" t="s">
        <v>49</v>
      </c>
      <c r="Q2016" t="s">
        <v>61</v>
      </c>
      <c r="R2016" t="s">
        <v>40</v>
      </c>
      <c r="S2016" t="str">
        <f>IF(Table1[[#This Row],[Current Employee Rating]]&gt;=4,"High Performer",IF(Table1[[#This Row],[Current Employee Rating]]&gt;=3,"Average Performer","Low Performer"))</f>
        <v>High Performer</v>
      </c>
      <c r="T2016">
        <v>5</v>
      </c>
      <c r="U2016" s="1">
        <v>44836</v>
      </c>
      <c r="V2016">
        <v>5</v>
      </c>
      <c r="W2016" t="str">
        <f>IF(Table1[[#This Row],[Engagement Score]]&lt;3,"Low",IF(Table1[[#This Row],[Engagement Score]]&lt;4,"Medium","High"))</f>
        <v>High</v>
      </c>
      <c r="X2016">
        <v>4</v>
      </c>
      <c r="Y2016" t="str">
        <f>IF(Table1[[#This Row],[Satisfaction Score]]&lt;3,"Unsatisfied",IF(Table1[[#This Row],[Satisfaction Score]]&lt;4,"Neutral","Satisfied"))</f>
        <v>Satisfied</v>
      </c>
      <c r="Z2016">
        <v>5</v>
      </c>
      <c r="AA2016" s="1">
        <v>45022</v>
      </c>
      <c r="AB2016" t="s">
        <v>41</v>
      </c>
      <c r="AC2016" t="s">
        <v>51</v>
      </c>
      <c r="AD2016" t="s">
        <v>73</v>
      </c>
      <c r="AE2016">
        <v>3</v>
      </c>
      <c r="AF2016" s="5">
        <v>418.25</v>
      </c>
      <c r="AG2016">
        <v>33</v>
      </c>
      <c r="AH2016" t="str">
        <f t="shared" si="31"/>
        <v>Adult</v>
      </c>
    </row>
    <row r="2017" spans="1:34" x14ac:dyDescent="0.25">
      <c r="A2017">
        <v>2539</v>
      </c>
      <c r="B2017" s="1">
        <v>43543</v>
      </c>
      <c r="C2017">
        <v>7</v>
      </c>
      <c r="D2017" t="s">
        <v>139</v>
      </c>
      <c r="E2017" t="s">
        <v>29</v>
      </c>
      <c r="F2017" t="s">
        <v>30</v>
      </c>
      <c r="G2017" t="s">
        <v>46</v>
      </c>
      <c r="H2017" t="s">
        <v>56</v>
      </c>
      <c r="I2017" t="s">
        <v>33</v>
      </c>
      <c r="J2017" t="s">
        <v>95</v>
      </c>
      <c r="K2017" t="s">
        <v>95</v>
      </c>
      <c r="L2017" t="s">
        <v>101</v>
      </c>
      <c r="M2017" s="1">
        <v>19636</v>
      </c>
      <c r="N2017" t="s">
        <v>36</v>
      </c>
      <c r="O2017" t="s">
        <v>48</v>
      </c>
      <c r="P2017" t="s">
        <v>72</v>
      </c>
      <c r="Q2017" t="s">
        <v>67</v>
      </c>
      <c r="R2017" t="s">
        <v>40</v>
      </c>
      <c r="S2017" t="str">
        <f>IF(Table1[[#This Row],[Current Employee Rating]]&gt;=4,"High Performer",IF(Table1[[#This Row],[Current Employee Rating]]&gt;=3,"Average Performer","Low Performer"))</f>
        <v>Low Performer</v>
      </c>
      <c r="T2017">
        <v>2</v>
      </c>
      <c r="U2017" s="1">
        <v>44903</v>
      </c>
      <c r="V2017">
        <v>4</v>
      </c>
      <c r="W2017" t="str">
        <f>IF(Table1[[#This Row],[Engagement Score]]&lt;3,"Low",IF(Table1[[#This Row],[Engagement Score]]&lt;4,"Medium","High"))</f>
        <v>High</v>
      </c>
      <c r="X2017">
        <v>2</v>
      </c>
      <c r="Y2017" t="str">
        <f>IF(Table1[[#This Row],[Satisfaction Score]]&lt;3,"Unsatisfied",IF(Table1[[#This Row],[Satisfaction Score]]&lt;4,"Neutral","Satisfied"))</f>
        <v>Unsatisfied</v>
      </c>
      <c r="Z2017">
        <v>3</v>
      </c>
      <c r="AA2017" s="1">
        <v>44875</v>
      </c>
      <c r="AB2017" t="s">
        <v>92</v>
      </c>
      <c r="AC2017" t="s">
        <v>42</v>
      </c>
      <c r="AD2017" t="s">
        <v>73</v>
      </c>
      <c r="AE2017">
        <v>4</v>
      </c>
      <c r="AF2017" s="5">
        <v>703.84</v>
      </c>
      <c r="AG2017">
        <v>66</v>
      </c>
      <c r="AH2017" t="str">
        <f t="shared" si="31"/>
        <v>Old</v>
      </c>
    </row>
    <row r="2018" spans="1:34" x14ac:dyDescent="0.25">
      <c r="A2018">
        <v>2540</v>
      </c>
      <c r="B2018" s="1">
        <v>44852</v>
      </c>
      <c r="C2018">
        <v>3</v>
      </c>
      <c r="D2018" t="s">
        <v>127</v>
      </c>
      <c r="E2018" t="s">
        <v>29</v>
      </c>
      <c r="F2018" t="s">
        <v>30</v>
      </c>
      <c r="G2018" t="s">
        <v>31</v>
      </c>
      <c r="H2018" t="s">
        <v>56</v>
      </c>
      <c r="I2018" t="s">
        <v>46</v>
      </c>
      <c r="J2018" t="s">
        <v>129</v>
      </c>
      <c r="K2018" t="s">
        <v>129</v>
      </c>
      <c r="L2018" t="s">
        <v>35</v>
      </c>
      <c r="M2018" s="1">
        <v>34572</v>
      </c>
      <c r="N2018" t="s">
        <v>36</v>
      </c>
      <c r="O2018" t="s">
        <v>37</v>
      </c>
      <c r="P2018" t="s">
        <v>72</v>
      </c>
      <c r="Q2018" t="s">
        <v>77</v>
      </c>
      <c r="R2018" t="s">
        <v>40</v>
      </c>
      <c r="S2018" t="str">
        <f>IF(Table1[[#This Row],[Current Employee Rating]]&gt;=4,"High Performer",IF(Table1[[#This Row],[Current Employee Rating]]&gt;=3,"Average Performer","Low Performer"))</f>
        <v>High Performer</v>
      </c>
      <c r="T2018">
        <v>4</v>
      </c>
      <c r="U2018" s="1">
        <v>45032</v>
      </c>
      <c r="V2018">
        <v>3</v>
      </c>
      <c r="W2018" t="str">
        <f>IF(Table1[[#This Row],[Engagement Score]]&lt;3,"Low",IF(Table1[[#This Row],[Engagement Score]]&lt;4,"Medium","High"))</f>
        <v>Medium</v>
      </c>
      <c r="X2018">
        <v>4</v>
      </c>
      <c r="Y2018" t="str">
        <f>IF(Table1[[#This Row],[Satisfaction Score]]&lt;3,"Unsatisfied",IF(Table1[[#This Row],[Satisfaction Score]]&lt;4,"Neutral","Satisfied"))</f>
        <v>Satisfied</v>
      </c>
      <c r="Z2018">
        <v>4</v>
      </c>
      <c r="AA2018" s="1">
        <v>44846</v>
      </c>
      <c r="AB2018" t="s">
        <v>62</v>
      </c>
      <c r="AC2018" t="s">
        <v>42</v>
      </c>
      <c r="AD2018" t="s">
        <v>43</v>
      </c>
      <c r="AE2018">
        <v>2</v>
      </c>
      <c r="AF2018" s="5">
        <v>602.26</v>
      </c>
      <c r="AG2018">
        <v>28</v>
      </c>
      <c r="AH2018" t="str">
        <f t="shared" si="31"/>
        <v>Adult</v>
      </c>
    </row>
    <row r="2019" spans="1:34" x14ac:dyDescent="0.25">
      <c r="A2019">
        <v>2541</v>
      </c>
      <c r="B2019" s="1">
        <v>44773</v>
      </c>
      <c r="C2019">
        <v>3</v>
      </c>
      <c r="D2019" t="s">
        <v>128</v>
      </c>
      <c r="E2019" t="s">
        <v>44</v>
      </c>
      <c r="F2019" t="s">
        <v>30</v>
      </c>
      <c r="G2019" t="s">
        <v>55</v>
      </c>
      <c r="H2019" t="s">
        <v>56</v>
      </c>
      <c r="I2019" t="s">
        <v>33</v>
      </c>
      <c r="J2019" t="s">
        <v>129</v>
      </c>
      <c r="K2019" t="s">
        <v>129</v>
      </c>
      <c r="L2019" t="s">
        <v>79</v>
      </c>
      <c r="M2019" s="1">
        <v>26673</v>
      </c>
      <c r="N2019" t="s">
        <v>36</v>
      </c>
      <c r="O2019" t="s">
        <v>37</v>
      </c>
      <c r="P2019" t="s">
        <v>60</v>
      </c>
      <c r="Q2019" t="s">
        <v>67</v>
      </c>
      <c r="R2019" t="s">
        <v>40</v>
      </c>
      <c r="S2019" t="str">
        <f>IF(Table1[[#This Row],[Current Employee Rating]]&gt;=4,"High Performer",IF(Table1[[#This Row],[Current Employee Rating]]&gt;=3,"Average Performer","Low Performer"))</f>
        <v>Low Performer</v>
      </c>
      <c r="T2019">
        <v>1</v>
      </c>
      <c r="U2019" s="1">
        <v>45129</v>
      </c>
      <c r="V2019">
        <v>3</v>
      </c>
      <c r="W2019" t="str">
        <f>IF(Table1[[#This Row],[Engagement Score]]&lt;3,"Low",IF(Table1[[#This Row],[Engagement Score]]&lt;4,"Medium","High"))</f>
        <v>Medium</v>
      </c>
      <c r="X2019">
        <v>4</v>
      </c>
      <c r="Y2019" t="str">
        <f>IF(Table1[[#This Row],[Satisfaction Score]]&lt;3,"Unsatisfied",IF(Table1[[#This Row],[Satisfaction Score]]&lt;4,"Neutral","Satisfied"))</f>
        <v>Satisfied</v>
      </c>
      <c r="Z2019">
        <v>3</v>
      </c>
      <c r="AA2019" s="1">
        <v>44784</v>
      </c>
      <c r="AB2019" t="s">
        <v>92</v>
      </c>
      <c r="AC2019" t="s">
        <v>42</v>
      </c>
      <c r="AD2019" t="s">
        <v>73</v>
      </c>
      <c r="AE2019">
        <v>2</v>
      </c>
      <c r="AF2019" s="5">
        <v>517.83000000000004</v>
      </c>
      <c r="AG2019">
        <v>49</v>
      </c>
      <c r="AH2019" t="str">
        <f t="shared" si="31"/>
        <v>Middle Aged</v>
      </c>
    </row>
    <row r="2020" spans="1:34" x14ac:dyDescent="0.25">
      <c r="A2020">
        <v>2542</v>
      </c>
      <c r="B2020" s="1">
        <v>44991</v>
      </c>
      <c r="C2020">
        <v>3</v>
      </c>
      <c r="D2020" t="s">
        <v>128</v>
      </c>
      <c r="E2020" t="s">
        <v>87</v>
      </c>
      <c r="F2020" t="s">
        <v>30</v>
      </c>
      <c r="G2020" t="s">
        <v>46</v>
      </c>
      <c r="H2020" t="s">
        <v>45</v>
      </c>
      <c r="I2020" t="s">
        <v>46</v>
      </c>
      <c r="J2020" t="s">
        <v>129</v>
      </c>
      <c r="K2020" t="s">
        <v>129</v>
      </c>
      <c r="L2020" t="s">
        <v>79</v>
      </c>
      <c r="M2020" s="1">
        <v>21794</v>
      </c>
      <c r="N2020" t="s">
        <v>36</v>
      </c>
      <c r="O2020" t="s">
        <v>48</v>
      </c>
      <c r="P2020" t="s">
        <v>72</v>
      </c>
      <c r="Q2020" t="s">
        <v>61</v>
      </c>
      <c r="R2020" t="s">
        <v>40</v>
      </c>
      <c r="S2020" t="str">
        <f>IF(Table1[[#This Row],[Current Employee Rating]]&gt;=4,"High Performer",IF(Table1[[#This Row],[Current Employee Rating]]&gt;=3,"Average Performer","Low Performer"))</f>
        <v>High Performer</v>
      </c>
      <c r="T2020">
        <v>4</v>
      </c>
      <c r="U2020" s="1">
        <v>44825</v>
      </c>
      <c r="V2020">
        <v>2</v>
      </c>
      <c r="W2020" t="str">
        <f>IF(Table1[[#This Row],[Engagement Score]]&lt;3,"Low",IF(Table1[[#This Row],[Engagement Score]]&lt;4,"Medium","High"))</f>
        <v>Low</v>
      </c>
      <c r="X2020">
        <v>1</v>
      </c>
      <c r="Y2020" t="str">
        <f>IF(Table1[[#This Row],[Satisfaction Score]]&lt;3,"Unsatisfied",IF(Table1[[#This Row],[Satisfaction Score]]&lt;4,"Neutral","Satisfied"))</f>
        <v>Unsatisfied</v>
      </c>
      <c r="Z2020">
        <v>3</v>
      </c>
      <c r="AA2020" s="1">
        <v>44794</v>
      </c>
      <c r="AB2020" t="s">
        <v>92</v>
      </c>
      <c r="AC2020" t="s">
        <v>51</v>
      </c>
      <c r="AD2020" t="s">
        <v>63</v>
      </c>
      <c r="AE2020">
        <v>5</v>
      </c>
      <c r="AF2020" s="5">
        <v>605.99</v>
      </c>
      <c r="AG2020">
        <v>64</v>
      </c>
      <c r="AH2020" t="str">
        <f t="shared" si="31"/>
        <v>Old</v>
      </c>
    </row>
    <row r="2021" spans="1:34" x14ac:dyDescent="0.25">
      <c r="A2021">
        <v>2543</v>
      </c>
      <c r="B2021" s="1">
        <v>43495</v>
      </c>
      <c r="C2021">
        <v>7</v>
      </c>
      <c r="D2021" t="s">
        <v>128</v>
      </c>
      <c r="E2021" t="s">
        <v>81</v>
      </c>
      <c r="F2021" t="s">
        <v>108</v>
      </c>
      <c r="G2021" t="s">
        <v>55</v>
      </c>
      <c r="H2021" t="s">
        <v>45</v>
      </c>
      <c r="I2021" t="s">
        <v>55</v>
      </c>
      <c r="J2021" t="s">
        <v>129</v>
      </c>
      <c r="K2021" t="s">
        <v>129</v>
      </c>
      <c r="L2021" t="s">
        <v>65</v>
      </c>
      <c r="M2021" s="1">
        <v>33597</v>
      </c>
      <c r="N2021" t="s">
        <v>36</v>
      </c>
      <c r="O2021" t="s">
        <v>48</v>
      </c>
      <c r="P2021" t="s">
        <v>38</v>
      </c>
      <c r="Q2021" t="s">
        <v>77</v>
      </c>
      <c r="R2021" t="s">
        <v>40</v>
      </c>
      <c r="S2021" t="str">
        <f>IF(Table1[[#This Row],[Current Employee Rating]]&gt;=4,"High Performer",IF(Table1[[#This Row],[Current Employee Rating]]&gt;=3,"Average Performer","Low Performer"))</f>
        <v>Low Performer</v>
      </c>
      <c r="T2021">
        <v>2</v>
      </c>
      <c r="U2021" s="1">
        <v>45113</v>
      </c>
      <c r="V2021">
        <v>3</v>
      </c>
      <c r="W2021" t="str">
        <f>IF(Table1[[#This Row],[Engagement Score]]&lt;3,"Low",IF(Table1[[#This Row],[Engagement Score]]&lt;4,"Medium","High"))</f>
        <v>Medium</v>
      </c>
      <c r="X2021">
        <v>4</v>
      </c>
      <c r="Y2021" t="str">
        <f>IF(Table1[[#This Row],[Satisfaction Score]]&lt;3,"Unsatisfied",IF(Table1[[#This Row],[Satisfaction Score]]&lt;4,"Neutral","Satisfied"))</f>
        <v>Satisfied</v>
      </c>
      <c r="Z2021">
        <v>3</v>
      </c>
      <c r="AA2021" s="1">
        <v>44808</v>
      </c>
      <c r="AB2021" t="s">
        <v>92</v>
      </c>
      <c r="AC2021" t="s">
        <v>42</v>
      </c>
      <c r="AD2021" t="s">
        <v>73</v>
      </c>
      <c r="AE2021">
        <v>1</v>
      </c>
      <c r="AF2021" s="5">
        <v>100.45</v>
      </c>
      <c r="AG2021">
        <v>28</v>
      </c>
      <c r="AH2021" t="str">
        <f t="shared" si="31"/>
        <v>Adult</v>
      </c>
    </row>
    <row r="2022" spans="1:34" x14ac:dyDescent="0.25">
      <c r="A2022">
        <v>2544</v>
      </c>
      <c r="B2022" s="1">
        <v>45068</v>
      </c>
      <c r="C2022">
        <v>2</v>
      </c>
      <c r="D2022" t="s">
        <v>145</v>
      </c>
      <c r="E2022" t="s">
        <v>85</v>
      </c>
      <c r="F2022" t="s">
        <v>30</v>
      </c>
      <c r="G2022" t="s">
        <v>55</v>
      </c>
      <c r="H2022" t="s">
        <v>32</v>
      </c>
      <c r="I2022" t="s">
        <v>33</v>
      </c>
      <c r="J2022" t="s">
        <v>95</v>
      </c>
      <c r="K2022" t="s">
        <v>95</v>
      </c>
      <c r="L2022" t="s">
        <v>89</v>
      </c>
      <c r="M2022" s="1">
        <v>16906</v>
      </c>
      <c r="N2022" t="s">
        <v>36</v>
      </c>
      <c r="O2022" t="s">
        <v>48</v>
      </c>
      <c r="P2022" t="s">
        <v>38</v>
      </c>
      <c r="Q2022" t="s">
        <v>67</v>
      </c>
      <c r="R2022" t="s">
        <v>40</v>
      </c>
      <c r="S2022" t="str">
        <f>IF(Table1[[#This Row],[Current Employee Rating]]&gt;=4,"High Performer",IF(Table1[[#This Row],[Current Employee Rating]]&gt;=3,"Average Performer","Low Performer"))</f>
        <v>Low Performer</v>
      </c>
      <c r="T2022">
        <v>1</v>
      </c>
      <c r="U2022" s="1">
        <v>45114</v>
      </c>
      <c r="V2022">
        <v>2</v>
      </c>
      <c r="W2022" t="str">
        <f>IF(Table1[[#This Row],[Engagement Score]]&lt;3,"Low",IF(Table1[[#This Row],[Engagement Score]]&lt;4,"Medium","High"))</f>
        <v>Low</v>
      </c>
      <c r="X2022">
        <v>3</v>
      </c>
      <c r="Y2022" t="str">
        <f>IF(Table1[[#This Row],[Satisfaction Score]]&lt;3,"Unsatisfied",IF(Table1[[#This Row],[Satisfaction Score]]&lt;4,"Neutral","Satisfied"))</f>
        <v>Neutral</v>
      </c>
      <c r="Z2022">
        <v>2</v>
      </c>
      <c r="AA2022" s="1">
        <v>44953</v>
      </c>
      <c r="AB2022" t="s">
        <v>92</v>
      </c>
      <c r="AC2022" t="s">
        <v>42</v>
      </c>
      <c r="AD2022" t="s">
        <v>63</v>
      </c>
      <c r="AE2022">
        <v>2</v>
      </c>
      <c r="AF2022" s="5">
        <v>767.56</v>
      </c>
      <c r="AG2022">
        <v>77</v>
      </c>
      <c r="AH2022" t="str">
        <f t="shared" si="31"/>
        <v>Old</v>
      </c>
    </row>
    <row r="2023" spans="1:34" x14ac:dyDescent="0.25">
      <c r="A2023">
        <v>2545</v>
      </c>
      <c r="B2023" s="1">
        <v>43456</v>
      </c>
      <c r="C2023">
        <v>7</v>
      </c>
      <c r="D2023" t="s">
        <v>145</v>
      </c>
      <c r="E2023" t="s">
        <v>94</v>
      </c>
      <c r="F2023" t="s">
        <v>30</v>
      </c>
      <c r="G2023" t="s">
        <v>31</v>
      </c>
      <c r="H2023" t="s">
        <v>56</v>
      </c>
      <c r="I2023" t="s">
        <v>55</v>
      </c>
      <c r="J2023" t="s">
        <v>95</v>
      </c>
      <c r="K2023" t="s">
        <v>95</v>
      </c>
      <c r="L2023" t="s">
        <v>96</v>
      </c>
      <c r="M2023" s="1">
        <v>18909</v>
      </c>
      <c r="N2023" t="s">
        <v>36</v>
      </c>
      <c r="O2023" t="s">
        <v>48</v>
      </c>
      <c r="P2023" t="s">
        <v>49</v>
      </c>
      <c r="Q2023" t="s">
        <v>39</v>
      </c>
      <c r="R2023" t="s">
        <v>40</v>
      </c>
      <c r="S2023" t="str">
        <f>IF(Table1[[#This Row],[Current Employee Rating]]&gt;=4,"High Performer",IF(Table1[[#This Row],[Current Employee Rating]]&gt;=3,"Average Performer","Low Performer"))</f>
        <v>High Performer</v>
      </c>
      <c r="T2023">
        <v>4</v>
      </c>
      <c r="U2023" s="1">
        <v>44969</v>
      </c>
      <c r="V2023">
        <v>3</v>
      </c>
      <c r="W2023" t="str">
        <f>IF(Table1[[#This Row],[Engagement Score]]&lt;3,"Low",IF(Table1[[#This Row],[Engagement Score]]&lt;4,"Medium","High"))</f>
        <v>Medium</v>
      </c>
      <c r="X2023">
        <v>2</v>
      </c>
      <c r="Y2023" t="str">
        <f>IF(Table1[[#This Row],[Satisfaction Score]]&lt;3,"Unsatisfied",IF(Table1[[#This Row],[Satisfaction Score]]&lt;4,"Neutral","Satisfied"))</f>
        <v>Unsatisfied</v>
      </c>
      <c r="Z2023">
        <v>3</v>
      </c>
      <c r="AA2023" s="1">
        <v>45104</v>
      </c>
      <c r="AB2023" t="s">
        <v>41</v>
      </c>
      <c r="AC2023" t="s">
        <v>42</v>
      </c>
      <c r="AD2023" t="s">
        <v>63</v>
      </c>
      <c r="AE2023">
        <v>1</v>
      </c>
      <c r="AF2023" s="5">
        <v>352.45</v>
      </c>
      <c r="AG2023">
        <v>67</v>
      </c>
      <c r="AH2023" t="str">
        <f t="shared" si="31"/>
        <v>Old</v>
      </c>
    </row>
    <row r="2024" spans="1:34" x14ac:dyDescent="0.25">
      <c r="A2024">
        <v>2546</v>
      </c>
      <c r="B2024" s="1">
        <v>44873</v>
      </c>
      <c r="C2024">
        <v>3</v>
      </c>
      <c r="D2024" t="s">
        <v>150</v>
      </c>
      <c r="E2024" t="s">
        <v>54</v>
      </c>
      <c r="F2024" t="s">
        <v>30</v>
      </c>
      <c r="G2024" t="s">
        <v>46</v>
      </c>
      <c r="H2024" t="s">
        <v>45</v>
      </c>
      <c r="I2024" t="s">
        <v>46</v>
      </c>
      <c r="J2024" t="s">
        <v>95</v>
      </c>
      <c r="K2024" t="s">
        <v>95</v>
      </c>
      <c r="L2024" t="s">
        <v>35</v>
      </c>
      <c r="M2024" s="1">
        <v>32918</v>
      </c>
      <c r="N2024" t="s">
        <v>36</v>
      </c>
      <c r="O2024" t="s">
        <v>48</v>
      </c>
      <c r="P2024" t="s">
        <v>60</v>
      </c>
      <c r="Q2024" t="s">
        <v>67</v>
      </c>
      <c r="R2024" t="s">
        <v>40</v>
      </c>
      <c r="S2024" t="str">
        <f>IF(Table1[[#This Row],[Current Employee Rating]]&gt;=4,"High Performer",IF(Table1[[#This Row],[Current Employee Rating]]&gt;=3,"Average Performer","Low Performer"))</f>
        <v>High Performer</v>
      </c>
      <c r="T2024">
        <v>4</v>
      </c>
      <c r="U2024" s="1">
        <v>44871</v>
      </c>
      <c r="V2024">
        <v>4</v>
      </c>
      <c r="W2024" t="str">
        <f>IF(Table1[[#This Row],[Engagement Score]]&lt;3,"Low",IF(Table1[[#This Row],[Engagement Score]]&lt;4,"Medium","High"))</f>
        <v>High</v>
      </c>
      <c r="X2024">
        <v>4</v>
      </c>
      <c r="Y2024" t="str">
        <f>IF(Table1[[#This Row],[Satisfaction Score]]&lt;3,"Unsatisfied",IF(Table1[[#This Row],[Satisfaction Score]]&lt;4,"Neutral","Satisfied"))</f>
        <v>Satisfied</v>
      </c>
      <c r="Z2024">
        <v>5</v>
      </c>
      <c r="AA2024" s="1">
        <v>45068</v>
      </c>
      <c r="AB2024" t="s">
        <v>50</v>
      </c>
      <c r="AC2024" t="s">
        <v>42</v>
      </c>
      <c r="AD2024" t="s">
        <v>63</v>
      </c>
      <c r="AE2024">
        <v>3</v>
      </c>
      <c r="AF2024" s="5">
        <v>463.57</v>
      </c>
      <c r="AG2024">
        <v>32</v>
      </c>
      <c r="AH2024" t="str">
        <f t="shared" si="31"/>
        <v>Adult</v>
      </c>
    </row>
    <row r="2025" spans="1:34" x14ac:dyDescent="0.25">
      <c r="A2025">
        <v>2547</v>
      </c>
      <c r="B2025" s="1">
        <v>44380</v>
      </c>
      <c r="C2025">
        <v>4</v>
      </c>
      <c r="D2025" t="s">
        <v>146</v>
      </c>
      <c r="E2025" t="s">
        <v>81</v>
      </c>
      <c r="F2025" t="s">
        <v>30</v>
      </c>
      <c r="G2025" t="s">
        <v>55</v>
      </c>
      <c r="H2025" t="s">
        <v>45</v>
      </c>
      <c r="I2025" t="s">
        <v>33</v>
      </c>
      <c r="J2025" t="s">
        <v>57</v>
      </c>
      <c r="K2025" t="s">
        <v>57</v>
      </c>
      <c r="L2025" t="s">
        <v>65</v>
      </c>
      <c r="M2025" s="1">
        <v>25764</v>
      </c>
      <c r="N2025" t="s">
        <v>36</v>
      </c>
      <c r="O2025" t="s">
        <v>48</v>
      </c>
      <c r="P2025" t="s">
        <v>49</v>
      </c>
      <c r="Q2025" t="s">
        <v>39</v>
      </c>
      <c r="R2025" t="s">
        <v>40</v>
      </c>
      <c r="S2025" t="str">
        <f>IF(Table1[[#This Row],[Current Employee Rating]]&gt;=4,"High Performer",IF(Table1[[#This Row],[Current Employee Rating]]&gt;=3,"Average Performer","Low Performer"))</f>
        <v>High Performer</v>
      </c>
      <c r="T2025">
        <v>4</v>
      </c>
      <c r="U2025" s="1">
        <v>45072</v>
      </c>
      <c r="V2025">
        <v>2</v>
      </c>
      <c r="W2025" t="str">
        <f>IF(Table1[[#This Row],[Engagement Score]]&lt;3,"Low",IF(Table1[[#This Row],[Engagement Score]]&lt;4,"Medium","High"))</f>
        <v>Low</v>
      </c>
      <c r="X2025">
        <v>5</v>
      </c>
      <c r="Y2025" t="str">
        <f>IF(Table1[[#This Row],[Satisfaction Score]]&lt;3,"Unsatisfied",IF(Table1[[#This Row],[Satisfaction Score]]&lt;4,"Neutral","Satisfied"))</f>
        <v>Satisfied</v>
      </c>
      <c r="Z2025">
        <v>1</v>
      </c>
      <c r="AA2025" s="1">
        <v>44811</v>
      </c>
      <c r="AB2025" t="s">
        <v>41</v>
      </c>
      <c r="AC2025" t="s">
        <v>42</v>
      </c>
      <c r="AD2025" t="s">
        <v>63</v>
      </c>
      <c r="AE2025">
        <v>4</v>
      </c>
      <c r="AF2025" s="5">
        <v>372.08</v>
      </c>
      <c r="AG2025">
        <v>51</v>
      </c>
      <c r="AH2025" t="str">
        <f t="shared" si="31"/>
        <v>Middle Aged</v>
      </c>
    </row>
    <row r="2026" spans="1:34" x14ac:dyDescent="0.25">
      <c r="A2026">
        <v>2548</v>
      </c>
      <c r="B2026" s="1">
        <v>43418</v>
      </c>
      <c r="C2026">
        <v>7</v>
      </c>
      <c r="D2026" t="s">
        <v>139</v>
      </c>
      <c r="E2026" t="s">
        <v>94</v>
      </c>
      <c r="F2026" t="s">
        <v>30</v>
      </c>
      <c r="G2026" t="s">
        <v>31</v>
      </c>
      <c r="H2026" t="s">
        <v>45</v>
      </c>
      <c r="I2026" t="s">
        <v>33</v>
      </c>
      <c r="J2026" t="s">
        <v>95</v>
      </c>
      <c r="K2026" t="s">
        <v>95</v>
      </c>
      <c r="L2026" t="s">
        <v>58</v>
      </c>
      <c r="M2026" s="1">
        <v>19771</v>
      </c>
      <c r="N2026" t="s">
        <v>36</v>
      </c>
      <c r="O2026" t="s">
        <v>37</v>
      </c>
      <c r="P2026" t="s">
        <v>60</v>
      </c>
      <c r="Q2026" t="s">
        <v>77</v>
      </c>
      <c r="R2026" t="s">
        <v>40</v>
      </c>
      <c r="S2026" t="str">
        <f>IF(Table1[[#This Row],[Current Employee Rating]]&gt;=4,"High Performer",IF(Table1[[#This Row],[Current Employee Rating]]&gt;=3,"Average Performer","Low Performer"))</f>
        <v>Low Performer</v>
      </c>
      <c r="T2026">
        <v>1</v>
      </c>
      <c r="U2026" s="1">
        <v>44780</v>
      </c>
      <c r="V2026">
        <v>2</v>
      </c>
      <c r="W2026" t="str">
        <f>IF(Table1[[#This Row],[Engagement Score]]&lt;3,"Low",IF(Table1[[#This Row],[Engagement Score]]&lt;4,"Medium","High"))</f>
        <v>Low</v>
      </c>
      <c r="X2026">
        <v>5</v>
      </c>
      <c r="Y2026" t="str">
        <f>IF(Table1[[#This Row],[Satisfaction Score]]&lt;3,"Unsatisfied",IF(Table1[[#This Row],[Satisfaction Score]]&lt;4,"Neutral","Satisfied"))</f>
        <v>Satisfied</v>
      </c>
      <c r="Z2026">
        <v>3</v>
      </c>
      <c r="AA2026" s="1">
        <v>44940</v>
      </c>
      <c r="AB2026" t="s">
        <v>62</v>
      </c>
      <c r="AC2026" t="s">
        <v>51</v>
      </c>
      <c r="AD2026" t="s">
        <v>43</v>
      </c>
      <c r="AE2026">
        <v>3</v>
      </c>
      <c r="AF2026" s="5">
        <v>670.58</v>
      </c>
      <c r="AG2026">
        <v>64</v>
      </c>
      <c r="AH2026" t="str">
        <f t="shared" si="31"/>
        <v>Old</v>
      </c>
    </row>
    <row r="2027" spans="1:34" x14ac:dyDescent="0.25">
      <c r="A2027">
        <v>2549</v>
      </c>
      <c r="B2027" s="1">
        <v>44457</v>
      </c>
      <c r="C2027">
        <v>4</v>
      </c>
      <c r="D2027" t="s">
        <v>139</v>
      </c>
      <c r="E2027" t="s">
        <v>54</v>
      </c>
      <c r="F2027" t="s">
        <v>30</v>
      </c>
      <c r="G2027" t="s">
        <v>31</v>
      </c>
      <c r="H2027" t="s">
        <v>45</v>
      </c>
      <c r="I2027" t="s">
        <v>46</v>
      </c>
      <c r="J2027" t="s">
        <v>95</v>
      </c>
      <c r="K2027" t="s">
        <v>95</v>
      </c>
      <c r="L2027" t="s">
        <v>70</v>
      </c>
      <c r="M2027" s="1">
        <v>23196</v>
      </c>
      <c r="N2027" t="s">
        <v>36</v>
      </c>
      <c r="O2027" t="s">
        <v>37</v>
      </c>
      <c r="P2027" t="s">
        <v>38</v>
      </c>
      <c r="Q2027" t="s">
        <v>77</v>
      </c>
      <c r="R2027" t="s">
        <v>40</v>
      </c>
      <c r="S2027" t="str">
        <f>IF(Table1[[#This Row],[Current Employee Rating]]&gt;=4,"High Performer",IF(Table1[[#This Row],[Current Employee Rating]]&gt;=3,"Average Performer","Low Performer"))</f>
        <v>High Performer</v>
      </c>
      <c r="T2027">
        <v>5</v>
      </c>
      <c r="U2027" s="1">
        <v>44944</v>
      </c>
      <c r="V2027">
        <v>4</v>
      </c>
      <c r="W2027" t="str">
        <f>IF(Table1[[#This Row],[Engagement Score]]&lt;3,"Low",IF(Table1[[#This Row],[Engagement Score]]&lt;4,"Medium","High"))</f>
        <v>High</v>
      </c>
      <c r="X2027">
        <v>3</v>
      </c>
      <c r="Y2027" t="str">
        <f>IF(Table1[[#This Row],[Satisfaction Score]]&lt;3,"Unsatisfied",IF(Table1[[#This Row],[Satisfaction Score]]&lt;4,"Neutral","Satisfied"))</f>
        <v>Neutral</v>
      </c>
      <c r="Z2027">
        <v>5</v>
      </c>
      <c r="AA2027" s="1">
        <v>44913</v>
      </c>
      <c r="AB2027" t="s">
        <v>62</v>
      </c>
      <c r="AC2027" t="s">
        <v>42</v>
      </c>
      <c r="AD2027" t="s">
        <v>73</v>
      </c>
      <c r="AE2027">
        <v>2</v>
      </c>
      <c r="AF2027" s="5">
        <v>399.97</v>
      </c>
      <c r="AG2027">
        <v>58</v>
      </c>
      <c r="AH2027" t="str">
        <f t="shared" si="31"/>
        <v>Middle Aged</v>
      </c>
    </row>
    <row r="2028" spans="1:34" x14ac:dyDescent="0.25">
      <c r="A2028">
        <v>2550</v>
      </c>
      <c r="B2028" s="1">
        <v>44154</v>
      </c>
      <c r="C2028">
        <v>5</v>
      </c>
      <c r="D2028" t="s">
        <v>127</v>
      </c>
      <c r="E2028" t="s">
        <v>74</v>
      </c>
      <c r="F2028" t="s">
        <v>30</v>
      </c>
      <c r="G2028" t="s">
        <v>31</v>
      </c>
      <c r="H2028" t="s">
        <v>45</v>
      </c>
      <c r="I2028" t="s">
        <v>46</v>
      </c>
      <c r="J2028" t="s">
        <v>129</v>
      </c>
      <c r="K2028" t="s">
        <v>129</v>
      </c>
      <c r="L2028" t="s">
        <v>65</v>
      </c>
      <c r="M2028" s="1">
        <v>19109</v>
      </c>
      <c r="N2028" t="s">
        <v>36</v>
      </c>
      <c r="O2028" t="s">
        <v>37</v>
      </c>
      <c r="P2028" t="s">
        <v>38</v>
      </c>
      <c r="Q2028" t="s">
        <v>39</v>
      </c>
      <c r="R2028" t="s">
        <v>40</v>
      </c>
      <c r="S2028" t="str">
        <f>IF(Table1[[#This Row],[Current Employee Rating]]&gt;=4,"High Performer",IF(Table1[[#This Row],[Current Employee Rating]]&gt;=3,"Average Performer","Low Performer"))</f>
        <v>High Performer</v>
      </c>
      <c r="T2028">
        <v>5</v>
      </c>
      <c r="U2028" s="1">
        <v>44927</v>
      </c>
      <c r="V2028">
        <v>3</v>
      </c>
      <c r="W2028" t="str">
        <f>IF(Table1[[#This Row],[Engagement Score]]&lt;3,"Low",IF(Table1[[#This Row],[Engagement Score]]&lt;4,"Medium","High"))</f>
        <v>Medium</v>
      </c>
      <c r="X2028">
        <v>1</v>
      </c>
      <c r="Y2028" t="str">
        <f>IF(Table1[[#This Row],[Satisfaction Score]]&lt;3,"Unsatisfied",IF(Table1[[#This Row],[Satisfaction Score]]&lt;4,"Neutral","Satisfied"))</f>
        <v>Unsatisfied</v>
      </c>
      <c r="Z2028">
        <v>1</v>
      </c>
      <c r="AA2028" s="1">
        <v>44843</v>
      </c>
      <c r="AB2028" t="s">
        <v>62</v>
      </c>
      <c r="AC2028" t="s">
        <v>42</v>
      </c>
      <c r="AD2028" t="s">
        <v>52</v>
      </c>
      <c r="AE2028">
        <v>5</v>
      </c>
      <c r="AF2028" s="5">
        <v>997.89</v>
      </c>
      <c r="AG2028">
        <v>68</v>
      </c>
      <c r="AH2028" t="str">
        <f t="shared" si="31"/>
        <v>Old</v>
      </c>
    </row>
    <row r="2029" spans="1:34" x14ac:dyDescent="0.25">
      <c r="A2029">
        <v>2551</v>
      </c>
      <c r="B2029" s="1">
        <v>45050</v>
      </c>
      <c r="C2029">
        <v>3</v>
      </c>
      <c r="D2029" t="s">
        <v>128</v>
      </c>
      <c r="E2029" t="s">
        <v>81</v>
      </c>
      <c r="F2029" t="s">
        <v>30</v>
      </c>
      <c r="G2029" t="s">
        <v>55</v>
      </c>
      <c r="H2029" t="s">
        <v>56</v>
      </c>
      <c r="I2029" t="s">
        <v>33</v>
      </c>
      <c r="J2029" t="s">
        <v>129</v>
      </c>
      <c r="K2029" t="s">
        <v>129</v>
      </c>
      <c r="L2029" t="s">
        <v>65</v>
      </c>
      <c r="M2029" s="1">
        <v>32275</v>
      </c>
      <c r="N2029" t="s">
        <v>36</v>
      </c>
      <c r="O2029" t="s">
        <v>37</v>
      </c>
      <c r="P2029" t="s">
        <v>60</v>
      </c>
      <c r="Q2029" t="s">
        <v>39</v>
      </c>
      <c r="R2029" t="s">
        <v>40</v>
      </c>
      <c r="S2029" t="str">
        <f>IF(Table1[[#This Row],[Current Employee Rating]]&gt;=4,"High Performer",IF(Table1[[#This Row],[Current Employee Rating]]&gt;=3,"Average Performer","Low Performer"))</f>
        <v>Low Performer</v>
      </c>
      <c r="T2029">
        <v>1</v>
      </c>
      <c r="U2029" s="1">
        <v>44807</v>
      </c>
      <c r="V2029">
        <v>4</v>
      </c>
      <c r="W2029" t="str">
        <f>IF(Table1[[#This Row],[Engagement Score]]&lt;3,"Low",IF(Table1[[#This Row],[Engagement Score]]&lt;4,"Medium","High"))</f>
        <v>High</v>
      </c>
      <c r="X2029">
        <v>2</v>
      </c>
      <c r="Y2029" t="str">
        <f>IF(Table1[[#This Row],[Satisfaction Score]]&lt;3,"Unsatisfied",IF(Table1[[#This Row],[Satisfaction Score]]&lt;4,"Neutral","Satisfied"))</f>
        <v>Unsatisfied</v>
      </c>
      <c r="Z2029">
        <v>2</v>
      </c>
      <c r="AA2029" s="1">
        <v>45140</v>
      </c>
      <c r="AB2029" t="s">
        <v>92</v>
      </c>
      <c r="AC2029" t="s">
        <v>42</v>
      </c>
      <c r="AD2029" t="s">
        <v>63</v>
      </c>
      <c r="AE2029">
        <v>2</v>
      </c>
      <c r="AF2029" s="5">
        <v>985</v>
      </c>
      <c r="AG2029">
        <v>35</v>
      </c>
      <c r="AH2029" t="str">
        <f t="shared" si="31"/>
        <v>Adult</v>
      </c>
    </row>
    <row r="2030" spans="1:34" x14ac:dyDescent="0.25">
      <c r="A2030">
        <v>2552</v>
      </c>
      <c r="B2030" s="1">
        <v>44947</v>
      </c>
      <c r="C2030">
        <v>3</v>
      </c>
      <c r="D2030" t="s">
        <v>128</v>
      </c>
      <c r="E2030" t="s">
        <v>54</v>
      </c>
      <c r="F2030" t="s">
        <v>30</v>
      </c>
      <c r="G2030" t="s">
        <v>55</v>
      </c>
      <c r="H2030" t="s">
        <v>56</v>
      </c>
      <c r="I2030" t="s">
        <v>33</v>
      </c>
      <c r="J2030" t="s">
        <v>129</v>
      </c>
      <c r="K2030" t="s">
        <v>129</v>
      </c>
      <c r="L2030" t="s">
        <v>96</v>
      </c>
      <c r="M2030" s="1">
        <v>20031</v>
      </c>
      <c r="N2030" t="s">
        <v>36</v>
      </c>
      <c r="O2030" t="s">
        <v>48</v>
      </c>
      <c r="P2030" t="s">
        <v>38</v>
      </c>
      <c r="Q2030" t="s">
        <v>61</v>
      </c>
      <c r="R2030" t="s">
        <v>40</v>
      </c>
      <c r="S2030" t="str">
        <f>IF(Table1[[#This Row],[Current Employee Rating]]&gt;=4,"High Performer",IF(Table1[[#This Row],[Current Employee Rating]]&gt;=3,"Average Performer","Low Performer"))</f>
        <v>High Performer</v>
      </c>
      <c r="T2030">
        <v>5</v>
      </c>
      <c r="U2030" s="1">
        <v>44853</v>
      </c>
      <c r="V2030">
        <v>3</v>
      </c>
      <c r="W2030" t="str">
        <f>IF(Table1[[#This Row],[Engagement Score]]&lt;3,"Low",IF(Table1[[#This Row],[Engagement Score]]&lt;4,"Medium","High"))</f>
        <v>Medium</v>
      </c>
      <c r="X2030">
        <v>2</v>
      </c>
      <c r="Y2030" t="str">
        <f>IF(Table1[[#This Row],[Satisfaction Score]]&lt;3,"Unsatisfied",IF(Table1[[#This Row],[Satisfaction Score]]&lt;4,"Neutral","Satisfied"))</f>
        <v>Unsatisfied</v>
      </c>
      <c r="Z2030">
        <v>3</v>
      </c>
      <c r="AA2030" s="1">
        <v>44825</v>
      </c>
      <c r="AB2030" t="s">
        <v>50</v>
      </c>
      <c r="AC2030" t="s">
        <v>42</v>
      </c>
      <c r="AD2030" t="s">
        <v>63</v>
      </c>
      <c r="AE2030">
        <v>5</v>
      </c>
      <c r="AF2030" s="5">
        <v>573.47</v>
      </c>
      <c r="AG2030">
        <v>69</v>
      </c>
      <c r="AH2030" t="str">
        <f t="shared" si="31"/>
        <v>Old</v>
      </c>
    </row>
    <row r="2031" spans="1:34" x14ac:dyDescent="0.25">
      <c r="A2031">
        <v>2553</v>
      </c>
      <c r="B2031" s="1">
        <v>44792</v>
      </c>
      <c r="C2031">
        <v>3</v>
      </c>
      <c r="D2031" t="s">
        <v>145</v>
      </c>
      <c r="E2031" t="s">
        <v>81</v>
      </c>
      <c r="F2031" t="s">
        <v>30</v>
      </c>
      <c r="G2031" t="s">
        <v>31</v>
      </c>
      <c r="H2031" t="s">
        <v>56</v>
      </c>
      <c r="I2031" t="s">
        <v>46</v>
      </c>
      <c r="J2031" t="s">
        <v>95</v>
      </c>
      <c r="K2031" t="s">
        <v>95</v>
      </c>
      <c r="L2031" t="s">
        <v>47</v>
      </c>
      <c r="M2031" s="1">
        <v>26946</v>
      </c>
      <c r="N2031" t="s">
        <v>36</v>
      </c>
      <c r="O2031" t="s">
        <v>48</v>
      </c>
      <c r="P2031" t="s">
        <v>60</v>
      </c>
      <c r="Q2031" t="s">
        <v>77</v>
      </c>
      <c r="R2031" t="s">
        <v>40</v>
      </c>
      <c r="S2031" t="str">
        <f>IF(Table1[[#This Row],[Current Employee Rating]]&gt;=4,"High Performer",IF(Table1[[#This Row],[Current Employee Rating]]&gt;=3,"Average Performer","Low Performer"))</f>
        <v>Low Performer</v>
      </c>
      <c r="T2031">
        <v>2</v>
      </c>
      <c r="U2031" s="1">
        <v>44850</v>
      </c>
      <c r="V2031">
        <v>2</v>
      </c>
      <c r="W2031" t="str">
        <f>IF(Table1[[#This Row],[Engagement Score]]&lt;3,"Low",IF(Table1[[#This Row],[Engagement Score]]&lt;4,"Medium","High"))</f>
        <v>Low</v>
      </c>
      <c r="X2031">
        <v>2</v>
      </c>
      <c r="Y2031" t="str">
        <f>IF(Table1[[#This Row],[Satisfaction Score]]&lt;3,"Unsatisfied",IF(Table1[[#This Row],[Satisfaction Score]]&lt;4,"Neutral","Satisfied"))</f>
        <v>Unsatisfied</v>
      </c>
      <c r="Z2031">
        <v>2</v>
      </c>
      <c r="AA2031" s="1">
        <v>44837</v>
      </c>
      <c r="AB2031" t="s">
        <v>62</v>
      </c>
      <c r="AC2031" t="s">
        <v>51</v>
      </c>
      <c r="AD2031" t="s">
        <v>43</v>
      </c>
      <c r="AE2031">
        <v>2</v>
      </c>
      <c r="AF2031" s="5">
        <v>414.08</v>
      </c>
      <c r="AG2031">
        <v>49</v>
      </c>
      <c r="AH2031" t="str">
        <f t="shared" si="31"/>
        <v>Middle Aged</v>
      </c>
    </row>
    <row r="2032" spans="1:34" x14ac:dyDescent="0.25">
      <c r="A2032">
        <v>2554</v>
      </c>
      <c r="B2032" s="1">
        <v>44760</v>
      </c>
      <c r="C2032">
        <v>3</v>
      </c>
      <c r="D2032" t="s">
        <v>145</v>
      </c>
      <c r="E2032" t="s">
        <v>54</v>
      </c>
      <c r="F2032" t="s">
        <v>30</v>
      </c>
      <c r="G2032" t="s">
        <v>46</v>
      </c>
      <c r="H2032" t="s">
        <v>45</v>
      </c>
      <c r="I2032" t="s">
        <v>55</v>
      </c>
      <c r="J2032" t="s">
        <v>95</v>
      </c>
      <c r="K2032" t="s">
        <v>95</v>
      </c>
      <c r="L2032" t="s">
        <v>75</v>
      </c>
      <c r="M2032" s="1">
        <v>33514</v>
      </c>
      <c r="N2032" t="s">
        <v>36</v>
      </c>
      <c r="O2032" t="s">
        <v>48</v>
      </c>
      <c r="P2032" t="s">
        <v>49</v>
      </c>
      <c r="Q2032" t="s">
        <v>39</v>
      </c>
      <c r="R2032" t="s">
        <v>40</v>
      </c>
      <c r="S2032" t="str">
        <f>IF(Table1[[#This Row],[Current Employee Rating]]&gt;=4,"High Performer",IF(Table1[[#This Row],[Current Employee Rating]]&gt;=3,"Average Performer","Low Performer"))</f>
        <v>Low Performer</v>
      </c>
      <c r="T2032">
        <v>1</v>
      </c>
      <c r="U2032" s="1">
        <v>44924</v>
      </c>
      <c r="V2032">
        <v>5</v>
      </c>
      <c r="W2032" t="str">
        <f>IF(Table1[[#This Row],[Engagement Score]]&lt;3,"Low",IF(Table1[[#This Row],[Engagement Score]]&lt;4,"Medium","High"))</f>
        <v>High</v>
      </c>
      <c r="X2032">
        <v>1</v>
      </c>
      <c r="Y2032" t="str">
        <f>IF(Table1[[#This Row],[Satisfaction Score]]&lt;3,"Unsatisfied",IF(Table1[[#This Row],[Satisfaction Score]]&lt;4,"Neutral","Satisfied"))</f>
        <v>Unsatisfied</v>
      </c>
      <c r="Z2032">
        <v>4</v>
      </c>
      <c r="AA2032" s="1">
        <v>45136</v>
      </c>
      <c r="AB2032" t="s">
        <v>92</v>
      </c>
      <c r="AC2032" t="s">
        <v>51</v>
      </c>
      <c r="AD2032" t="s">
        <v>63</v>
      </c>
      <c r="AE2032">
        <v>5</v>
      </c>
      <c r="AF2032" s="5">
        <v>889.09</v>
      </c>
      <c r="AG2032">
        <v>31</v>
      </c>
      <c r="AH2032" t="str">
        <f t="shared" si="31"/>
        <v>Adult</v>
      </c>
    </row>
    <row r="2033" spans="1:34" x14ac:dyDescent="0.25">
      <c r="A2033">
        <v>2555</v>
      </c>
      <c r="B2033" s="1">
        <v>43691</v>
      </c>
      <c r="C2033">
        <v>6</v>
      </c>
      <c r="D2033" t="s">
        <v>150</v>
      </c>
      <c r="E2033" t="s">
        <v>69</v>
      </c>
      <c r="F2033" t="s">
        <v>30</v>
      </c>
      <c r="G2033" t="s">
        <v>55</v>
      </c>
      <c r="H2033" t="s">
        <v>45</v>
      </c>
      <c r="I2033" t="s">
        <v>33</v>
      </c>
      <c r="J2033" t="s">
        <v>95</v>
      </c>
      <c r="K2033" t="s">
        <v>95</v>
      </c>
      <c r="L2033" t="s">
        <v>103</v>
      </c>
      <c r="M2033" s="1">
        <v>20754</v>
      </c>
      <c r="N2033" t="s">
        <v>36</v>
      </c>
      <c r="O2033" t="s">
        <v>48</v>
      </c>
      <c r="P2033" t="s">
        <v>60</v>
      </c>
      <c r="Q2033" t="s">
        <v>39</v>
      </c>
      <c r="R2033" t="s">
        <v>40</v>
      </c>
      <c r="S2033" t="str">
        <f>IF(Table1[[#This Row],[Current Employee Rating]]&gt;=4,"High Performer",IF(Table1[[#This Row],[Current Employee Rating]]&gt;=3,"Average Performer","Low Performer"))</f>
        <v>Low Performer</v>
      </c>
      <c r="T2033">
        <v>2</v>
      </c>
      <c r="U2033" s="1">
        <v>45060</v>
      </c>
      <c r="V2033">
        <v>5</v>
      </c>
      <c r="W2033" t="str">
        <f>IF(Table1[[#This Row],[Engagement Score]]&lt;3,"Low",IF(Table1[[#This Row],[Engagement Score]]&lt;4,"Medium","High"))</f>
        <v>High</v>
      </c>
      <c r="X2033">
        <v>1</v>
      </c>
      <c r="Y2033" t="str">
        <f>IF(Table1[[#This Row],[Satisfaction Score]]&lt;3,"Unsatisfied",IF(Table1[[#This Row],[Satisfaction Score]]&lt;4,"Neutral","Satisfied"))</f>
        <v>Unsatisfied</v>
      </c>
      <c r="Z2033">
        <v>4</v>
      </c>
      <c r="AA2033" s="1">
        <v>44944</v>
      </c>
      <c r="AB2033" t="s">
        <v>68</v>
      </c>
      <c r="AC2033" t="s">
        <v>42</v>
      </c>
      <c r="AD2033" t="s">
        <v>73</v>
      </c>
      <c r="AE2033">
        <v>3</v>
      </c>
      <c r="AF2033" s="5">
        <v>650.08000000000004</v>
      </c>
      <c r="AG2033">
        <v>63</v>
      </c>
      <c r="AH2033" t="str">
        <f t="shared" si="31"/>
        <v>Old</v>
      </c>
    </row>
    <row r="2034" spans="1:34" x14ac:dyDescent="0.25">
      <c r="A2034">
        <v>2556</v>
      </c>
      <c r="B2034" s="1">
        <v>44175</v>
      </c>
      <c r="C2034">
        <v>5</v>
      </c>
      <c r="D2034" t="s">
        <v>146</v>
      </c>
      <c r="E2034" t="s">
        <v>29</v>
      </c>
      <c r="F2034" t="s">
        <v>30</v>
      </c>
      <c r="G2034" t="s">
        <v>46</v>
      </c>
      <c r="H2034" t="s">
        <v>45</v>
      </c>
      <c r="I2034" t="s">
        <v>55</v>
      </c>
      <c r="J2034" t="s">
        <v>57</v>
      </c>
      <c r="K2034" t="s">
        <v>57</v>
      </c>
      <c r="L2034" t="s">
        <v>99</v>
      </c>
      <c r="M2034" s="1">
        <v>35180</v>
      </c>
      <c r="N2034" t="s">
        <v>36</v>
      </c>
      <c r="O2034" t="s">
        <v>48</v>
      </c>
      <c r="P2034" t="s">
        <v>38</v>
      </c>
      <c r="Q2034" t="s">
        <v>67</v>
      </c>
      <c r="R2034" t="s">
        <v>40</v>
      </c>
      <c r="S2034" t="str">
        <f>IF(Table1[[#This Row],[Current Employee Rating]]&gt;=4,"High Performer",IF(Table1[[#This Row],[Current Employee Rating]]&gt;=3,"Average Performer","Low Performer"))</f>
        <v>Low Performer</v>
      </c>
      <c r="T2034">
        <v>2</v>
      </c>
      <c r="U2034" s="1">
        <v>44958</v>
      </c>
      <c r="V2034">
        <v>4</v>
      </c>
      <c r="W2034" t="str">
        <f>IF(Table1[[#This Row],[Engagement Score]]&lt;3,"Low",IF(Table1[[#This Row],[Engagement Score]]&lt;4,"Medium","High"))</f>
        <v>High</v>
      </c>
      <c r="X2034">
        <v>1</v>
      </c>
      <c r="Y2034" t="str">
        <f>IF(Table1[[#This Row],[Satisfaction Score]]&lt;3,"Unsatisfied",IF(Table1[[#This Row],[Satisfaction Score]]&lt;4,"Neutral","Satisfied"))</f>
        <v>Unsatisfied</v>
      </c>
      <c r="Z2034">
        <v>3</v>
      </c>
      <c r="AA2034" s="1">
        <v>44792</v>
      </c>
      <c r="AB2034" t="s">
        <v>50</v>
      </c>
      <c r="AC2034" t="s">
        <v>42</v>
      </c>
      <c r="AD2034" t="s">
        <v>73</v>
      </c>
      <c r="AE2034">
        <v>5</v>
      </c>
      <c r="AF2034" s="5">
        <v>283.57</v>
      </c>
      <c r="AG2034">
        <v>24</v>
      </c>
      <c r="AH2034" t="str">
        <f t="shared" si="31"/>
        <v>Young Adult</v>
      </c>
    </row>
    <row r="2035" spans="1:34" x14ac:dyDescent="0.25">
      <c r="A2035">
        <v>2557</v>
      </c>
      <c r="B2035" s="1">
        <v>43728</v>
      </c>
      <c r="C2035">
        <v>6</v>
      </c>
      <c r="D2035" t="s">
        <v>139</v>
      </c>
      <c r="E2035" t="s">
        <v>87</v>
      </c>
      <c r="F2035" t="s">
        <v>30</v>
      </c>
      <c r="G2035" t="s">
        <v>55</v>
      </c>
      <c r="H2035" t="s">
        <v>56</v>
      </c>
      <c r="I2035" t="s">
        <v>33</v>
      </c>
      <c r="J2035" t="s">
        <v>95</v>
      </c>
      <c r="K2035" t="s">
        <v>95</v>
      </c>
      <c r="L2035" t="s">
        <v>79</v>
      </c>
      <c r="M2035" s="1">
        <v>23545</v>
      </c>
      <c r="N2035" t="s">
        <v>36</v>
      </c>
      <c r="O2035" t="s">
        <v>37</v>
      </c>
      <c r="P2035" t="s">
        <v>72</v>
      </c>
      <c r="Q2035" t="s">
        <v>67</v>
      </c>
      <c r="R2035" t="s">
        <v>40</v>
      </c>
      <c r="S2035" t="str">
        <f>IF(Table1[[#This Row],[Current Employee Rating]]&gt;=4,"High Performer",IF(Table1[[#This Row],[Current Employee Rating]]&gt;=3,"Average Performer","Low Performer"))</f>
        <v>Low Performer</v>
      </c>
      <c r="T2035">
        <v>2</v>
      </c>
      <c r="U2035" s="1">
        <v>44808</v>
      </c>
      <c r="V2035">
        <v>1</v>
      </c>
      <c r="W2035" t="str">
        <f>IF(Table1[[#This Row],[Engagement Score]]&lt;3,"Low",IF(Table1[[#This Row],[Engagement Score]]&lt;4,"Medium","High"))</f>
        <v>Low</v>
      </c>
      <c r="X2035">
        <v>3</v>
      </c>
      <c r="Y2035" t="str">
        <f>IF(Table1[[#This Row],[Satisfaction Score]]&lt;3,"Unsatisfied",IF(Table1[[#This Row],[Satisfaction Score]]&lt;4,"Neutral","Satisfied"))</f>
        <v>Neutral</v>
      </c>
      <c r="Z2035">
        <v>1</v>
      </c>
      <c r="AA2035" s="1">
        <v>44793</v>
      </c>
      <c r="AB2035" t="s">
        <v>68</v>
      </c>
      <c r="AC2035" t="s">
        <v>42</v>
      </c>
      <c r="AD2035" t="s">
        <v>63</v>
      </c>
      <c r="AE2035">
        <v>1</v>
      </c>
      <c r="AF2035" s="5">
        <v>908.5</v>
      </c>
      <c r="AG2035">
        <v>55</v>
      </c>
      <c r="AH2035" t="str">
        <f t="shared" si="31"/>
        <v>Middle Aged</v>
      </c>
    </row>
    <row r="2036" spans="1:34" x14ac:dyDescent="0.25">
      <c r="A2036">
        <v>2558</v>
      </c>
      <c r="B2036" s="1">
        <v>44519</v>
      </c>
      <c r="C2036">
        <v>4</v>
      </c>
      <c r="D2036" t="s">
        <v>127</v>
      </c>
      <c r="E2036" t="s">
        <v>74</v>
      </c>
      <c r="F2036" t="s">
        <v>30</v>
      </c>
      <c r="G2036" t="s">
        <v>55</v>
      </c>
      <c r="H2036" t="s">
        <v>56</v>
      </c>
      <c r="I2036" t="s">
        <v>55</v>
      </c>
      <c r="J2036" t="s">
        <v>129</v>
      </c>
      <c r="K2036" t="s">
        <v>129</v>
      </c>
      <c r="L2036" t="s">
        <v>70</v>
      </c>
      <c r="M2036" s="1">
        <v>24071</v>
      </c>
      <c r="N2036" t="s">
        <v>36</v>
      </c>
      <c r="O2036" t="s">
        <v>37</v>
      </c>
      <c r="P2036" t="s">
        <v>84</v>
      </c>
      <c r="Q2036" t="s">
        <v>39</v>
      </c>
      <c r="R2036" t="s">
        <v>40</v>
      </c>
      <c r="S2036" t="str">
        <f>IF(Table1[[#This Row],[Current Employee Rating]]&gt;=4,"High Performer",IF(Table1[[#This Row],[Current Employee Rating]]&gt;=3,"Average Performer","Low Performer"))</f>
        <v>High Performer</v>
      </c>
      <c r="T2036">
        <v>4</v>
      </c>
      <c r="U2036" s="1">
        <v>44910</v>
      </c>
      <c r="V2036">
        <v>2</v>
      </c>
      <c r="W2036" t="str">
        <f>IF(Table1[[#This Row],[Engagement Score]]&lt;3,"Low",IF(Table1[[#This Row],[Engagement Score]]&lt;4,"Medium","High"))</f>
        <v>Low</v>
      </c>
      <c r="X2036">
        <v>4</v>
      </c>
      <c r="Y2036" t="str">
        <f>IF(Table1[[#This Row],[Satisfaction Score]]&lt;3,"Unsatisfied",IF(Table1[[#This Row],[Satisfaction Score]]&lt;4,"Neutral","Satisfied"))</f>
        <v>Satisfied</v>
      </c>
      <c r="Z2036">
        <v>5</v>
      </c>
      <c r="AA2036" s="1">
        <v>44872</v>
      </c>
      <c r="AB2036" t="s">
        <v>68</v>
      </c>
      <c r="AC2036" t="s">
        <v>42</v>
      </c>
      <c r="AD2036" t="s">
        <v>43</v>
      </c>
      <c r="AE2036">
        <v>2</v>
      </c>
      <c r="AF2036" s="5">
        <v>900.85</v>
      </c>
      <c r="AG2036">
        <v>56</v>
      </c>
      <c r="AH2036" t="str">
        <f t="shared" si="31"/>
        <v>Middle Aged</v>
      </c>
    </row>
    <row r="2037" spans="1:34" x14ac:dyDescent="0.25">
      <c r="A2037">
        <v>2559</v>
      </c>
      <c r="B2037" s="1">
        <v>44680</v>
      </c>
      <c r="C2037">
        <v>4</v>
      </c>
      <c r="D2037" t="s">
        <v>128</v>
      </c>
      <c r="E2037" t="s">
        <v>81</v>
      </c>
      <c r="F2037" t="s">
        <v>30</v>
      </c>
      <c r="G2037" t="s">
        <v>46</v>
      </c>
      <c r="H2037" t="s">
        <v>56</v>
      </c>
      <c r="I2037" t="s">
        <v>55</v>
      </c>
      <c r="J2037" t="s">
        <v>129</v>
      </c>
      <c r="K2037" t="s">
        <v>129</v>
      </c>
      <c r="L2037" t="s">
        <v>70</v>
      </c>
      <c r="M2037" s="1">
        <v>21147</v>
      </c>
      <c r="N2037" t="s">
        <v>36</v>
      </c>
      <c r="O2037" t="s">
        <v>48</v>
      </c>
      <c r="P2037" t="s">
        <v>38</v>
      </c>
      <c r="Q2037" t="s">
        <v>39</v>
      </c>
      <c r="R2037" t="s">
        <v>40</v>
      </c>
      <c r="S2037" t="str">
        <f>IF(Table1[[#This Row],[Current Employee Rating]]&gt;=4,"High Performer",IF(Table1[[#This Row],[Current Employee Rating]]&gt;=3,"Average Performer","Low Performer"))</f>
        <v>Low Performer</v>
      </c>
      <c r="T2037">
        <v>1</v>
      </c>
      <c r="U2037" s="1">
        <v>45117</v>
      </c>
      <c r="V2037">
        <v>3</v>
      </c>
      <c r="W2037" t="str">
        <f>IF(Table1[[#This Row],[Engagement Score]]&lt;3,"Low",IF(Table1[[#This Row],[Engagement Score]]&lt;4,"Medium","High"))</f>
        <v>Medium</v>
      </c>
      <c r="X2037">
        <v>5</v>
      </c>
      <c r="Y2037" t="str">
        <f>IF(Table1[[#This Row],[Satisfaction Score]]&lt;3,"Unsatisfied",IF(Table1[[#This Row],[Satisfaction Score]]&lt;4,"Neutral","Satisfied"))</f>
        <v>Satisfied</v>
      </c>
      <c r="Z2037">
        <v>3</v>
      </c>
      <c r="AA2037" s="1">
        <v>44823</v>
      </c>
      <c r="AB2037" t="s">
        <v>92</v>
      </c>
      <c r="AC2037" t="s">
        <v>51</v>
      </c>
      <c r="AD2037" t="s">
        <v>73</v>
      </c>
      <c r="AE2037">
        <v>3</v>
      </c>
      <c r="AF2037" s="5">
        <v>449.84</v>
      </c>
      <c r="AG2037">
        <v>65</v>
      </c>
      <c r="AH2037" t="str">
        <f t="shared" si="31"/>
        <v>Old</v>
      </c>
    </row>
    <row r="2038" spans="1:34" x14ac:dyDescent="0.25">
      <c r="A2038">
        <v>2560</v>
      </c>
      <c r="B2038" s="1">
        <v>44377</v>
      </c>
      <c r="C2038">
        <v>4</v>
      </c>
      <c r="D2038" t="s">
        <v>144</v>
      </c>
      <c r="E2038" t="s">
        <v>74</v>
      </c>
      <c r="F2038" t="s">
        <v>30</v>
      </c>
      <c r="G2038" t="s">
        <v>46</v>
      </c>
      <c r="H2038" t="s">
        <v>45</v>
      </c>
      <c r="I2038" t="s">
        <v>46</v>
      </c>
      <c r="J2038" t="s">
        <v>95</v>
      </c>
      <c r="K2038" t="s">
        <v>95</v>
      </c>
      <c r="L2038" t="s">
        <v>70</v>
      </c>
      <c r="M2038" s="1">
        <v>28130</v>
      </c>
      <c r="N2038" t="s">
        <v>36</v>
      </c>
      <c r="O2038" t="s">
        <v>48</v>
      </c>
      <c r="P2038" t="s">
        <v>72</v>
      </c>
      <c r="Q2038" t="s">
        <v>39</v>
      </c>
      <c r="R2038" t="s">
        <v>40</v>
      </c>
      <c r="S2038" t="str">
        <f>IF(Table1[[#This Row],[Current Employee Rating]]&gt;=4,"High Performer",IF(Table1[[#This Row],[Current Employee Rating]]&gt;=3,"Average Performer","Low Performer"))</f>
        <v>High Performer</v>
      </c>
      <c r="T2038">
        <v>4</v>
      </c>
      <c r="U2038" s="1">
        <v>44853</v>
      </c>
      <c r="V2038">
        <v>5</v>
      </c>
      <c r="W2038" t="str">
        <f>IF(Table1[[#This Row],[Engagement Score]]&lt;3,"Low",IF(Table1[[#This Row],[Engagement Score]]&lt;4,"Medium","High"))</f>
        <v>High</v>
      </c>
      <c r="X2038">
        <v>1</v>
      </c>
      <c r="Y2038" t="str">
        <f>IF(Table1[[#This Row],[Satisfaction Score]]&lt;3,"Unsatisfied",IF(Table1[[#This Row],[Satisfaction Score]]&lt;4,"Neutral","Satisfied"))</f>
        <v>Unsatisfied</v>
      </c>
      <c r="Z2038">
        <v>5</v>
      </c>
      <c r="AA2038" s="1">
        <v>45141</v>
      </c>
      <c r="AB2038" t="s">
        <v>92</v>
      </c>
      <c r="AC2038" t="s">
        <v>51</v>
      </c>
      <c r="AD2038" t="s">
        <v>43</v>
      </c>
      <c r="AE2038">
        <v>5</v>
      </c>
      <c r="AF2038" s="5">
        <v>981.9</v>
      </c>
      <c r="AG2038">
        <v>44</v>
      </c>
      <c r="AH2038" t="str">
        <f t="shared" si="31"/>
        <v>Middle Aged</v>
      </c>
    </row>
    <row r="2039" spans="1:34" x14ac:dyDescent="0.25">
      <c r="A2039">
        <v>2561</v>
      </c>
      <c r="B2039" s="1">
        <v>44392</v>
      </c>
      <c r="C2039">
        <v>4</v>
      </c>
      <c r="D2039" t="s">
        <v>145</v>
      </c>
      <c r="E2039" t="s">
        <v>81</v>
      </c>
      <c r="F2039" t="s">
        <v>30</v>
      </c>
      <c r="G2039" t="s">
        <v>31</v>
      </c>
      <c r="H2039" t="s">
        <v>56</v>
      </c>
      <c r="I2039" t="s">
        <v>33</v>
      </c>
      <c r="J2039" t="s">
        <v>95</v>
      </c>
      <c r="K2039" t="s">
        <v>95</v>
      </c>
      <c r="L2039" t="s">
        <v>65</v>
      </c>
      <c r="M2039" s="1">
        <v>20617</v>
      </c>
      <c r="N2039" t="s">
        <v>36</v>
      </c>
      <c r="O2039" t="s">
        <v>48</v>
      </c>
      <c r="P2039" t="s">
        <v>49</v>
      </c>
      <c r="Q2039" t="s">
        <v>67</v>
      </c>
      <c r="R2039" t="s">
        <v>40</v>
      </c>
      <c r="S2039" t="str">
        <f>IF(Table1[[#This Row],[Current Employee Rating]]&gt;=4,"High Performer",IF(Table1[[#This Row],[Current Employee Rating]]&gt;=3,"Average Performer","Low Performer"))</f>
        <v>Low Performer</v>
      </c>
      <c r="T2039">
        <v>2</v>
      </c>
      <c r="U2039" s="1">
        <v>45031</v>
      </c>
      <c r="V2039">
        <v>3</v>
      </c>
      <c r="W2039" t="str">
        <f>IF(Table1[[#This Row],[Engagement Score]]&lt;3,"Low",IF(Table1[[#This Row],[Engagement Score]]&lt;4,"Medium","High"))</f>
        <v>Medium</v>
      </c>
      <c r="X2039">
        <v>5</v>
      </c>
      <c r="Y2039" t="str">
        <f>IF(Table1[[#This Row],[Satisfaction Score]]&lt;3,"Unsatisfied",IF(Table1[[#This Row],[Satisfaction Score]]&lt;4,"Neutral","Satisfied"))</f>
        <v>Satisfied</v>
      </c>
      <c r="Z2039">
        <v>4</v>
      </c>
      <c r="AA2039" s="1">
        <v>44914</v>
      </c>
      <c r="AB2039" t="s">
        <v>68</v>
      </c>
      <c r="AC2039" t="s">
        <v>51</v>
      </c>
      <c r="AD2039" t="s">
        <v>43</v>
      </c>
      <c r="AE2039">
        <v>4</v>
      </c>
      <c r="AF2039" s="5">
        <v>289.37</v>
      </c>
      <c r="AG2039">
        <v>65</v>
      </c>
      <c r="AH2039" t="str">
        <f t="shared" si="31"/>
        <v>Old</v>
      </c>
    </row>
    <row r="2040" spans="1:34" x14ac:dyDescent="0.25">
      <c r="A2040">
        <v>2562</v>
      </c>
      <c r="B2040" s="1">
        <v>44298</v>
      </c>
      <c r="C2040">
        <v>5</v>
      </c>
      <c r="D2040" t="s">
        <v>145</v>
      </c>
      <c r="E2040" t="s">
        <v>54</v>
      </c>
      <c r="F2040" t="s">
        <v>30</v>
      </c>
      <c r="G2040" t="s">
        <v>31</v>
      </c>
      <c r="H2040" t="s">
        <v>56</v>
      </c>
      <c r="I2040" t="s">
        <v>55</v>
      </c>
      <c r="J2040" t="s">
        <v>95</v>
      </c>
      <c r="K2040" t="s">
        <v>95</v>
      </c>
      <c r="L2040" t="s">
        <v>70</v>
      </c>
      <c r="M2040" s="1">
        <v>24794</v>
      </c>
      <c r="N2040" t="s">
        <v>36</v>
      </c>
      <c r="O2040" t="s">
        <v>48</v>
      </c>
      <c r="P2040" t="s">
        <v>60</v>
      </c>
      <c r="Q2040" t="s">
        <v>67</v>
      </c>
      <c r="R2040" t="s">
        <v>40</v>
      </c>
      <c r="S2040" t="str">
        <f>IF(Table1[[#This Row],[Current Employee Rating]]&gt;=4,"High Performer",IF(Table1[[#This Row],[Current Employee Rating]]&gt;=3,"Average Performer","Low Performer"))</f>
        <v>High Performer</v>
      </c>
      <c r="T2040">
        <v>4</v>
      </c>
      <c r="U2040" s="1">
        <v>45033</v>
      </c>
      <c r="V2040">
        <v>1</v>
      </c>
      <c r="W2040" t="str">
        <f>IF(Table1[[#This Row],[Engagement Score]]&lt;3,"Low",IF(Table1[[#This Row],[Engagement Score]]&lt;4,"Medium","High"))</f>
        <v>Low</v>
      </c>
      <c r="X2040">
        <v>4</v>
      </c>
      <c r="Y2040" t="str">
        <f>IF(Table1[[#This Row],[Satisfaction Score]]&lt;3,"Unsatisfied",IF(Table1[[#This Row],[Satisfaction Score]]&lt;4,"Neutral","Satisfied"))</f>
        <v>Satisfied</v>
      </c>
      <c r="Z2040">
        <v>3</v>
      </c>
      <c r="AA2040" s="1">
        <v>45116</v>
      </c>
      <c r="AB2040" t="s">
        <v>50</v>
      </c>
      <c r="AC2040" t="s">
        <v>42</v>
      </c>
      <c r="AD2040" t="s">
        <v>43</v>
      </c>
      <c r="AE2040">
        <v>1</v>
      </c>
      <c r="AF2040" s="5">
        <v>657.23</v>
      </c>
      <c r="AG2040">
        <v>54</v>
      </c>
      <c r="AH2040" t="str">
        <f t="shared" si="31"/>
        <v>Middle Aged</v>
      </c>
    </row>
    <row r="2041" spans="1:34" x14ac:dyDescent="0.25">
      <c r="A2041">
        <v>2563</v>
      </c>
      <c r="B2041" s="1">
        <v>44173</v>
      </c>
      <c r="C2041">
        <v>5</v>
      </c>
      <c r="D2041" t="s">
        <v>150</v>
      </c>
      <c r="E2041" t="s">
        <v>69</v>
      </c>
      <c r="F2041" t="s">
        <v>30</v>
      </c>
      <c r="G2041" t="s">
        <v>31</v>
      </c>
      <c r="H2041" t="s">
        <v>56</v>
      </c>
      <c r="I2041" t="s">
        <v>33</v>
      </c>
      <c r="J2041" t="s">
        <v>95</v>
      </c>
      <c r="K2041" t="s">
        <v>95</v>
      </c>
      <c r="L2041" t="s">
        <v>97</v>
      </c>
      <c r="M2041" s="1">
        <v>19680</v>
      </c>
      <c r="N2041" t="s">
        <v>36</v>
      </c>
      <c r="O2041" t="s">
        <v>48</v>
      </c>
      <c r="P2041" t="s">
        <v>60</v>
      </c>
      <c r="Q2041" t="s">
        <v>39</v>
      </c>
      <c r="R2041" t="s">
        <v>40</v>
      </c>
      <c r="S2041" t="str">
        <f>IF(Table1[[#This Row],[Current Employee Rating]]&gt;=4,"High Performer",IF(Table1[[#This Row],[Current Employee Rating]]&gt;=3,"Average Performer","Low Performer"))</f>
        <v>Low Performer</v>
      </c>
      <c r="T2041">
        <v>2</v>
      </c>
      <c r="U2041" s="1">
        <v>44828</v>
      </c>
      <c r="V2041">
        <v>2</v>
      </c>
      <c r="W2041" t="str">
        <f>IF(Table1[[#This Row],[Engagement Score]]&lt;3,"Low",IF(Table1[[#This Row],[Engagement Score]]&lt;4,"Medium","High"))</f>
        <v>Low</v>
      </c>
      <c r="X2041">
        <v>2</v>
      </c>
      <c r="Y2041" t="str">
        <f>IF(Table1[[#This Row],[Satisfaction Score]]&lt;3,"Unsatisfied",IF(Table1[[#This Row],[Satisfaction Score]]&lt;4,"Neutral","Satisfied"))</f>
        <v>Unsatisfied</v>
      </c>
      <c r="Z2041">
        <v>4</v>
      </c>
      <c r="AA2041" s="1">
        <v>45141</v>
      </c>
      <c r="AB2041" t="s">
        <v>50</v>
      </c>
      <c r="AC2041" t="s">
        <v>51</v>
      </c>
      <c r="AD2041" t="s">
        <v>73</v>
      </c>
      <c r="AE2041">
        <v>5</v>
      </c>
      <c r="AF2041" s="5">
        <v>416.37</v>
      </c>
      <c r="AG2041">
        <v>67</v>
      </c>
      <c r="AH2041" t="str">
        <f t="shared" si="31"/>
        <v>Old</v>
      </c>
    </row>
    <row r="2042" spans="1:34" x14ac:dyDescent="0.25">
      <c r="A2042">
        <v>2564</v>
      </c>
      <c r="B2042" s="1">
        <v>43769</v>
      </c>
      <c r="C2042">
        <v>6</v>
      </c>
      <c r="D2042" t="s">
        <v>146</v>
      </c>
      <c r="E2042" t="s">
        <v>29</v>
      </c>
      <c r="F2042" t="s">
        <v>30</v>
      </c>
      <c r="G2042" t="s">
        <v>31</v>
      </c>
      <c r="H2042" t="s">
        <v>56</v>
      </c>
      <c r="I2042" t="s">
        <v>55</v>
      </c>
      <c r="J2042" t="s">
        <v>57</v>
      </c>
      <c r="K2042" t="s">
        <v>57</v>
      </c>
      <c r="L2042" t="s">
        <v>65</v>
      </c>
      <c r="M2042" s="1">
        <v>34891</v>
      </c>
      <c r="N2042" t="s">
        <v>36</v>
      </c>
      <c r="O2042" t="s">
        <v>48</v>
      </c>
      <c r="P2042" t="s">
        <v>49</v>
      </c>
      <c r="Q2042" t="s">
        <v>67</v>
      </c>
      <c r="R2042" t="s">
        <v>40</v>
      </c>
      <c r="S2042" t="str">
        <f>IF(Table1[[#This Row],[Current Employee Rating]]&gt;=4,"High Performer",IF(Table1[[#This Row],[Current Employee Rating]]&gt;=3,"Average Performer","Low Performer"))</f>
        <v>Low Performer</v>
      </c>
      <c r="T2042">
        <v>1</v>
      </c>
      <c r="U2042" s="1">
        <v>44906</v>
      </c>
      <c r="V2042">
        <v>1</v>
      </c>
      <c r="W2042" t="str">
        <f>IF(Table1[[#This Row],[Engagement Score]]&lt;3,"Low",IF(Table1[[#This Row],[Engagement Score]]&lt;4,"Medium","High"))</f>
        <v>Low</v>
      </c>
      <c r="X2042">
        <v>4</v>
      </c>
      <c r="Y2042" t="str">
        <f>IF(Table1[[#This Row],[Satisfaction Score]]&lt;3,"Unsatisfied",IF(Table1[[#This Row],[Satisfaction Score]]&lt;4,"Neutral","Satisfied"))</f>
        <v>Satisfied</v>
      </c>
      <c r="Z2042">
        <v>4</v>
      </c>
      <c r="AA2042" s="1">
        <v>45125</v>
      </c>
      <c r="AB2042" t="s">
        <v>41</v>
      </c>
      <c r="AC2042" t="s">
        <v>42</v>
      </c>
      <c r="AD2042" t="s">
        <v>63</v>
      </c>
      <c r="AE2042">
        <v>4</v>
      </c>
      <c r="AF2042" s="5">
        <v>624.9</v>
      </c>
      <c r="AG2042">
        <v>24</v>
      </c>
      <c r="AH2042" t="str">
        <f t="shared" si="31"/>
        <v>Young Adult</v>
      </c>
    </row>
    <row r="2043" spans="1:34" x14ac:dyDescent="0.25">
      <c r="A2043">
        <v>2565</v>
      </c>
      <c r="B2043" s="1">
        <v>43852</v>
      </c>
      <c r="C2043">
        <v>6</v>
      </c>
      <c r="D2043" t="s">
        <v>139</v>
      </c>
      <c r="E2043" t="s">
        <v>54</v>
      </c>
      <c r="F2043" t="s">
        <v>30</v>
      </c>
      <c r="G2043" t="s">
        <v>31</v>
      </c>
      <c r="H2043" t="s">
        <v>32</v>
      </c>
      <c r="I2043" t="s">
        <v>33</v>
      </c>
      <c r="J2043" t="s">
        <v>95</v>
      </c>
      <c r="K2043" t="s">
        <v>95</v>
      </c>
      <c r="L2043" t="s">
        <v>70</v>
      </c>
      <c r="M2043" s="1">
        <v>31365</v>
      </c>
      <c r="N2043" t="s">
        <v>36</v>
      </c>
      <c r="O2043" t="s">
        <v>37</v>
      </c>
      <c r="P2043" t="s">
        <v>38</v>
      </c>
      <c r="Q2043" t="s">
        <v>67</v>
      </c>
      <c r="R2043" t="s">
        <v>40</v>
      </c>
      <c r="S2043" t="str">
        <f>IF(Table1[[#This Row],[Current Employee Rating]]&gt;=4,"High Performer",IF(Table1[[#This Row],[Current Employee Rating]]&gt;=3,"Average Performer","Low Performer"))</f>
        <v>Low Performer</v>
      </c>
      <c r="T2043">
        <v>2</v>
      </c>
      <c r="U2043" s="1">
        <v>44790</v>
      </c>
      <c r="V2043">
        <v>2</v>
      </c>
      <c r="W2043" t="str">
        <f>IF(Table1[[#This Row],[Engagement Score]]&lt;3,"Low",IF(Table1[[#This Row],[Engagement Score]]&lt;4,"Medium","High"))</f>
        <v>Low</v>
      </c>
      <c r="X2043">
        <v>5</v>
      </c>
      <c r="Y2043" t="str">
        <f>IF(Table1[[#This Row],[Satisfaction Score]]&lt;3,"Unsatisfied",IF(Table1[[#This Row],[Satisfaction Score]]&lt;4,"Neutral","Satisfied"))</f>
        <v>Satisfied</v>
      </c>
      <c r="Z2043">
        <v>4</v>
      </c>
      <c r="AA2043" s="1">
        <v>44815</v>
      </c>
      <c r="AB2043" t="s">
        <v>92</v>
      </c>
      <c r="AC2043" t="s">
        <v>42</v>
      </c>
      <c r="AD2043" t="s">
        <v>73</v>
      </c>
      <c r="AE2043">
        <v>2</v>
      </c>
      <c r="AF2043" s="5">
        <v>559.05999999999995</v>
      </c>
      <c r="AG2043">
        <v>35</v>
      </c>
      <c r="AH2043" t="str">
        <f t="shared" si="31"/>
        <v>Adult</v>
      </c>
    </row>
    <row r="2044" spans="1:34" x14ac:dyDescent="0.25">
      <c r="A2044">
        <v>2566</v>
      </c>
      <c r="B2044" s="1">
        <v>44824</v>
      </c>
      <c r="C2044">
        <v>3</v>
      </c>
      <c r="D2044" t="s">
        <v>127</v>
      </c>
      <c r="E2044" t="s">
        <v>29</v>
      </c>
      <c r="F2044" t="s">
        <v>30</v>
      </c>
      <c r="G2044" t="s">
        <v>55</v>
      </c>
      <c r="H2044" t="s">
        <v>56</v>
      </c>
      <c r="I2044" t="s">
        <v>55</v>
      </c>
      <c r="J2044" t="s">
        <v>129</v>
      </c>
      <c r="K2044" t="s">
        <v>129</v>
      </c>
      <c r="L2044" t="s">
        <v>65</v>
      </c>
      <c r="M2044" s="1">
        <v>24380</v>
      </c>
      <c r="N2044" t="s">
        <v>36</v>
      </c>
      <c r="O2044" t="s">
        <v>48</v>
      </c>
      <c r="P2044" t="s">
        <v>60</v>
      </c>
      <c r="Q2044" t="s">
        <v>67</v>
      </c>
      <c r="R2044" t="s">
        <v>40</v>
      </c>
      <c r="S2044" t="str">
        <f>IF(Table1[[#This Row],[Current Employee Rating]]&gt;=4,"High Performer",IF(Table1[[#This Row],[Current Employee Rating]]&gt;=3,"Average Performer","Low Performer"))</f>
        <v>Low Performer</v>
      </c>
      <c r="T2044">
        <v>2</v>
      </c>
      <c r="U2044" s="1">
        <v>45065</v>
      </c>
      <c r="V2044">
        <v>3</v>
      </c>
      <c r="W2044" t="str">
        <f>IF(Table1[[#This Row],[Engagement Score]]&lt;3,"Low",IF(Table1[[#This Row],[Engagement Score]]&lt;4,"Medium","High"))</f>
        <v>Medium</v>
      </c>
      <c r="X2044">
        <v>2</v>
      </c>
      <c r="Y2044" t="str">
        <f>IF(Table1[[#This Row],[Satisfaction Score]]&lt;3,"Unsatisfied",IF(Table1[[#This Row],[Satisfaction Score]]&lt;4,"Neutral","Satisfied"))</f>
        <v>Unsatisfied</v>
      </c>
      <c r="Z2044">
        <v>2</v>
      </c>
      <c r="AA2044" s="1">
        <v>45136</v>
      </c>
      <c r="AB2044" t="s">
        <v>62</v>
      </c>
      <c r="AC2044" t="s">
        <v>51</v>
      </c>
      <c r="AD2044" t="s">
        <v>52</v>
      </c>
      <c r="AE2044">
        <v>5</v>
      </c>
      <c r="AF2044" s="5">
        <v>327.37</v>
      </c>
      <c r="AG2044">
        <v>56</v>
      </c>
      <c r="AH2044" t="str">
        <f t="shared" si="31"/>
        <v>Middle Aged</v>
      </c>
    </row>
    <row r="2045" spans="1:34" x14ac:dyDescent="0.25">
      <c r="A2045">
        <v>2567</v>
      </c>
      <c r="B2045" s="1">
        <v>44917</v>
      </c>
      <c r="C2045">
        <v>3</v>
      </c>
      <c r="D2045" t="s">
        <v>144</v>
      </c>
      <c r="E2045" t="s">
        <v>29</v>
      </c>
      <c r="F2045" t="s">
        <v>30</v>
      </c>
      <c r="G2045" t="s">
        <v>55</v>
      </c>
      <c r="H2045" t="s">
        <v>56</v>
      </c>
      <c r="I2045" t="s">
        <v>46</v>
      </c>
      <c r="J2045" t="s">
        <v>95</v>
      </c>
      <c r="K2045" t="s">
        <v>95</v>
      </c>
      <c r="L2045" t="s">
        <v>70</v>
      </c>
      <c r="M2045" s="1">
        <v>21838</v>
      </c>
      <c r="N2045" t="s">
        <v>36</v>
      </c>
      <c r="O2045" t="s">
        <v>48</v>
      </c>
      <c r="P2045" t="s">
        <v>72</v>
      </c>
      <c r="Q2045" t="s">
        <v>39</v>
      </c>
      <c r="R2045" t="s">
        <v>40</v>
      </c>
      <c r="S2045" t="str">
        <f>IF(Table1[[#This Row],[Current Employee Rating]]&gt;=4,"High Performer",IF(Table1[[#This Row],[Current Employee Rating]]&gt;=3,"Average Performer","Low Performer"))</f>
        <v>High Performer</v>
      </c>
      <c r="T2045">
        <v>5</v>
      </c>
      <c r="U2045" s="1">
        <v>44790</v>
      </c>
      <c r="V2045">
        <v>4</v>
      </c>
      <c r="W2045" t="str">
        <f>IF(Table1[[#This Row],[Engagement Score]]&lt;3,"Low",IF(Table1[[#This Row],[Engagement Score]]&lt;4,"Medium","High"))</f>
        <v>High</v>
      </c>
      <c r="X2045">
        <v>3</v>
      </c>
      <c r="Y2045" t="str">
        <f>IF(Table1[[#This Row],[Satisfaction Score]]&lt;3,"Unsatisfied",IF(Table1[[#This Row],[Satisfaction Score]]&lt;4,"Neutral","Satisfied"))</f>
        <v>Neutral</v>
      </c>
      <c r="Z2045">
        <v>5</v>
      </c>
      <c r="AA2045" s="1">
        <v>44858</v>
      </c>
      <c r="AB2045" t="s">
        <v>92</v>
      </c>
      <c r="AC2045" t="s">
        <v>42</v>
      </c>
      <c r="AD2045" t="s">
        <v>43</v>
      </c>
      <c r="AE2045">
        <v>2</v>
      </c>
      <c r="AF2045" s="5">
        <v>660.4</v>
      </c>
      <c r="AG2045">
        <v>63</v>
      </c>
      <c r="AH2045" t="str">
        <f t="shared" si="31"/>
        <v>Old</v>
      </c>
    </row>
    <row r="2046" spans="1:34" x14ac:dyDescent="0.25">
      <c r="A2046">
        <v>2568</v>
      </c>
      <c r="B2046" s="1">
        <v>43536</v>
      </c>
      <c r="C2046">
        <v>7</v>
      </c>
      <c r="D2046" t="s">
        <v>145</v>
      </c>
      <c r="E2046" t="s">
        <v>44</v>
      </c>
      <c r="F2046" t="s">
        <v>30</v>
      </c>
      <c r="G2046" t="s">
        <v>55</v>
      </c>
      <c r="H2046" t="s">
        <v>32</v>
      </c>
      <c r="I2046" t="s">
        <v>55</v>
      </c>
      <c r="J2046" t="s">
        <v>95</v>
      </c>
      <c r="K2046" t="s">
        <v>95</v>
      </c>
      <c r="L2046" t="s">
        <v>47</v>
      </c>
      <c r="M2046" s="1">
        <v>32990</v>
      </c>
      <c r="N2046" t="s">
        <v>36</v>
      </c>
      <c r="O2046" t="s">
        <v>48</v>
      </c>
      <c r="P2046" t="s">
        <v>84</v>
      </c>
      <c r="Q2046" t="s">
        <v>39</v>
      </c>
      <c r="R2046" t="s">
        <v>40</v>
      </c>
      <c r="S2046" t="str">
        <f>IF(Table1[[#This Row],[Current Employee Rating]]&gt;=4,"High Performer",IF(Table1[[#This Row],[Current Employee Rating]]&gt;=3,"Average Performer","Low Performer"))</f>
        <v>High Performer</v>
      </c>
      <c r="T2046">
        <v>4</v>
      </c>
      <c r="U2046" s="1">
        <v>45099</v>
      </c>
      <c r="V2046">
        <v>3</v>
      </c>
      <c r="W2046" t="str">
        <f>IF(Table1[[#This Row],[Engagement Score]]&lt;3,"Low",IF(Table1[[#This Row],[Engagement Score]]&lt;4,"Medium","High"))</f>
        <v>Medium</v>
      </c>
      <c r="X2046">
        <v>5</v>
      </c>
      <c r="Y2046" t="str">
        <f>IF(Table1[[#This Row],[Satisfaction Score]]&lt;3,"Unsatisfied",IF(Table1[[#This Row],[Satisfaction Score]]&lt;4,"Neutral","Satisfied"))</f>
        <v>Satisfied</v>
      </c>
      <c r="Z2046">
        <v>2</v>
      </c>
      <c r="AA2046" s="1">
        <v>44910</v>
      </c>
      <c r="AB2046" t="s">
        <v>41</v>
      </c>
      <c r="AC2046" t="s">
        <v>51</v>
      </c>
      <c r="AD2046" t="s">
        <v>73</v>
      </c>
      <c r="AE2046">
        <v>5</v>
      </c>
      <c r="AF2046" s="5">
        <v>477.46</v>
      </c>
      <c r="AG2046">
        <v>29</v>
      </c>
      <c r="AH2046" t="str">
        <f t="shared" si="31"/>
        <v>Adult</v>
      </c>
    </row>
    <row r="2047" spans="1:34" x14ac:dyDescent="0.25">
      <c r="A2047">
        <v>2569</v>
      </c>
      <c r="B2047" s="1">
        <v>44476</v>
      </c>
      <c r="C2047">
        <v>4</v>
      </c>
      <c r="D2047" t="s">
        <v>145</v>
      </c>
      <c r="E2047" t="s">
        <v>87</v>
      </c>
      <c r="F2047" t="s">
        <v>30</v>
      </c>
      <c r="G2047" t="s">
        <v>55</v>
      </c>
      <c r="H2047" t="s">
        <v>32</v>
      </c>
      <c r="I2047" t="s">
        <v>33</v>
      </c>
      <c r="J2047" t="s">
        <v>95</v>
      </c>
      <c r="K2047" t="s">
        <v>95</v>
      </c>
      <c r="L2047" t="s">
        <v>65</v>
      </c>
      <c r="M2047" s="1">
        <v>34786</v>
      </c>
      <c r="N2047" t="s">
        <v>36</v>
      </c>
      <c r="O2047" t="s">
        <v>48</v>
      </c>
      <c r="P2047" t="s">
        <v>72</v>
      </c>
      <c r="Q2047" t="s">
        <v>61</v>
      </c>
      <c r="R2047" t="s">
        <v>40</v>
      </c>
      <c r="S2047" t="str">
        <f>IF(Table1[[#This Row],[Current Employee Rating]]&gt;=4,"High Performer",IF(Table1[[#This Row],[Current Employee Rating]]&gt;=3,"Average Performer","Low Performer"))</f>
        <v>Low Performer</v>
      </c>
      <c r="T2047">
        <v>2</v>
      </c>
      <c r="U2047" s="1">
        <v>45074</v>
      </c>
      <c r="V2047">
        <v>3</v>
      </c>
      <c r="W2047" t="str">
        <f>IF(Table1[[#This Row],[Engagement Score]]&lt;3,"Low",IF(Table1[[#This Row],[Engagement Score]]&lt;4,"Medium","High"))</f>
        <v>Medium</v>
      </c>
      <c r="X2047">
        <v>4</v>
      </c>
      <c r="Y2047" t="str">
        <f>IF(Table1[[#This Row],[Satisfaction Score]]&lt;3,"Unsatisfied",IF(Table1[[#This Row],[Satisfaction Score]]&lt;4,"Neutral","Satisfied"))</f>
        <v>Satisfied</v>
      </c>
      <c r="Z2047">
        <v>3</v>
      </c>
      <c r="AA2047" s="1">
        <v>44941</v>
      </c>
      <c r="AB2047" t="s">
        <v>62</v>
      </c>
      <c r="AC2047" t="s">
        <v>42</v>
      </c>
      <c r="AD2047" t="s">
        <v>63</v>
      </c>
      <c r="AE2047">
        <v>2</v>
      </c>
      <c r="AF2047" s="5">
        <v>694.21</v>
      </c>
      <c r="AG2047">
        <v>26</v>
      </c>
      <c r="AH2047" t="str">
        <f t="shared" si="31"/>
        <v>Adult</v>
      </c>
    </row>
    <row r="2048" spans="1:34" x14ac:dyDescent="0.25">
      <c r="A2048">
        <v>2570</v>
      </c>
      <c r="B2048" s="1">
        <v>43632</v>
      </c>
      <c r="C2048">
        <v>6</v>
      </c>
      <c r="D2048" t="s">
        <v>150</v>
      </c>
      <c r="E2048" t="s">
        <v>81</v>
      </c>
      <c r="F2048" t="s">
        <v>30</v>
      </c>
      <c r="G2048" t="s">
        <v>31</v>
      </c>
      <c r="H2048" t="s">
        <v>45</v>
      </c>
      <c r="I2048" t="s">
        <v>55</v>
      </c>
      <c r="J2048" t="s">
        <v>95</v>
      </c>
      <c r="K2048" t="s">
        <v>95</v>
      </c>
      <c r="L2048" t="s">
        <v>70</v>
      </c>
      <c r="M2048" s="1">
        <v>33560</v>
      </c>
      <c r="N2048" t="s">
        <v>36</v>
      </c>
      <c r="O2048" t="s">
        <v>48</v>
      </c>
      <c r="P2048" t="s">
        <v>72</v>
      </c>
      <c r="Q2048" t="s">
        <v>61</v>
      </c>
      <c r="R2048" t="s">
        <v>40</v>
      </c>
      <c r="S2048" t="str">
        <f>IF(Table1[[#This Row],[Current Employee Rating]]&gt;=4,"High Performer",IF(Table1[[#This Row],[Current Employee Rating]]&gt;=3,"Average Performer","Low Performer"))</f>
        <v>High Performer</v>
      </c>
      <c r="T2048">
        <v>4</v>
      </c>
      <c r="U2048" s="1">
        <v>45031</v>
      </c>
      <c r="V2048">
        <v>3</v>
      </c>
      <c r="W2048" t="str">
        <f>IF(Table1[[#This Row],[Engagement Score]]&lt;3,"Low",IF(Table1[[#This Row],[Engagement Score]]&lt;4,"Medium","High"))</f>
        <v>Medium</v>
      </c>
      <c r="X2048">
        <v>3</v>
      </c>
      <c r="Y2048" t="str">
        <f>IF(Table1[[#This Row],[Satisfaction Score]]&lt;3,"Unsatisfied",IF(Table1[[#This Row],[Satisfaction Score]]&lt;4,"Neutral","Satisfied"))</f>
        <v>Neutral</v>
      </c>
      <c r="Z2048">
        <v>1</v>
      </c>
      <c r="AA2048" s="1">
        <v>45069</v>
      </c>
      <c r="AB2048" t="s">
        <v>50</v>
      </c>
      <c r="AC2048" t="s">
        <v>42</v>
      </c>
      <c r="AD2048" t="s">
        <v>52</v>
      </c>
      <c r="AE2048">
        <v>2</v>
      </c>
      <c r="AF2048" s="5">
        <v>737.84</v>
      </c>
      <c r="AG2048">
        <v>28</v>
      </c>
      <c r="AH2048" t="str">
        <f t="shared" si="31"/>
        <v>Adult</v>
      </c>
    </row>
    <row r="2049" spans="1:34" x14ac:dyDescent="0.25">
      <c r="A2049">
        <v>2571</v>
      </c>
      <c r="B2049" s="1">
        <v>44272</v>
      </c>
      <c r="C2049">
        <v>5</v>
      </c>
      <c r="D2049" t="s">
        <v>125</v>
      </c>
      <c r="E2049" t="s">
        <v>85</v>
      </c>
      <c r="F2049" t="s">
        <v>30</v>
      </c>
      <c r="G2049" t="s">
        <v>46</v>
      </c>
      <c r="H2049" t="s">
        <v>45</v>
      </c>
      <c r="I2049" t="s">
        <v>55</v>
      </c>
      <c r="J2049" t="s">
        <v>95</v>
      </c>
      <c r="K2049" t="s">
        <v>95</v>
      </c>
      <c r="L2049" t="s">
        <v>70</v>
      </c>
      <c r="M2049" s="1">
        <v>32550</v>
      </c>
      <c r="N2049" t="s">
        <v>36</v>
      </c>
      <c r="O2049" t="s">
        <v>37</v>
      </c>
      <c r="P2049" t="s">
        <v>84</v>
      </c>
      <c r="Q2049" t="s">
        <v>77</v>
      </c>
      <c r="R2049" t="s">
        <v>40</v>
      </c>
      <c r="S2049" t="str">
        <f>IF(Table1[[#This Row],[Current Employee Rating]]&gt;=4,"High Performer",IF(Table1[[#This Row],[Current Employee Rating]]&gt;=3,"Average Performer","Low Performer"))</f>
        <v>Low Performer</v>
      </c>
      <c r="T2049">
        <v>2</v>
      </c>
      <c r="U2049" s="1">
        <v>45096</v>
      </c>
      <c r="V2049">
        <v>3</v>
      </c>
      <c r="W2049" t="str">
        <f>IF(Table1[[#This Row],[Engagement Score]]&lt;3,"Low",IF(Table1[[#This Row],[Engagement Score]]&lt;4,"Medium","High"))</f>
        <v>Medium</v>
      </c>
      <c r="X2049">
        <v>3</v>
      </c>
      <c r="Y2049" t="str">
        <f>IF(Table1[[#This Row],[Satisfaction Score]]&lt;3,"Unsatisfied",IF(Table1[[#This Row],[Satisfaction Score]]&lt;4,"Neutral","Satisfied"))</f>
        <v>Neutral</v>
      </c>
      <c r="Z2049">
        <v>5</v>
      </c>
      <c r="AA2049" s="1">
        <v>44788</v>
      </c>
      <c r="AB2049" t="s">
        <v>68</v>
      </c>
      <c r="AC2049" t="s">
        <v>42</v>
      </c>
      <c r="AD2049" t="s">
        <v>43</v>
      </c>
      <c r="AE2049">
        <v>2</v>
      </c>
      <c r="AF2049" s="5">
        <v>919.95</v>
      </c>
      <c r="AG2049">
        <v>32</v>
      </c>
      <c r="AH2049" t="str">
        <f t="shared" si="31"/>
        <v>Adult</v>
      </c>
    </row>
    <row r="2050" spans="1:34" x14ac:dyDescent="0.25">
      <c r="A2050">
        <v>2572</v>
      </c>
      <c r="B2050" s="1">
        <v>44780</v>
      </c>
      <c r="C2050">
        <v>3</v>
      </c>
      <c r="D2050" t="s">
        <v>139</v>
      </c>
      <c r="E2050" t="s">
        <v>94</v>
      </c>
      <c r="F2050" t="s">
        <v>30</v>
      </c>
      <c r="G2050" t="s">
        <v>31</v>
      </c>
      <c r="H2050" t="s">
        <v>45</v>
      </c>
      <c r="I2050" t="s">
        <v>33</v>
      </c>
      <c r="J2050" t="s">
        <v>95</v>
      </c>
      <c r="K2050" t="s">
        <v>95</v>
      </c>
      <c r="L2050" t="s">
        <v>79</v>
      </c>
      <c r="M2050" s="1">
        <v>34474</v>
      </c>
      <c r="N2050" t="s">
        <v>36</v>
      </c>
      <c r="O2050" t="s">
        <v>48</v>
      </c>
      <c r="P2050" t="s">
        <v>84</v>
      </c>
      <c r="Q2050" t="s">
        <v>39</v>
      </c>
      <c r="R2050" t="s">
        <v>40</v>
      </c>
      <c r="S2050" t="str">
        <f>IF(Table1[[#This Row],[Current Employee Rating]]&gt;=4,"High Performer",IF(Table1[[#This Row],[Current Employee Rating]]&gt;=3,"Average Performer","Low Performer"))</f>
        <v>High Performer</v>
      </c>
      <c r="T2050">
        <v>4</v>
      </c>
      <c r="U2050" s="1">
        <v>44853</v>
      </c>
      <c r="V2050">
        <v>1</v>
      </c>
      <c r="W2050" t="str">
        <f>IF(Table1[[#This Row],[Engagement Score]]&lt;3,"Low",IF(Table1[[#This Row],[Engagement Score]]&lt;4,"Medium","High"))</f>
        <v>Low</v>
      </c>
      <c r="X2050">
        <v>1</v>
      </c>
      <c r="Y2050" t="str">
        <f>IF(Table1[[#This Row],[Satisfaction Score]]&lt;3,"Unsatisfied",IF(Table1[[#This Row],[Satisfaction Score]]&lt;4,"Neutral","Satisfied"))</f>
        <v>Unsatisfied</v>
      </c>
      <c r="Z2050">
        <v>2</v>
      </c>
      <c r="AA2050" s="1">
        <v>44806</v>
      </c>
      <c r="AB2050" t="s">
        <v>68</v>
      </c>
      <c r="AC2050" t="s">
        <v>42</v>
      </c>
      <c r="AD2050" t="s">
        <v>63</v>
      </c>
      <c r="AE2050">
        <v>5</v>
      </c>
      <c r="AF2050" s="5">
        <v>797.82</v>
      </c>
      <c r="AG2050">
        <v>28</v>
      </c>
      <c r="AH2050" t="str">
        <f t="shared" si="31"/>
        <v>Adult</v>
      </c>
    </row>
    <row r="2051" spans="1:34" x14ac:dyDescent="0.25">
      <c r="A2051">
        <v>2573</v>
      </c>
      <c r="B2051" s="1">
        <v>43847</v>
      </c>
      <c r="C2051">
        <v>6</v>
      </c>
      <c r="D2051" t="s">
        <v>53</v>
      </c>
      <c r="E2051" t="s">
        <v>81</v>
      </c>
      <c r="F2051" t="s">
        <v>108</v>
      </c>
      <c r="G2051" t="s">
        <v>31</v>
      </c>
      <c r="H2051" t="s">
        <v>45</v>
      </c>
      <c r="I2051" t="s">
        <v>33</v>
      </c>
      <c r="J2051" t="s">
        <v>57</v>
      </c>
      <c r="K2051" t="s">
        <v>57</v>
      </c>
      <c r="L2051" t="s">
        <v>70</v>
      </c>
      <c r="M2051" s="1">
        <v>31779</v>
      </c>
      <c r="N2051" t="s">
        <v>151</v>
      </c>
      <c r="O2051" t="s">
        <v>37</v>
      </c>
      <c r="P2051" t="s">
        <v>72</v>
      </c>
      <c r="Q2051" t="s">
        <v>77</v>
      </c>
      <c r="R2051" t="s">
        <v>40</v>
      </c>
      <c r="S2051" t="str">
        <f>IF(Table1[[#This Row],[Current Employee Rating]]&gt;=4,"High Performer",IF(Table1[[#This Row],[Current Employee Rating]]&gt;=3,"Average Performer","Low Performer"))</f>
        <v>High Performer</v>
      </c>
      <c r="T2051">
        <v>4</v>
      </c>
      <c r="U2051" s="1">
        <v>45040</v>
      </c>
      <c r="V2051">
        <v>1</v>
      </c>
      <c r="W2051" t="str">
        <f>IF(Table1[[#This Row],[Engagement Score]]&lt;3,"Low",IF(Table1[[#This Row],[Engagement Score]]&lt;4,"Medium","High"))</f>
        <v>Low</v>
      </c>
      <c r="X2051">
        <v>4</v>
      </c>
      <c r="Y2051" t="str">
        <f>IF(Table1[[#This Row],[Satisfaction Score]]&lt;3,"Unsatisfied",IF(Table1[[#This Row],[Satisfaction Score]]&lt;4,"Neutral","Satisfied"))</f>
        <v>Satisfied</v>
      </c>
      <c r="Z2051">
        <v>3</v>
      </c>
      <c r="AA2051" s="1">
        <v>44831</v>
      </c>
      <c r="AB2051" t="s">
        <v>50</v>
      </c>
      <c r="AC2051" t="s">
        <v>42</v>
      </c>
      <c r="AD2051" t="s">
        <v>73</v>
      </c>
      <c r="AE2051">
        <v>2</v>
      </c>
      <c r="AF2051" s="5">
        <v>806.47</v>
      </c>
      <c r="AG2051">
        <v>33</v>
      </c>
      <c r="AH2051" t="str">
        <f t="shared" ref="AH2051:AH2114" si="32">IF(AG2051&lt;25,"Young Adult", IF(AG2051&lt;40, "Adult", IF(AG2051&lt;60, "Middle Aged", "Old")))</f>
        <v>Adult</v>
      </c>
    </row>
    <row r="2052" spans="1:34" x14ac:dyDescent="0.25">
      <c r="A2052">
        <v>2574</v>
      </c>
      <c r="B2052" s="1">
        <v>44723</v>
      </c>
      <c r="C2052">
        <v>3</v>
      </c>
      <c r="D2052" t="s">
        <v>53</v>
      </c>
      <c r="E2052" t="s">
        <v>44</v>
      </c>
      <c r="F2052" t="s">
        <v>30</v>
      </c>
      <c r="G2052" t="s">
        <v>55</v>
      </c>
      <c r="H2052" t="s">
        <v>32</v>
      </c>
      <c r="I2052" t="s">
        <v>55</v>
      </c>
      <c r="J2052" t="s">
        <v>57</v>
      </c>
      <c r="K2052" t="s">
        <v>57</v>
      </c>
      <c r="L2052" t="s">
        <v>109</v>
      </c>
      <c r="M2052" s="1">
        <v>26255</v>
      </c>
      <c r="N2052" t="s">
        <v>152</v>
      </c>
      <c r="O2052" t="s">
        <v>48</v>
      </c>
      <c r="P2052" t="s">
        <v>49</v>
      </c>
      <c r="Q2052" t="s">
        <v>39</v>
      </c>
      <c r="R2052" t="s">
        <v>40</v>
      </c>
      <c r="S2052" t="str">
        <f>IF(Table1[[#This Row],[Current Employee Rating]]&gt;=4,"High Performer",IF(Table1[[#This Row],[Current Employee Rating]]&gt;=3,"Average Performer","Low Performer"))</f>
        <v>Low Performer</v>
      </c>
      <c r="T2052">
        <v>2</v>
      </c>
      <c r="U2052" s="1">
        <v>45005</v>
      </c>
      <c r="V2052">
        <v>3</v>
      </c>
      <c r="W2052" t="str">
        <f>IF(Table1[[#This Row],[Engagement Score]]&lt;3,"Low",IF(Table1[[#This Row],[Engagement Score]]&lt;4,"Medium","High"))</f>
        <v>Medium</v>
      </c>
      <c r="X2052">
        <v>1</v>
      </c>
      <c r="Y2052" t="str">
        <f>IF(Table1[[#This Row],[Satisfaction Score]]&lt;3,"Unsatisfied",IF(Table1[[#This Row],[Satisfaction Score]]&lt;4,"Neutral","Satisfied"))</f>
        <v>Unsatisfied</v>
      </c>
      <c r="Z2052">
        <v>4</v>
      </c>
      <c r="AA2052" s="1">
        <v>45125</v>
      </c>
      <c r="AB2052" t="s">
        <v>68</v>
      </c>
      <c r="AC2052" t="s">
        <v>51</v>
      </c>
      <c r="AD2052" t="s">
        <v>43</v>
      </c>
      <c r="AE2052">
        <v>1</v>
      </c>
      <c r="AF2052" s="5">
        <v>376.59</v>
      </c>
      <c r="AG2052">
        <v>51</v>
      </c>
      <c r="AH2052" t="str">
        <f t="shared" si="32"/>
        <v>Middle Aged</v>
      </c>
    </row>
    <row r="2053" spans="1:34" x14ac:dyDescent="0.25">
      <c r="A2053">
        <v>2575</v>
      </c>
      <c r="B2053" s="1">
        <v>44258</v>
      </c>
      <c r="C2053">
        <v>5</v>
      </c>
      <c r="D2053" t="s">
        <v>53</v>
      </c>
      <c r="E2053" t="s">
        <v>94</v>
      </c>
      <c r="F2053" t="s">
        <v>30</v>
      </c>
      <c r="G2053" t="s">
        <v>31</v>
      </c>
      <c r="H2053" t="s">
        <v>32</v>
      </c>
      <c r="I2053" t="s">
        <v>33</v>
      </c>
      <c r="J2053" t="s">
        <v>57</v>
      </c>
      <c r="K2053" t="s">
        <v>57</v>
      </c>
      <c r="L2053" t="s">
        <v>89</v>
      </c>
      <c r="M2053" s="1">
        <v>18800</v>
      </c>
      <c r="N2053" t="s">
        <v>153</v>
      </c>
      <c r="O2053" t="s">
        <v>48</v>
      </c>
      <c r="P2053" t="s">
        <v>60</v>
      </c>
      <c r="Q2053" t="s">
        <v>39</v>
      </c>
      <c r="R2053" t="s">
        <v>40</v>
      </c>
      <c r="S2053" t="str">
        <f>IF(Table1[[#This Row],[Current Employee Rating]]&gt;=4,"High Performer",IF(Table1[[#This Row],[Current Employee Rating]]&gt;=3,"Average Performer","Low Performer"))</f>
        <v>High Performer</v>
      </c>
      <c r="T2053">
        <v>4</v>
      </c>
      <c r="U2053" s="1">
        <v>45072</v>
      </c>
      <c r="V2053">
        <v>4</v>
      </c>
      <c r="W2053" t="str">
        <f>IF(Table1[[#This Row],[Engagement Score]]&lt;3,"Low",IF(Table1[[#This Row],[Engagement Score]]&lt;4,"Medium","High"))</f>
        <v>High</v>
      </c>
      <c r="X2053">
        <v>3</v>
      </c>
      <c r="Y2053" t="str">
        <f>IF(Table1[[#This Row],[Satisfaction Score]]&lt;3,"Unsatisfied",IF(Table1[[#This Row],[Satisfaction Score]]&lt;4,"Neutral","Satisfied"))</f>
        <v>Neutral</v>
      </c>
      <c r="Z2053">
        <v>4</v>
      </c>
      <c r="AA2053" s="1">
        <v>44983</v>
      </c>
      <c r="AB2053" t="s">
        <v>92</v>
      </c>
      <c r="AC2053" t="s">
        <v>42</v>
      </c>
      <c r="AD2053" t="s">
        <v>52</v>
      </c>
      <c r="AE2053">
        <v>2</v>
      </c>
      <c r="AF2053" s="5">
        <v>157.16999999999999</v>
      </c>
      <c r="AG2053">
        <v>70</v>
      </c>
      <c r="AH2053" t="str">
        <f t="shared" si="32"/>
        <v>Old</v>
      </c>
    </row>
    <row r="2054" spans="1:34" x14ac:dyDescent="0.25">
      <c r="A2054">
        <v>2576</v>
      </c>
      <c r="B2054" s="1">
        <v>43937</v>
      </c>
      <c r="C2054">
        <v>6</v>
      </c>
      <c r="D2054" t="s">
        <v>53</v>
      </c>
      <c r="E2054" t="s">
        <v>29</v>
      </c>
      <c r="F2054" t="s">
        <v>30</v>
      </c>
      <c r="G2054" t="s">
        <v>31</v>
      </c>
      <c r="H2054" t="s">
        <v>56</v>
      </c>
      <c r="I2054" t="s">
        <v>46</v>
      </c>
      <c r="J2054" t="s">
        <v>57</v>
      </c>
      <c r="K2054" t="s">
        <v>57</v>
      </c>
      <c r="L2054" t="s">
        <v>58</v>
      </c>
      <c r="M2054" s="1">
        <v>25564</v>
      </c>
      <c r="N2054" t="s">
        <v>154</v>
      </c>
      <c r="O2054" t="s">
        <v>37</v>
      </c>
      <c r="P2054" t="s">
        <v>84</v>
      </c>
      <c r="Q2054" t="s">
        <v>39</v>
      </c>
      <c r="R2054" t="s">
        <v>40</v>
      </c>
      <c r="S2054" t="str">
        <f>IF(Table1[[#This Row],[Current Employee Rating]]&gt;=4,"High Performer",IF(Table1[[#This Row],[Current Employee Rating]]&gt;=3,"Average Performer","Low Performer"))</f>
        <v>Low Performer</v>
      </c>
      <c r="T2054">
        <v>1</v>
      </c>
      <c r="U2054" s="1">
        <v>44884</v>
      </c>
      <c r="V2054">
        <v>2</v>
      </c>
      <c r="W2054" t="str">
        <f>IF(Table1[[#This Row],[Engagement Score]]&lt;3,"Low",IF(Table1[[#This Row],[Engagement Score]]&lt;4,"Medium","High"))</f>
        <v>Low</v>
      </c>
      <c r="X2054">
        <v>4</v>
      </c>
      <c r="Y2054" t="str">
        <f>IF(Table1[[#This Row],[Satisfaction Score]]&lt;3,"Unsatisfied",IF(Table1[[#This Row],[Satisfaction Score]]&lt;4,"Neutral","Satisfied"))</f>
        <v>Satisfied</v>
      </c>
      <c r="Z2054">
        <v>1</v>
      </c>
      <c r="AA2054" s="1">
        <v>44980</v>
      </c>
      <c r="AB2054" t="s">
        <v>41</v>
      </c>
      <c r="AC2054" t="s">
        <v>51</v>
      </c>
      <c r="AD2054" t="s">
        <v>52</v>
      </c>
      <c r="AE2054">
        <v>2</v>
      </c>
      <c r="AF2054" s="5">
        <v>608.82000000000005</v>
      </c>
      <c r="AG2054">
        <v>51</v>
      </c>
      <c r="AH2054" t="str">
        <f t="shared" si="32"/>
        <v>Middle Aged</v>
      </c>
    </row>
    <row r="2055" spans="1:34" x14ac:dyDescent="0.25">
      <c r="A2055">
        <v>2577</v>
      </c>
      <c r="B2055" s="1">
        <v>44826</v>
      </c>
      <c r="C2055">
        <v>3</v>
      </c>
      <c r="D2055" t="s">
        <v>53</v>
      </c>
      <c r="E2055" t="s">
        <v>94</v>
      </c>
      <c r="F2055" t="s">
        <v>30</v>
      </c>
      <c r="G2055" t="s">
        <v>55</v>
      </c>
      <c r="H2055" t="s">
        <v>45</v>
      </c>
      <c r="I2055" t="s">
        <v>33</v>
      </c>
      <c r="J2055" t="s">
        <v>57</v>
      </c>
      <c r="K2055" t="s">
        <v>57</v>
      </c>
      <c r="L2055" t="s">
        <v>101</v>
      </c>
      <c r="M2055" s="1">
        <v>23220</v>
      </c>
      <c r="N2055" t="s">
        <v>155</v>
      </c>
      <c r="O2055" t="s">
        <v>37</v>
      </c>
      <c r="P2055" t="s">
        <v>60</v>
      </c>
      <c r="Q2055" t="s">
        <v>67</v>
      </c>
      <c r="R2055" t="s">
        <v>40</v>
      </c>
      <c r="S2055" t="str">
        <f>IF(Table1[[#This Row],[Current Employee Rating]]&gt;=4,"High Performer",IF(Table1[[#This Row],[Current Employee Rating]]&gt;=3,"Average Performer","Low Performer"))</f>
        <v>Low Performer</v>
      </c>
      <c r="T2055">
        <v>2</v>
      </c>
      <c r="U2055" s="1">
        <v>44822</v>
      </c>
      <c r="V2055">
        <v>5</v>
      </c>
      <c r="W2055" t="str">
        <f>IF(Table1[[#This Row],[Engagement Score]]&lt;3,"Low",IF(Table1[[#This Row],[Engagement Score]]&lt;4,"Medium","High"))</f>
        <v>High</v>
      </c>
      <c r="X2055">
        <v>2</v>
      </c>
      <c r="Y2055" t="str">
        <f>IF(Table1[[#This Row],[Satisfaction Score]]&lt;3,"Unsatisfied",IF(Table1[[#This Row],[Satisfaction Score]]&lt;4,"Neutral","Satisfied"))</f>
        <v>Unsatisfied</v>
      </c>
      <c r="Z2055">
        <v>4</v>
      </c>
      <c r="AA2055" s="1">
        <v>45111</v>
      </c>
      <c r="AB2055" t="s">
        <v>92</v>
      </c>
      <c r="AC2055" t="s">
        <v>42</v>
      </c>
      <c r="AD2055" t="s">
        <v>43</v>
      </c>
      <c r="AE2055">
        <v>5</v>
      </c>
      <c r="AF2055" s="5">
        <v>928.48</v>
      </c>
      <c r="AG2055">
        <v>59</v>
      </c>
      <c r="AH2055" t="str">
        <f t="shared" si="32"/>
        <v>Middle Aged</v>
      </c>
    </row>
    <row r="2056" spans="1:34" x14ac:dyDescent="0.25">
      <c r="A2056">
        <v>2578</v>
      </c>
      <c r="B2056" s="1">
        <v>45076</v>
      </c>
      <c r="C2056">
        <v>2</v>
      </c>
      <c r="D2056" t="s">
        <v>53</v>
      </c>
      <c r="E2056" t="s">
        <v>87</v>
      </c>
      <c r="F2056" t="s">
        <v>30</v>
      </c>
      <c r="G2056" t="s">
        <v>46</v>
      </c>
      <c r="H2056" t="s">
        <v>45</v>
      </c>
      <c r="I2056" t="s">
        <v>55</v>
      </c>
      <c r="J2056" t="s">
        <v>57</v>
      </c>
      <c r="K2056" t="s">
        <v>57</v>
      </c>
      <c r="L2056" t="s">
        <v>100</v>
      </c>
      <c r="M2056" s="1">
        <v>35092</v>
      </c>
      <c r="N2056" t="s">
        <v>141</v>
      </c>
      <c r="O2056" t="s">
        <v>37</v>
      </c>
      <c r="P2056" t="s">
        <v>72</v>
      </c>
      <c r="Q2056" t="s">
        <v>61</v>
      </c>
      <c r="R2056" t="s">
        <v>40</v>
      </c>
      <c r="S2056" t="str">
        <f>IF(Table1[[#This Row],[Current Employee Rating]]&gt;=4,"High Performer",IF(Table1[[#This Row],[Current Employee Rating]]&gt;=3,"Average Performer","Low Performer"))</f>
        <v>High Performer</v>
      </c>
      <c r="T2056">
        <v>5</v>
      </c>
      <c r="U2056" s="1">
        <v>45094</v>
      </c>
      <c r="V2056">
        <v>4</v>
      </c>
      <c r="W2056" t="str">
        <f>IF(Table1[[#This Row],[Engagement Score]]&lt;3,"Low",IF(Table1[[#This Row],[Engagement Score]]&lt;4,"Medium","High"))</f>
        <v>High</v>
      </c>
      <c r="X2056">
        <v>5</v>
      </c>
      <c r="Y2056" t="str">
        <f>IF(Table1[[#This Row],[Satisfaction Score]]&lt;3,"Unsatisfied",IF(Table1[[#This Row],[Satisfaction Score]]&lt;4,"Neutral","Satisfied"))</f>
        <v>Satisfied</v>
      </c>
      <c r="Z2056">
        <v>3</v>
      </c>
      <c r="AA2056" s="1">
        <v>44844</v>
      </c>
      <c r="AB2056" t="s">
        <v>50</v>
      </c>
      <c r="AC2056" t="s">
        <v>51</v>
      </c>
      <c r="AD2056" t="s">
        <v>52</v>
      </c>
      <c r="AE2056">
        <v>1</v>
      </c>
      <c r="AF2056" s="5">
        <v>812.01</v>
      </c>
      <c r="AG2056">
        <v>27</v>
      </c>
      <c r="AH2056" t="str">
        <f t="shared" si="32"/>
        <v>Adult</v>
      </c>
    </row>
    <row r="2057" spans="1:34" x14ac:dyDescent="0.25">
      <c r="A2057">
        <v>2579</v>
      </c>
      <c r="B2057" s="1">
        <v>44210</v>
      </c>
      <c r="C2057">
        <v>5</v>
      </c>
      <c r="D2057" t="s">
        <v>53</v>
      </c>
      <c r="E2057" t="s">
        <v>87</v>
      </c>
      <c r="F2057" t="s">
        <v>30</v>
      </c>
      <c r="G2057" t="s">
        <v>55</v>
      </c>
      <c r="H2057" t="s">
        <v>32</v>
      </c>
      <c r="I2057" t="s">
        <v>55</v>
      </c>
      <c r="J2057" t="s">
        <v>57</v>
      </c>
      <c r="K2057" t="s">
        <v>57</v>
      </c>
      <c r="L2057" t="s">
        <v>75</v>
      </c>
      <c r="M2057" s="1">
        <v>28305</v>
      </c>
      <c r="N2057" t="s">
        <v>156</v>
      </c>
      <c r="O2057" t="s">
        <v>37</v>
      </c>
      <c r="P2057" t="s">
        <v>38</v>
      </c>
      <c r="Q2057" t="s">
        <v>67</v>
      </c>
      <c r="R2057" t="s">
        <v>40</v>
      </c>
      <c r="S2057" t="str">
        <f>IF(Table1[[#This Row],[Current Employee Rating]]&gt;=4,"High Performer",IF(Table1[[#This Row],[Current Employee Rating]]&gt;=3,"Average Performer","Low Performer"))</f>
        <v>Low Performer</v>
      </c>
      <c r="T2057">
        <v>2</v>
      </c>
      <c r="U2057" s="1">
        <v>45143</v>
      </c>
      <c r="V2057">
        <v>3</v>
      </c>
      <c r="W2057" t="str">
        <f>IF(Table1[[#This Row],[Engagement Score]]&lt;3,"Low",IF(Table1[[#This Row],[Engagement Score]]&lt;4,"Medium","High"))</f>
        <v>Medium</v>
      </c>
      <c r="X2057">
        <v>4</v>
      </c>
      <c r="Y2057" t="str">
        <f>IF(Table1[[#This Row],[Satisfaction Score]]&lt;3,"Unsatisfied",IF(Table1[[#This Row],[Satisfaction Score]]&lt;4,"Neutral","Satisfied"))</f>
        <v>Satisfied</v>
      </c>
      <c r="Z2057">
        <v>4</v>
      </c>
      <c r="AA2057" s="1">
        <v>44836</v>
      </c>
      <c r="AB2057" t="s">
        <v>62</v>
      </c>
      <c r="AC2057" t="s">
        <v>51</v>
      </c>
      <c r="AD2057" t="s">
        <v>52</v>
      </c>
      <c r="AE2057">
        <v>4</v>
      </c>
      <c r="AF2057" s="5">
        <v>941.61</v>
      </c>
      <c r="AG2057">
        <v>44</v>
      </c>
      <c r="AH2057" t="str">
        <f t="shared" si="32"/>
        <v>Middle Aged</v>
      </c>
    </row>
    <row r="2058" spans="1:34" x14ac:dyDescent="0.25">
      <c r="A2058">
        <v>2580</v>
      </c>
      <c r="B2058" s="1">
        <v>43950</v>
      </c>
      <c r="C2058">
        <v>6</v>
      </c>
      <c r="D2058" t="s">
        <v>53</v>
      </c>
      <c r="E2058" t="s">
        <v>69</v>
      </c>
      <c r="F2058" t="s">
        <v>30</v>
      </c>
      <c r="G2058" t="s">
        <v>55</v>
      </c>
      <c r="H2058" t="s">
        <v>45</v>
      </c>
      <c r="I2058" t="s">
        <v>46</v>
      </c>
      <c r="J2058" t="s">
        <v>57</v>
      </c>
      <c r="K2058" t="s">
        <v>57</v>
      </c>
      <c r="L2058" t="s">
        <v>35</v>
      </c>
      <c r="M2058" s="1">
        <v>19821</v>
      </c>
      <c r="N2058" t="s">
        <v>157</v>
      </c>
      <c r="O2058" t="s">
        <v>48</v>
      </c>
      <c r="P2058" t="s">
        <v>38</v>
      </c>
      <c r="Q2058" t="s">
        <v>61</v>
      </c>
      <c r="R2058" t="s">
        <v>40</v>
      </c>
      <c r="S2058" t="str">
        <f>IF(Table1[[#This Row],[Current Employee Rating]]&gt;=4,"High Performer",IF(Table1[[#This Row],[Current Employee Rating]]&gt;=3,"Average Performer","Low Performer"))</f>
        <v>Low Performer</v>
      </c>
      <c r="T2058">
        <v>2</v>
      </c>
      <c r="U2058" s="1">
        <v>44862</v>
      </c>
      <c r="V2058">
        <v>1</v>
      </c>
      <c r="W2058" t="str">
        <f>IF(Table1[[#This Row],[Engagement Score]]&lt;3,"Low",IF(Table1[[#This Row],[Engagement Score]]&lt;4,"Medium","High"))</f>
        <v>Low</v>
      </c>
      <c r="X2058">
        <v>2</v>
      </c>
      <c r="Y2058" t="str">
        <f>IF(Table1[[#This Row],[Satisfaction Score]]&lt;3,"Unsatisfied",IF(Table1[[#This Row],[Satisfaction Score]]&lt;4,"Neutral","Satisfied"))</f>
        <v>Unsatisfied</v>
      </c>
      <c r="Z2058">
        <v>4</v>
      </c>
      <c r="AA2058" s="1">
        <v>44992</v>
      </c>
      <c r="AB2058" t="s">
        <v>92</v>
      </c>
      <c r="AC2058" t="s">
        <v>42</v>
      </c>
      <c r="AD2058" t="s">
        <v>52</v>
      </c>
      <c r="AE2058">
        <v>1</v>
      </c>
      <c r="AF2058" s="5">
        <v>227.13</v>
      </c>
      <c r="AG2058">
        <v>66</v>
      </c>
      <c r="AH2058" t="str">
        <f t="shared" si="32"/>
        <v>Old</v>
      </c>
    </row>
    <row r="2059" spans="1:34" x14ac:dyDescent="0.25">
      <c r="A2059">
        <v>2581</v>
      </c>
      <c r="B2059" s="1">
        <v>44384</v>
      </c>
      <c r="C2059">
        <v>4</v>
      </c>
      <c r="D2059" t="s">
        <v>53</v>
      </c>
      <c r="E2059" t="s">
        <v>87</v>
      </c>
      <c r="F2059" t="s">
        <v>30</v>
      </c>
      <c r="G2059" t="s">
        <v>55</v>
      </c>
      <c r="H2059" t="s">
        <v>45</v>
      </c>
      <c r="I2059" t="s">
        <v>55</v>
      </c>
      <c r="J2059" t="s">
        <v>57</v>
      </c>
      <c r="K2059" t="s">
        <v>57</v>
      </c>
      <c r="L2059" t="s">
        <v>70</v>
      </c>
      <c r="M2059" s="1">
        <v>25884</v>
      </c>
      <c r="N2059" t="s">
        <v>158</v>
      </c>
      <c r="O2059" t="s">
        <v>48</v>
      </c>
      <c r="P2059" t="s">
        <v>60</v>
      </c>
      <c r="Q2059" t="s">
        <v>77</v>
      </c>
      <c r="R2059" t="s">
        <v>40</v>
      </c>
      <c r="S2059" t="str">
        <f>IF(Table1[[#This Row],[Current Employee Rating]]&gt;=4,"High Performer",IF(Table1[[#This Row],[Current Employee Rating]]&gt;=3,"Average Performer","Low Performer"))</f>
        <v>Low Performer</v>
      </c>
      <c r="T2059">
        <v>1</v>
      </c>
      <c r="U2059" s="1">
        <v>44977</v>
      </c>
      <c r="V2059">
        <v>2</v>
      </c>
      <c r="W2059" t="str">
        <f>IF(Table1[[#This Row],[Engagement Score]]&lt;3,"Low",IF(Table1[[#This Row],[Engagement Score]]&lt;4,"Medium","High"))</f>
        <v>Low</v>
      </c>
      <c r="X2059">
        <v>3</v>
      </c>
      <c r="Y2059" t="str">
        <f>IF(Table1[[#This Row],[Satisfaction Score]]&lt;3,"Unsatisfied",IF(Table1[[#This Row],[Satisfaction Score]]&lt;4,"Neutral","Satisfied"))</f>
        <v>Neutral</v>
      </c>
      <c r="Z2059">
        <v>4</v>
      </c>
      <c r="AA2059" s="1">
        <v>45059</v>
      </c>
      <c r="AB2059" t="s">
        <v>62</v>
      </c>
      <c r="AC2059" t="s">
        <v>51</v>
      </c>
      <c r="AD2059" t="s">
        <v>73</v>
      </c>
      <c r="AE2059">
        <v>1</v>
      </c>
      <c r="AF2059" s="5">
        <v>257.39999999999998</v>
      </c>
      <c r="AG2059">
        <v>51</v>
      </c>
      <c r="AH2059" t="str">
        <f t="shared" si="32"/>
        <v>Middle Aged</v>
      </c>
    </row>
    <row r="2060" spans="1:34" x14ac:dyDescent="0.25">
      <c r="A2060">
        <v>2582</v>
      </c>
      <c r="B2060" s="1">
        <v>44040</v>
      </c>
      <c r="C2060">
        <v>5</v>
      </c>
      <c r="D2060" t="s">
        <v>53</v>
      </c>
      <c r="E2060" t="s">
        <v>87</v>
      </c>
      <c r="F2060" t="s">
        <v>30</v>
      </c>
      <c r="G2060" t="s">
        <v>46</v>
      </c>
      <c r="H2060" t="s">
        <v>32</v>
      </c>
      <c r="I2060" t="s">
        <v>33</v>
      </c>
      <c r="J2060" t="s">
        <v>57</v>
      </c>
      <c r="K2060" t="s">
        <v>57</v>
      </c>
      <c r="L2060" t="s">
        <v>101</v>
      </c>
      <c r="M2060" s="1">
        <v>33847</v>
      </c>
      <c r="N2060" t="s">
        <v>159</v>
      </c>
      <c r="O2060" t="s">
        <v>37</v>
      </c>
      <c r="P2060" t="s">
        <v>49</v>
      </c>
      <c r="Q2060" t="s">
        <v>61</v>
      </c>
      <c r="R2060" t="s">
        <v>40</v>
      </c>
      <c r="S2060" t="str">
        <f>IF(Table1[[#This Row],[Current Employee Rating]]&gt;=4,"High Performer",IF(Table1[[#This Row],[Current Employee Rating]]&gt;=3,"Average Performer","Low Performer"))</f>
        <v>Low Performer</v>
      </c>
      <c r="T2060">
        <v>1</v>
      </c>
      <c r="U2060" s="1">
        <v>44824</v>
      </c>
      <c r="V2060">
        <v>3</v>
      </c>
      <c r="W2060" t="str">
        <f>IF(Table1[[#This Row],[Engagement Score]]&lt;3,"Low",IF(Table1[[#This Row],[Engagement Score]]&lt;4,"Medium","High"))</f>
        <v>Medium</v>
      </c>
      <c r="X2060">
        <v>2</v>
      </c>
      <c r="Y2060" t="str">
        <f>IF(Table1[[#This Row],[Satisfaction Score]]&lt;3,"Unsatisfied",IF(Table1[[#This Row],[Satisfaction Score]]&lt;4,"Neutral","Satisfied"))</f>
        <v>Unsatisfied</v>
      </c>
      <c r="Z2060">
        <v>5</v>
      </c>
      <c r="AA2060" s="1">
        <v>45002</v>
      </c>
      <c r="AB2060" t="s">
        <v>41</v>
      </c>
      <c r="AC2060" t="s">
        <v>42</v>
      </c>
      <c r="AD2060" t="s">
        <v>52</v>
      </c>
      <c r="AE2060">
        <v>2</v>
      </c>
      <c r="AF2060" s="5">
        <v>360.65</v>
      </c>
      <c r="AG2060">
        <v>28</v>
      </c>
      <c r="AH2060" t="str">
        <f t="shared" si="32"/>
        <v>Adult</v>
      </c>
    </row>
    <row r="2061" spans="1:34" x14ac:dyDescent="0.25">
      <c r="A2061">
        <v>2583</v>
      </c>
      <c r="B2061" s="1">
        <v>44090</v>
      </c>
      <c r="C2061">
        <v>5</v>
      </c>
      <c r="D2061" t="s">
        <v>53</v>
      </c>
      <c r="E2061" t="s">
        <v>94</v>
      </c>
      <c r="F2061" t="s">
        <v>30</v>
      </c>
      <c r="G2061" t="s">
        <v>31</v>
      </c>
      <c r="H2061" t="s">
        <v>56</v>
      </c>
      <c r="I2061" t="s">
        <v>33</v>
      </c>
      <c r="J2061" t="s">
        <v>57</v>
      </c>
      <c r="K2061" t="s">
        <v>57</v>
      </c>
      <c r="L2061" t="s">
        <v>79</v>
      </c>
      <c r="M2061" s="1">
        <v>35124</v>
      </c>
      <c r="N2061" t="s">
        <v>160</v>
      </c>
      <c r="O2061" t="s">
        <v>48</v>
      </c>
      <c r="P2061" t="s">
        <v>72</v>
      </c>
      <c r="Q2061" t="s">
        <v>67</v>
      </c>
      <c r="R2061" t="s">
        <v>40</v>
      </c>
      <c r="S2061" t="str">
        <f>IF(Table1[[#This Row],[Current Employee Rating]]&gt;=4,"High Performer",IF(Table1[[#This Row],[Current Employee Rating]]&gt;=3,"Average Performer","Low Performer"))</f>
        <v>High Performer</v>
      </c>
      <c r="T2061">
        <v>5</v>
      </c>
      <c r="U2061" s="1">
        <v>45066</v>
      </c>
      <c r="V2061">
        <v>5</v>
      </c>
      <c r="W2061" t="str">
        <f>IF(Table1[[#This Row],[Engagement Score]]&lt;3,"Low",IF(Table1[[#This Row],[Engagement Score]]&lt;4,"Medium","High"))</f>
        <v>High</v>
      </c>
      <c r="X2061">
        <v>5</v>
      </c>
      <c r="Y2061" t="str">
        <f>IF(Table1[[#This Row],[Satisfaction Score]]&lt;3,"Unsatisfied",IF(Table1[[#This Row],[Satisfaction Score]]&lt;4,"Neutral","Satisfied"))</f>
        <v>Satisfied</v>
      </c>
      <c r="Z2061">
        <v>3</v>
      </c>
      <c r="AA2061" s="1">
        <v>45071</v>
      </c>
      <c r="AB2061" t="s">
        <v>50</v>
      </c>
      <c r="AC2061" t="s">
        <v>51</v>
      </c>
      <c r="AD2061" t="s">
        <v>63</v>
      </c>
      <c r="AE2061">
        <v>5</v>
      </c>
      <c r="AF2061" s="5">
        <v>892.97</v>
      </c>
      <c r="AG2061">
        <v>24</v>
      </c>
      <c r="AH2061" t="str">
        <f t="shared" si="32"/>
        <v>Young Adult</v>
      </c>
    </row>
    <row r="2062" spans="1:34" x14ac:dyDescent="0.25">
      <c r="A2062">
        <v>2584</v>
      </c>
      <c r="B2062" s="1">
        <v>45039</v>
      </c>
      <c r="C2062">
        <v>3</v>
      </c>
      <c r="D2062" t="s">
        <v>53</v>
      </c>
      <c r="E2062" t="s">
        <v>64</v>
      </c>
      <c r="F2062" t="s">
        <v>30</v>
      </c>
      <c r="G2062" t="s">
        <v>46</v>
      </c>
      <c r="H2062" t="s">
        <v>32</v>
      </c>
      <c r="I2062" t="s">
        <v>46</v>
      </c>
      <c r="J2062" t="s">
        <v>57</v>
      </c>
      <c r="K2062" t="s">
        <v>57</v>
      </c>
      <c r="L2062" t="s">
        <v>79</v>
      </c>
      <c r="M2062" s="1">
        <v>20725</v>
      </c>
      <c r="N2062" t="s">
        <v>161</v>
      </c>
      <c r="O2062" t="s">
        <v>48</v>
      </c>
      <c r="P2062" t="s">
        <v>38</v>
      </c>
      <c r="Q2062" t="s">
        <v>61</v>
      </c>
      <c r="R2062" t="s">
        <v>40</v>
      </c>
      <c r="S2062" t="str">
        <f>IF(Table1[[#This Row],[Current Employee Rating]]&gt;=4,"High Performer",IF(Table1[[#This Row],[Current Employee Rating]]&gt;=3,"Average Performer","Low Performer"))</f>
        <v>High Performer</v>
      </c>
      <c r="T2062">
        <v>4</v>
      </c>
      <c r="U2062" s="1">
        <v>45127</v>
      </c>
      <c r="V2062">
        <v>4</v>
      </c>
      <c r="W2062" t="str">
        <f>IF(Table1[[#This Row],[Engagement Score]]&lt;3,"Low",IF(Table1[[#This Row],[Engagement Score]]&lt;4,"Medium","High"))</f>
        <v>High</v>
      </c>
      <c r="X2062">
        <v>4</v>
      </c>
      <c r="Y2062" t="str">
        <f>IF(Table1[[#This Row],[Satisfaction Score]]&lt;3,"Unsatisfied",IF(Table1[[#This Row],[Satisfaction Score]]&lt;4,"Neutral","Satisfied"))</f>
        <v>Satisfied</v>
      </c>
      <c r="Z2062">
        <v>5</v>
      </c>
      <c r="AA2062" s="1">
        <v>45001</v>
      </c>
      <c r="AB2062" t="s">
        <v>68</v>
      </c>
      <c r="AC2062" t="s">
        <v>42</v>
      </c>
      <c r="AD2062" t="s">
        <v>52</v>
      </c>
      <c r="AE2062">
        <v>4</v>
      </c>
      <c r="AF2062" s="5">
        <v>746.93</v>
      </c>
      <c r="AG2062">
        <v>67</v>
      </c>
      <c r="AH2062" t="str">
        <f t="shared" si="32"/>
        <v>Old</v>
      </c>
    </row>
    <row r="2063" spans="1:34" x14ac:dyDescent="0.25">
      <c r="A2063">
        <v>2585</v>
      </c>
      <c r="B2063" s="1">
        <v>44351</v>
      </c>
      <c r="C2063">
        <v>4</v>
      </c>
      <c r="D2063" t="s">
        <v>53</v>
      </c>
      <c r="E2063" t="s">
        <v>94</v>
      </c>
      <c r="F2063" t="s">
        <v>30</v>
      </c>
      <c r="G2063" t="s">
        <v>31</v>
      </c>
      <c r="H2063" t="s">
        <v>45</v>
      </c>
      <c r="I2063" t="s">
        <v>33</v>
      </c>
      <c r="J2063" t="s">
        <v>57</v>
      </c>
      <c r="K2063" t="s">
        <v>57</v>
      </c>
      <c r="L2063" t="s">
        <v>65</v>
      </c>
      <c r="M2063" s="1">
        <v>37032</v>
      </c>
      <c r="N2063" t="s">
        <v>162</v>
      </c>
      <c r="O2063" t="s">
        <v>48</v>
      </c>
      <c r="P2063" t="s">
        <v>84</v>
      </c>
      <c r="Q2063" t="s">
        <v>77</v>
      </c>
      <c r="R2063" t="s">
        <v>40</v>
      </c>
      <c r="S2063" t="str">
        <f>IF(Table1[[#This Row],[Current Employee Rating]]&gt;=4,"High Performer",IF(Table1[[#This Row],[Current Employee Rating]]&gt;=3,"Average Performer","Low Performer"))</f>
        <v>Low Performer</v>
      </c>
      <c r="T2063">
        <v>2</v>
      </c>
      <c r="U2063" s="1">
        <v>45049</v>
      </c>
      <c r="V2063">
        <v>5</v>
      </c>
      <c r="W2063" t="str">
        <f>IF(Table1[[#This Row],[Engagement Score]]&lt;3,"Low",IF(Table1[[#This Row],[Engagement Score]]&lt;4,"Medium","High"))</f>
        <v>High</v>
      </c>
      <c r="X2063">
        <v>1</v>
      </c>
      <c r="Y2063" t="str">
        <f>IF(Table1[[#This Row],[Satisfaction Score]]&lt;3,"Unsatisfied",IF(Table1[[#This Row],[Satisfaction Score]]&lt;4,"Neutral","Satisfied"))</f>
        <v>Unsatisfied</v>
      </c>
      <c r="Z2063">
        <v>4</v>
      </c>
      <c r="AA2063" s="1">
        <v>44975</v>
      </c>
      <c r="AB2063" t="s">
        <v>50</v>
      </c>
      <c r="AC2063" t="s">
        <v>51</v>
      </c>
      <c r="AD2063" t="s">
        <v>52</v>
      </c>
      <c r="AE2063">
        <v>1</v>
      </c>
      <c r="AF2063" s="5">
        <v>909.6</v>
      </c>
      <c r="AG2063">
        <v>20</v>
      </c>
      <c r="AH2063" t="str">
        <f t="shared" si="32"/>
        <v>Young Adult</v>
      </c>
    </row>
    <row r="2064" spans="1:34" x14ac:dyDescent="0.25">
      <c r="A2064">
        <v>2586</v>
      </c>
      <c r="B2064" s="1">
        <v>43936</v>
      </c>
      <c r="C2064">
        <v>6</v>
      </c>
      <c r="D2064" t="s">
        <v>53</v>
      </c>
      <c r="E2064" t="s">
        <v>29</v>
      </c>
      <c r="F2064" t="s">
        <v>30</v>
      </c>
      <c r="G2064" t="s">
        <v>55</v>
      </c>
      <c r="H2064" t="s">
        <v>56</v>
      </c>
      <c r="I2064" t="s">
        <v>33</v>
      </c>
      <c r="J2064" t="s">
        <v>57</v>
      </c>
      <c r="K2064" t="s">
        <v>57</v>
      </c>
      <c r="L2064" t="s">
        <v>70</v>
      </c>
      <c r="M2064" s="1">
        <v>29336</v>
      </c>
      <c r="N2064" t="s">
        <v>163</v>
      </c>
      <c r="O2064" t="s">
        <v>48</v>
      </c>
      <c r="P2064" t="s">
        <v>84</v>
      </c>
      <c r="Q2064" t="s">
        <v>77</v>
      </c>
      <c r="R2064" t="s">
        <v>40</v>
      </c>
      <c r="S2064" t="str">
        <f>IF(Table1[[#This Row],[Current Employee Rating]]&gt;=4,"High Performer",IF(Table1[[#This Row],[Current Employee Rating]]&gt;=3,"Average Performer","Low Performer"))</f>
        <v>High Performer</v>
      </c>
      <c r="T2064">
        <v>4</v>
      </c>
      <c r="U2064" s="1">
        <v>44869</v>
      </c>
      <c r="V2064">
        <v>2</v>
      </c>
      <c r="W2064" t="str">
        <f>IF(Table1[[#This Row],[Engagement Score]]&lt;3,"Low",IF(Table1[[#This Row],[Engagement Score]]&lt;4,"Medium","High"))</f>
        <v>Low</v>
      </c>
      <c r="X2064">
        <v>4</v>
      </c>
      <c r="Y2064" t="str">
        <f>IF(Table1[[#This Row],[Satisfaction Score]]&lt;3,"Unsatisfied",IF(Table1[[#This Row],[Satisfaction Score]]&lt;4,"Neutral","Satisfied"))</f>
        <v>Satisfied</v>
      </c>
      <c r="Z2064">
        <v>2</v>
      </c>
      <c r="AA2064" s="1">
        <v>44778</v>
      </c>
      <c r="AB2064" t="s">
        <v>50</v>
      </c>
      <c r="AC2064" t="s">
        <v>42</v>
      </c>
      <c r="AD2064" t="s">
        <v>63</v>
      </c>
      <c r="AE2064">
        <v>5</v>
      </c>
      <c r="AF2064" s="5">
        <v>222.04</v>
      </c>
      <c r="AG2064">
        <v>40</v>
      </c>
      <c r="AH2064" t="str">
        <f t="shared" si="32"/>
        <v>Middle Aged</v>
      </c>
    </row>
    <row r="2065" spans="1:34" x14ac:dyDescent="0.25">
      <c r="A2065">
        <v>2587</v>
      </c>
      <c r="B2065" s="1">
        <v>43712</v>
      </c>
      <c r="C2065">
        <v>6</v>
      </c>
      <c r="D2065" t="s">
        <v>53</v>
      </c>
      <c r="E2065" t="s">
        <v>81</v>
      </c>
      <c r="F2065" t="s">
        <v>30</v>
      </c>
      <c r="G2065" t="s">
        <v>55</v>
      </c>
      <c r="H2065" t="s">
        <v>45</v>
      </c>
      <c r="I2065" t="s">
        <v>46</v>
      </c>
      <c r="J2065" t="s">
        <v>57</v>
      </c>
      <c r="K2065" t="s">
        <v>57</v>
      </c>
      <c r="L2065" t="s">
        <v>70</v>
      </c>
      <c r="M2065" s="1">
        <v>36738</v>
      </c>
      <c r="N2065" t="s">
        <v>36</v>
      </c>
      <c r="O2065" t="s">
        <v>48</v>
      </c>
      <c r="P2065" t="s">
        <v>60</v>
      </c>
      <c r="Q2065" t="s">
        <v>39</v>
      </c>
      <c r="R2065" t="s">
        <v>40</v>
      </c>
      <c r="S2065" t="str">
        <f>IF(Table1[[#This Row],[Current Employee Rating]]&gt;=4,"High Performer",IF(Table1[[#This Row],[Current Employee Rating]]&gt;=3,"Average Performer","Low Performer"))</f>
        <v>High Performer</v>
      </c>
      <c r="T2065">
        <v>5</v>
      </c>
      <c r="U2065" s="1">
        <v>44889</v>
      </c>
      <c r="V2065">
        <v>4</v>
      </c>
      <c r="W2065" t="str">
        <f>IF(Table1[[#This Row],[Engagement Score]]&lt;3,"Low",IF(Table1[[#This Row],[Engagement Score]]&lt;4,"Medium","High"))</f>
        <v>High</v>
      </c>
      <c r="X2065">
        <v>4</v>
      </c>
      <c r="Y2065" t="str">
        <f>IF(Table1[[#This Row],[Satisfaction Score]]&lt;3,"Unsatisfied",IF(Table1[[#This Row],[Satisfaction Score]]&lt;4,"Neutral","Satisfied"))</f>
        <v>Satisfied</v>
      </c>
      <c r="Z2065">
        <v>4</v>
      </c>
      <c r="AA2065" s="1">
        <v>44953</v>
      </c>
      <c r="AB2065" t="s">
        <v>62</v>
      </c>
      <c r="AC2065" t="s">
        <v>42</v>
      </c>
      <c r="AD2065" t="s">
        <v>43</v>
      </c>
      <c r="AE2065">
        <v>3</v>
      </c>
      <c r="AF2065" s="5">
        <v>583.69000000000005</v>
      </c>
      <c r="AG2065">
        <v>19</v>
      </c>
      <c r="AH2065" t="str">
        <f t="shared" si="32"/>
        <v>Young Adult</v>
      </c>
    </row>
    <row r="2066" spans="1:34" x14ac:dyDescent="0.25">
      <c r="A2066">
        <v>2588</v>
      </c>
      <c r="B2066" s="1">
        <v>44061</v>
      </c>
      <c r="C2066">
        <v>5</v>
      </c>
      <c r="D2066" t="s">
        <v>53</v>
      </c>
      <c r="E2066" t="s">
        <v>54</v>
      </c>
      <c r="F2066" t="s">
        <v>30</v>
      </c>
      <c r="G2066" t="s">
        <v>55</v>
      </c>
      <c r="H2066" t="s">
        <v>32</v>
      </c>
      <c r="I2066" t="s">
        <v>55</v>
      </c>
      <c r="J2066" t="s">
        <v>57</v>
      </c>
      <c r="K2066" t="s">
        <v>57</v>
      </c>
      <c r="L2066" t="s">
        <v>70</v>
      </c>
      <c r="M2066" s="1">
        <v>32348</v>
      </c>
      <c r="N2066" t="s">
        <v>36</v>
      </c>
      <c r="O2066" t="s">
        <v>48</v>
      </c>
      <c r="P2066" t="s">
        <v>60</v>
      </c>
      <c r="Q2066" t="s">
        <v>61</v>
      </c>
      <c r="R2066" t="s">
        <v>40</v>
      </c>
      <c r="S2066" t="str">
        <f>IF(Table1[[#This Row],[Current Employee Rating]]&gt;=4,"High Performer",IF(Table1[[#This Row],[Current Employee Rating]]&gt;=3,"Average Performer","Low Performer"))</f>
        <v>High Performer</v>
      </c>
      <c r="T2066">
        <v>5</v>
      </c>
      <c r="U2066" s="1">
        <v>44907</v>
      </c>
      <c r="V2066">
        <v>5</v>
      </c>
      <c r="W2066" t="str">
        <f>IF(Table1[[#This Row],[Engagement Score]]&lt;3,"Low",IF(Table1[[#This Row],[Engagement Score]]&lt;4,"Medium","High"))</f>
        <v>High</v>
      </c>
      <c r="X2066">
        <v>1</v>
      </c>
      <c r="Y2066" t="str">
        <f>IF(Table1[[#This Row],[Satisfaction Score]]&lt;3,"Unsatisfied",IF(Table1[[#This Row],[Satisfaction Score]]&lt;4,"Neutral","Satisfied"))</f>
        <v>Unsatisfied</v>
      </c>
      <c r="Z2066">
        <v>5</v>
      </c>
      <c r="AA2066" s="1">
        <v>45116</v>
      </c>
      <c r="AB2066" t="s">
        <v>92</v>
      </c>
      <c r="AC2066" t="s">
        <v>42</v>
      </c>
      <c r="AD2066" t="s">
        <v>73</v>
      </c>
      <c r="AE2066">
        <v>3</v>
      </c>
      <c r="AF2066" s="5">
        <v>856.44</v>
      </c>
      <c r="AG2066">
        <v>32</v>
      </c>
      <c r="AH2066" t="str">
        <f t="shared" si="32"/>
        <v>Adult</v>
      </c>
    </row>
    <row r="2067" spans="1:34" x14ac:dyDescent="0.25">
      <c r="A2067">
        <v>2589</v>
      </c>
      <c r="B2067" s="1">
        <v>44170</v>
      </c>
      <c r="C2067">
        <v>5</v>
      </c>
      <c r="D2067" t="s">
        <v>53</v>
      </c>
      <c r="E2067" t="s">
        <v>69</v>
      </c>
      <c r="F2067" t="s">
        <v>30</v>
      </c>
      <c r="G2067" t="s">
        <v>31</v>
      </c>
      <c r="H2067" t="s">
        <v>45</v>
      </c>
      <c r="I2067" t="s">
        <v>33</v>
      </c>
      <c r="J2067" t="s">
        <v>57</v>
      </c>
      <c r="K2067" t="s">
        <v>57</v>
      </c>
      <c r="L2067" t="s">
        <v>97</v>
      </c>
      <c r="M2067" s="1">
        <v>18623</v>
      </c>
      <c r="N2067" t="s">
        <v>156</v>
      </c>
      <c r="O2067" t="s">
        <v>48</v>
      </c>
      <c r="P2067" t="s">
        <v>84</v>
      </c>
      <c r="Q2067" t="s">
        <v>61</v>
      </c>
      <c r="R2067" t="s">
        <v>40</v>
      </c>
      <c r="S2067" t="str">
        <f>IF(Table1[[#This Row],[Current Employee Rating]]&gt;=4,"High Performer",IF(Table1[[#This Row],[Current Employee Rating]]&gt;=3,"Average Performer","Low Performer"))</f>
        <v>High Performer</v>
      </c>
      <c r="T2067">
        <v>5</v>
      </c>
      <c r="U2067" s="1">
        <v>44890</v>
      </c>
      <c r="V2067">
        <v>2</v>
      </c>
      <c r="W2067" t="str">
        <f>IF(Table1[[#This Row],[Engagement Score]]&lt;3,"Low",IF(Table1[[#This Row],[Engagement Score]]&lt;4,"Medium","High"))</f>
        <v>Low</v>
      </c>
      <c r="X2067">
        <v>5</v>
      </c>
      <c r="Y2067" t="str">
        <f>IF(Table1[[#This Row],[Satisfaction Score]]&lt;3,"Unsatisfied",IF(Table1[[#This Row],[Satisfaction Score]]&lt;4,"Neutral","Satisfied"))</f>
        <v>Satisfied</v>
      </c>
      <c r="Z2067">
        <v>1</v>
      </c>
      <c r="AA2067" s="1">
        <v>45019</v>
      </c>
      <c r="AB2067" t="s">
        <v>92</v>
      </c>
      <c r="AC2067" t="s">
        <v>51</v>
      </c>
      <c r="AD2067" t="s">
        <v>63</v>
      </c>
      <c r="AE2067">
        <v>4</v>
      </c>
      <c r="AF2067" s="5">
        <v>919.1</v>
      </c>
      <c r="AG2067">
        <v>70</v>
      </c>
      <c r="AH2067" t="str">
        <f t="shared" si="32"/>
        <v>Old</v>
      </c>
    </row>
    <row r="2068" spans="1:34" x14ac:dyDescent="0.25">
      <c r="A2068">
        <v>2590</v>
      </c>
      <c r="B2068" s="1">
        <v>44939</v>
      </c>
      <c r="C2068">
        <v>3</v>
      </c>
      <c r="D2068" t="s">
        <v>53</v>
      </c>
      <c r="E2068" t="s">
        <v>29</v>
      </c>
      <c r="F2068" t="s">
        <v>30</v>
      </c>
      <c r="G2068" t="s">
        <v>46</v>
      </c>
      <c r="H2068" t="s">
        <v>45</v>
      </c>
      <c r="I2068" t="s">
        <v>55</v>
      </c>
      <c r="J2068" t="s">
        <v>57</v>
      </c>
      <c r="K2068" t="s">
        <v>57</v>
      </c>
      <c r="L2068" t="s">
        <v>79</v>
      </c>
      <c r="M2068" s="1">
        <v>35833</v>
      </c>
      <c r="N2068" t="s">
        <v>156</v>
      </c>
      <c r="O2068" t="s">
        <v>48</v>
      </c>
      <c r="P2068" t="s">
        <v>84</v>
      </c>
      <c r="Q2068" t="s">
        <v>67</v>
      </c>
      <c r="R2068" t="s">
        <v>40</v>
      </c>
      <c r="S2068" t="str">
        <f>IF(Table1[[#This Row],[Current Employee Rating]]&gt;=4,"High Performer",IF(Table1[[#This Row],[Current Employee Rating]]&gt;=3,"Average Performer","Low Performer"))</f>
        <v>High Performer</v>
      </c>
      <c r="T2068">
        <v>5</v>
      </c>
      <c r="U2068" s="1">
        <v>44801</v>
      </c>
      <c r="V2068">
        <v>1</v>
      </c>
      <c r="W2068" t="str">
        <f>IF(Table1[[#This Row],[Engagement Score]]&lt;3,"Low",IF(Table1[[#This Row],[Engagement Score]]&lt;4,"Medium","High"))</f>
        <v>Low</v>
      </c>
      <c r="X2068">
        <v>1</v>
      </c>
      <c r="Y2068" t="str">
        <f>IF(Table1[[#This Row],[Satisfaction Score]]&lt;3,"Unsatisfied",IF(Table1[[#This Row],[Satisfaction Score]]&lt;4,"Neutral","Satisfied"))</f>
        <v>Unsatisfied</v>
      </c>
      <c r="Z2068">
        <v>4</v>
      </c>
      <c r="AA2068" s="1">
        <v>45091</v>
      </c>
      <c r="AB2068" t="s">
        <v>41</v>
      </c>
      <c r="AC2068" t="s">
        <v>51</v>
      </c>
      <c r="AD2068" t="s">
        <v>52</v>
      </c>
      <c r="AE2068">
        <v>3</v>
      </c>
      <c r="AF2068" s="5">
        <v>606.76</v>
      </c>
      <c r="AG2068">
        <v>25</v>
      </c>
      <c r="AH2068" t="str">
        <f t="shared" si="32"/>
        <v>Adult</v>
      </c>
    </row>
    <row r="2069" spans="1:34" x14ac:dyDescent="0.25">
      <c r="A2069">
        <v>2591</v>
      </c>
      <c r="B2069" s="1">
        <v>43725</v>
      </c>
      <c r="C2069">
        <v>6</v>
      </c>
      <c r="D2069" t="s">
        <v>53</v>
      </c>
      <c r="E2069" t="s">
        <v>85</v>
      </c>
      <c r="F2069" t="s">
        <v>30</v>
      </c>
      <c r="G2069" t="s">
        <v>55</v>
      </c>
      <c r="H2069" t="s">
        <v>56</v>
      </c>
      <c r="I2069" t="s">
        <v>55</v>
      </c>
      <c r="J2069" t="s">
        <v>57</v>
      </c>
      <c r="K2069" t="s">
        <v>57</v>
      </c>
      <c r="L2069" t="s">
        <v>65</v>
      </c>
      <c r="M2069" s="1">
        <v>34189</v>
      </c>
      <c r="N2069" t="s">
        <v>156</v>
      </c>
      <c r="O2069" t="s">
        <v>48</v>
      </c>
      <c r="P2069" t="s">
        <v>84</v>
      </c>
      <c r="Q2069" t="s">
        <v>61</v>
      </c>
      <c r="R2069" t="s">
        <v>40</v>
      </c>
      <c r="S2069" t="str">
        <f>IF(Table1[[#This Row],[Current Employee Rating]]&gt;=4,"High Performer",IF(Table1[[#This Row],[Current Employee Rating]]&gt;=3,"Average Performer","Low Performer"))</f>
        <v>High Performer</v>
      </c>
      <c r="T2069">
        <v>4</v>
      </c>
      <c r="U2069" s="1">
        <v>45135</v>
      </c>
      <c r="V2069">
        <v>4</v>
      </c>
      <c r="W2069" t="str">
        <f>IF(Table1[[#This Row],[Engagement Score]]&lt;3,"Low",IF(Table1[[#This Row],[Engagement Score]]&lt;4,"Medium","High"))</f>
        <v>High</v>
      </c>
      <c r="X2069">
        <v>5</v>
      </c>
      <c r="Y2069" t="str">
        <f>IF(Table1[[#This Row],[Satisfaction Score]]&lt;3,"Unsatisfied",IF(Table1[[#This Row],[Satisfaction Score]]&lt;4,"Neutral","Satisfied"))</f>
        <v>Satisfied</v>
      </c>
      <c r="Z2069">
        <v>5</v>
      </c>
      <c r="AA2069" s="1">
        <v>44840</v>
      </c>
      <c r="AB2069" t="s">
        <v>50</v>
      </c>
      <c r="AC2069" t="s">
        <v>42</v>
      </c>
      <c r="AD2069" t="s">
        <v>63</v>
      </c>
      <c r="AE2069">
        <v>2</v>
      </c>
      <c r="AF2069" s="5">
        <v>745.31</v>
      </c>
      <c r="AG2069">
        <v>26</v>
      </c>
      <c r="AH2069" t="str">
        <f t="shared" si="32"/>
        <v>Adult</v>
      </c>
    </row>
    <row r="2070" spans="1:34" x14ac:dyDescent="0.25">
      <c r="A2070">
        <v>2592</v>
      </c>
      <c r="B2070" s="1">
        <v>44119</v>
      </c>
      <c r="C2070">
        <v>5</v>
      </c>
      <c r="D2070" t="s">
        <v>53</v>
      </c>
      <c r="E2070" t="s">
        <v>44</v>
      </c>
      <c r="F2070" t="s">
        <v>30</v>
      </c>
      <c r="G2070" t="s">
        <v>31</v>
      </c>
      <c r="H2070" t="s">
        <v>56</v>
      </c>
      <c r="I2070" t="s">
        <v>46</v>
      </c>
      <c r="J2070" t="s">
        <v>57</v>
      </c>
      <c r="K2070" t="s">
        <v>57</v>
      </c>
      <c r="L2070" t="s">
        <v>70</v>
      </c>
      <c r="M2070" s="1">
        <v>18061</v>
      </c>
      <c r="N2070" t="s">
        <v>162</v>
      </c>
      <c r="O2070" t="s">
        <v>48</v>
      </c>
      <c r="P2070" t="s">
        <v>84</v>
      </c>
      <c r="Q2070" t="s">
        <v>61</v>
      </c>
      <c r="R2070" t="s">
        <v>40</v>
      </c>
      <c r="S2070" t="str">
        <f>IF(Table1[[#This Row],[Current Employee Rating]]&gt;=4,"High Performer",IF(Table1[[#This Row],[Current Employee Rating]]&gt;=3,"Average Performer","Low Performer"))</f>
        <v>Low Performer</v>
      </c>
      <c r="T2070">
        <v>2</v>
      </c>
      <c r="U2070" s="1">
        <v>45104</v>
      </c>
      <c r="V2070">
        <v>5</v>
      </c>
      <c r="W2070" t="str">
        <f>IF(Table1[[#This Row],[Engagement Score]]&lt;3,"Low",IF(Table1[[#This Row],[Engagement Score]]&lt;4,"Medium","High"))</f>
        <v>High</v>
      </c>
      <c r="X2070">
        <v>1</v>
      </c>
      <c r="Y2070" t="str">
        <f>IF(Table1[[#This Row],[Satisfaction Score]]&lt;3,"Unsatisfied",IF(Table1[[#This Row],[Satisfaction Score]]&lt;4,"Neutral","Satisfied"))</f>
        <v>Unsatisfied</v>
      </c>
      <c r="Z2070">
        <v>2</v>
      </c>
      <c r="AA2070" s="1">
        <v>44967</v>
      </c>
      <c r="AB2070" t="s">
        <v>68</v>
      </c>
      <c r="AC2070" t="s">
        <v>42</v>
      </c>
      <c r="AD2070" t="s">
        <v>52</v>
      </c>
      <c r="AE2070">
        <v>3</v>
      </c>
      <c r="AF2070" s="5">
        <v>240.57</v>
      </c>
      <c r="AG2070">
        <v>71</v>
      </c>
      <c r="AH2070" t="str">
        <f t="shared" si="32"/>
        <v>Old</v>
      </c>
    </row>
    <row r="2071" spans="1:34" x14ac:dyDescent="0.25">
      <c r="A2071">
        <v>2593</v>
      </c>
      <c r="B2071" s="1">
        <v>43435</v>
      </c>
      <c r="C2071">
        <v>7</v>
      </c>
      <c r="D2071" t="s">
        <v>53</v>
      </c>
      <c r="E2071" t="s">
        <v>87</v>
      </c>
      <c r="F2071" t="s">
        <v>30</v>
      </c>
      <c r="G2071" t="s">
        <v>31</v>
      </c>
      <c r="H2071" t="s">
        <v>45</v>
      </c>
      <c r="I2071" t="s">
        <v>33</v>
      </c>
      <c r="J2071" t="s">
        <v>57</v>
      </c>
      <c r="K2071" t="s">
        <v>57</v>
      </c>
      <c r="L2071" t="s">
        <v>65</v>
      </c>
      <c r="M2071" s="1">
        <v>26337</v>
      </c>
      <c r="N2071" t="s">
        <v>162</v>
      </c>
      <c r="O2071" t="s">
        <v>48</v>
      </c>
      <c r="P2071" t="s">
        <v>60</v>
      </c>
      <c r="Q2071" t="s">
        <v>39</v>
      </c>
      <c r="R2071" t="s">
        <v>40</v>
      </c>
      <c r="S2071" t="str">
        <f>IF(Table1[[#This Row],[Current Employee Rating]]&gt;=4,"High Performer",IF(Table1[[#This Row],[Current Employee Rating]]&gt;=3,"Average Performer","Low Performer"))</f>
        <v>Low Performer</v>
      </c>
      <c r="T2071">
        <v>1</v>
      </c>
      <c r="U2071" s="1">
        <v>45020</v>
      </c>
      <c r="V2071">
        <v>3</v>
      </c>
      <c r="W2071" t="str">
        <f>IF(Table1[[#This Row],[Engagement Score]]&lt;3,"Low",IF(Table1[[#This Row],[Engagement Score]]&lt;4,"Medium","High"))</f>
        <v>Medium</v>
      </c>
      <c r="X2071">
        <v>1</v>
      </c>
      <c r="Y2071" t="str">
        <f>IF(Table1[[#This Row],[Satisfaction Score]]&lt;3,"Unsatisfied",IF(Table1[[#This Row],[Satisfaction Score]]&lt;4,"Neutral","Satisfied"))</f>
        <v>Unsatisfied</v>
      </c>
      <c r="Z2071">
        <v>2</v>
      </c>
      <c r="AA2071" s="1">
        <v>44789</v>
      </c>
      <c r="AB2071" t="s">
        <v>92</v>
      </c>
      <c r="AC2071" t="s">
        <v>42</v>
      </c>
      <c r="AD2071" t="s">
        <v>43</v>
      </c>
      <c r="AE2071">
        <v>3</v>
      </c>
      <c r="AF2071" s="5">
        <v>659.82</v>
      </c>
      <c r="AG2071">
        <v>46</v>
      </c>
      <c r="AH2071" t="str">
        <f t="shared" si="32"/>
        <v>Middle Aged</v>
      </c>
    </row>
    <row r="2072" spans="1:34" x14ac:dyDescent="0.25">
      <c r="A2072">
        <v>2594</v>
      </c>
      <c r="B2072" s="1">
        <v>45131</v>
      </c>
      <c r="C2072">
        <v>2</v>
      </c>
      <c r="D2072" t="s">
        <v>53</v>
      </c>
      <c r="E2072" t="s">
        <v>64</v>
      </c>
      <c r="F2072" t="s">
        <v>30</v>
      </c>
      <c r="G2072" t="s">
        <v>46</v>
      </c>
      <c r="H2072" t="s">
        <v>32</v>
      </c>
      <c r="I2072" t="s">
        <v>33</v>
      </c>
      <c r="J2072" t="s">
        <v>57</v>
      </c>
      <c r="K2072" t="s">
        <v>57</v>
      </c>
      <c r="L2072" t="s">
        <v>97</v>
      </c>
      <c r="M2072" s="1">
        <v>20541</v>
      </c>
      <c r="N2072" t="s">
        <v>162</v>
      </c>
      <c r="O2072" t="s">
        <v>48</v>
      </c>
      <c r="P2072" t="s">
        <v>60</v>
      </c>
      <c r="Q2072" t="s">
        <v>77</v>
      </c>
      <c r="R2072" t="s">
        <v>40</v>
      </c>
      <c r="S2072" t="str">
        <f>IF(Table1[[#This Row],[Current Employee Rating]]&gt;=4,"High Performer",IF(Table1[[#This Row],[Current Employee Rating]]&gt;=3,"Average Performer","Low Performer"))</f>
        <v>Low Performer</v>
      </c>
      <c r="T2072">
        <v>1</v>
      </c>
      <c r="U2072" s="1">
        <v>44899</v>
      </c>
      <c r="V2072">
        <v>1</v>
      </c>
      <c r="W2072" t="str">
        <f>IF(Table1[[#This Row],[Engagement Score]]&lt;3,"Low",IF(Table1[[#This Row],[Engagement Score]]&lt;4,"Medium","High"))</f>
        <v>Low</v>
      </c>
      <c r="X2072">
        <v>5</v>
      </c>
      <c r="Y2072" t="str">
        <f>IF(Table1[[#This Row],[Satisfaction Score]]&lt;3,"Unsatisfied",IF(Table1[[#This Row],[Satisfaction Score]]&lt;4,"Neutral","Satisfied"))</f>
        <v>Satisfied</v>
      </c>
      <c r="Z2072">
        <v>3</v>
      </c>
      <c r="AA2072" s="1">
        <v>44896</v>
      </c>
      <c r="AB2072" t="s">
        <v>92</v>
      </c>
      <c r="AC2072" t="s">
        <v>42</v>
      </c>
      <c r="AD2072" t="s">
        <v>43</v>
      </c>
      <c r="AE2072">
        <v>3</v>
      </c>
      <c r="AF2072" s="5">
        <v>273.94</v>
      </c>
      <c r="AG2072">
        <v>67</v>
      </c>
      <c r="AH2072" t="str">
        <f t="shared" si="32"/>
        <v>Old</v>
      </c>
    </row>
    <row r="2073" spans="1:34" x14ac:dyDescent="0.25">
      <c r="A2073">
        <v>2595</v>
      </c>
      <c r="B2073" s="1">
        <v>43746</v>
      </c>
      <c r="C2073">
        <v>6</v>
      </c>
      <c r="D2073" t="s">
        <v>53</v>
      </c>
      <c r="E2073" t="s">
        <v>94</v>
      </c>
      <c r="F2073" t="s">
        <v>30</v>
      </c>
      <c r="G2073" t="s">
        <v>46</v>
      </c>
      <c r="H2073" t="s">
        <v>45</v>
      </c>
      <c r="I2073" t="s">
        <v>55</v>
      </c>
      <c r="J2073" t="s">
        <v>57</v>
      </c>
      <c r="K2073" t="s">
        <v>57</v>
      </c>
      <c r="L2073" t="s">
        <v>47</v>
      </c>
      <c r="M2073" s="1">
        <v>35879</v>
      </c>
      <c r="N2073" t="s">
        <v>162</v>
      </c>
      <c r="O2073" t="s">
        <v>48</v>
      </c>
      <c r="P2073" t="s">
        <v>84</v>
      </c>
      <c r="Q2073" t="s">
        <v>77</v>
      </c>
      <c r="R2073" t="s">
        <v>40</v>
      </c>
      <c r="S2073" t="str">
        <f>IF(Table1[[#This Row],[Current Employee Rating]]&gt;=4,"High Performer",IF(Table1[[#This Row],[Current Employee Rating]]&gt;=3,"Average Performer","Low Performer"))</f>
        <v>High Performer</v>
      </c>
      <c r="T2073">
        <v>4</v>
      </c>
      <c r="U2073" s="1">
        <v>44913</v>
      </c>
      <c r="V2073">
        <v>3</v>
      </c>
      <c r="W2073" t="str">
        <f>IF(Table1[[#This Row],[Engagement Score]]&lt;3,"Low",IF(Table1[[#This Row],[Engagement Score]]&lt;4,"Medium","High"))</f>
        <v>Medium</v>
      </c>
      <c r="X2073">
        <v>5</v>
      </c>
      <c r="Y2073" t="str">
        <f>IF(Table1[[#This Row],[Satisfaction Score]]&lt;3,"Unsatisfied",IF(Table1[[#This Row],[Satisfaction Score]]&lt;4,"Neutral","Satisfied"))</f>
        <v>Satisfied</v>
      </c>
      <c r="Z2073">
        <v>4</v>
      </c>
      <c r="AA2073" s="1">
        <v>44785</v>
      </c>
      <c r="AB2073" t="s">
        <v>50</v>
      </c>
      <c r="AC2073" t="s">
        <v>51</v>
      </c>
      <c r="AD2073" t="s">
        <v>43</v>
      </c>
      <c r="AE2073">
        <v>4</v>
      </c>
      <c r="AF2073" s="5">
        <v>920.91</v>
      </c>
      <c r="AG2073">
        <v>21</v>
      </c>
      <c r="AH2073" t="str">
        <f t="shared" si="32"/>
        <v>Young Adult</v>
      </c>
    </row>
    <row r="2074" spans="1:34" x14ac:dyDescent="0.25">
      <c r="A2074">
        <v>2596</v>
      </c>
      <c r="B2074" s="1">
        <v>44485</v>
      </c>
      <c r="C2074">
        <v>4</v>
      </c>
      <c r="D2074" t="s">
        <v>53</v>
      </c>
      <c r="E2074" t="s">
        <v>74</v>
      </c>
      <c r="F2074" t="s">
        <v>30</v>
      </c>
      <c r="G2074" t="s">
        <v>31</v>
      </c>
      <c r="H2074" t="s">
        <v>45</v>
      </c>
      <c r="I2074" t="s">
        <v>55</v>
      </c>
      <c r="J2074" t="s">
        <v>57</v>
      </c>
      <c r="K2074" t="s">
        <v>57</v>
      </c>
      <c r="L2074" t="s">
        <v>149</v>
      </c>
      <c r="M2074" s="1">
        <v>28265</v>
      </c>
      <c r="N2074" t="s">
        <v>153</v>
      </c>
      <c r="O2074" t="s">
        <v>48</v>
      </c>
      <c r="P2074" t="s">
        <v>72</v>
      </c>
      <c r="Q2074" t="s">
        <v>77</v>
      </c>
      <c r="R2074" t="s">
        <v>40</v>
      </c>
      <c r="S2074" t="str">
        <f>IF(Table1[[#This Row],[Current Employee Rating]]&gt;=4,"High Performer",IF(Table1[[#This Row],[Current Employee Rating]]&gt;=3,"Average Performer","Low Performer"))</f>
        <v>Low Performer</v>
      </c>
      <c r="T2074">
        <v>2</v>
      </c>
      <c r="U2074" s="1">
        <v>45083</v>
      </c>
      <c r="V2074">
        <v>4</v>
      </c>
      <c r="W2074" t="str">
        <f>IF(Table1[[#This Row],[Engagement Score]]&lt;3,"Low",IF(Table1[[#This Row],[Engagement Score]]&lt;4,"Medium","High"))</f>
        <v>High</v>
      </c>
      <c r="X2074">
        <v>1</v>
      </c>
      <c r="Y2074" t="str">
        <f>IF(Table1[[#This Row],[Satisfaction Score]]&lt;3,"Unsatisfied",IF(Table1[[#This Row],[Satisfaction Score]]&lt;4,"Neutral","Satisfied"))</f>
        <v>Unsatisfied</v>
      </c>
      <c r="Z2074">
        <v>2</v>
      </c>
      <c r="AA2074" s="1">
        <v>44979</v>
      </c>
      <c r="AB2074" t="s">
        <v>92</v>
      </c>
      <c r="AC2074" t="s">
        <v>51</v>
      </c>
      <c r="AD2074" t="s">
        <v>52</v>
      </c>
      <c r="AE2074">
        <v>2</v>
      </c>
      <c r="AF2074" s="5">
        <v>114.28</v>
      </c>
      <c r="AG2074">
        <v>44</v>
      </c>
      <c r="AH2074" t="str">
        <f t="shared" si="32"/>
        <v>Middle Aged</v>
      </c>
    </row>
    <row r="2075" spans="1:34" x14ac:dyDescent="0.25">
      <c r="A2075">
        <v>2597</v>
      </c>
      <c r="B2075" s="1">
        <v>43924</v>
      </c>
      <c r="C2075">
        <v>6</v>
      </c>
      <c r="D2075" t="s">
        <v>53</v>
      </c>
      <c r="E2075" t="s">
        <v>81</v>
      </c>
      <c r="F2075" t="s">
        <v>30</v>
      </c>
      <c r="G2075" t="s">
        <v>31</v>
      </c>
      <c r="H2075" t="s">
        <v>45</v>
      </c>
      <c r="I2075" t="s">
        <v>55</v>
      </c>
      <c r="J2075" t="s">
        <v>57</v>
      </c>
      <c r="K2075" t="s">
        <v>57</v>
      </c>
      <c r="L2075" t="s">
        <v>70</v>
      </c>
      <c r="M2075" s="1">
        <v>16340</v>
      </c>
      <c r="N2075" t="s">
        <v>153</v>
      </c>
      <c r="O2075" t="s">
        <v>48</v>
      </c>
      <c r="P2075" t="s">
        <v>84</v>
      </c>
      <c r="Q2075" t="s">
        <v>77</v>
      </c>
      <c r="R2075" t="s">
        <v>40</v>
      </c>
      <c r="S2075" t="str">
        <f>IF(Table1[[#This Row],[Current Employee Rating]]&gt;=4,"High Performer",IF(Table1[[#This Row],[Current Employee Rating]]&gt;=3,"Average Performer","Low Performer"))</f>
        <v>Low Performer</v>
      </c>
      <c r="T2075">
        <v>2</v>
      </c>
      <c r="U2075" s="1">
        <v>45054</v>
      </c>
      <c r="V2075">
        <v>4</v>
      </c>
      <c r="W2075" t="str">
        <f>IF(Table1[[#This Row],[Engagement Score]]&lt;3,"Low",IF(Table1[[#This Row],[Engagement Score]]&lt;4,"Medium","High"))</f>
        <v>High</v>
      </c>
      <c r="X2075">
        <v>5</v>
      </c>
      <c r="Y2075" t="str">
        <f>IF(Table1[[#This Row],[Satisfaction Score]]&lt;3,"Unsatisfied",IF(Table1[[#This Row],[Satisfaction Score]]&lt;4,"Neutral","Satisfied"))</f>
        <v>Satisfied</v>
      </c>
      <c r="Z2075">
        <v>4</v>
      </c>
      <c r="AA2075" s="1">
        <v>44856</v>
      </c>
      <c r="AB2075" t="s">
        <v>92</v>
      </c>
      <c r="AC2075" t="s">
        <v>51</v>
      </c>
      <c r="AD2075" t="s">
        <v>73</v>
      </c>
      <c r="AE2075">
        <v>3</v>
      </c>
      <c r="AF2075" s="5">
        <v>242.28</v>
      </c>
      <c r="AG2075">
        <v>76</v>
      </c>
      <c r="AH2075" t="str">
        <f t="shared" si="32"/>
        <v>Old</v>
      </c>
    </row>
    <row r="2076" spans="1:34" x14ac:dyDescent="0.25">
      <c r="A2076">
        <v>2598</v>
      </c>
      <c r="B2076" s="1">
        <v>43838</v>
      </c>
      <c r="C2076">
        <v>6</v>
      </c>
      <c r="D2076" t="s">
        <v>53</v>
      </c>
      <c r="E2076" t="s">
        <v>54</v>
      </c>
      <c r="F2076" t="s">
        <v>30</v>
      </c>
      <c r="G2076" t="s">
        <v>46</v>
      </c>
      <c r="H2076" t="s">
        <v>45</v>
      </c>
      <c r="I2076" t="s">
        <v>33</v>
      </c>
      <c r="J2076" t="s">
        <v>57</v>
      </c>
      <c r="K2076" t="s">
        <v>57</v>
      </c>
      <c r="L2076" t="s">
        <v>65</v>
      </c>
      <c r="M2076" s="1">
        <v>23625</v>
      </c>
      <c r="N2076" t="s">
        <v>153</v>
      </c>
      <c r="O2076" t="s">
        <v>48</v>
      </c>
      <c r="P2076" t="s">
        <v>84</v>
      </c>
      <c r="Q2076" t="s">
        <v>77</v>
      </c>
      <c r="R2076" t="s">
        <v>40</v>
      </c>
      <c r="S2076" t="str">
        <f>IF(Table1[[#This Row],[Current Employee Rating]]&gt;=4,"High Performer",IF(Table1[[#This Row],[Current Employee Rating]]&gt;=3,"Average Performer","Low Performer"))</f>
        <v>High Performer</v>
      </c>
      <c r="T2076">
        <v>4</v>
      </c>
      <c r="U2076" s="1">
        <v>45067</v>
      </c>
      <c r="V2076">
        <v>5</v>
      </c>
      <c r="W2076" t="str">
        <f>IF(Table1[[#This Row],[Engagement Score]]&lt;3,"Low",IF(Table1[[#This Row],[Engagement Score]]&lt;4,"Medium","High"))</f>
        <v>High</v>
      </c>
      <c r="X2076">
        <v>3</v>
      </c>
      <c r="Y2076" t="str">
        <f>IF(Table1[[#This Row],[Satisfaction Score]]&lt;3,"Unsatisfied",IF(Table1[[#This Row],[Satisfaction Score]]&lt;4,"Neutral","Satisfied"))</f>
        <v>Neutral</v>
      </c>
      <c r="Z2076">
        <v>2</v>
      </c>
      <c r="AA2076" s="1">
        <v>44909</v>
      </c>
      <c r="AB2076" t="s">
        <v>50</v>
      </c>
      <c r="AC2076" t="s">
        <v>51</v>
      </c>
      <c r="AD2076" t="s">
        <v>63</v>
      </c>
      <c r="AE2076">
        <v>3</v>
      </c>
      <c r="AF2076" s="5">
        <v>420.06</v>
      </c>
      <c r="AG2076">
        <v>56</v>
      </c>
      <c r="AH2076" t="str">
        <f t="shared" si="32"/>
        <v>Middle Aged</v>
      </c>
    </row>
    <row r="2077" spans="1:34" x14ac:dyDescent="0.25">
      <c r="A2077">
        <v>2599</v>
      </c>
      <c r="B2077" s="1">
        <v>44647</v>
      </c>
      <c r="C2077">
        <v>4</v>
      </c>
      <c r="D2077" t="s">
        <v>137</v>
      </c>
      <c r="E2077" t="s">
        <v>69</v>
      </c>
      <c r="F2077" t="s">
        <v>30</v>
      </c>
      <c r="G2077" t="s">
        <v>31</v>
      </c>
      <c r="H2077" t="s">
        <v>45</v>
      </c>
      <c r="I2077" t="s">
        <v>33</v>
      </c>
      <c r="J2077" t="s">
        <v>57</v>
      </c>
      <c r="K2077" t="s">
        <v>57</v>
      </c>
      <c r="L2077" t="s">
        <v>105</v>
      </c>
      <c r="M2077" s="1">
        <v>15533</v>
      </c>
      <c r="N2077" t="s">
        <v>153</v>
      </c>
      <c r="O2077" t="s">
        <v>37</v>
      </c>
      <c r="P2077" t="s">
        <v>72</v>
      </c>
      <c r="Q2077" t="s">
        <v>39</v>
      </c>
      <c r="R2077" t="s">
        <v>40</v>
      </c>
      <c r="S2077" t="str">
        <f>IF(Table1[[#This Row],[Current Employee Rating]]&gt;=4,"High Performer",IF(Table1[[#This Row],[Current Employee Rating]]&gt;=3,"Average Performer","Low Performer"))</f>
        <v>Low Performer</v>
      </c>
      <c r="T2077">
        <v>2</v>
      </c>
      <c r="U2077" s="1">
        <v>45016</v>
      </c>
      <c r="V2077">
        <v>1</v>
      </c>
      <c r="W2077" t="str">
        <f>IF(Table1[[#This Row],[Engagement Score]]&lt;3,"Low",IF(Table1[[#This Row],[Engagement Score]]&lt;4,"Medium","High"))</f>
        <v>Low</v>
      </c>
      <c r="X2077">
        <v>4</v>
      </c>
      <c r="Y2077" t="str">
        <f>IF(Table1[[#This Row],[Satisfaction Score]]&lt;3,"Unsatisfied",IF(Table1[[#This Row],[Satisfaction Score]]&lt;4,"Neutral","Satisfied"))</f>
        <v>Satisfied</v>
      </c>
      <c r="Z2077">
        <v>2</v>
      </c>
      <c r="AA2077" s="1">
        <v>44970</v>
      </c>
      <c r="AB2077" t="s">
        <v>50</v>
      </c>
      <c r="AC2077" t="s">
        <v>51</v>
      </c>
      <c r="AD2077" t="s">
        <v>43</v>
      </c>
      <c r="AE2077">
        <v>2</v>
      </c>
      <c r="AF2077" s="5">
        <v>288.93</v>
      </c>
      <c r="AG2077">
        <v>80</v>
      </c>
      <c r="AH2077" t="str">
        <f t="shared" si="32"/>
        <v>Old</v>
      </c>
    </row>
    <row r="2078" spans="1:34" x14ac:dyDescent="0.25">
      <c r="A2078">
        <v>2600</v>
      </c>
      <c r="B2078" s="1">
        <v>43361</v>
      </c>
      <c r="C2078">
        <v>7</v>
      </c>
      <c r="D2078" t="s">
        <v>137</v>
      </c>
      <c r="E2078" t="s">
        <v>29</v>
      </c>
      <c r="F2078" t="s">
        <v>30</v>
      </c>
      <c r="G2078" t="s">
        <v>55</v>
      </c>
      <c r="H2078" t="s">
        <v>32</v>
      </c>
      <c r="I2078" t="s">
        <v>33</v>
      </c>
      <c r="J2078" t="s">
        <v>57</v>
      </c>
      <c r="K2078" t="s">
        <v>57</v>
      </c>
      <c r="L2078" t="s">
        <v>47</v>
      </c>
      <c r="M2078" s="1">
        <v>23758</v>
      </c>
      <c r="N2078" t="s">
        <v>155</v>
      </c>
      <c r="O2078" t="s">
        <v>37</v>
      </c>
      <c r="P2078" t="s">
        <v>84</v>
      </c>
      <c r="Q2078" t="s">
        <v>39</v>
      </c>
      <c r="R2078" t="s">
        <v>40</v>
      </c>
      <c r="S2078" t="str">
        <f>IF(Table1[[#This Row],[Current Employee Rating]]&gt;=4,"High Performer",IF(Table1[[#This Row],[Current Employee Rating]]&gt;=3,"Average Performer","Low Performer"))</f>
        <v>Low Performer</v>
      </c>
      <c r="T2078">
        <v>2</v>
      </c>
      <c r="U2078" s="1">
        <v>44832</v>
      </c>
      <c r="V2078">
        <v>5</v>
      </c>
      <c r="W2078" t="str">
        <f>IF(Table1[[#This Row],[Engagement Score]]&lt;3,"Low",IF(Table1[[#This Row],[Engagement Score]]&lt;4,"Medium","High"))</f>
        <v>High</v>
      </c>
      <c r="X2078">
        <v>2</v>
      </c>
      <c r="Y2078" t="str">
        <f>IF(Table1[[#This Row],[Satisfaction Score]]&lt;3,"Unsatisfied",IF(Table1[[#This Row],[Satisfaction Score]]&lt;4,"Neutral","Satisfied"))</f>
        <v>Unsatisfied</v>
      </c>
      <c r="Z2078">
        <v>4</v>
      </c>
      <c r="AA2078" s="1">
        <v>45060</v>
      </c>
      <c r="AB2078" t="s">
        <v>62</v>
      </c>
      <c r="AC2078" t="s">
        <v>42</v>
      </c>
      <c r="AD2078" t="s">
        <v>63</v>
      </c>
      <c r="AE2078">
        <v>3</v>
      </c>
      <c r="AF2078" s="5">
        <v>637.45000000000005</v>
      </c>
      <c r="AG2078">
        <v>53</v>
      </c>
      <c r="AH2078" t="str">
        <f t="shared" si="32"/>
        <v>Middle Aged</v>
      </c>
    </row>
    <row r="2079" spans="1:34" x14ac:dyDescent="0.25">
      <c r="A2079">
        <v>2601</v>
      </c>
      <c r="B2079" s="1">
        <v>43798</v>
      </c>
      <c r="C2079">
        <v>6</v>
      </c>
      <c r="D2079" t="s">
        <v>137</v>
      </c>
      <c r="E2079" t="s">
        <v>85</v>
      </c>
      <c r="F2079" t="s">
        <v>30</v>
      </c>
      <c r="G2079" t="s">
        <v>55</v>
      </c>
      <c r="H2079" t="s">
        <v>32</v>
      </c>
      <c r="I2079" t="s">
        <v>46</v>
      </c>
      <c r="J2079" t="s">
        <v>57</v>
      </c>
      <c r="K2079" t="s">
        <v>57</v>
      </c>
      <c r="L2079" t="s">
        <v>65</v>
      </c>
      <c r="M2079" s="1">
        <v>36952</v>
      </c>
      <c r="N2079" t="s">
        <v>155</v>
      </c>
      <c r="O2079" t="s">
        <v>37</v>
      </c>
      <c r="P2079" t="s">
        <v>49</v>
      </c>
      <c r="Q2079" t="s">
        <v>39</v>
      </c>
      <c r="R2079" t="s">
        <v>40</v>
      </c>
      <c r="S2079" t="str">
        <f>IF(Table1[[#This Row],[Current Employee Rating]]&gt;=4,"High Performer",IF(Table1[[#This Row],[Current Employee Rating]]&gt;=3,"Average Performer","Low Performer"))</f>
        <v>Low Performer</v>
      </c>
      <c r="T2079">
        <v>1</v>
      </c>
      <c r="U2079" s="1">
        <v>44840</v>
      </c>
      <c r="V2079">
        <v>3</v>
      </c>
      <c r="W2079" t="str">
        <f>IF(Table1[[#This Row],[Engagement Score]]&lt;3,"Low",IF(Table1[[#This Row],[Engagement Score]]&lt;4,"Medium","High"))</f>
        <v>Medium</v>
      </c>
      <c r="X2079">
        <v>5</v>
      </c>
      <c r="Y2079" t="str">
        <f>IF(Table1[[#This Row],[Satisfaction Score]]&lt;3,"Unsatisfied",IF(Table1[[#This Row],[Satisfaction Score]]&lt;4,"Neutral","Satisfied"))</f>
        <v>Satisfied</v>
      </c>
      <c r="Z2079">
        <v>5</v>
      </c>
      <c r="AA2079" s="1">
        <v>45106</v>
      </c>
      <c r="AB2079" t="s">
        <v>92</v>
      </c>
      <c r="AC2079" t="s">
        <v>51</v>
      </c>
      <c r="AD2079" t="s">
        <v>43</v>
      </c>
      <c r="AE2079">
        <v>5</v>
      </c>
      <c r="AF2079" s="5">
        <v>944.24</v>
      </c>
      <c r="AG2079">
        <v>18</v>
      </c>
      <c r="AH2079" t="str">
        <f t="shared" si="32"/>
        <v>Young Adult</v>
      </c>
    </row>
    <row r="2080" spans="1:34" x14ac:dyDescent="0.25">
      <c r="A2080">
        <v>2602</v>
      </c>
      <c r="B2080" s="1">
        <v>43571</v>
      </c>
      <c r="C2080">
        <v>7</v>
      </c>
      <c r="D2080" t="s">
        <v>138</v>
      </c>
      <c r="E2080" t="s">
        <v>44</v>
      </c>
      <c r="F2080" t="s">
        <v>30</v>
      </c>
      <c r="G2080" t="s">
        <v>55</v>
      </c>
      <c r="H2080" t="s">
        <v>32</v>
      </c>
      <c r="I2080" t="s">
        <v>55</v>
      </c>
      <c r="J2080" t="s">
        <v>132</v>
      </c>
      <c r="K2080" t="s">
        <v>132</v>
      </c>
      <c r="L2080" t="s">
        <v>101</v>
      </c>
      <c r="M2080" s="1">
        <v>30170</v>
      </c>
      <c r="N2080" t="s">
        <v>36</v>
      </c>
      <c r="O2080" t="s">
        <v>37</v>
      </c>
      <c r="P2080" t="s">
        <v>60</v>
      </c>
      <c r="Q2080" t="s">
        <v>39</v>
      </c>
      <c r="R2080" t="s">
        <v>40</v>
      </c>
      <c r="S2080" t="str">
        <f>IF(Table1[[#This Row],[Current Employee Rating]]&gt;=4,"High Performer",IF(Table1[[#This Row],[Current Employee Rating]]&gt;=3,"Average Performer","Low Performer"))</f>
        <v>Low Performer</v>
      </c>
      <c r="T2080">
        <v>2</v>
      </c>
      <c r="U2080" s="1">
        <v>44967</v>
      </c>
      <c r="V2080">
        <v>5</v>
      </c>
      <c r="W2080" t="str">
        <f>IF(Table1[[#This Row],[Engagement Score]]&lt;3,"Low",IF(Table1[[#This Row],[Engagement Score]]&lt;4,"Medium","High"))</f>
        <v>High</v>
      </c>
      <c r="X2080">
        <v>5</v>
      </c>
      <c r="Y2080" t="str">
        <f>IF(Table1[[#This Row],[Satisfaction Score]]&lt;3,"Unsatisfied",IF(Table1[[#This Row],[Satisfaction Score]]&lt;4,"Neutral","Satisfied"))</f>
        <v>Satisfied</v>
      </c>
      <c r="Z2080">
        <v>2</v>
      </c>
      <c r="AA2080" s="1">
        <v>44920</v>
      </c>
      <c r="AB2080" t="s">
        <v>41</v>
      </c>
      <c r="AC2080" t="s">
        <v>42</v>
      </c>
      <c r="AD2080" t="s">
        <v>43</v>
      </c>
      <c r="AE2080">
        <v>4</v>
      </c>
      <c r="AF2080" s="5">
        <v>364.41</v>
      </c>
      <c r="AG2080">
        <v>37</v>
      </c>
      <c r="AH2080" t="str">
        <f t="shared" si="32"/>
        <v>Adult</v>
      </c>
    </row>
    <row r="2081" spans="1:34" x14ac:dyDescent="0.25">
      <c r="A2081">
        <v>2603</v>
      </c>
      <c r="B2081" s="1">
        <v>43529</v>
      </c>
      <c r="C2081">
        <v>7</v>
      </c>
      <c r="D2081" t="s">
        <v>53</v>
      </c>
      <c r="E2081" t="s">
        <v>81</v>
      </c>
      <c r="F2081" t="s">
        <v>30</v>
      </c>
      <c r="G2081" t="s">
        <v>46</v>
      </c>
      <c r="H2081" t="s">
        <v>45</v>
      </c>
      <c r="I2081" t="s">
        <v>55</v>
      </c>
      <c r="J2081" t="s">
        <v>57</v>
      </c>
      <c r="K2081" t="s">
        <v>57</v>
      </c>
      <c r="L2081" t="s">
        <v>89</v>
      </c>
      <c r="M2081" s="1">
        <v>36319</v>
      </c>
      <c r="N2081" t="s">
        <v>36</v>
      </c>
      <c r="O2081" t="s">
        <v>48</v>
      </c>
      <c r="P2081" t="s">
        <v>60</v>
      </c>
      <c r="Q2081" t="s">
        <v>77</v>
      </c>
      <c r="R2081" t="s">
        <v>40</v>
      </c>
      <c r="S2081" t="str">
        <f>IF(Table1[[#This Row],[Current Employee Rating]]&gt;=4,"High Performer",IF(Table1[[#This Row],[Current Employee Rating]]&gt;=3,"Average Performer","Low Performer"))</f>
        <v>Low Performer</v>
      </c>
      <c r="T2081">
        <v>2</v>
      </c>
      <c r="U2081" s="1">
        <v>44899</v>
      </c>
      <c r="V2081">
        <v>4</v>
      </c>
      <c r="W2081" t="str">
        <f>IF(Table1[[#This Row],[Engagement Score]]&lt;3,"Low",IF(Table1[[#This Row],[Engagement Score]]&lt;4,"Medium","High"))</f>
        <v>High</v>
      </c>
      <c r="X2081">
        <v>1</v>
      </c>
      <c r="Y2081" t="str">
        <f>IF(Table1[[#This Row],[Satisfaction Score]]&lt;3,"Unsatisfied",IF(Table1[[#This Row],[Satisfaction Score]]&lt;4,"Neutral","Satisfied"))</f>
        <v>Unsatisfied</v>
      </c>
      <c r="Z2081">
        <v>4</v>
      </c>
      <c r="AA2081" s="1">
        <v>44854</v>
      </c>
      <c r="AB2081" t="s">
        <v>92</v>
      </c>
      <c r="AC2081" t="s">
        <v>42</v>
      </c>
      <c r="AD2081" t="s">
        <v>73</v>
      </c>
      <c r="AE2081">
        <v>5</v>
      </c>
      <c r="AF2081" s="5">
        <v>605.84</v>
      </c>
      <c r="AG2081">
        <v>20</v>
      </c>
      <c r="AH2081" t="str">
        <f t="shared" si="32"/>
        <v>Young Adult</v>
      </c>
    </row>
    <row r="2082" spans="1:34" x14ac:dyDescent="0.25">
      <c r="A2082">
        <v>2604</v>
      </c>
      <c r="B2082" s="1">
        <v>43454</v>
      </c>
      <c r="C2082">
        <v>7</v>
      </c>
      <c r="D2082" t="s">
        <v>53</v>
      </c>
      <c r="E2082" t="s">
        <v>54</v>
      </c>
      <c r="F2082" t="s">
        <v>30</v>
      </c>
      <c r="G2082" t="s">
        <v>31</v>
      </c>
      <c r="H2082" t="s">
        <v>32</v>
      </c>
      <c r="I2082" t="s">
        <v>55</v>
      </c>
      <c r="J2082" t="s">
        <v>57</v>
      </c>
      <c r="K2082" t="s">
        <v>57</v>
      </c>
      <c r="L2082" t="s">
        <v>47</v>
      </c>
      <c r="M2082" s="1">
        <v>31846</v>
      </c>
      <c r="N2082" t="s">
        <v>36</v>
      </c>
      <c r="O2082" t="s">
        <v>48</v>
      </c>
      <c r="P2082" t="s">
        <v>60</v>
      </c>
      <c r="Q2082" t="s">
        <v>77</v>
      </c>
      <c r="R2082" t="s">
        <v>40</v>
      </c>
      <c r="S2082" t="str">
        <f>IF(Table1[[#This Row],[Current Employee Rating]]&gt;=4,"High Performer",IF(Table1[[#This Row],[Current Employee Rating]]&gt;=3,"Average Performer","Low Performer"))</f>
        <v>High Performer</v>
      </c>
      <c r="T2082">
        <v>5</v>
      </c>
      <c r="U2082" s="1">
        <v>44949</v>
      </c>
      <c r="V2082">
        <v>1</v>
      </c>
      <c r="W2082" t="str">
        <f>IF(Table1[[#This Row],[Engagement Score]]&lt;3,"Low",IF(Table1[[#This Row],[Engagement Score]]&lt;4,"Medium","High"))</f>
        <v>Low</v>
      </c>
      <c r="X2082">
        <v>1</v>
      </c>
      <c r="Y2082" t="str">
        <f>IF(Table1[[#This Row],[Satisfaction Score]]&lt;3,"Unsatisfied",IF(Table1[[#This Row],[Satisfaction Score]]&lt;4,"Neutral","Satisfied"))</f>
        <v>Unsatisfied</v>
      </c>
      <c r="Z2082">
        <v>2</v>
      </c>
      <c r="AA2082" s="1">
        <v>44866</v>
      </c>
      <c r="AB2082" t="s">
        <v>41</v>
      </c>
      <c r="AC2082" t="s">
        <v>42</v>
      </c>
      <c r="AD2082" t="s">
        <v>43</v>
      </c>
      <c r="AE2082">
        <v>5</v>
      </c>
      <c r="AF2082" s="5">
        <v>990.59</v>
      </c>
      <c r="AG2082">
        <v>31</v>
      </c>
      <c r="AH2082" t="str">
        <f t="shared" si="32"/>
        <v>Adult</v>
      </c>
    </row>
    <row r="2083" spans="1:34" x14ac:dyDescent="0.25">
      <c r="A2083">
        <v>2605</v>
      </c>
      <c r="B2083" s="1">
        <v>44263</v>
      </c>
      <c r="C2083">
        <v>5</v>
      </c>
      <c r="D2083" t="s">
        <v>53</v>
      </c>
      <c r="E2083" t="s">
        <v>69</v>
      </c>
      <c r="F2083" t="s">
        <v>30</v>
      </c>
      <c r="G2083" t="s">
        <v>55</v>
      </c>
      <c r="H2083" t="s">
        <v>32</v>
      </c>
      <c r="I2083" t="s">
        <v>46</v>
      </c>
      <c r="J2083" t="s">
        <v>57</v>
      </c>
      <c r="K2083" t="s">
        <v>57</v>
      </c>
      <c r="L2083" t="s">
        <v>101</v>
      </c>
      <c r="M2083" s="1">
        <v>25061</v>
      </c>
      <c r="N2083" t="s">
        <v>156</v>
      </c>
      <c r="O2083" t="s">
        <v>48</v>
      </c>
      <c r="P2083" t="s">
        <v>72</v>
      </c>
      <c r="Q2083" t="s">
        <v>67</v>
      </c>
      <c r="R2083" t="s">
        <v>40</v>
      </c>
      <c r="S2083" t="str">
        <f>IF(Table1[[#This Row],[Current Employee Rating]]&gt;=4,"High Performer",IF(Table1[[#This Row],[Current Employee Rating]]&gt;=3,"Average Performer","Low Performer"))</f>
        <v>High Performer</v>
      </c>
      <c r="T2083">
        <v>4</v>
      </c>
      <c r="U2083" s="1">
        <v>44982</v>
      </c>
      <c r="V2083">
        <v>3</v>
      </c>
      <c r="W2083" t="str">
        <f>IF(Table1[[#This Row],[Engagement Score]]&lt;3,"Low",IF(Table1[[#This Row],[Engagement Score]]&lt;4,"Medium","High"))</f>
        <v>Medium</v>
      </c>
      <c r="X2083">
        <v>4</v>
      </c>
      <c r="Y2083" t="str">
        <f>IF(Table1[[#This Row],[Satisfaction Score]]&lt;3,"Unsatisfied",IF(Table1[[#This Row],[Satisfaction Score]]&lt;4,"Neutral","Satisfied"))</f>
        <v>Satisfied</v>
      </c>
      <c r="Z2083">
        <v>3</v>
      </c>
      <c r="AA2083" s="1">
        <v>44879</v>
      </c>
      <c r="AB2083" t="s">
        <v>62</v>
      </c>
      <c r="AC2083" t="s">
        <v>51</v>
      </c>
      <c r="AD2083" t="s">
        <v>63</v>
      </c>
      <c r="AE2083">
        <v>4</v>
      </c>
      <c r="AF2083" s="5">
        <v>549.19000000000005</v>
      </c>
      <c r="AG2083">
        <v>53</v>
      </c>
      <c r="AH2083" t="str">
        <f t="shared" si="32"/>
        <v>Middle Aged</v>
      </c>
    </row>
    <row r="2084" spans="1:34" x14ac:dyDescent="0.25">
      <c r="A2084">
        <v>2606</v>
      </c>
      <c r="B2084" s="1">
        <v>44127</v>
      </c>
      <c r="C2084">
        <v>5</v>
      </c>
      <c r="D2084" t="s">
        <v>53</v>
      </c>
      <c r="E2084" t="s">
        <v>29</v>
      </c>
      <c r="F2084" t="s">
        <v>30</v>
      </c>
      <c r="G2084" t="s">
        <v>55</v>
      </c>
      <c r="H2084" t="s">
        <v>32</v>
      </c>
      <c r="I2084" t="s">
        <v>46</v>
      </c>
      <c r="J2084" t="s">
        <v>57</v>
      </c>
      <c r="K2084" t="s">
        <v>57</v>
      </c>
      <c r="L2084" t="s">
        <v>96</v>
      </c>
      <c r="M2084" s="1">
        <v>18842</v>
      </c>
      <c r="N2084" t="s">
        <v>156</v>
      </c>
      <c r="O2084" t="s">
        <v>48</v>
      </c>
      <c r="P2084" t="s">
        <v>38</v>
      </c>
      <c r="Q2084" t="s">
        <v>61</v>
      </c>
      <c r="R2084" t="s">
        <v>40</v>
      </c>
      <c r="S2084" t="str">
        <f>IF(Table1[[#This Row],[Current Employee Rating]]&gt;=4,"High Performer",IF(Table1[[#This Row],[Current Employee Rating]]&gt;=3,"Average Performer","Low Performer"))</f>
        <v>Low Performer</v>
      </c>
      <c r="T2084">
        <v>2</v>
      </c>
      <c r="U2084" s="1">
        <v>44918</v>
      </c>
      <c r="V2084">
        <v>1</v>
      </c>
      <c r="W2084" t="str">
        <f>IF(Table1[[#This Row],[Engagement Score]]&lt;3,"Low",IF(Table1[[#This Row],[Engagement Score]]&lt;4,"Medium","High"))</f>
        <v>Low</v>
      </c>
      <c r="X2084">
        <v>5</v>
      </c>
      <c r="Y2084" t="str">
        <f>IF(Table1[[#This Row],[Satisfaction Score]]&lt;3,"Unsatisfied",IF(Table1[[#This Row],[Satisfaction Score]]&lt;4,"Neutral","Satisfied"))</f>
        <v>Satisfied</v>
      </c>
      <c r="Z2084">
        <v>1</v>
      </c>
      <c r="AA2084" s="1">
        <v>44880</v>
      </c>
      <c r="AB2084" t="s">
        <v>41</v>
      </c>
      <c r="AC2084" t="s">
        <v>51</v>
      </c>
      <c r="AD2084" t="s">
        <v>52</v>
      </c>
      <c r="AE2084">
        <v>1</v>
      </c>
      <c r="AF2084" s="5">
        <v>587.34</v>
      </c>
      <c r="AG2084">
        <v>69</v>
      </c>
      <c r="AH2084" t="str">
        <f t="shared" si="32"/>
        <v>Old</v>
      </c>
    </row>
    <row r="2085" spans="1:34" x14ac:dyDescent="0.25">
      <c r="A2085">
        <v>2607</v>
      </c>
      <c r="B2085" s="1">
        <v>43553</v>
      </c>
      <c r="C2085">
        <v>7</v>
      </c>
      <c r="D2085" t="s">
        <v>53</v>
      </c>
      <c r="E2085" t="s">
        <v>85</v>
      </c>
      <c r="F2085" t="s">
        <v>30</v>
      </c>
      <c r="G2085" t="s">
        <v>31</v>
      </c>
      <c r="H2085" t="s">
        <v>56</v>
      </c>
      <c r="I2085" t="s">
        <v>46</v>
      </c>
      <c r="J2085" t="s">
        <v>57</v>
      </c>
      <c r="K2085" t="s">
        <v>57</v>
      </c>
      <c r="L2085" t="s">
        <v>97</v>
      </c>
      <c r="M2085" s="1">
        <v>28047</v>
      </c>
      <c r="N2085" t="s">
        <v>158</v>
      </c>
      <c r="O2085" t="s">
        <v>48</v>
      </c>
      <c r="P2085" t="s">
        <v>38</v>
      </c>
      <c r="Q2085" t="s">
        <v>67</v>
      </c>
      <c r="R2085" t="s">
        <v>40</v>
      </c>
      <c r="S2085" t="str">
        <f>IF(Table1[[#This Row],[Current Employee Rating]]&gt;=4,"High Performer",IF(Table1[[#This Row],[Current Employee Rating]]&gt;=3,"Average Performer","Low Performer"))</f>
        <v>Low Performer</v>
      </c>
      <c r="T2085">
        <v>2</v>
      </c>
      <c r="U2085" s="1">
        <v>44983</v>
      </c>
      <c r="V2085">
        <v>3</v>
      </c>
      <c r="W2085" t="str">
        <f>IF(Table1[[#This Row],[Engagement Score]]&lt;3,"Low",IF(Table1[[#This Row],[Engagement Score]]&lt;4,"Medium","High"))</f>
        <v>Medium</v>
      </c>
      <c r="X2085">
        <v>1</v>
      </c>
      <c r="Y2085" t="str">
        <f>IF(Table1[[#This Row],[Satisfaction Score]]&lt;3,"Unsatisfied",IF(Table1[[#This Row],[Satisfaction Score]]&lt;4,"Neutral","Satisfied"))</f>
        <v>Unsatisfied</v>
      </c>
      <c r="Z2085">
        <v>2</v>
      </c>
      <c r="AA2085" s="1">
        <v>44921</v>
      </c>
      <c r="AB2085" t="s">
        <v>68</v>
      </c>
      <c r="AC2085" t="s">
        <v>51</v>
      </c>
      <c r="AD2085" t="s">
        <v>63</v>
      </c>
      <c r="AE2085">
        <v>3</v>
      </c>
      <c r="AF2085" s="5">
        <v>918.96</v>
      </c>
      <c r="AG2085">
        <v>43</v>
      </c>
      <c r="AH2085" t="str">
        <f t="shared" si="32"/>
        <v>Middle Aged</v>
      </c>
    </row>
    <row r="2086" spans="1:34" x14ac:dyDescent="0.25">
      <c r="A2086">
        <v>2608</v>
      </c>
      <c r="B2086" s="1">
        <v>44129</v>
      </c>
      <c r="C2086">
        <v>5</v>
      </c>
      <c r="D2086" t="s">
        <v>53</v>
      </c>
      <c r="E2086" t="s">
        <v>44</v>
      </c>
      <c r="F2086" t="s">
        <v>30</v>
      </c>
      <c r="G2086" t="s">
        <v>31</v>
      </c>
      <c r="H2086" t="s">
        <v>45</v>
      </c>
      <c r="I2086" t="s">
        <v>55</v>
      </c>
      <c r="J2086" t="s">
        <v>57</v>
      </c>
      <c r="K2086" t="s">
        <v>57</v>
      </c>
      <c r="L2086" t="s">
        <v>70</v>
      </c>
      <c r="M2086" s="1">
        <v>28460</v>
      </c>
      <c r="N2086" t="s">
        <v>162</v>
      </c>
      <c r="O2086" t="s">
        <v>48</v>
      </c>
      <c r="P2086" t="s">
        <v>84</v>
      </c>
      <c r="Q2086" t="s">
        <v>67</v>
      </c>
      <c r="R2086" t="s">
        <v>40</v>
      </c>
      <c r="S2086" t="str">
        <f>IF(Table1[[#This Row],[Current Employee Rating]]&gt;=4,"High Performer",IF(Table1[[#This Row],[Current Employee Rating]]&gt;=3,"Average Performer","Low Performer"))</f>
        <v>High Performer</v>
      </c>
      <c r="T2086">
        <v>4</v>
      </c>
      <c r="U2086" s="1">
        <v>44780</v>
      </c>
      <c r="V2086">
        <v>1</v>
      </c>
      <c r="W2086" t="str">
        <f>IF(Table1[[#This Row],[Engagement Score]]&lt;3,"Low",IF(Table1[[#This Row],[Engagement Score]]&lt;4,"Medium","High"))</f>
        <v>Low</v>
      </c>
      <c r="X2086">
        <v>4</v>
      </c>
      <c r="Y2086" t="str">
        <f>IF(Table1[[#This Row],[Satisfaction Score]]&lt;3,"Unsatisfied",IF(Table1[[#This Row],[Satisfaction Score]]&lt;4,"Neutral","Satisfied"))</f>
        <v>Satisfied</v>
      </c>
      <c r="Z2086">
        <v>5</v>
      </c>
      <c r="AA2086" s="1">
        <v>44947</v>
      </c>
      <c r="AB2086" t="s">
        <v>62</v>
      </c>
      <c r="AC2086" t="s">
        <v>42</v>
      </c>
      <c r="AD2086" t="s">
        <v>52</v>
      </c>
      <c r="AE2086">
        <v>2</v>
      </c>
      <c r="AF2086" s="5">
        <v>525.41</v>
      </c>
      <c r="AG2086">
        <v>43</v>
      </c>
      <c r="AH2086" t="str">
        <f t="shared" si="32"/>
        <v>Middle Aged</v>
      </c>
    </row>
    <row r="2087" spans="1:34" x14ac:dyDescent="0.25">
      <c r="A2087">
        <v>2609</v>
      </c>
      <c r="B2087" s="1">
        <v>43805</v>
      </c>
      <c r="C2087">
        <v>6</v>
      </c>
      <c r="D2087" t="s">
        <v>53</v>
      </c>
      <c r="E2087" t="s">
        <v>87</v>
      </c>
      <c r="F2087" t="s">
        <v>30</v>
      </c>
      <c r="G2087" t="s">
        <v>46</v>
      </c>
      <c r="H2087" t="s">
        <v>56</v>
      </c>
      <c r="I2087" t="s">
        <v>33</v>
      </c>
      <c r="J2087" t="s">
        <v>57</v>
      </c>
      <c r="K2087" t="s">
        <v>57</v>
      </c>
      <c r="L2087" t="s">
        <v>58</v>
      </c>
      <c r="M2087" s="1">
        <v>26158</v>
      </c>
      <c r="N2087" t="s">
        <v>162</v>
      </c>
      <c r="O2087" t="s">
        <v>48</v>
      </c>
      <c r="P2087" t="s">
        <v>84</v>
      </c>
      <c r="Q2087" t="s">
        <v>39</v>
      </c>
      <c r="R2087" t="s">
        <v>40</v>
      </c>
      <c r="S2087" t="str">
        <f>IF(Table1[[#This Row],[Current Employee Rating]]&gt;=4,"High Performer",IF(Table1[[#This Row],[Current Employee Rating]]&gt;=3,"Average Performer","Low Performer"))</f>
        <v>Low Performer</v>
      </c>
      <c r="T2087">
        <v>2</v>
      </c>
      <c r="U2087" s="1">
        <v>45045</v>
      </c>
      <c r="V2087">
        <v>3</v>
      </c>
      <c r="W2087" t="str">
        <f>IF(Table1[[#This Row],[Engagement Score]]&lt;3,"Low",IF(Table1[[#This Row],[Engagement Score]]&lt;4,"Medium","High"))</f>
        <v>Medium</v>
      </c>
      <c r="X2087">
        <v>3</v>
      </c>
      <c r="Y2087" t="str">
        <f>IF(Table1[[#This Row],[Satisfaction Score]]&lt;3,"Unsatisfied",IF(Table1[[#This Row],[Satisfaction Score]]&lt;4,"Neutral","Satisfied"))</f>
        <v>Neutral</v>
      </c>
      <c r="Z2087">
        <v>4</v>
      </c>
      <c r="AA2087" s="1">
        <v>44808</v>
      </c>
      <c r="AB2087" t="s">
        <v>92</v>
      </c>
      <c r="AC2087" t="s">
        <v>51</v>
      </c>
      <c r="AD2087" t="s">
        <v>73</v>
      </c>
      <c r="AE2087">
        <v>1</v>
      </c>
      <c r="AF2087" s="5">
        <v>484.08</v>
      </c>
      <c r="AG2087">
        <v>48</v>
      </c>
      <c r="AH2087" t="str">
        <f t="shared" si="32"/>
        <v>Middle Aged</v>
      </c>
    </row>
    <row r="2088" spans="1:34" x14ac:dyDescent="0.25">
      <c r="A2088">
        <v>2610</v>
      </c>
      <c r="B2088" s="1">
        <v>44827</v>
      </c>
      <c r="C2088">
        <v>3</v>
      </c>
      <c r="D2088" t="s">
        <v>53</v>
      </c>
      <c r="E2088" t="s">
        <v>64</v>
      </c>
      <c r="F2088" t="s">
        <v>30</v>
      </c>
      <c r="G2088" t="s">
        <v>55</v>
      </c>
      <c r="H2088" t="s">
        <v>56</v>
      </c>
      <c r="I2088" t="s">
        <v>55</v>
      </c>
      <c r="J2088" t="s">
        <v>57</v>
      </c>
      <c r="K2088" t="s">
        <v>57</v>
      </c>
      <c r="L2088" t="s">
        <v>65</v>
      </c>
      <c r="M2088" s="1">
        <v>17531</v>
      </c>
      <c r="N2088" t="s">
        <v>162</v>
      </c>
      <c r="O2088" t="s">
        <v>48</v>
      </c>
      <c r="P2088" t="s">
        <v>38</v>
      </c>
      <c r="Q2088" t="s">
        <v>39</v>
      </c>
      <c r="R2088" t="s">
        <v>40</v>
      </c>
      <c r="S2088" t="str">
        <f>IF(Table1[[#This Row],[Current Employee Rating]]&gt;=4,"High Performer",IF(Table1[[#This Row],[Current Employee Rating]]&gt;=3,"Average Performer","Low Performer"))</f>
        <v>Low Performer</v>
      </c>
      <c r="T2088">
        <v>2</v>
      </c>
      <c r="U2088" s="1">
        <v>44869</v>
      </c>
      <c r="V2088">
        <v>5</v>
      </c>
      <c r="W2088" t="str">
        <f>IF(Table1[[#This Row],[Engagement Score]]&lt;3,"Low",IF(Table1[[#This Row],[Engagement Score]]&lt;4,"Medium","High"))</f>
        <v>High</v>
      </c>
      <c r="X2088">
        <v>1</v>
      </c>
      <c r="Y2088" t="str">
        <f>IF(Table1[[#This Row],[Satisfaction Score]]&lt;3,"Unsatisfied",IF(Table1[[#This Row],[Satisfaction Score]]&lt;4,"Neutral","Satisfied"))</f>
        <v>Unsatisfied</v>
      </c>
      <c r="Z2088">
        <v>2</v>
      </c>
      <c r="AA2088" s="1">
        <v>45102</v>
      </c>
      <c r="AB2088" t="s">
        <v>50</v>
      </c>
      <c r="AC2088" t="s">
        <v>51</v>
      </c>
      <c r="AD2088" t="s">
        <v>73</v>
      </c>
      <c r="AE2088">
        <v>5</v>
      </c>
      <c r="AF2088" s="5">
        <v>184.63</v>
      </c>
      <c r="AG2088">
        <v>75</v>
      </c>
      <c r="AH2088" t="str">
        <f t="shared" si="32"/>
        <v>Old</v>
      </c>
    </row>
    <row r="2089" spans="1:34" x14ac:dyDescent="0.25">
      <c r="A2089">
        <v>2611</v>
      </c>
      <c r="B2089" s="1">
        <v>43825</v>
      </c>
      <c r="C2089">
        <v>6</v>
      </c>
      <c r="D2089" t="s">
        <v>53</v>
      </c>
      <c r="E2089" t="s">
        <v>94</v>
      </c>
      <c r="F2089" t="s">
        <v>30</v>
      </c>
      <c r="G2089" t="s">
        <v>46</v>
      </c>
      <c r="H2089" t="s">
        <v>45</v>
      </c>
      <c r="I2089" t="s">
        <v>33</v>
      </c>
      <c r="J2089" t="s">
        <v>57</v>
      </c>
      <c r="K2089" t="s">
        <v>57</v>
      </c>
      <c r="L2089" t="s">
        <v>101</v>
      </c>
      <c r="M2089" s="1">
        <v>20720</v>
      </c>
      <c r="N2089" t="s">
        <v>162</v>
      </c>
      <c r="O2089" t="s">
        <v>48</v>
      </c>
      <c r="P2089" t="s">
        <v>72</v>
      </c>
      <c r="Q2089" t="s">
        <v>39</v>
      </c>
      <c r="R2089" t="s">
        <v>40</v>
      </c>
      <c r="S2089" t="str">
        <f>IF(Table1[[#This Row],[Current Employee Rating]]&gt;=4,"High Performer",IF(Table1[[#This Row],[Current Employee Rating]]&gt;=3,"Average Performer","Low Performer"))</f>
        <v>Low Performer</v>
      </c>
      <c r="T2089">
        <v>2</v>
      </c>
      <c r="U2089" s="1">
        <v>45102</v>
      </c>
      <c r="V2089">
        <v>5</v>
      </c>
      <c r="W2089" t="str">
        <f>IF(Table1[[#This Row],[Engagement Score]]&lt;3,"Low",IF(Table1[[#This Row],[Engagement Score]]&lt;4,"Medium","High"))</f>
        <v>High</v>
      </c>
      <c r="X2089">
        <v>3</v>
      </c>
      <c r="Y2089" t="str">
        <f>IF(Table1[[#This Row],[Satisfaction Score]]&lt;3,"Unsatisfied",IF(Table1[[#This Row],[Satisfaction Score]]&lt;4,"Neutral","Satisfied"))</f>
        <v>Neutral</v>
      </c>
      <c r="Z2089">
        <v>1</v>
      </c>
      <c r="AA2089" s="1">
        <v>44863</v>
      </c>
      <c r="AB2089" t="s">
        <v>50</v>
      </c>
      <c r="AC2089" t="s">
        <v>42</v>
      </c>
      <c r="AD2089" t="s">
        <v>43</v>
      </c>
      <c r="AE2089">
        <v>3</v>
      </c>
      <c r="AF2089" s="5">
        <v>793.77</v>
      </c>
      <c r="AG2089">
        <v>63</v>
      </c>
      <c r="AH2089" t="str">
        <f t="shared" si="32"/>
        <v>Old</v>
      </c>
    </row>
    <row r="2090" spans="1:34" x14ac:dyDescent="0.25">
      <c r="A2090">
        <v>2612</v>
      </c>
      <c r="B2090" s="1">
        <v>43339</v>
      </c>
      <c r="C2090">
        <v>7</v>
      </c>
      <c r="D2090" t="s">
        <v>53</v>
      </c>
      <c r="E2090" t="s">
        <v>74</v>
      </c>
      <c r="F2090" t="s">
        <v>30</v>
      </c>
      <c r="G2090" t="s">
        <v>46</v>
      </c>
      <c r="H2090" t="s">
        <v>56</v>
      </c>
      <c r="I2090" t="s">
        <v>46</v>
      </c>
      <c r="J2090" t="s">
        <v>57</v>
      </c>
      <c r="K2090" t="s">
        <v>57</v>
      </c>
      <c r="L2090" t="s">
        <v>70</v>
      </c>
      <c r="M2090" s="1">
        <v>23193</v>
      </c>
      <c r="N2090" t="s">
        <v>153</v>
      </c>
      <c r="O2090" t="s">
        <v>48</v>
      </c>
      <c r="P2090" t="s">
        <v>38</v>
      </c>
      <c r="Q2090" t="s">
        <v>67</v>
      </c>
      <c r="R2090" t="s">
        <v>40</v>
      </c>
      <c r="S2090" t="str">
        <f>IF(Table1[[#This Row],[Current Employee Rating]]&gt;=4,"High Performer",IF(Table1[[#This Row],[Current Employee Rating]]&gt;=3,"Average Performer","Low Performer"))</f>
        <v>High Performer</v>
      </c>
      <c r="T2090">
        <v>4</v>
      </c>
      <c r="U2090" s="1">
        <v>45011</v>
      </c>
      <c r="V2090">
        <v>2</v>
      </c>
      <c r="W2090" t="str">
        <f>IF(Table1[[#This Row],[Engagement Score]]&lt;3,"Low",IF(Table1[[#This Row],[Engagement Score]]&lt;4,"Medium","High"))</f>
        <v>Low</v>
      </c>
      <c r="X2090">
        <v>2</v>
      </c>
      <c r="Y2090" t="str">
        <f>IF(Table1[[#This Row],[Satisfaction Score]]&lt;3,"Unsatisfied",IF(Table1[[#This Row],[Satisfaction Score]]&lt;4,"Neutral","Satisfied"))</f>
        <v>Unsatisfied</v>
      </c>
      <c r="Z2090">
        <v>5</v>
      </c>
      <c r="AA2090" s="1">
        <v>45039</v>
      </c>
      <c r="AB2090" t="s">
        <v>50</v>
      </c>
      <c r="AC2090" t="s">
        <v>42</v>
      </c>
      <c r="AD2090" t="s">
        <v>63</v>
      </c>
      <c r="AE2090">
        <v>3</v>
      </c>
      <c r="AF2090" s="5">
        <v>301.02</v>
      </c>
      <c r="AG2090">
        <v>55</v>
      </c>
      <c r="AH2090" t="str">
        <f t="shared" si="32"/>
        <v>Middle Aged</v>
      </c>
    </row>
    <row r="2091" spans="1:34" x14ac:dyDescent="0.25">
      <c r="A2091">
        <v>2613</v>
      </c>
      <c r="B2091" s="1">
        <v>44907</v>
      </c>
      <c r="C2091">
        <v>3</v>
      </c>
      <c r="D2091" t="s">
        <v>53</v>
      </c>
      <c r="E2091" t="s">
        <v>81</v>
      </c>
      <c r="F2091" t="s">
        <v>30</v>
      </c>
      <c r="G2091" t="s">
        <v>46</v>
      </c>
      <c r="H2091" t="s">
        <v>56</v>
      </c>
      <c r="I2091" t="s">
        <v>55</v>
      </c>
      <c r="J2091" t="s">
        <v>57</v>
      </c>
      <c r="K2091" t="s">
        <v>57</v>
      </c>
      <c r="L2091" t="s">
        <v>99</v>
      </c>
      <c r="M2091" s="1">
        <v>16269</v>
      </c>
      <c r="N2091" t="s">
        <v>153</v>
      </c>
      <c r="O2091" t="s">
        <v>48</v>
      </c>
      <c r="P2091" t="s">
        <v>72</v>
      </c>
      <c r="Q2091" t="s">
        <v>61</v>
      </c>
      <c r="R2091" t="s">
        <v>40</v>
      </c>
      <c r="S2091" t="str">
        <f>IF(Table1[[#This Row],[Current Employee Rating]]&gt;=4,"High Performer",IF(Table1[[#This Row],[Current Employee Rating]]&gt;=3,"Average Performer","Low Performer"))</f>
        <v>High Performer</v>
      </c>
      <c r="T2091">
        <v>5</v>
      </c>
      <c r="U2091" s="1">
        <v>44989</v>
      </c>
      <c r="V2091">
        <v>2</v>
      </c>
      <c r="W2091" t="str">
        <f>IF(Table1[[#This Row],[Engagement Score]]&lt;3,"Low",IF(Table1[[#This Row],[Engagement Score]]&lt;4,"Medium","High"))</f>
        <v>Low</v>
      </c>
      <c r="X2091">
        <v>1</v>
      </c>
      <c r="Y2091" t="str">
        <f>IF(Table1[[#This Row],[Satisfaction Score]]&lt;3,"Unsatisfied",IF(Table1[[#This Row],[Satisfaction Score]]&lt;4,"Neutral","Satisfied"))</f>
        <v>Unsatisfied</v>
      </c>
      <c r="Z2091">
        <v>2</v>
      </c>
      <c r="AA2091" s="1">
        <v>44862</v>
      </c>
      <c r="AB2091" t="s">
        <v>41</v>
      </c>
      <c r="AC2091" t="s">
        <v>42</v>
      </c>
      <c r="AD2091" t="s">
        <v>43</v>
      </c>
      <c r="AE2091">
        <v>3</v>
      </c>
      <c r="AF2091" s="5">
        <v>253.86</v>
      </c>
      <c r="AG2091">
        <v>78</v>
      </c>
      <c r="AH2091" t="str">
        <f t="shared" si="32"/>
        <v>Old</v>
      </c>
    </row>
    <row r="2092" spans="1:34" x14ac:dyDescent="0.25">
      <c r="A2092">
        <v>2614</v>
      </c>
      <c r="B2092" s="1">
        <v>44329</v>
      </c>
      <c r="C2092">
        <v>4</v>
      </c>
      <c r="D2092" t="s">
        <v>53</v>
      </c>
      <c r="E2092" t="s">
        <v>54</v>
      </c>
      <c r="F2092" t="s">
        <v>30</v>
      </c>
      <c r="G2092" t="s">
        <v>46</v>
      </c>
      <c r="H2092" t="s">
        <v>45</v>
      </c>
      <c r="I2092" t="s">
        <v>55</v>
      </c>
      <c r="J2092" t="s">
        <v>57</v>
      </c>
      <c r="K2092" t="s">
        <v>57</v>
      </c>
      <c r="L2092" t="s">
        <v>70</v>
      </c>
      <c r="M2092" s="1">
        <v>31850</v>
      </c>
      <c r="N2092" t="s">
        <v>153</v>
      </c>
      <c r="O2092" t="s">
        <v>48</v>
      </c>
      <c r="P2092" t="s">
        <v>72</v>
      </c>
      <c r="Q2092" t="s">
        <v>77</v>
      </c>
      <c r="R2092" t="s">
        <v>40</v>
      </c>
      <c r="S2092" t="str">
        <f>IF(Table1[[#This Row],[Current Employee Rating]]&gt;=4,"High Performer",IF(Table1[[#This Row],[Current Employee Rating]]&gt;=3,"Average Performer","Low Performer"))</f>
        <v>High Performer</v>
      </c>
      <c r="T2092">
        <v>5</v>
      </c>
      <c r="U2092" s="1">
        <v>44884</v>
      </c>
      <c r="V2092">
        <v>5</v>
      </c>
      <c r="W2092" t="str">
        <f>IF(Table1[[#This Row],[Engagement Score]]&lt;3,"Low",IF(Table1[[#This Row],[Engagement Score]]&lt;4,"Medium","High"))</f>
        <v>High</v>
      </c>
      <c r="X2092">
        <v>1</v>
      </c>
      <c r="Y2092" t="str">
        <f>IF(Table1[[#This Row],[Satisfaction Score]]&lt;3,"Unsatisfied",IF(Table1[[#This Row],[Satisfaction Score]]&lt;4,"Neutral","Satisfied"))</f>
        <v>Unsatisfied</v>
      </c>
      <c r="Z2092">
        <v>1</v>
      </c>
      <c r="AA2092" s="1">
        <v>44874</v>
      </c>
      <c r="AB2092" t="s">
        <v>62</v>
      </c>
      <c r="AC2092" t="s">
        <v>51</v>
      </c>
      <c r="AD2092" t="s">
        <v>63</v>
      </c>
      <c r="AE2092">
        <v>2</v>
      </c>
      <c r="AF2092" s="5">
        <v>468.59</v>
      </c>
      <c r="AG2092">
        <v>34</v>
      </c>
      <c r="AH2092" t="str">
        <f t="shared" si="32"/>
        <v>Adult</v>
      </c>
    </row>
    <row r="2093" spans="1:34" x14ac:dyDescent="0.25">
      <c r="A2093">
        <v>2615</v>
      </c>
      <c r="B2093" s="1">
        <v>44286</v>
      </c>
      <c r="C2093">
        <v>5</v>
      </c>
      <c r="D2093" t="s">
        <v>137</v>
      </c>
      <c r="E2093" t="s">
        <v>69</v>
      </c>
      <c r="F2093" t="s">
        <v>30</v>
      </c>
      <c r="G2093" t="s">
        <v>31</v>
      </c>
      <c r="H2093" t="s">
        <v>56</v>
      </c>
      <c r="I2093" t="s">
        <v>46</v>
      </c>
      <c r="J2093" t="s">
        <v>57</v>
      </c>
      <c r="K2093" t="s">
        <v>57</v>
      </c>
      <c r="L2093" t="s">
        <v>35</v>
      </c>
      <c r="M2093" s="1">
        <v>22791</v>
      </c>
      <c r="N2093" t="s">
        <v>155</v>
      </c>
      <c r="O2093" t="s">
        <v>37</v>
      </c>
      <c r="P2093" t="s">
        <v>72</v>
      </c>
      <c r="Q2093" t="s">
        <v>61</v>
      </c>
      <c r="R2093" t="s">
        <v>40</v>
      </c>
      <c r="S2093" t="str">
        <f>IF(Table1[[#This Row],[Current Employee Rating]]&gt;=4,"High Performer",IF(Table1[[#This Row],[Current Employee Rating]]&gt;=3,"Average Performer","Low Performer"))</f>
        <v>High Performer</v>
      </c>
      <c r="T2093">
        <v>4</v>
      </c>
      <c r="U2093" s="1">
        <v>44900</v>
      </c>
      <c r="V2093">
        <v>5</v>
      </c>
      <c r="W2093" t="str">
        <f>IF(Table1[[#This Row],[Engagement Score]]&lt;3,"Low",IF(Table1[[#This Row],[Engagement Score]]&lt;4,"Medium","High"))</f>
        <v>High</v>
      </c>
      <c r="X2093">
        <v>1</v>
      </c>
      <c r="Y2093" t="str">
        <f>IF(Table1[[#This Row],[Satisfaction Score]]&lt;3,"Unsatisfied",IF(Table1[[#This Row],[Satisfaction Score]]&lt;4,"Neutral","Satisfied"))</f>
        <v>Unsatisfied</v>
      </c>
      <c r="Z2093">
        <v>3</v>
      </c>
      <c r="AA2093" s="1">
        <v>44995</v>
      </c>
      <c r="AB2093" t="s">
        <v>41</v>
      </c>
      <c r="AC2093" t="s">
        <v>42</v>
      </c>
      <c r="AD2093" t="s">
        <v>63</v>
      </c>
      <c r="AE2093">
        <v>5</v>
      </c>
      <c r="AF2093" s="5">
        <v>689.87</v>
      </c>
      <c r="AG2093">
        <v>59</v>
      </c>
      <c r="AH2093" t="str">
        <f t="shared" si="32"/>
        <v>Middle Aged</v>
      </c>
    </row>
    <row r="2094" spans="1:34" x14ac:dyDescent="0.25">
      <c r="A2094">
        <v>2616</v>
      </c>
      <c r="B2094" s="1">
        <v>43691</v>
      </c>
      <c r="C2094">
        <v>6</v>
      </c>
      <c r="D2094" t="s">
        <v>137</v>
      </c>
      <c r="E2094" t="s">
        <v>29</v>
      </c>
      <c r="F2094" t="s">
        <v>30</v>
      </c>
      <c r="G2094" t="s">
        <v>55</v>
      </c>
      <c r="H2094" t="s">
        <v>45</v>
      </c>
      <c r="I2094" t="s">
        <v>46</v>
      </c>
      <c r="J2094" t="s">
        <v>57</v>
      </c>
      <c r="K2094" t="s">
        <v>57</v>
      </c>
      <c r="L2094" t="s">
        <v>79</v>
      </c>
      <c r="M2094" s="1">
        <v>26651</v>
      </c>
      <c r="N2094" t="s">
        <v>155</v>
      </c>
      <c r="O2094" t="s">
        <v>37</v>
      </c>
      <c r="P2094" t="s">
        <v>72</v>
      </c>
      <c r="Q2094" t="s">
        <v>67</v>
      </c>
      <c r="R2094" t="s">
        <v>40</v>
      </c>
      <c r="S2094" t="str">
        <f>IF(Table1[[#This Row],[Current Employee Rating]]&gt;=4,"High Performer",IF(Table1[[#This Row],[Current Employee Rating]]&gt;=3,"Average Performer","Low Performer"))</f>
        <v>Low Performer</v>
      </c>
      <c r="T2094">
        <v>1</v>
      </c>
      <c r="U2094" s="1">
        <v>44816</v>
      </c>
      <c r="V2094">
        <v>3</v>
      </c>
      <c r="W2094" t="str">
        <f>IF(Table1[[#This Row],[Engagement Score]]&lt;3,"Low",IF(Table1[[#This Row],[Engagement Score]]&lt;4,"Medium","High"))</f>
        <v>Medium</v>
      </c>
      <c r="X2094">
        <v>1</v>
      </c>
      <c r="Y2094" t="str">
        <f>IF(Table1[[#This Row],[Satisfaction Score]]&lt;3,"Unsatisfied",IF(Table1[[#This Row],[Satisfaction Score]]&lt;4,"Neutral","Satisfied"))</f>
        <v>Unsatisfied</v>
      </c>
      <c r="Z2094">
        <v>3</v>
      </c>
      <c r="AA2094" s="1">
        <v>45032</v>
      </c>
      <c r="AB2094" t="s">
        <v>50</v>
      </c>
      <c r="AC2094" t="s">
        <v>51</v>
      </c>
      <c r="AD2094" t="s">
        <v>43</v>
      </c>
      <c r="AE2094">
        <v>5</v>
      </c>
      <c r="AF2094" s="5">
        <v>428.33</v>
      </c>
      <c r="AG2094">
        <v>47</v>
      </c>
      <c r="AH2094" t="str">
        <f t="shared" si="32"/>
        <v>Middle Aged</v>
      </c>
    </row>
    <row r="2095" spans="1:34" x14ac:dyDescent="0.25">
      <c r="A2095">
        <v>2617</v>
      </c>
      <c r="B2095" s="1">
        <v>44045</v>
      </c>
      <c r="C2095">
        <v>5</v>
      </c>
      <c r="D2095" t="s">
        <v>137</v>
      </c>
      <c r="E2095" t="s">
        <v>85</v>
      </c>
      <c r="F2095" t="s">
        <v>30</v>
      </c>
      <c r="G2095" t="s">
        <v>55</v>
      </c>
      <c r="H2095" t="s">
        <v>32</v>
      </c>
      <c r="I2095" t="s">
        <v>55</v>
      </c>
      <c r="J2095" t="s">
        <v>57</v>
      </c>
      <c r="K2095" t="s">
        <v>57</v>
      </c>
      <c r="L2095" t="s">
        <v>102</v>
      </c>
      <c r="M2095" s="1">
        <v>34815</v>
      </c>
      <c r="N2095" t="s">
        <v>155</v>
      </c>
      <c r="O2095" t="s">
        <v>37</v>
      </c>
      <c r="P2095" t="s">
        <v>49</v>
      </c>
      <c r="Q2095" t="s">
        <v>61</v>
      </c>
      <c r="R2095" t="s">
        <v>40</v>
      </c>
      <c r="S2095" t="str">
        <f>IF(Table1[[#This Row],[Current Employee Rating]]&gt;=4,"High Performer",IF(Table1[[#This Row],[Current Employee Rating]]&gt;=3,"Average Performer","Low Performer"))</f>
        <v>High Performer</v>
      </c>
      <c r="T2095">
        <v>4</v>
      </c>
      <c r="U2095" s="1">
        <v>44918</v>
      </c>
      <c r="V2095">
        <v>4</v>
      </c>
      <c r="W2095" t="str">
        <f>IF(Table1[[#This Row],[Engagement Score]]&lt;3,"Low",IF(Table1[[#This Row],[Engagement Score]]&lt;4,"Medium","High"))</f>
        <v>High</v>
      </c>
      <c r="X2095">
        <v>4</v>
      </c>
      <c r="Y2095" t="str">
        <f>IF(Table1[[#This Row],[Satisfaction Score]]&lt;3,"Unsatisfied",IF(Table1[[#This Row],[Satisfaction Score]]&lt;4,"Neutral","Satisfied"))</f>
        <v>Satisfied</v>
      </c>
      <c r="Z2095">
        <v>2</v>
      </c>
      <c r="AA2095" s="1">
        <v>45131</v>
      </c>
      <c r="AB2095" t="s">
        <v>62</v>
      </c>
      <c r="AC2095" t="s">
        <v>51</v>
      </c>
      <c r="AD2095" t="s">
        <v>63</v>
      </c>
      <c r="AE2095">
        <v>2</v>
      </c>
      <c r="AF2095" s="5">
        <v>806.47</v>
      </c>
      <c r="AG2095">
        <v>25</v>
      </c>
      <c r="AH2095" t="str">
        <f t="shared" si="32"/>
        <v>Adult</v>
      </c>
    </row>
    <row r="2096" spans="1:34" x14ac:dyDescent="0.25">
      <c r="A2096">
        <v>2618</v>
      </c>
      <c r="B2096" s="1">
        <v>43620</v>
      </c>
      <c r="C2096">
        <v>6</v>
      </c>
      <c r="D2096" t="s">
        <v>138</v>
      </c>
      <c r="E2096" t="s">
        <v>44</v>
      </c>
      <c r="F2096" t="s">
        <v>30</v>
      </c>
      <c r="G2096" t="s">
        <v>46</v>
      </c>
      <c r="H2096" t="s">
        <v>45</v>
      </c>
      <c r="I2096" t="s">
        <v>55</v>
      </c>
      <c r="J2096" t="s">
        <v>132</v>
      </c>
      <c r="K2096" t="s">
        <v>132</v>
      </c>
      <c r="L2096" t="s">
        <v>101</v>
      </c>
      <c r="M2096" s="1">
        <v>34658</v>
      </c>
      <c r="N2096" t="s">
        <v>36</v>
      </c>
      <c r="O2096" t="s">
        <v>37</v>
      </c>
      <c r="P2096" t="s">
        <v>38</v>
      </c>
      <c r="Q2096" t="s">
        <v>67</v>
      </c>
      <c r="R2096" t="s">
        <v>40</v>
      </c>
      <c r="S2096" t="str">
        <f>IF(Table1[[#This Row],[Current Employee Rating]]&gt;=4,"High Performer",IF(Table1[[#This Row],[Current Employee Rating]]&gt;=3,"Average Performer","Low Performer"))</f>
        <v>High Performer</v>
      </c>
      <c r="T2096">
        <v>4</v>
      </c>
      <c r="U2096" s="1">
        <v>45139</v>
      </c>
      <c r="V2096">
        <v>5</v>
      </c>
      <c r="W2096" t="str">
        <f>IF(Table1[[#This Row],[Engagement Score]]&lt;3,"Low",IF(Table1[[#This Row],[Engagement Score]]&lt;4,"Medium","High"))</f>
        <v>High</v>
      </c>
      <c r="X2096">
        <v>3</v>
      </c>
      <c r="Y2096" t="str">
        <f>IF(Table1[[#This Row],[Satisfaction Score]]&lt;3,"Unsatisfied",IF(Table1[[#This Row],[Satisfaction Score]]&lt;4,"Neutral","Satisfied"))</f>
        <v>Neutral</v>
      </c>
      <c r="Z2096">
        <v>3</v>
      </c>
      <c r="AA2096" s="1">
        <v>44949</v>
      </c>
      <c r="AB2096" t="s">
        <v>92</v>
      </c>
      <c r="AC2096" t="s">
        <v>42</v>
      </c>
      <c r="AD2096" t="s">
        <v>73</v>
      </c>
      <c r="AE2096">
        <v>3</v>
      </c>
      <c r="AF2096" s="5">
        <v>399.63</v>
      </c>
      <c r="AG2096">
        <v>25</v>
      </c>
      <c r="AH2096" t="str">
        <f t="shared" si="32"/>
        <v>Adult</v>
      </c>
    </row>
    <row r="2097" spans="1:34" x14ac:dyDescent="0.25">
      <c r="A2097">
        <v>2619</v>
      </c>
      <c r="B2097" s="1">
        <v>43999</v>
      </c>
      <c r="C2097">
        <v>5</v>
      </c>
      <c r="D2097" t="s">
        <v>53</v>
      </c>
      <c r="E2097" t="s">
        <v>74</v>
      </c>
      <c r="F2097" t="s">
        <v>30</v>
      </c>
      <c r="G2097" t="s">
        <v>31</v>
      </c>
      <c r="H2097" t="s">
        <v>45</v>
      </c>
      <c r="I2097" t="s">
        <v>33</v>
      </c>
      <c r="J2097" t="s">
        <v>57</v>
      </c>
      <c r="K2097" t="s">
        <v>57</v>
      </c>
      <c r="L2097" t="s">
        <v>70</v>
      </c>
      <c r="M2097" s="1">
        <v>16898</v>
      </c>
      <c r="N2097" t="s">
        <v>36</v>
      </c>
      <c r="O2097" t="s">
        <v>48</v>
      </c>
      <c r="P2097" t="s">
        <v>49</v>
      </c>
      <c r="Q2097" t="s">
        <v>77</v>
      </c>
      <c r="R2097" t="s">
        <v>40</v>
      </c>
      <c r="S2097" t="str">
        <f>IF(Table1[[#This Row],[Current Employee Rating]]&gt;=4,"High Performer",IF(Table1[[#This Row],[Current Employee Rating]]&gt;=3,"Average Performer","Low Performer"))</f>
        <v>High Performer</v>
      </c>
      <c r="T2097">
        <v>5</v>
      </c>
      <c r="U2097" s="1">
        <v>45006</v>
      </c>
      <c r="V2097">
        <v>1</v>
      </c>
      <c r="W2097" t="str">
        <f>IF(Table1[[#This Row],[Engagement Score]]&lt;3,"Low",IF(Table1[[#This Row],[Engagement Score]]&lt;4,"Medium","High"))</f>
        <v>Low</v>
      </c>
      <c r="X2097">
        <v>2</v>
      </c>
      <c r="Y2097" t="str">
        <f>IF(Table1[[#This Row],[Satisfaction Score]]&lt;3,"Unsatisfied",IF(Table1[[#This Row],[Satisfaction Score]]&lt;4,"Neutral","Satisfied"))</f>
        <v>Unsatisfied</v>
      </c>
      <c r="Z2097">
        <v>1</v>
      </c>
      <c r="AA2097" s="1">
        <v>44925</v>
      </c>
      <c r="AB2097" t="s">
        <v>68</v>
      </c>
      <c r="AC2097" t="s">
        <v>42</v>
      </c>
      <c r="AD2097" t="s">
        <v>63</v>
      </c>
      <c r="AE2097">
        <v>3</v>
      </c>
      <c r="AF2097" s="5">
        <v>440.24</v>
      </c>
      <c r="AG2097">
        <v>74</v>
      </c>
      <c r="AH2097" t="str">
        <f t="shared" si="32"/>
        <v>Old</v>
      </c>
    </row>
    <row r="2098" spans="1:34" x14ac:dyDescent="0.25">
      <c r="A2098">
        <v>2620</v>
      </c>
      <c r="B2098" s="1">
        <v>44259</v>
      </c>
      <c r="C2098">
        <v>5</v>
      </c>
      <c r="D2098" t="s">
        <v>53</v>
      </c>
      <c r="E2098" t="s">
        <v>81</v>
      </c>
      <c r="F2098" t="s">
        <v>30</v>
      </c>
      <c r="G2098" t="s">
        <v>55</v>
      </c>
      <c r="H2098" t="s">
        <v>56</v>
      </c>
      <c r="I2098" t="s">
        <v>55</v>
      </c>
      <c r="J2098" t="s">
        <v>57</v>
      </c>
      <c r="K2098" t="s">
        <v>57</v>
      </c>
      <c r="L2098" t="s">
        <v>65</v>
      </c>
      <c r="M2098" s="1">
        <v>26939</v>
      </c>
      <c r="N2098" t="s">
        <v>36</v>
      </c>
      <c r="O2098" t="s">
        <v>48</v>
      </c>
      <c r="P2098" t="s">
        <v>84</v>
      </c>
      <c r="Q2098" t="s">
        <v>67</v>
      </c>
      <c r="R2098" t="s">
        <v>40</v>
      </c>
      <c r="S2098" t="str">
        <f>IF(Table1[[#This Row],[Current Employee Rating]]&gt;=4,"High Performer",IF(Table1[[#This Row],[Current Employee Rating]]&gt;=3,"Average Performer","Low Performer"))</f>
        <v>Low Performer</v>
      </c>
      <c r="T2098">
        <v>1</v>
      </c>
      <c r="U2098" s="1">
        <v>44961</v>
      </c>
      <c r="V2098">
        <v>4</v>
      </c>
      <c r="W2098" t="str">
        <f>IF(Table1[[#This Row],[Engagement Score]]&lt;3,"Low",IF(Table1[[#This Row],[Engagement Score]]&lt;4,"Medium","High"))</f>
        <v>High</v>
      </c>
      <c r="X2098">
        <v>3</v>
      </c>
      <c r="Y2098" t="str">
        <f>IF(Table1[[#This Row],[Satisfaction Score]]&lt;3,"Unsatisfied",IF(Table1[[#This Row],[Satisfaction Score]]&lt;4,"Neutral","Satisfied"))</f>
        <v>Neutral</v>
      </c>
      <c r="Z2098">
        <v>4</v>
      </c>
      <c r="AA2098" s="1">
        <v>44950</v>
      </c>
      <c r="AB2098" t="s">
        <v>92</v>
      </c>
      <c r="AC2098" t="s">
        <v>51</v>
      </c>
      <c r="AD2098" t="s">
        <v>73</v>
      </c>
      <c r="AE2098">
        <v>1</v>
      </c>
      <c r="AF2098" s="5">
        <v>485.2</v>
      </c>
      <c r="AG2098">
        <v>48</v>
      </c>
      <c r="AH2098" t="str">
        <f t="shared" si="32"/>
        <v>Middle Aged</v>
      </c>
    </row>
    <row r="2099" spans="1:34" x14ac:dyDescent="0.25">
      <c r="A2099">
        <v>2621</v>
      </c>
      <c r="B2099" s="1">
        <v>43357</v>
      </c>
      <c r="C2099">
        <v>7</v>
      </c>
      <c r="D2099" t="s">
        <v>53</v>
      </c>
      <c r="E2099" t="s">
        <v>54</v>
      </c>
      <c r="F2099" t="s">
        <v>30</v>
      </c>
      <c r="G2099" t="s">
        <v>46</v>
      </c>
      <c r="H2099" t="s">
        <v>56</v>
      </c>
      <c r="I2099" t="s">
        <v>33</v>
      </c>
      <c r="J2099" t="s">
        <v>57</v>
      </c>
      <c r="K2099" t="s">
        <v>57</v>
      </c>
      <c r="L2099" t="s">
        <v>110</v>
      </c>
      <c r="M2099" s="1">
        <v>15559</v>
      </c>
      <c r="N2099" t="s">
        <v>156</v>
      </c>
      <c r="O2099" t="s">
        <v>48</v>
      </c>
      <c r="P2099" t="s">
        <v>38</v>
      </c>
      <c r="Q2099" t="s">
        <v>61</v>
      </c>
      <c r="R2099" t="s">
        <v>40</v>
      </c>
      <c r="S2099" t="str">
        <f>IF(Table1[[#This Row],[Current Employee Rating]]&gt;=4,"High Performer",IF(Table1[[#This Row],[Current Employee Rating]]&gt;=3,"Average Performer","Low Performer"))</f>
        <v>Low Performer</v>
      </c>
      <c r="T2099">
        <v>2</v>
      </c>
      <c r="U2099" s="1">
        <v>44928</v>
      </c>
      <c r="V2099">
        <v>3</v>
      </c>
      <c r="W2099" t="str">
        <f>IF(Table1[[#This Row],[Engagement Score]]&lt;3,"Low",IF(Table1[[#This Row],[Engagement Score]]&lt;4,"Medium","High"))</f>
        <v>Medium</v>
      </c>
      <c r="X2099">
        <v>5</v>
      </c>
      <c r="Y2099" t="str">
        <f>IF(Table1[[#This Row],[Satisfaction Score]]&lt;3,"Unsatisfied",IF(Table1[[#This Row],[Satisfaction Score]]&lt;4,"Neutral","Satisfied"))</f>
        <v>Satisfied</v>
      </c>
      <c r="Z2099">
        <v>4</v>
      </c>
      <c r="AA2099" s="1">
        <v>44988</v>
      </c>
      <c r="AB2099" t="s">
        <v>62</v>
      </c>
      <c r="AC2099" t="s">
        <v>42</v>
      </c>
      <c r="AD2099" t="s">
        <v>52</v>
      </c>
      <c r="AE2099">
        <v>2</v>
      </c>
      <c r="AF2099" s="5">
        <v>451.56</v>
      </c>
      <c r="AG2099">
        <v>76</v>
      </c>
      <c r="AH2099" t="str">
        <f t="shared" si="32"/>
        <v>Old</v>
      </c>
    </row>
    <row r="2100" spans="1:34" x14ac:dyDescent="0.25">
      <c r="A2100">
        <v>2622</v>
      </c>
      <c r="B2100" s="1">
        <v>44032</v>
      </c>
      <c r="C2100">
        <v>5</v>
      </c>
      <c r="D2100" t="s">
        <v>53</v>
      </c>
      <c r="E2100" t="s">
        <v>69</v>
      </c>
      <c r="F2100" t="s">
        <v>30</v>
      </c>
      <c r="G2100" t="s">
        <v>31</v>
      </c>
      <c r="H2100" t="s">
        <v>56</v>
      </c>
      <c r="I2100" t="s">
        <v>55</v>
      </c>
      <c r="J2100" t="s">
        <v>57</v>
      </c>
      <c r="K2100" t="s">
        <v>57</v>
      </c>
      <c r="L2100" t="s">
        <v>82</v>
      </c>
      <c r="M2100" s="1">
        <v>33511</v>
      </c>
      <c r="N2100" t="s">
        <v>156</v>
      </c>
      <c r="O2100" t="s">
        <v>48</v>
      </c>
      <c r="P2100" t="s">
        <v>84</v>
      </c>
      <c r="Q2100" t="s">
        <v>39</v>
      </c>
      <c r="R2100" t="s">
        <v>40</v>
      </c>
      <c r="S2100" t="str">
        <f>IF(Table1[[#This Row],[Current Employee Rating]]&gt;=4,"High Performer",IF(Table1[[#This Row],[Current Employee Rating]]&gt;=3,"Average Performer","Low Performer"))</f>
        <v>High Performer</v>
      </c>
      <c r="T2100">
        <v>4</v>
      </c>
      <c r="U2100" s="1">
        <v>44840</v>
      </c>
      <c r="V2100">
        <v>3</v>
      </c>
      <c r="W2100" t="str">
        <f>IF(Table1[[#This Row],[Engagement Score]]&lt;3,"Low",IF(Table1[[#This Row],[Engagement Score]]&lt;4,"Medium","High"))</f>
        <v>Medium</v>
      </c>
      <c r="X2100">
        <v>5</v>
      </c>
      <c r="Y2100" t="str">
        <f>IF(Table1[[#This Row],[Satisfaction Score]]&lt;3,"Unsatisfied",IF(Table1[[#This Row],[Satisfaction Score]]&lt;4,"Neutral","Satisfied"))</f>
        <v>Satisfied</v>
      </c>
      <c r="Z2100">
        <v>1</v>
      </c>
      <c r="AA2100" s="1">
        <v>44903</v>
      </c>
      <c r="AB2100" t="s">
        <v>41</v>
      </c>
      <c r="AC2100" t="s">
        <v>51</v>
      </c>
      <c r="AD2100" t="s">
        <v>73</v>
      </c>
      <c r="AE2100">
        <v>5</v>
      </c>
      <c r="AF2100" s="5">
        <v>159.37</v>
      </c>
      <c r="AG2100">
        <v>29</v>
      </c>
      <c r="AH2100" t="str">
        <f t="shared" si="32"/>
        <v>Adult</v>
      </c>
    </row>
    <row r="2101" spans="1:34" x14ac:dyDescent="0.25">
      <c r="A2101">
        <v>2623</v>
      </c>
      <c r="B2101" s="1">
        <v>43972</v>
      </c>
      <c r="C2101">
        <v>5</v>
      </c>
      <c r="D2101" t="s">
        <v>53</v>
      </c>
      <c r="E2101" t="s">
        <v>29</v>
      </c>
      <c r="F2101" t="s">
        <v>30</v>
      </c>
      <c r="G2101" t="s">
        <v>31</v>
      </c>
      <c r="H2101" t="s">
        <v>32</v>
      </c>
      <c r="I2101" t="s">
        <v>55</v>
      </c>
      <c r="J2101" t="s">
        <v>57</v>
      </c>
      <c r="K2101" t="s">
        <v>57</v>
      </c>
      <c r="L2101" t="s">
        <v>70</v>
      </c>
      <c r="M2101" s="1">
        <v>19553</v>
      </c>
      <c r="N2101" t="s">
        <v>156</v>
      </c>
      <c r="O2101" t="s">
        <v>48</v>
      </c>
      <c r="P2101" t="s">
        <v>84</v>
      </c>
      <c r="Q2101" t="s">
        <v>77</v>
      </c>
      <c r="R2101" t="s">
        <v>40</v>
      </c>
      <c r="S2101" t="str">
        <f>IF(Table1[[#This Row],[Current Employee Rating]]&gt;=4,"High Performer",IF(Table1[[#This Row],[Current Employee Rating]]&gt;=3,"Average Performer","Low Performer"))</f>
        <v>Low Performer</v>
      </c>
      <c r="T2101">
        <v>2</v>
      </c>
      <c r="U2101" s="1">
        <v>44875</v>
      </c>
      <c r="V2101">
        <v>2</v>
      </c>
      <c r="W2101" t="str">
        <f>IF(Table1[[#This Row],[Engagement Score]]&lt;3,"Low",IF(Table1[[#This Row],[Engagement Score]]&lt;4,"Medium","High"))</f>
        <v>Low</v>
      </c>
      <c r="X2101">
        <v>5</v>
      </c>
      <c r="Y2101" t="str">
        <f>IF(Table1[[#This Row],[Satisfaction Score]]&lt;3,"Unsatisfied",IF(Table1[[#This Row],[Satisfaction Score]]&lt;4,"Neutral","Satisfied"))</f>
        <v>Satisfied</v>
      </c>
      <c r="Z2101">
        <v>3</v>
      </c>
      <c r="AA2101" s="1">
        <v>44801</v>
      </c>
      <c r="AB2101" t="s">
        <v>41</v>
      </c>
      <c r="AC2101" t="s">
        <v>42</v>
      </c>
      <c r="AD2101" t="s">
        <v>52</v>
      </c>
      <c r="AE2101">
        <v>4</v>
      </c>
      <c r="AF2101" s="5">
        <v>310.27999999999997</v>
      </c>
      <c r="AG2101">
        <v>67</v>
      </c>
      <c r="AH2101" t="str">
        <f t="shared" si="32"/>
        <v>Old</v>
      </c>
    </row>
    <row r="2102" spans="1:34" x14ac:dyDescent="0.25">
      <c r="A2102">
        <v>2624</v>
      </c>
      <c r="B2102" s="1">
        <v>45088</v>
      </c>
      <c r="C2102">
        <v>2</v>
      </c>
      <c r="D2102" t="s">
        <v>53</v>
      </c>
      <c r="E2102" t="s">
        <v>85</v>
      </c>
      <c r="F2102" t="s">
        <v>30</v>
      </c>
      <c r="G2102" t="s">
        <v>46</v>
      </c>
      <c r="H2102" t="s">
        <v>32</v>
      </c>
      <c r="I2102" t="s">
        <v>33</v>
      </c>
      <c r="J2102" t="s">
        <v>57</v>
      </c>
      <c r="K2102" t="s">
        <v>57</v>
      </c>
      <c r="L2102" t="s">
        <v>101</v>
      </c>
      <c r="M2102" s="1">
        <v>30885</v>
      </c>
      <c r="N2102" t="s">
        <v>158</v>
      </c>
      <c r="O2102" t="s">
        <v>48</v>
      </c>
      <c r="P2102" t="s">
        <v>60</v>
      </c>
      <c r="Q2102" t="s">
        <v>61</v>
      </c>
      <c r="R2102" t="s">
        <v>40</v>
      </c>
      <c r="S2102" t="str">
        <f>IF(Table1[[#This Row],[Current Employee Rating]]&gt;=4,"High Performer",IF(Table1[[#This Row],[Current Employee Rating]]&gt;=3,"Average Performer","Low Performer"))</f>
        <v>Low Performer</v>
      </c>
      <c r="T2102">
        <v>2</v>
      </c>
      <c r="U2102" s="1">
        <v>44950</v>
      </c>
      <c r="V2102">
        <v>1</v>
      </c>
      <c r="W2102" t="str">
        <f>IF(Table1[[#This Row],[Engagement Score]]&lt;3,"Low",IF(Table1[[#This Row],[Engagement Score]]&lt;4,"Medium","High"))</f>
        <v>Low</v>
      </c>
      <c r="X2102">
        <v>4</v>
      </c>
      <c r="Y2102" t="str">
        <f>IF(Table1[[#This Row],[Satisfaction Score]]&lt;3,"Unsatisfied",IF(Table1[[#This Row],[Satisfaction Score]]&lt;4,"Neutral","Satisfied"))</f>
        <v>Satisfied</v>
      </c>
      <c r="Z2102">
        <v>3</v>
      </c>
      <c r="AA2102" s="1">
        <v>44869</v>
      </c>
      <c r="AB2102" t="s">
        <v>50</v>
      </c>
      <c r="AC2102" t="s">
        <v>42</v>
      </c>
      <c r="AD2102" t="s">
        <v>52</v>
      </c>
      <c r="AE2102">
        <v>2</v>
      </c>
      <c r="AF2102" s="5">
        <v>227.91</v>
      </c>
      <c r="AG2102">
        <v>39</v>
      </c>
      <c r="AH2102" t="str">
        <f t="shared" si="32"/>
        <v>Adult</v>
      </c>
    </row>
    <row r="2103" spans="1:34" x14ac:dyDescent="0.25">
      <c r="A2103">
        <v>2625</v>
      </c>
      <c r="B2103" s="1">
        <v>44892</v>
      </c>
      <c r="C2103">
        <v>3</v>
      </c>
      <c r="D2103" t="s">
        <v>53</v>
      </c>
      <c r="E2103" t="s">
        <v>44</v>
      </c>
      <c r="F2103" t="s">
        <v>30</v>
      </c>
      <c r="G2103" t="s">
        <v>55</v>
      </c>
      <c r="H2103" t="s">
        <v>56</v>
      </c>
      <c r="I2103" t="s">
        <v>55</v>
      </c>
      <c r="J2103" t="s">
        <v>57</v>
      </c>
      <c r="K2103" t="s">
        <v>57</v>
      </c>
      <c r="L2103" t="s">
        <v>89</v>
      </c>
      <c r="M2103" s="1">
        <v>16019</v>
      </c>
      <c r="N2103" t="s">
        <v>162</v>
      </c>
      <c r="O2103" t="s">
        <v>48</v>
      </c>
      <c r="P2103" t="s">
        <v>84</v>
      </c>
      <c r="Q2103" t="s">
        <v>77</v>
      </c>
      <c r="R2103" t="s">
        <v>40</v>
      </c>
      <c r="S2103" t="str">
        <f>IF(Table1[[#This Row],[Current Employee Rating]]&gt;=4,"High Performer",IF(Table1[[#This Row],[Current Employee Rating]]&gt;=3,"Average Performer","Low Performer"))</f>
        <v>Low Performer</v>
      </c>
      <c r="T2103">
        <v>2</v>
      </c>
      <c r="U2103" s="1">
        <v>44845</v>
      </c>
      <c r="V2103">
        <v>5</v>
      </c>
      <c r="W2103" t="str">
        <f>IF(Table1[[#This Row],[Engagement Score]]&lt;3,"Low",IF(Table1[[#This Row],[Engagement Score]]&lt;4,"Medium","High"))</f>
        <v>High</v>
      </c>
      <c r="X2103">
        <v>5</v>
      </c>
      <c r="Y2103" t="str">
        <f>IF(Table1[[#This Row],[Satisfaction Score]]&lt;3,"Unsatisfied",IF(Table1[[#This Row],[Satisfaction Score]]&lt;4,"Neutral","Satisfied"))</f>
        <v>Satisfied</v>
      </c>
      <c r="Z2103">
        <v>3</v>
      </c>
      <c r="AA2103" s="1">
        <v>44835</v>
      </c>
      <c r="AB2103" t="s">
        <v>68</v>
      </c>
      <c r="AC2103" t="s">
        <v>42</v>
      </c>
      <c r="AD2103" t="s">
        <v>43</v>
      </c>
      <c r="AE2103">
        <v>3</v>
      </c>
      <c r="AF2103" s="5">
        <v>379.25</v>
      </c>
      <c r="AG2103">
        <v>79</v>
      </c>
      <c r="AH2103" t="str">
        <f t="shared" si="32"/>
        <v>Old</v>
      </c>
    </row>
    <row r="2104" spans="1:34" x14ac:dyDescent="0.25">
      <c r="A2104">
        <v>2626</v>
      </c>
      <c r="B2104" s="1">
        <v>43892</v>
      </c>
      <c r="C2104">
        <v>6</v>
      </c>
      <c r="D2104" t="s">
        <v>53</v>
      </c>
      <c r="E2104" t="s">
        <v>87</v>
      </c>
      <c r="F2104" t="s">
        <v>30</v>
      </c>
      <c r="G2104" t="s">
        <v>55</v>
      </c>
      <c r="H2104" t="s">
        <v>32</v>
      </c>
      <c r="I2104" t="s">
        <v>33</v>
      </c>
      <c r="J2104" t="s">
        <v>57</v>
      </c>
      <c r="K2104" t="s">
        <v>57</v>
      </c>
      <c r="L2104" t="s">
        <v>96</v>
      </c>
      <c r="M2104" s="1">
        <v>28007</v>
      </c>
      <c r="N2104" t="s">
        <v>162</v>
      </c>
      <c r="O2104" t="s">
        <v>48</v>
      </c>
      <c r="P2104" t="s">
        <v>84</v>
      </c>
      <c r="Q2104" t="s">
        <v>39</v>
      </c>
      <c r="R2104" t="s">
        <v>40</v>
      </c>
      <c r="S2104" t="str">
        <f>IF(Table1[[#This Row],[Current Employee Rating]]&gt;=4,"High Performer",IF(Table1[[#This Row],[Current Employee Rating]]&gt;=3,"Average Performer","Low Performer"))</f>
        <v>High Performer</v>
      </c>
      <c r="T2104">
        <v>4</v>
      </c>
      <c r="U2104" s="1">
        <v>44857</v>
      </c>
      <c r="V2104">
        <v>1</v>
      </c>
      <c r="W2104" t="str">
        <f>IF(Table1[[#This Row],[Engagement Score]]&lt;3,"Low",IF(Table1[[#This Row],[Engagement Score]]&lt;4,"Medium","High"))</f>
        <v>Low</v>
      </c>
      <c r="X2104">
        <v>4</v>
      </c>
      <c r="Y2104" t="str">
        <f>IF(Table1[[#This Row],[Satisfaction Score]]&lt;3,"Unsatisfied",IF(Table1[[#This Row],[Satisfaction Score]]&lt;4,"Neutral","Satisfied"))</f>
        <v>Satisfied</v>
      </c>
      <c r="Z2104">
        <v>2</v>
      </c>
      <c r="AA2104" s="1">
        <v>44931</v>
      </c>
      <c r="AB2104" t="s">
        <v>68</v>
      </c>
      <c r="AC2104" t="s">
        <v>42</v>
      </c>
      <c r="AD2104" t="s">
        <v>52</v>
      </c>
      <c r="AE2104">
        <v>3</v>
      </c>
      <c r="AF2104" s="5">
        <v>197.3</v>
      </c>
      <c r="AG2104">
        <v>44</v>
      </c>
      <c r="AH2104" t="str">
        <f t="shared" si="32"/>
        <v>Middle Aged</v>
      </c>
    </row>
    <row r="2105" spans="1:34" x14ac:dyDescent="0.25">
      <c r="A2105">
        <v>2627</v>
      </c>
      <c r="B2105" s="1">
        <v>44955</v>
      </c>
      <c r="C2105">
        <v>3</v>
      </c>
      <c r="D2105" t="s">
        <v>53</v>
      </c>
      <c r="E2105" t="s">
        <v>64</v>
      </c>
      <c r="F2105" t="s">
        <v>30</v>
      </c>
      <c r="G2105" t="s">
        <v>55</v>
      </c>
      <c r="H2105" t="s">
        <v>32</v>
      </c>
      <c r="I2105" t="s">
        <v>46</v>
      </c>
      <c r="J2105" t="s">
        <v>57</v>
      </c>
      <c r="K2105" t="s">
        <v>57</v>
      </c>
      <c r="L2105" t="s">
        <v>101</v>
      </c>
      <c r="M2105" s="1">
        <v>33019</v>
      </c>
      <c r="N2105" t="s">
        <v>162</v>
      </c>
      <c r="O2105" t="s">
        <v>48</v>
      </c>
      <c r="P2105" t="s">
        <v>60</v>
      </c>
      <c r="Q2105" t="s">
        <v>77</v>
      </c>
      <c r="R2105" t="s">
        <v>40</v>
      </c>
      <c r="S2105" t="str">
        <f>IF(Table1[[#This Row],[Current Employee Rating]]&gt;=4,"High Performer",IF(Table1[[#This Row],[Current Employee Rating]]&gt;=3,"Average Performer","Low Performer"))</f>
        <v>High Performer</v>
      </c>
      <c r="T2105">
        <v>4</v>
      </c>
      <c r="U2105" s="1">
        <v>44788</v>
      </c>
      <c r="V2105">
        <v>5</v>
      </c>
      <c r="W2105" t="str">
        <f>IF(Table1[[#This Row],[Engagement Score]]&lt;3,"Low",IF(Table1[[#This Row],[Engagement Score]]&lt;4,"Medium","High"))</f>
        <v>High</v>
      </c>
      <c r="X2105">
        <v>3</v>
      </c>
      <c r="Y2105" t="str">
        <f>IF(Table1[[#This Row],[Satisfaction Score]]&lt;3,"Unsatisfied",IF(Table1[[#This Row],[Satisfaction Score]]&lt;4,"Neutral","Satisfied"))</f>
        <v>Neutral</v>
      </c>
      <c r="Z2105">
        <v>3</v>
      </c>
      <c r="AA2105" s="1">
        <v>44791</v>
      </c>
      <c r="AB2105" t="s">
        <v>50</v>
      </c>
      <c r="AC2105" t="s">
        <v>42</v>
      </c>
      <c r="AD2105" t="s">
        <v>63</v>
      </c>
      <c r="AE2105">
        <v>4</v>
      </c>
      <c r="AF2105" s="5">
        <v>862.64</v>
      </c>
      <c r="AG2105">
        <v>33</v>
      </c>
      <c r="AH2105" t="str">
        <f t="shared" si="32"/>
        <v>Adult</v>
      </c>
    </row>
    <row r="2106" spans="1:34" x14ac:dyDescent="0.25">
      <c r="A2106">
        <v>2628</v>
      </c>
      <c r="B2106" s="1">
        <v>44537</v>
      </c>
      <c r="C2106">
        <v>4</v>
      </c>
      <c r="D2106" t="s">
        <v>53</v>
      </c>
      <c r="E2106" t="s">
        <v>69</v>
      </c>
      <c r="F2106" t="s">
        <v>30</v>
      </c>
      <c r="G2106" t="s">
        <v>46</v>
      </c>
      <c r="H2106" t="s">
        <v>45</v>
      </c>
      <c r="I2106" t="s">
        <v>33</v>
      </c>
      <c r="J2106" t="s">
        <v>57</v>
      </c>
      <c r="K2106" t="s">
        <v>57</v>
      </c>
      <c r="L2106" t="s">
        <v>118</v>
      </c>
      <c r="M2106" s="1">
        <v>33561</v>
      </c>
      <c r="N2106" t="s">
        <v>162</v>
      </c>
      <c r="O2106" t="s">
        <v>48</v>
      </c>
      <c r="P2106" t="s">
        <v>49</v>
      </c>
      <c r="Q2106" t="s">
        <v>77</v>
      </c>
      <c r="R2106" t="s">
        <v>40</v>
      </c>
      <c r="S2106" t="str">
        <f>IF(Table1[[#This Row],[Current Employee Rating]]&gt;=4,"High Performer",IF(Table1[[#This Row],[Current Employee Rating]]&gt;=3,"Average Performer","Low Performer"))</f>
        <v>Low Performer</v>
      </c>
      <c r="T2106">
        <v>2</v>
      </c>
      <c r="U2106" s="1">
        <v>44901</v>
      </c>
      <c r="V2106">
        <v>5</v>
      </c>
      <c r="W2106" t="str">
        <f>IF(Table1[[#This Row],[Engagement Score]]&lt;3,"Low",IF(Table1[[#This Row],[Engagement Score]]&lt;4,"Medium","High"))</f>
        <v>High</v>
      </c>
      <c r="X2106">
        <v>4</v>
      </c>
      <c r="Y2106" t="str">
        <f>IF(Table1[[#This Row],[Satisfaction Score]]&lt;3,"Unsatisfied",IF(Table1[[#This Row],[Satisfaction Score]]&lt;4,"Neutral","Satisfied"))</f>
        <v>Satisfied</v>
      </c>
      <c r="Z2106">
        <v>2</v>
      </c>
      <c r="AA2106" s="1">
        <v>44809</v>
      </c>
      <c r="AB2106" t="s">
        <v>68</v>
      </c>
      <c r="AC2106" t="s">
        <v>42</v>
      </c>
      <c r="AD2106" t="s">
        <v>73</v>
      </c>
      <c r="AE2106">
        <v>1</v>
      </c>
      <c r="AF2106" s="5">
        <v>896.12</v>
      </c>
      <c r="AG2106">
        <v>30</v>
      </c>
      <c r="AH2106" t="str">
        <f t="shared" si="32"/>
        <v>Adult</v>
      </c>
    </row>
    <row r="2107" spans="1:34" x14ac:dyDescent="0.25">
      <c r="A2107">
        <v>2629</v>
      </c>
      <c r="B2107" s="1">
        <v>45004</v>
      </c>
      <c r="C2107">
        <v>3</v>
      </c>
      <c r="D2107" t="s">
        <v>53</v>
      </c>
      <c r="E2107" t="s">
        <v>29</v>
      </c>
      <c r="F2107" t="s">
        <v>30</v>
      </c>
      <c r="G2107" t="s">
        <v>31</v>
      </c>
      <c r="H2107" t="s">
        <v>56</v>
      </c>
      <c r="I2107" t="s">
        <v>33</v>
      </c>
      <c r="J2107" t="s">
        <v>57</v>
      </c>
      <c r="K2107" t="s">
        <v>57</v>
      </c>
      <c r="L2107" t="s">
        <v>111</v>
      </c>
      <c r="M2107" s="1">
        <v>27429</v>
      </c>
      <c r="N2107" t="s">
        <v>153</v>
      </c>
      <c r="O2107" t="s">
        <v>48</v>
      </c>
      <c r="P2107" t="s">
        <v>38</v>
      </c>
      <c r="Q2107" t="s">
        <v>61</v>
      </c>
      <c r="R2107" t="s">
        <v>40</v>
      </c>
      <c r="S2107" t="str">
        <f>IF(Table1[[#This Row],[Current Employee Rating]]&gt;=4,"High Performer",IF(Table1[[#This Row],[Current Employee Rating]]&gt;=3,"Average Performer","Low Performer"))</f>
        <v>Low Performer</v>
      </c>
      <c r="T2107">
        <v>1</v>
      </c>
      <c r="U2107" s="1">
        <v>44858</v>
      </c>
      <c r="V2107">
        <v>1</v>
      </c>
      <c r="W2107" t="str">
        <f>IF(Table1[[#This Row],[Engagement Score]]&lt;3,"Low",IF(Table1[[#This Row],[Engagement Score]]&lt;4,"Medium","High"))</f>
        <v>Low</v>
      </c>
      <c r="X2107">
        <v>5</v>
      </c>
      <c r="Y2107" t="str">
        <f>IF(Table1[[#This Row],[Satisfaction Score]]&lt;3,"Unsatisfied",IF(Table1[[#This Row],[Satisfaction Score]]&lt;4,"Neutral","Satisfied"))</f>
        <v>Satisfied</v>
      </c>
      <c r="Z2107">
        <v>4</v>
      </c>
      <c r="AA2107" s="1">
        <v>44931</v>
      </c>
      <c r="AB2107" t="s">
        <v>92</v>
      </c>
      <c r="AC2107" t="s">
        <v>51</v>
      </c>
      <c r="AD2107" t="s">
        <v>63</v>
      </c>
      <c r="AE2107">
        <v>4</v>
      </c>
      <c r="AF2107" s="5">
        <v>750.65</v>
      </c>
      <c r="AG2107">
        <v>48</v>
      </c>
      <c r="AH2107" t="str">
        <f t="shared" si="32"/>
        <v>Middle Aged</v>
      </c>
    </row>
    <row r="2108" spans="1:34" x14ac:dyDescent="0.25">
      <c r="A2108">
        <v>2630</v>
      </c>
      <c r="B2108" s="1">
        <v>44722</v>
      </c>
      <c r="C2108">
        <v>3</v>
      </c>
      <c r="D2108" t="s">
        <v>53</v>
      </c>
      <c r="E2108" t="s">
        <v>44</v>
      </c>
      <c r="F2108" t="s">
        <v>30</v>
      </c>
      <c r="G2108" t="s">
        <v>46</v>
      </c>
      <c r="H2108" t="s">
        <v>56</v>
      </c>
      <c r="I2108" t="s">
        <v>55</v>
      </c>
      <c r="J2108" t="s">
        <v>57</v>
      </c>
      <c r="K2108" t="s">
        <v>57</v>
      </c>
      <c r="L2108" t="s">
        <v>70</v>
      </c>
      <c r="M2108" s="1">
        <v>34642</v>
      </c>
      <c r="N2108" t="s">
        <v>153</v>
      </c>
      <c r="O2108" t="s">
        <v>48</v>
      </c>
      <c r="P2108" t="s">
        <v>84</v>
      </c>
      <c r="Q2108" t="s">
        <v>39</v>
      </c>
      <c r="R2108" t="s">
        <v>40</v>
      </c>
      <c r="S2108" t="str">
        <f>IF(Table1[[#This Row],[Current Employee Rating]]&gt;=4,"High Performer",IF(Table1[[#This Row],[Current Employee Rating]]&gt;=3,"Average Performer","Low Performer"))</f>
        <v>High Performer</v>
      </c>
      <c r="T2108">
        <v>5</v>
      </c>
      <c r="U2108" s="1">
        <v>44808</v>
      </c>
      <c r="V2108">
        <v>1</v>
      </c>
      <c r="W2108" t="str">
        <f>IF(Table1[[#This Row],[Engagement Score]]&lt;3,"Low",IF(Table1[[#This Row],[Engagement Score]]&lt;4,"Medium","High"))</f>
        <v>Low</v>
      </c>
      <c r="X2108">
        <v>5</v>
      </c>
      <c r="Y2108" t="str">
        <f>IF(Table1[[#This Row],[Satisfaction Score]]&lt;3,"Unsatisfied",IF(Table1[[#This Row],[Satisfaction Score]]&lt;4,"Neutral","Satisfied"))</f>
        <v>Satisfied</v>
      </c>
      <c r="Z2108">
        <v>4</v>
      </c>
      <c r="AA2108" s="1">
        <v>44811</v>
      </c>
      <c r="AB2108" t="s">
        <v>68</v>
      </c>
      <c r="AC2108" t="s">
        <v>51</v>
      </c>
      <c r="AD2108" t="s">
        <v>52</v>
      </c>
      <c r="AE2108">
        <v>4</v>
      </c>
      <c r="AF2108" s="5">
        <v>424.19</v>
      </c>
      <c r="AG2108">
        <v>28</v>
      </c>
      <c r="AH2108" t="str">
        <f t="shared" si="32"/>
        <v>Adult</v>
      </c>
    </row>
    <row r="2109" spans="1:34" x14ac:dyDescent="0.25">
      <c r="A2109">
        <v>2631</v>
      </c>
      <c r="B2109" s="1">
        <v>44258</v>
      </c>
      <c r="C2109">
        <v>5</v>
      </c>
      <c r="D2109" t="s">
        <v>53</v>
      </c>
      <c r="E2109" t="s">
        <v>87</v>
      </c>
      <c r="F2109" t="s">
        <v>30</v>
      </c>
      <c r="G2109" t="s">
        <v>55</v>
      </c>
      <c r="H2109" t="s">
        <v>32</v>
      </c>
      <c r="I2109" t="s">
        <v>55</v>
      </c>
      <c r="J2109" t="s">
        <v>57</v>
      </c>
      <c r="K2109" t="s">
        <v>57</v>
      </c>
      <c r="L2109" t="s">
        <v>102</v>
      </c>
      <c r="M2109" s="1">
        <v>35894</v>
      </c>
      <c r="N2109" t="s">
        <v>153</v>
      </c>
      <c r="O2109" t="s">
        <v>37</v>
      </c>
      <c r="P2109" t="s">
        <v>72</v>
      </c>
      <c r="Q2109" t="s">
        <v>39</v>
      </c>
      <c r="R2109" t="s">
        <v>40</v>
      </c>
      <c r="S2109" t="str">
        <f>IF(Table1[[#This Row],[Current Employee Rating]]&gt;=4,"High Performer",IF(Table1[[#This Row],[Current Employee Rating]]&gt;=3,"Average Performer","Low Performer"))</f>
        <v>Low Performer</v>
      </c>
      <c r="T2109">
        <v>2</v>
      </c>
      <c r="U2109" s="1">
        <v>44934</v>
      </c>
      <c r="V2109">
        <v>5</v>
      </c>
      <c r="W2109" t="str">
        <f>IF(Table1[[#This Row],[Engagement Score]]&lt;3,"Low",IF(Table1[[#This Row],[Engagement Score]]&lt;4,"Medium","High"))</f>
        <v>High</v>
      </c>
      <c r="X2109">
        <v>1</v>
      </c>
      <c r="Y2109" t="str">
        <f>IF(Table1[[#This Row],[Satisfaction Score]]&lt;3,"Unsatisfied",IF(Table1[[#This Row],[Satisfaction Score]]&lt;4,"Neutral","Satisfied"))</f>
        <v>Unsatisfied</v>
      </c>
      <c r="Z2109">
        <v>4</v>
      </c>
      <c r="AA2109" s="1">
        <v>44845</v>
      </c>
      <c r="AB2109" t="s">
        <v>50</v>
      </c>
      <c r="AC2109" t="s">
        <v>51</v>
      </c>
      <c r="AD2109" t="s">
        <v>52</v>
      </c>
      <c r="AE2109">
        <v>4</v>
      </c>
      <c r="AF2109" s="5">
        <v>775.32</v>
      </c>
      <c r="AG2109">
        <v>23</v>
      </c>
      <c r="AH2109" t="str">
        <f t="shared" si="32"/>
        <v>Young Adult</v>
      </c>
    </row>
    <row r="2110" spans="1:34" x14ac:dyDescent="0.25">
      <c r="A2110">
        <v>2632</v>
      </c>
      <c r="B2110" s="1">
        <v>44626</v>
      </c>
      <c r="C2110">
        <v>4</v>
      </c>
      <c r="D2110" t="s">
        <v>137</v>
      </c>
      <c r="E2110" t="s">
        <v>81</v>
      </c>
      <c r="F2110" t="s">
        <v>30</v>
      </c>
      <c r="G2110" t="s">
        <v>31</v>
      </c>
      <c r="H2110" t="s">
        <v>32</v>
      </c>
      <c r="I2110" t="s">
        <v>46</v>
      </c>
      <c r="J2110" t="s">
        <v>57</v>
      </c>
      <c r="K2110" t="s">
        <v>57</v>
      </c>
      <c r="L2110" t="s">
        <v>70</v>
      </c>
      <c r="M2110" s="1">
        <v>27687</v>
      </c>
      <c r="N2110" t="s">
        <v>155</v>
      </c>
      <c r="O2110" t="s">
        <v>37</v>
      </c>
      <c r="P2110" t="s">
        <v>49</v>
      </c>
      <c r="Q2110" t="s">
        <v>77</v>
      </c>
      <c r="R2110" t="s">
        <v>40</v>
      </c>
      <c r="S2110" t="str">
        <f>IF(Table1[[#This Row],[Current Employee Rating]]&gt;=4,"High Performer",IF(Table1[[#This Row],[Current Employee Rating]]&gt;=3,"Average Performer","Low Performer"))</f>
        <v>High Performer</v>
      </c>
      <c r="T2110">
        <v>4</v>
      </c>
      <c r="U2110" s="1">
        <v>45114</v>
      </c>
      <c r="V2110">
        <v>1</v>
      </c>
      <c r="W2110" t="str">
        <f>IF(Table1[[#This Row],[Engagement Score]]&lt;3,"Low",IF(Table1[[#This Row],[Engagement Score]]&lt;4,"Medium","High"))</f>
        <v>Low</v>
      </c>
      <c r="X2110">
        <v>4</v>
      </c>
      <c r="Y2110" t="str">
        <f>IF(Table1[[#This Row],[Satisfaction Score]]&lt;3,"Unsatisfied",IF(Table1[[#This Row],[Satisfaction Score]]&lt;4,"Neutral","Satisfied"))</f>
        <v>Satisfied</v>
      </c>
      <c r="Z2110">
        <v>2</v>
      </c>
      <c r="AA2110" s="1">
        <v>45035</v>
      </c>
      <c r="AB2110" t="s">
        <v>50</v>
      </c>
      <c r="AC2110" t="s">
        <v>51</v>
      </c>
      <c r="AD2110" t="s">
        <v>52</v>
      </c>
      <c r="AE2110">
        <v>2</v>
      </c>
      <c r="AF2110" s="5">
        <v>209.47</v>
      </c>
      <c r="AG2110">
        <v>47</v>
      </c>
      <c r="AH2110" t="str">
        <f t="shared" si="32"/>
        <v>Middle Aged</v>
      </c>
    </row>
    <row r="2111" spans="1:34" x14ac:dyDescent="0.25">
      <c r="A2111">
        <v>2633</v>
      </c>
      <c r="B2111" s="1">
        <v>44781</v>
      </c>
      <c r="C2111">
        <v>3</v>
      </c>
      <c r="D2111" t="s">
        <v>137</v>
      </c>
      <c r="E2111" t="s">
        <v>54</v>
      </c>
      <c r="F2111" t="s">
        <v>30</v>
      </c>
      <c r="G2111" t="s">
        <v>46</v>
      </c>
      <c r="H2111" t="s">
        <v>32</v>
      </c>
      <c r="I2111" t="s">
        <v>55</v>
      </c>
      <c r="J2111" t="s">
        <v>57</v>
      </c>
      <c r="K2111" t="s">
        <v>57</v>
      </c>
      <c r="L2111" t="s">
        <v>96</v>
      </c>
      <c r="M2111" s="1">
        <v>31299</v>
      </c>
      <c r="N2111" t="s">
        <v>155</v>
      </c>
      <c r="O2111" t="s">
        <v>37</v>
      </c>
      <c r="P2111" t="s">
        <v>38</v>
      </c>
      <c r="Q2111" t="s">
        <v>61</v>
      </c>
      <c r="R2111" t="s">
        <v>40</v>
      </c>
      <c r="S2111" t="str">
        <f>IF(Table1[[#This Row],[Current Employee Rating]]&gt;=4,"High Performer",IF(Table1[[#This Row],[Current Employee Rating]]&gt;=3,"Average Performer","Low Performer"))</f>
        <v>High Performer</v>
      </c>
      <c r="T2111">
        <v>5</v>
      </c>
      <c r="U2111" s="1">
        <v>45108</v>
      </c>
      <c r="V2111">
        <v>5</v>
      </c>
      <c r="W2111" t="str">
        <f>IF(Table1[[#This Row],[Engagement Score]]&lt;3,"Low",IF(Table1[[#This Row],[Engagement Score]]&lt;4,"Medium","High"))</f>
        <v>High</v>
      </c>
      <c r="X2111">
        <v>2</v>
      </c>
      <c r="Y2111" t="str">
        <f>IF(Table1[[#This Row],[Satisfaction Score]]&lt;3,"Unsatisfied",IF(Table1[[#This Row],[Satisfaction Score]]&lt;4,"Neutral","Satisfied"))</f>
        <v>Unsatisfied</v>
      </c>
      <c r="Z2111">
        <v>3</v>
      </c>
      <c r="AA2111" s="1">
        <v>44966</v>
      </c>
      <c r="AB2111" t="s">
        <v>62</v>
      </c>
      <c r="AC2111" t="s">
        <v>42</v>
      </c>
      <c r="AD2111" t="s">
        <v>63</v>
      </c>
      <c r="AE2111">
        <v>2</v>
      </c>
      <c r="AF2111" s="5">
        <v>859.39</v>
      </c>
      <c r="AG2111">
        <v>37</v>
      </c>
      <c r="AH2111" t="str">
        <f t="shared" si="32"/>
        <v>Adult</v>
      </c>
    </row>
    <row r="2112" spans="1:34" x14ac:dyDescent="0.25">
      <c r="A2112">
        <v>2634</v>
      </c>
      <c r="B2112" s="1">
        <v>44997</v>
      </c>
      <c r="C2112">
        <v>3</v>
      </c>
      <c r="D2112" t="s">
        <v>137</v>
      </c>
      <c r="E2112" t="s">
        <v>94</v>
      </c>
      <c r="F2112" t="s">
        <v>30</v>
      </c>
      <c r="G2112" t="s">
        <v>46</v>
      </c>
      <c r="H2112" t="s">
        <v>56</v>
      </c>
      <c r="I2112" t="s">
        <v>33</v>
      </c>
      <c r="J2112" t="s">
        <v>57</v>
      </c>
      <c r="K2112" t="s">
        <v>57</v>
      </c>
      <c r="L2112" t="s">
        <v>70</v>
      </c>
      <c r="M2112" s="1">
        <v>15753</v>
      </c>
      <c r="N2112" t="s">
        <v>155</v>
      </c>
      <c r="O2112" t="s">
        <v>37</v>
      </c>
      <c r="P2112" t="s">
        <v>84</v>
      </c>
      <c r="Q2112" t="s">
        <v>61</v>
      </c>
      <c r="R2112" t="s">
        <v>40</v>
      </c>
      <c r="S2112" t="str">
        <f>IF(Table1[[#This Row],[Current Employee Rating]]&gt;=4,"High Performer",IF(Table1[[#This Row],[Current Employee Rating]]&gt;=3,"Average Performer","Low Performer"))</f>
        <v>High Performer</v>
      </c>
      <c r="T2112">
        <v>4</v>
      </c>
      <c r="U2112" s="1">
        <v>44907</v>
      </c>
      <c r="V2112">
        <v>3</v>
      </c>
      <c r="W2112" t="str">
        <f>IF(Table1[[#This Row],[Engagement Score]]&lt;3,"Low",IF(Table1[[#This Row],[Engagement Score]]&lt;4,"Medium","High"))</f>
        <v>Medium</v>
      </c>
      <c r="X2112">
        <v>5</v>
      </c>
      <c r="Y2112" t="str">
        <f>IF(Table1[[#This Row],[Satisfaction Score]]&lt;3,"Unsatisfied",IF(Table1[[#This Row],[Satisfaction Score]]&lt;4,"Neutral","Satisfied"))</f>
        <v>Satisfied</v>
      </c>
      <c r="Z2112">
        <v>3</v>
      </c>
      <c r="AA2112" s="1">
        <v>45072</v>
      </c>
      <c r="AB2112" t="s">
        <v>62</v>
      </c>
      <c r="AC2112" t="s">
        <v>51</v>
      </c>
      <c r="AD2112" t="s">
        <v>63</v>
      </c>
      <c r="AE2112">
        <v>1</v>
      </c>
      <c r="AF2112" s="5">
        <v>532.85</v>
      </c>
      <c r="AG2112">
        <v>80</v>
      </c>
      <c r="AH2112" t="str">
        <f t="shared" si="32"/>
        <v>Old</v>
      </c>
    </row>
    <row r="2113" spans="1:34" x14ac:dyDescent="0.25">
      <c r="A2113">
        <v>2635</v>
      </c>
      <c r="B2113" s="1">
        <v>43586</v>
      </c>
      <c r="C2113">
        <v>7</v>
      </c>
      <c r="D2113" t="s">
        <v>138</v>
      </c>
      <c r="E2113" t="s">
        <v>85</v>
      </c>
      <c r="F2113" t="s">
        <v>30</v>
      </c>
      <c r="G2113" t="s">
        <v>55</v>
      </c>
      <c r="H2113" t="s">
        <v>56</v>
      </c>
      <c r="I2113" t="s">
        <v>33</v>
      </c>
      <c r="J2113" t="s">
        <v>132</v>
      </c>
      <c r="K2113" t="s">
        <v>132</v>
      </c>
      <c r="L2113" t="s">
        <v>65</v>
      </c>
      <c r="M2113" s="1">
        <v>21027</v>
      </c>
      <c r="N2113" t="s">
        <v>36</v>
      </c>
      <c r="O2113" t="s">
        <v>37</v>
      </c>
      <c r="P2113" t="s">
        <v>84</v>
      </c>
      <c r="Q2113" t="s">
        <v>77</v>
      </c>
      <c r="R2113" t="s">
        <v>40</v>
      </c>
      <c r="S2113" t="str">
        <f>IF(Table1[[#This Row],[Current Employee Rating]]&gt;=4,"High Performer",IF(Table1[[#This Row],[Current Employee Rating]]&gt;=3,"Average Performer","Low Performer"))</f>
        <v>Low Performer</v>
      </c>
      <c r="T2113">
        <v>1</v>
      </c>
      <c r="U2113" s="1">
        <v>45098</v>
      </c>
      <c r="V2113">
        <v>3</v>
      </c>
      <c r="W2113" t="str">
        <f>IF(Table1[[#This Row],[Engagement Score]]&lt;3,"Low",IF(Table1[[#This Row],[Engagement Score]]&lt;4,"Medium","High"))</f>
        <v>Medium</v>
      </c>
      <c r="X2113">
        <v>1</v>
      </c>
      <c r="Y2113" t="str">
        <f>IF(Table1[[#This Row],[Satisfaction Score]]&lt;3,"Unsatisfied",IF(Table1[[#This Row],[Satisfaction Score]]&lt;4,"Neutral","Satisfied"))</f>
        <v>Unsatisfied</v>
      </c>
      <c r="Z2113">
        <v>3</v>
      </c>
      <c r="AA2113" s="1">
        <v>44960</v>
      </c>
      <c r="AB2113" t="s">
        <v>92</v>
      </c>
      <c r="AC2113" t="s">
        <v>51</v>
      </c>
      <c r="AD2113" t="s">
        <v>73</v>
      </c>
      <c r="AE2113">
        <v>2</v>
      </c>
      <c r="AF2113" s="5">
        <v>136.6</v>
      </c>
      <c r="AG2113">
        <v>62</v>
      </c>
      <c r="AH2113" t="str">
        <f t="shared" si="32"/>
        <v>Old</v>
      </c>
    </row>
    <row r="2114" spans="1:34" x14ac:dyDescent="0.25">
      <c r="A2114">
        <v>2636</v>
      </c>
      <c r="B2114" s="1">
        <v>43356</v>
      </c>
      <c r="C2114">
        <v>7</v>
      </c>
      <c r="D2114" t="s">
        <v>53</v>
      </c>
      <c r="E2114" t="s">
        <v>94</v>
      </c>
      <c r="F2114" t="s">
        <v>30</v>
      </c>
      <c r="G2114" t="s">
        <v>55</v>
      </c>
      <c r="H2114" t="s">
        <v>56</v>
      </c>
      <c r="I2114" t="s">
        <v>33</v>
      </c>
      <c r="J2114" t="s">
        <v>57</v>
      </c>
      <c r="K2114" t="s">
        <v>57</v>
      </c>
      <c r="L2114" t="s">
        <v>75</v>
      </c>
      <c r="M2114" s="1">
        <v>25892</v>
      </c>
      <c r="N2114" t="s">
        <v>36</v>
      </c>
      <c r="O2114" t="s">
        <v>48</v>
      </c>
      <c r="P2114" t="s">
        <v>84</v>
      </c>
      <c r="Q2114" t="s">
        <v>67</v>
      </c>
      <c r="R2114" t="s">
        <v>40</v>
      </c>
      <c r="S2114" t="str">
        <f>IF(Table1[[#This Row],[Current Employee Rating]]&gt;=4,"High Performer",IF(Table1[[#This Row],[Current Employee Rating]]&gt;=3,"Average Performer","Low Performer"))</f>
        <v>High Performer</v>
      </c>
      <c r="T2114">
        <v>5</v>
      </c>
      <c r="U2114" s="1">
        <v>44915</v>
      </c>
      <c r="V2114">
        <v>5</v>
      </c>
      <c r="W2114" t="str">
        <f>IF(Table1[[#This Row],[Engagement Score]]&lt;3,"Low",IF(Table1[[#This Row],[Engagement Score]]&lt;4,"Medium","High"))</f>
        <v>High</v>
      </c>
      <c r="X2114">
        <v>3</v>
      </c>
      <c r="Y2114" t="str">
        <f>IF(Table1[[#This Row],[Satisfaction Score]]&lt;3,"Unsatisfied",IF(Table1[[#This Row],[Satisfaction Score]]&lt;4,"Neutral","Satisfied"))</f>
        <v>Neutral</v>
      </c>
      <c r="Z2114">
        <v>3</v>
      </c>
      <c r="AA2114" s="1">
        <v>45121</v>
      </c>
      <c r="AB2114" t="s">
        <v>92</v>
      </c>
      <c r="AC2114" t="s">
        <v>42</v>
      </c>
      <c r="AD2114" t="s">
        <v>73</v>
      </c>
      <c r="AE2114">
        <v>4</v>
      </c>
      <c r="AF2114" s="5">
        <v>483.54</v>
      </c>
      <c r="AG2114">
        <v>48</v>
      </c>
      <c r="AH2114" t="str">
        <f t="shared" si="32"/>
        <v>Middle Aged</v>
      </c>
    </row>
    <row r="2115" spans="1:34" x14ac:dyDescent="0.25">
      <c r="A2115">
        <v>2637</v>
      </c>
      <c r="B2115" s="1">
        <v>44881</v>
      </c>
      <c r="C2115">
        <v>3</v>
      </c>
      <c r="D2115" t="s">
        <v>53</v>
      </c>
      <c r="E2115" t="s">
        <v>74</v>
      </c>
      <c r="F2115" t="s">
        <v>30</v>
      </c>
      <c r="G2115" t="s">
        <v>31</v>
      </c>
      <c r="H2115" t="s">
        <v>45</v>
      </c>
      <c r="I2115" t="s">
        <v>33</v>
      </c>
      <c r="J2115" t="s">
        <v>57</v>
      </c>
      <c r="K2115" t="s">
        <v>57</v>
      </c>
      <c r="L2115" t="s">
        <v>96</v>
      </c>
      <c r="M2115" s="1">
        <v>24749</v>
      </c>
      <c r="N2115" t="s">
        <v>36</v>
      </c>
      <c r="O2115" t="s">
        <v>48</v>
      </c>
      <c r="P2115" t="s">
        <v>84</v>
      </c>
      <c r="Q2115" t="s">
        <v>77</v>
      </c>
      <c r="R2115" t="s">
        <v>40</v>
      </c>
      <c r="S2115" t="str">
        <f>IF(Table1[[#This Row],[Current Employee Rating]]&gt;=4,"High Performer",IF(Table1[[#This Row],[Current Employee Rating]]&gt;=3,"Average Performer","Low Performer"))</f>
        <v>High Performer</v>
      </c>
      <c r="T2115">
        <v>5</v>
      </c>
      <c r="U2115" s="1">
        <v>45104</v>
      </c>
      <c r="V2115">
        <v>2</v>
      </c>
      <c r="W2115" t="str">
        <f>IF(Table1[[#This Row],[Engagement Score]]&lt;3,"Low",IF(Table1[[#This Row],[Engagement Score]]&lt;4,"Medium","High"))</f>
        <v>Low</v>
      </c>
      <c r="X2115">
        <v>2</v>
      </c>
      <c r="Y2115" t="str">
        <f>IF(Table1[[#This Row],[Satisfaction Score]]&lt;3,"Unsatisfied",IF(Table1[[#This Row],[Satisfaction Score]]&lt;4,"Neutral","Satisfied"))</f>
        <v>Unsatisfied</v>
      </c>
      <c r="Z2115">
        <v>2</v>
      </c>
      <c r="AA2115" s="1">
        <v>45040</v>
      </c>
      <c r="AB2115" t="s">
        <v>92</v>
      </c>
      <c r="AC2115" t="s">
        <v>42</v>
      </c>
      <c r="AD2115" t="s">
        <v>63</v>
      </c>
      <c r="AE2115">
        <v>1</v>
      </c>
      <c r="AF2115" s="5">
        <v>709.79</v>
      </c>
      <c r="AG2115">
        <v>55</v>
      </c>
      <c r="AH2115" t="str">
        <f t="shared" ref="AH2115:AH2178" si="33">IF(AG2115&lt;25,"Young Adult", IF(AG2115&lt;40, "Adult", IF(AG2115&lt;60, "Middle Aged", "Old")))</f>
        <v>Middle Aged</v>
      </c>
    </row>
    <row r="2116" spans="1:34" x14ac:dyDescent="0.25">
      <c r="A2116">
        <v>2638</v>
      </c>
      <c r="B2116" s="1">
        <v>44520</v>
      </c>
      <c r="C2116">
        <v>4</v>
      </c>
      <c r="D2116" t="s">
        <v>53</v>
      </c>
      <c r="E2116" t="s">
        <v>81</v>
      </c>
      <c r="F2116" t="s">
        <v>30</v>
      </c>
      <c r="G2116" t="s">
        <v>31</v>
      </c>
      <c r="H2116" t="s">
        <v>56</v>
      </c>
      <c r="I2116" t="s">
        <v>55</v>
      </c>
      <c r="J2116" t="s">
        <v>57</v>
      </c>
      <c r="K2116" t="s">
        <v>57</v>
      </c>
      <c r="L2116" t="s">
        <v>102</v>
      </c>
      <c r="M2116" s="1">
        <v>20830</v>
      </c>
      <c r="N2116" t="s">
        <v>156</v>
      </c>
      <c r="O2116" t="s">
        <v>48</v>
      </c>
      <c r="P2116" t="s">
        <v>84</v>
      </c>
      <c r="Q2116" t="s">
        <v>77</v>
      </c>
      <c r="R2116" t="s">
        <v>40</v>
      </c>
      <c r="S2116" t="str">
        <f>IF(Table1[[#This Row],[Current Employee Rating]]&gt;=4,"High Performer",IF(Table1[[#This Row],[Current Employee Rating]]&gt;=3,"Average Performer","Low Performer"))</f>
        <v>Low Performer</v>
      </c>
      <c r="T2116">
        <v>2</v>
      </c>
      <c r="U2116" s="1">
        <v>45044</v>
      </c>
      <c r="V2116">
        <v>1</v>
      </c>
      <c r="W2116" t="str">
        <f>IF(Table1[[#This Row],[Engagement Score]]&lt;3,"Low",IF(Table1[[#This Row],[Engagement Score]]&lt;4,"Medium","High"))</f>
        <v>Low</v>
      </c>
      <c r="X2116">
        <v>2</v>
      </c>
      <c r="Y2116" t="str">
        <f>IF(Table1[[#This Row],[Satisfaction Score]]&lt;3,"Unsatisfied",IF(Table1[[#This Row],[Satisfaction Score]]&lt;4,"Neutral","Satisfied"))</f>
        <v>Unsatisfied</v>
      </c>
      <c r="Z2116">
        <v>2</v>
      </c>
      <c r="AA2116" s="1">
        <v>45074</v>
      </c>
      <c r="AB2116" t="s">
        <v>68</v>
      </c>
      <c r="AC2116" t="s">
        <v>51</v>
      </c>
      <c r="AD2116" t="s">
        <v>73</v>
      </c>
      <c r="AE2116">
        <v>2</v>
      </c>
      <c r="AF2116" s="5">
        <v>152.85</v>
      </c>
      <c r="AG2116">
        <v>64</v>
      </c>
      <c r="AH2116" t="str">
        <f t="shared" si="33"/>
        <v>Old</v>
      </c>
    </row>
    <row r="2117" spans="1:34" x14ac:dyDescent="0.25">
      <c r="A2117">
        <v>2639</v>
      </c>
      <c r="B2117" s="1">
        <v>44103</v>
      </c>
      <c r="C2117">
        <v>5</v>
      </c>
      <c r="D2117" t="s">
        <v>53</v>
      </c>
      <c r="E2117" t="s">
        <v>54</v>
      </c>
      <c r="F2117" t="s">
        <v>30</v>
      </c>
      <c r="G2117" t="s">
        <v>46</v>
      </c>
      <c r="H2117" t="s">
        <v>32</v>
      </c>
      <c r="I2117" t="s">
        <v>33</v>
      </c>
      <c r="J2117" t="s">
        <v>57</v>
      </c>
      <c r="K2117" t="s">
        <v>57</v>
      </c>
      <c r="L2117" t="s">
        <v>96</v>
      </c>
      <c r="M2117" s="1">
        <v>27659</v>
      </c>
      <c r="N2117" t="s">
        <v>156</v>
      </c>
      <c r="O2117" t="s">
        <v>48</v>
      </c>
      <c r="P2117" t="s">
        <v>84</v>
      </c>
      <c r="Q2117" t="s">
        <v>67</v>
      </c>
      <c r="R2117" t="s">
        <v>40</v>
      </c>
      <c r="S2117" t="str">
        <f>IF(Table1[[#This Row],[Current Employee Rating]]&gt;=4,"High Performer",IF(Table1[[#This Row],[Current Employee Rating]]&gt;=3,"Average Performer","Low Performer"))</f>
        <v>Low Performer</v>
      </c>
      <c r="T2117">
        <v>2</v>
      </c>
      <c r="U2117" s="1">
        <v>44957</v>
      </c>
      <c r="V2117">
        <v>1</v>
      </c>
      <c r="W2117" t="str">
        <f>IF(Table1[[#This Row],[Engagement Score]]&lt;3,"Low",IF(Table1[[#This Row],[Engagement Score]]&lt;4,"Medium","High"))</f>
        <v>Low</v>
      </c>
      <c r="X2117">
        <v>3</v>
      </c>
      <c r="Y2117" t="str">
        <f>IF(Table1[[#This Row],[Satisfaction Score]]&lt;3,"Unsatisfied",IF(Table1[[#This Row],[Satisfaction Score]]&lt;4,"Neutral","Satisfied"))</f>
        <v>Neutral</v>
      </c>
      <c r="Z2117">
        <v>3</v>
      </c>
      <c r="AA2117" s="1">
        <v>44976</v>
      </c>
      <c r="AB2117" t="s">
        <v>62</v>
      </c>
      <c r="AC2117" t="s">
        <v>42</v>
      </c>
      <c r="AD2117" t="s">
        <v>63</v>
      </c>
      <c r="AE2117">
        <v>4</v>
      </c>
      <c r="AF2117" s="5">
        <v>977.29</v>
      </c>
      <c r="AG2117">
        <v>45</v>
      </c>
      <c r="AH2117" t="str">
        <f t="shared" si="33"/>
        <v>Middle Aged</v>
      </c>
    </row>
    <row r="2118" spans="1:34" x14ac:dyDescent="0.25">
      <c r="A2118">
        <v>2640</v>
      </c>
      <c r="B2118" s="1">
        <v>44436</v>
      </c>
      <c r="C2118">
        <v>4</v>
      </c>
      <c r="D2118" t="s">
        <v>53</v>
      </c>
      <c r="E2118" t="s">
        <v>69</v>
      </c>
      <c r="F2118" t="s">
        <v>30</v>
      </c>
      <c r="G2118" t="s">
        <v>31</v>
      </c>
      <c r="H2118" t="s">
        <v>56</v>
      </c>
      <c r="I2118" t="s">
        <v>55</v>
      </c>
      <c r="J2118" t="s">
        <v>57</v>
      </c>
      <c r="K2118" t="s">
        <v>57</v>
      </c>
      <c r="L2118" t="s">
        <v>101</v>
      </c>
      <c r="M2118" s="1">
        <v>22956</v>
      </c>
      <c r="N2118" t="s">
        <v>156</v>
      </c>
      <c r="O2118" t="s">
        <v>48</v>
      </c>
      <c r="P2118" t="s">
        <v>72</v>
      </c>
      <c r="Q2118" t="s">
        <v>61</v>
      </c>
      <c r="R2118" t="s">
        <v>40</v>
      </c>
      <c r="S2118" t="str">
        <f>IF(Table1[[#This Row],[Current Employee Rating]]&gt;=4,"High Performer",IF(Table1[[#This Row],[Current Employee Rating]]&gt;=3,"Average Performer","Low Performer"))</f>
        <v>High Performer</v>
      </c>
      <c r="T2118">
        <v>4</v>
      </c>
      <c r="U2118" s="1">
        <v>45124</v>
      </c>
      <c r="V2118">
        <v>1</v>
      </c>
      <c r="W2118" t="str">
        <f>IF(Table1[[#This Row],[Engagement Score]]&lt;3,"Low",IF(Table1[[#This Row],[Engagement Score]]&lt;4,"Medium","High"))</f>
        <v>Low</v>
      </c>
      <c r="X2118">
        <v>5</v>
      </c>
      <c r="Y2118" t="str">
        <f>IF(Table1[[#This Row],[Satisfaction Score]]&lt;3,"Unsatisfied",IF(Table1[[#This Row],[Satisfaction Score]]&lt;4,"Neutral","Satisfied"))</f>
        <v>Satisfied</v>
      </c>
      <c r="Z2118">
        <v>2</v>
      </c>
      <c r="AA2118" s="1">
        <v>44977</v>
      </c>
      <c r="AB2118" t="s">
        <v>62</v>
      </c>
      <c r="AC2118" t="s">
        <v>42</v>
      </c>
      <c r="AD2118" t="s">
        <v>43</v>
      </c>
      <c r="AE2118">
        <v>4</v>
      </c>
      <c r="AF2118" s="5">
        <v>237.14</v>
      </c>
      <c r="AG2118">
        <v>59</v>
      </c>
      <c r="AH2118" t="str">
        <f t="shared" si="33"/>
        <v>Middle Aged</v>
      </c>
    </row>
    <row r="2119" spans="1:34" x14ac:dyDescent="0.25">
      <c r="A2119">
        <v>2641</v>
      </c>
      <c r="B2119" s="1">
        <v>44314</v>
      </c>
      <c r="C2119">
        <v>5</v>
      </c>
      <c r="D2119" t="s">
        <v>53</v>
      </c>
      <c r="E2119" t="s">
        <v>29</v>
      </c>
      <c r="F2119" t="s">
        <v>30</v>
      </c>
      <c r="G2119" t="s">
        <v>55</v>
      </c>
      <c r="H2119" t="s">
        <v>45</v>
      </c>
      <c r="I2119" t="s">
        <v>55</v>
      </c>
      <c r="J2119" t="s">
        <v>57</v>
      </c>
      <c r="K2119" t="s">
        <v>57</v>
      </c>
      <c r="L2119" t="s">
        <v>47</v>
      </c>
      <c r="M2119" s="1">
        <v>27595</v>
      </c>
      <c r="N2119" t="s">
        <v>156</v>
      </c>
      <c r="O2119" t="s">
        <v>48</v>
      </c>
      <c r="P2119" t="s">
        <v>84</v>
      </c>
      <c r="Q2119" t="s">
        <v>67</v>
      </c>
      <c r="R2119" t="s">
        <v>40</v>
      </c>
      <c r="S2119" t="str">
        <f>IF(Table1[[#This Row],[Current Employee Rating]]&gt;=4,"High Performer",IF(Table1[[#This Row],[Current Employee Rating]]&gt;=3,"Average Performer","Low Performer"))</f>
        <v>Low Performer</v>
      </c>
      <c r="T2119">
        <v>2</v>
      </c>
      <c r="U2119" s="1">
        <v>44890</v>
      </c>
      <c r="V2119">
        <v>2</v>
      </c>
      <c r="W2119" t="str">
        <f>IF(Table1[[#This Row],[Engagement Score]]&lt;3,"Low",IF(Table1[[#This Row],[Engagement Score]]&lt;4,"Medium","High"))</f>
        <v>Low</v>
      </c>
      <c r="X2119">
        <v>3</v>
      </c>
      <c r="Y2119" t="str">
        <f>IF(Table1[[#This Row],[Satisfaction Score]]&lt;3,"Unsatisfied",IF(Table1[[#This Row],[Satisfaction Score]]&lt;4,"Neutral","Satisfied"))</f>
        <v>Neutral</v>
      </c>
      <c r="Z2119">
        <v>5</v>
      </c>
      <c r="AA2119" s="1">
        <v>44798</v>
      </c>
      <c r="AB2119" t="s">
        <v>68</v>
      </c>
      <c r="AC2119" t="s">
        <v>42</v>
      </c>
      <c r="AD2119" t="s">
        <v>73</v>
      </c>
      <c r="AE2119">
        <v>5</v>
      </c>
      <c r="AF2119" s="5">
        <v>637.84</v>
      </c>
      <c r="AG2119">
        <v>46</v>
      </c>
      <c r="AH2119" t="str">
        <f t="shared" si="33"/>
        <v>Middle Aged</v>
      </c>
    </row>
    <row r="2120" spans="1:34" x14ac:dyDescent="0.25">
      <c r="A2120">
        <v>2642</v>
      </c>
      <c r="B2120" s="1">
        <v>44727</v>
      </c>
      <c r="C2120">
        <v>3</v>
      </c>
      <c r="D2120" t="s">
        <v>53</v>
      </c>
      <c r="E2120" t="s">
        <v>85</v>
      </c>
      <c r="F2120" t="s">
        <v>30</v>
      </c>
      <c r="G2120" t="s">
        <v>55</v>
      </c>
      <c r="H2120" t="s">
        <v>32</v>
      </c>
      <c r="I2120" t="s">
        <v>55</v>
      </c>
      <c r="J2120" t="s">
        <v>57</v>
      </c>
      <c r="K2120" t="s">
        <v>57</v>
      </c>
      <c r="L2120" t="s">
        <v>70</v>
      </c>
      <c r="M2120" s="1">
        <v>18792</v>
      </c>
      <c r="N2120" t="s">
        <v>158</v>
      </c>
      <c r="O2120" t="s">
        <v>48</v>
      </c>
      <c r="P2120" t="s">
        <v>84</v>
      </c>
      <c r="Q2120" t="s">
        <v>77</v>
      </c>
      <c r="R2120" t="s">
        <v>40</v>
      </c>
      <c r="S2120" t="str">
        <f>IF(Table1[[#This Row],[Current Employee Rating]]&gt;=4,"High Performer",IF(Table1[[#This Row],[Current Employee Rating]]&gt;=3,"Average Performer","Low Performer"))</f>
        <v>High Performer</v>
      </c>
      <c r="T2120">
        <v>4</v>
      </c>
      <c r="U2120" s="1">
        <v>44904</v>
      </c>
      <c r="V2120">
        <v>2</v>
      </c>
      <c r="W2120" t="str">
        <f>IF(Table1[[#This Row],[Engagement Score]]&lt;3,"Low",IF(Table1[[#This Row],[Engagement Score]]&lt;4,"Medium","High"))</f>
        <v>Low</v>
      </c>
      <c r="X2120">
        <v>3</v>
      </c>
      <c r="Y2120" t="str">
        <f>IF(Table1[[#This Row],[Satisfaction Score]]&lt;3,"Unsatisfied",IF(Table1[[#This Row],[Satisfaction Score]]&lt;4,"Neutral","Satisfied"))</f>
        <v>Neutral</v>
      </c>
      <c r="Z2120">
        <v>1</v>
      </c>
      <c r="AA2120" s="1">
        <v>45108</v>
      </c>
      <c r="AB2120" t="s">
        <v>62</v>
      </c>
      <c r="AC2120" t="s">
        <v>42</v>
      </c>
      <c r="AD2120" t="s">
        <v>63</v>
      </c>
      <c r="AE2120">
        <v>1</v>
      </c>
      <c r="AF2120" s="5">
        <v>889.73</v>
      </c>
      <c r="AG2120">
        <v>71</v>
      </c>
      <c r="AH2120" t="str">
        <f t="shared" si="33"/>
        <v>Old</v>
      </c>
    </row>
    <row r="2121" spans="1:34" x14ac:dyDescent="0.25">
      <c r="A2121">
        <v>2643</v>
      </c>
      <c r="B2121" s="1">
        <v>44666</v>
      </c>
      <c r="C2121">
        <v>4</v>
      </c>
      <c r="D2121" t="s">
        <v>53</v>
      </c>
      <c r="E2121" t="s">
        <v>44</v>
      </c>
      <c r="F2121" t="s">
        <v>30</v>
      </c>
      <c r="G2121" t="s">
        <v>55</v>
      </c>
      <c r="H2121" t="s">
        <v>45</v>
      </c>
      <c r="I2121" t="s">
        <v>33</v>
      </c>
      <c r="J2121" t="s">
        <v>57</v>
      </c>
      <c r="K2121" t="s">
        <v>57</v>
      </c>
      <c r="L2121" t="s">
        <v>101</v>
      </c>
      <c r="M2121" s="1">
        <v>24465</v>
      </c>
      <c r="N2121" t="s">
        <v>162</v>
      </c>
      <c r="O2121" t="s">
        <v>48</v>
      </c>
      <c r="P2121" t="s">
        <v>72</v>
      </c>
      <c r="Q2121" t="s">
        <v>77</v>
      </c>
      <c r="R2121" t="s">
        <v>40</v>
      </c>
      <c r="S2121" t="str">
        <f>IF(Table1[[#This Row],[Current Employee Rating]]&gt;=4,"High Performer",IF(Table1[[#This Row],[Current Employee Rating]]&gt;=3,"Average Performer","Low Performer"))</f>
        <v>High Performer</v>
      </c>
      <c r="T2121">
        <v>5</v>
      </c>
      <c r="U2121" s="1">
        <v>45047</v>
      </c>
      <c r="V2121">
        <v>4</v>
      </c>
      <c r="W2121" t="str">
        <f>IF(Table1[[#This Row],[Engagement Score]]&lt;3,"Low",IF(Table1[[#This Row],[Engagement Score]]&lt;4,"Medium","High"))</f>
        <v>High</v>
      </c>
      <c r="X2121">
        <v>3</v>
      </c>
      <c r="Y2121" t="str">
        <f>IF(Table1[[#This Row],[Satisfaction Score]]&lt;3,"Unsatisfied",IF(Table1[[#This Row],[Satisfaction Score]]&lt;4,"Neutral","Satisfied"))</f>
        <v>Neutral</v>
      </c>
      <c r="Z2121">
        <v>5</v>
      </c>
      <c r="AA2121" s="1">
        <v>45092</v>
      </c>
      <c r="AB2121" t="s">
        <v>62</v>
      </c>
      <c r="AC2121" t="s">
        <v>42</v>
      </c>
      <c r="AD2121" t="s">
        <v>43</v>
      </c>
      <c r="AE2121">
        <v>2</v>
      </c>
      <c r="AF2121" s="5">
        <v>357.94</v>
      </c>
      <c r="AG2121">
        <v>56</v>
      </c>
      <c r="AH2121" t="str">
        <f t="shared" si="33"/>
        <v>Middle Aged</v>
      </c>
    </row>
    <row r="2122" spans="1:34" x14ac:dyDescent="0.25">
      <c r="A2122">
        <v>2644</v>
      </c>
      <c r="B2122" s="1">
        <v>44031</v>
      </c>
      <c r="C2122">
        <v>5</v>
      </c>
      <c r="D2122" t="s">
        <v>53</v>
      </c>
      <c r="E2122" t="s">
        <v>87</v>
      </c>
      <c r="F2122" t="s">
        <v>30</v>
      </c>
      <c r="G2122" t="s">
        <v>55</v>
      </c>
      <c r="H2122" t="s">
        <v>32</v>
      </c>
      <c r="I2122" t="s">
        <v>46</v>
      </c>
      <c r="J2122" t="s">
        <v>57</v>
      </c>
      <c r="K2122" t="s">
        <v>57</v>
      </c>
      <c r="L2122" t="s">
        <v>47</v>
      </c>
      <c r="M2122" s="1">
        <v>36183</v>
      </c>
      <c r="N2122" t="s">
        <v>162</v>
      </c>
      <c r="O2122" t="s">
        <v>48</v>
      </c>
      <c r="P2122" t="s">
        <v>60</v>
      </c>
      <c r="Q2122" t="s">
        <v>61</v>
      </c>
      <c r="R2122" t="s">
        <v>40</v>
      </c>
      <c r="S2122" t="str">
        <f>IF(Table1[[#This Row],[Current Employee Rating]]&gt;=4,"High Performer",IF(Table1[[#This Row],[Current Employee Rating]]&gt;=3,"Average Performer","Low Performer"))</f>
        <v>High Performer</v>
      </c>
      <c r="T2122">
        <v>5</v>
      </c>
      <c r="U2122" s="1">
        <v>44887</v>
      </c>
      <c r="V2122">
        <v>4</v>
      </c>
      <c r="W2122" t="str">
        <f>IF(Table1[[#This Row],[Engagement Score]]&lt;3,"Low",IF(Table1[[#This Row],[Engagement Score]]&lt;4,"Medium","High"))</f>
        <v>High</v>
      </c>
      <c r="X2122">
        <v>1</v>
      </c>
      <c r="Y2122" t="str">
        <f>IF(Table1[[#This Row],[Satisfaction Score]]&lt;3,"Unsatisfied",IF(Table1[[#This Row],[Satisfaction Score]]&lt;4,"Neutral","Satisfied"))</f>
        <v>Unsatisfied</v>
      </c>
      <c r="Z2122">
        <v>2</v>
      </c>
      <c r="AA2122" s="1">
        <v>45017</v>
      </c>
      <c r="AB2122" t="s">
        <v>50</v>
      </c>
      <c r="AC2122" t="s">
        <v>42</v>
      </c>
      <c r="AD2122" t="s">
        <v>52</v>
      </c>
      <c r="AE2122">
        <v>1</v>
      </c>
      <c r="AF2122" s="5">
        <v>150.96</v>
      </c>
      <c r="AG2122">
        <v>21</v>
      </c>
      <c r="AH2122" t="str">
        <f t="shared" si="33"/>
        <v>Young Adult</v>
      </c>
    </row>
    <row r="2123" spans="1:34" x14ac:dyDescent="0.25">
      <c r="A2123">
        <v>2645</v>
      </c>
      <c r="B2123" s="1">
        <v>44014</v>
      </c>
      <c r="C2123">
        <v>5</v>
      </c>
      <c r="D2123" t="s">
        <v>53</v>
      </c>
      <c r="E2123" t="s">
        <v>64</v>
      </c>
      <c r="F2123" t="s">
        <v>30</v>
      </c>
      <c r="G2123" t="s">
        <v>31</v>
      </c>
      <c r="H2123" t="s">
        <v>32</v>
      </c>
      <c r="I2123" t="s">
        <v>33</v>
      </c>
      <c r="J2123" t="s">
        <v>57</v>
      </c>
      <c r="K2123" t="s">
        <v>57</v>
      </c>
      <c r="L2123" t="s">
        <v>101</v>
      </c>
      <c r="M2123" s="1">
        <v>17345</v>
      </c>
      <c r="N2123" t="s">
        <v>162</v>
      </c>
      <c r="O2123" t="s">
        <v>48</v>
      </c>
      <c r="P2123" t="s">
        <v>84</v>
      </c>
      <c r="Q2123" t="s">
        <v>67</v>
      </c>
      <c r="R2123" t="s">
        <v>40</v>
      </c>
      <c r="S2123" t="str">
        <f>IF(Table1[[#This Row],[Current Employee Rating]]&gt;=4,"High Performer",IF(Table1[[#This Row],[Current Employee Rating]]&gt;=3,"Average Performer","Low Performer"))</f>
        <v>High Performer</v>
      </c>
      <c r="T2123">
        <v>4</v>
      </c>
      <c r="U2123" s="1">
        <v>44859</v>
      </c>
      <c r="V2123">
        <v>4</v>
      </c>
      <c r="W2123" t="str">
        <f>IF(Table1[[#This Row],[Engagement Score]]&lt;3,"Low",IF(Table1[[#This Row],[Engagement Score]]&lt;4,"Medium","High"))</f>
        <v>High</v>
      </c>
      <c r="X2123">
        <v>3</v>
      </c>
      <c r="Y2123" t="str">
        <f>IF(Table1[[#This Row],[Satisfaction Score]]&lt;3,"Unsatisfied",IF(Table1[[#This Row],[Satisfaction Score]]&lt;4,"Neutral","Satisfied"))</f>
        <v>Neutral</v>
      </c>
      <c r="Z2123">
        <v>5</v>
      </c>
      <c r="AA2123" s="1">
        <v>44867</v>
      </c>
      <c r="AB2123" t="s">
        <v>68</v>
      </c>
      <c r="AC2123" t="s">
        <v>42</v>
      </c>
      <c r="AD2123" t="s">
        <v>63</v>
      </c>
      <c r="AE2123">
        <v>2</v>
      </c>
      <c r="AF2123" s="5">
        <v>933.2</v>
      </c>
      <c r="AG2123">
        <v>73</v>
      </c>
      <c r="AH2123" t="str">
        <f t="shared" si="33"/>
        <v>Old</v>
      </c>
    </row>
    <row r="2124" spans="1:34" x14ac:dyDescent="0.25">
      <c r="A2124">
        <v>2646</v>
      </c>
      <c r="B2124" s="1">
        <v>43681</v>
      </c>
      <c r="C2124">
        <v>6</v>
      </c>
      <c r="D2124" t="s">
        <v>53</v>
      </c>
      <c r="E2124" t="s">
        <v>94</v>
      </c>
      <c r="F2124" t="s">
        <v>30</v>
      </c>
      <c r="G2124" t="s">
        <v>31</v>
      </c>
      <c r="H2124" t="s">
        <v>45</v>
      </c>
      <c r="I2124" t="s">
        <v>46</v>
      </c>
      <c r="J2124" t="s">
        <v>57</v>
      </c>
      <c r="K2124" t="s">
        <v>57</v>
      </c>
      <c r="L2124" t="s">
        <v>96</v>
      </c>
      <c r="M2124" s="1">
        <v>37059</v>
      </c>
      <c r="N2124" t="s">
        <v>153</v>
      </c>
      <c r="O2124" t="s">
        <v>48</v>
      </c>
      <c r="P2124" t="s">
        <v>72</v>
      </c>
      <c r="Q2124" t="s">
        <v>39</v>
      </c>
      <c r="R2124" t="s">
        <v>40</v>
      </c>
      <c r="S2124" t="str">
        <f>IF(Table1[[#This Row],[Current Employee Rating]]&gt;=4,"High Performer",IF(Table1[[#This Row],[Current Employee Rating]]&gt;=3,"Average Performer","Low Performer"))</f>
        <v>Low Performer</v>
      </c>
      <c r="T2124">
        <v>1</v>
      </c>
      <c r="U2124" s="1">
        <v>44909</v>
      </c>
      <c r="V2124">
        <v>4</v>
      </c>
      <c r="W2124" t="str">
        <f>IF(Table1[[#This Row],[Engagement Score]]&lt;3,"Low",IF(Table1[[#This Row],[Engagement Score]]&lt;4,"Medium","High"))</f>
        <v>High</v>
      </c>
      <c r="X2124">
        <v>2</v>
      </c>
      <c r="Y2124" t="str">
        <f>IF(Table1[[#This Row],[Satisfaction Score]]&lt;3,"Unsatisfied",IF(Table1[[#This Row],[Satisfaction Score]]&lt;4,"Neutral","Satisfied"))</f>
        <v>Unsatisfied</v>
      </c>
      <c r="Z2124">
        <v>2</v>
      </c>
      <c r="AA2124" s="1">
        <v>45122</v>
      </c>
      <c r="AB2124" t="s">
        <v>62</v>
      </c>
      <c r="AC2124" t="s">
        <v>51</v>
      </c>
      <c r="AD2124" t="s">
        <v>43</v>
      </c>
      <c r="AE2124">
        <v>3</v>
      </c>
      <c r="AF2124" s="5">
        <v>378.6</v>
      </c>
      <c r="AG2124">
        <v>18</v>
      </c>
      <c r="AH2124" t="str">
        <f t="shared" si="33"/>
        <v>Young Adult</v>
      </c>
    </row>
    <row r="2125" spans="1:34" x14ac:dyDescent="0.25">
      <c r="A2125">
        <v>2647</v>
      </c>
      <c r="B2125" s="1">
        <v>43474</v>
      </c>
      <c r="C2125">
        <v>7</v>
      </c>
      <c r="D2125" t="s">
        <v>53</v>
      </c>
      <c r="E2125" t="s">
        <v>74</v>
      </c>
      <c r="F2125" t="s">
        <v>30</v>
      </c>
      <c r="G2125" t="s">
        <v>31</v>
      </c>
      <c r="H2125" t="s">
        <v>45</v>
      </c>
      <c r="I2125" t="s">
        <v>33</v>
      </c>
      <c r="J2125" t="s">
        <v>57</v>
      </c>
      <c r="K2125" t="s">
        <v>57</v>
      </c>
      <c r="L2125" t="s">
        <v>96</v>
      </c>
      <c r="M2125" s="1">
        <v>18570</v>
      </c>
      <c r="N2125" t="s">
        <v>153</v>
      </c>
      <c r="O2125" t="s">
        <v>48</v>
      </c>
      <c r="P2125" t="s">
        <v>49</v>
      </c>
      <c r="Q2125" t="s">
        <v>61</v>
      </c>
      <c r="R2125" t="s">
        <v>40</v>
      </c>
      <c r="S2125" t="str">
        <f>IF(Table1[[#This Row],[Current Employee Rating]]&gt;=4,"High Performer",IF(Table1[[#This Row],[Current Employee Rating]]&gt;=3,"Average Performer","Low Performer"))</f>
        <v>High Performer</v>
      </c>
      <c r="T2125">
        <v>5</v>
      </c>
      <c r="U2125" s="1">
        <v>44796</v>
      </c>
      <c r="V2125">
        <v>5</v>
      </c>
      <c r="W2125" t="str">
        <f>IF(Table1[[#This Row],[Engagement Score]]&lt;3,"Low",IF(Table1[[#This Row],[Engagement Score]]&lt;4,"Medium","High"))</f>
        <v>High</v>
      </c>
      <c r="X2125">
        <v>5</v>
      </c>
      <c r="Y2125" t="str">
        <f>IF(Table1[[#This Row],[Satisfaction Score]]&lt;3,"Unsatisfied",IF(Table1[[#This Row],[Satisfaction Score]]&lt;4,"Neutral","Satisfied"))</f>
        <v>Satisfied</v>
      </c>
      <c r="Z2125">
        <v>3</v>
      </c>
      <c r="AA2125" s="1">
        <v>44954</v>
      </c>
      <c r="AB2125" t="s">
        <v>62</v>
      </c>
      <c r="AC2125" t="s">
        <v>42</v>
      </c>
      <c r="AD2125" t="s">
        <v>63</v>
      </c>
      <c r="AE2125">
        <v>5</v>
      </c>
      <c r="AF2125" s="5">
        <v>162.93</v>
      </c>
      <c r="AG2125">
        <v>69</v>
      </c>
      <c r="AH2125" t="str">
        <f t="shared" si="33"/>
        <v>Old</v>
      </c>
    </row>
    <row r="2126" spans="1:34" x14ac:dyDescent="0.25">
      <c r="A2126">
        <v>2648</v>
      </c>
      <c r="B2126" s="1">
        <v>44835</v>
      </c>
      <c r="C2126">
        <v>3</v>
      </c>
      <c r="D2126" t="s">
        <v>53</v>
      </c>
      <c r="E2126" t="s">
        <v>81</v>
      </c>
      <c r="F2126" t="s">
        <v>30</v>
      </c>
      <c r="G2126" t="s">
        <v>46</v>
      </c>
      <c r="H2126" t="s">
        <v>45</v>
      </c>
      <c r="I2126" t="s">
        <v>46</v>
      </c>
      <c r="J2126" t="s">
        <v>57</v>
      </c>
      <c r="K2126" t="s">
        <v>57</v>
      </c>
      <c r="L2126" t="s">
        <v>97</v>
      </c>
      <c r="M2126" s="1">
        <v>34520</v>
      </c>
      <c r="N2126" t="s">
        <v>153</v>
      </c>
      <c r="O2126" t="s">
        <v>48</v>
      </c>
      <c r="P2126" t="s">
        <v>60</v>
      </c>
      <c r="Q2126" t="s">
        <v>67</v>
      </c>
      <c r="R2126" t="s">
        <v>40</v>
      </c>
      <c r="S2126" t="str">
        <f>IF(Table1[[#This Row],[Current Employee Rating]]&gt;=4,"High Performer",IF(Table1[[#This Row],[Current Employee Rating]]&gt;=3,"Average Performer","Low Performer"))</f>
        <v>Low Performer</v>
      </c>
      <c r="T2126">
        <v>2</v>
      </c>
      <c r="U2126" s="1">
        <v>45038</v>
      </c>
      <c r="V2126">
        <v>4</v>
      </c>
      <c r="W2126" t="str">
        <f>IF(Table1[[#This Row],[Engagement Score]]&lt;3,"Low",IF(Table1[[#This Row],[Engagement Score]]&lt;4,"Medium","High"))</f>
        <v>High</v>
      </c>
      <c r="X2126">
        <v>2</v>
      </c>
      <c r="Y2126" t="str">
        <f>IF(Table1[[#This Row],[Satisfaction Score]]&lt;3,"Unsatisfied",IF(Table1[[#This Row],[Satisfaction Score]]&lt;4,"Neutral","Satisfied"))</f>
        <v>Unsatisfied</v>
      </c>
      <c r="Z2126">
        <v>1</v>
      </c>
      <c r="AA2126" s="1">
        <v>44992</v>
      </c>
      <c r="AB2126" t="s">
        <v>62</v>
      </c>
      <c r="AC2126" t="s">
        <v>51</v>
      </c>
      <c r="AD2126" t="s">
        <v>52</v>
      </c>
      <c r="AE2126">
        <v>3</v>
      </c>
      <c r="AF2126" s="5">
        <v>294.91000000000003</v>
      </c>
      <c r="AG2126">
        <v>28</v>
      </c>
      <c r="AH2126" t="str">
        <f t="shared" si="33"/>
        <v>Adult</v>
      </c>
    </row>
    <row r="2127" spans="1:34" x14ac:dyDescent="0.25">
      <c r="A2127">
        <v>2649</v>
      </c>
      <c r="B2127" s="1">
        <v>44102</v>
      </c>
      <c r="C2127">
        <v>5</v>
      </c>
      <c r="D2127" t="s">
        <v>53</v>
      </c>
      <c r="E2127" t="s">
        <v>54</v>
      </c>
      <c r="F2127" t="s">
        <v>30</v>
      </c>
      <c r="G2127" t="s">
        <v>46</v>
      </c>
      <c r="H2127" t="s">
        <v>45</v>
      </c>
      <c r="I2127" t="s">
        <v>55</v>
      </c>
      <c r="J2127" t="s">
        <v>57</v>
      </c>
      <c r="K2127" t="s">
        <v>57</v>
      </c>
      <c r="L2127" t="s">
        <v>96</v>
      </c>
      <c r="M2127" s="1">
        <v>26744</v>
      </c>
      <c r="N2127" t="s">
        <v>160</v>
      </c>
      <c r="O2127" t="s">
        <v>37</v>
      </c>
      <c r="P2127" t="s">
        <v>38</v>
      </c>
      <c r="Q2127" t="s">
        <v>39</v>
      </c>
      <c r="R2127" t="s">
        <v>40</v>
      </c>
      <c r="S2127" t="str">
        <f>IF(Table1[[#This Row],[Current Employee Rating]]&gt;=4,"High Performer",IF(Table1[[#This Row],[Current Employee Rating]]&gt;=3,"Average Performer","Low Performer"))</f>
        <v>High Performer</v>
      </c>
      <c r="T2127">
        <v>4</v>
      </c>
      <c r="U2127" s="1">
        <v>44921</v>
      </c>
      <c r="V2127">
        <v>4</v>
      </c>
      <c r="W2127" t="str">
        <f>IF(Table1[[#This Row],[Engagement Score]]&lt;3,"Low",IF(Table1[[#This Row],[Engagement Score]]&lt;4,"Medium","High"))</f>
        <v>High</v>
      </c>
      <c r="X2127">
        <v>4</v>
      </c>
      <c r="Y2127" t="str">
        <f>IF(Table1[[#This Row],[Satisfaction Score]]&lt;3,"Unsatisfied",IF(Table1[[#This Row],[Satisfaction Score]]&lt;4,"Neutral","Satisfied"))</f>
        <v>Satisfied</v>
      </c>
      <c r="Z2127">
        <v>1</v>
      </c>
      <c r="AA2127" s="1">
        <v>44829</v>
      </c>
      <c r="AB2127" t="s">
        <v>92</v>
      </c>
      <c r="AC2127" t="s">
        <v>42</v>
      </c>
      <c r="AD2127" t="s">
        <v>73</v>
      </c>
      <c r="AE2127">
        <v>1</v>
      </c>
      <c r="AF2127" s="5">
        <v>836.76</v>
      </c>
      <c r="AG2127">
        <v>47</v>
      </c>
      <c r="AH2127" t="str">
        <f t="shared" si="33"/>
        <v>Middle Aged</v>
      </c>
    </row>
    <row r="2128" spans="1:34" x14ac:dyDescent="0.25">
      <c r="A2128">
        <v>2650</v>
      </c>
      <c r="B2128" s="1">
        <v>43419</v>
      </c>
      <c r="C2128">
        <v>7</v>
      </c>
      <c r="D2128" t="s">
        <v>137</v>
      </c>
      <c r="E2128" t="s">
        <v>69</v>
      </c>
      <c r="F2128" t="s">
        <v>30</v>
      </c>
      <c r="G2128" t="s">
        <v>46</v>
      </c>
      <c r="H2128" t="s">
        <v>56</v>
      </c>
      <c r="I2128" t="s">
        <v>55</v>
      </c>
      <c r="J2128" t="s">
        <v>57</v>
      </c>
      <c r="K2128" t="s">
        <v>57</v>
      </c>
      <c r="L2128" t="s">
        <v>96</v>
      </c>
      <c r="M2128" s="1">
        <v>23604</v>
      </c>
      <c r="N2128" t="s">
        <v>155</v>
      </c>
      <c r="O2128" t="s">
        <v>37</v>
      </c>
      <c r="P2128" t="s">
        <v>72</v>
      </c>
      <c r="Q2128" t="s">
        <v>61</v>
      </c>
      <c r="R2128" t="s">
        <v>40</v>
      </c>
      <c r="S2128" t="str">
        <f>IF(Table1[[#This Row],[Current Employee Rating]]&gt;=4,"High Performer",IF(Table1[[#This Row],[Current Employee Rating]]&gt;=3,"Average Performer","Low Performer"))</f>
        <v>Low Performer</v>
      </c>
      <c r="T2128">
        <v>1</v>
      </c>
      <c r="U2128" s="1">
        <v>45009</v>
      </c>
      <c r="V2128">
        <v>1</v>
      </c>
      <c r="W2128" t="str">
        <f>IF(Table1[[#This Row],[Engagement Score]]&lt;3,"Low",IF(Table1[[#This Row],[Engagement Score]]&lt;4,"Medium","High"))</f>
        <v>Low</v>
      </c>
      <c r="X2128">
        <v>1</v>
      </c>
      <c r="Y2128" t="str">
        <f>IF(Table1[[#This Row],[Satisfaction Score]]&lt;3,"Unsatisfied",IF(Table1[[#This Row],[Satisfaction Score]]&lt;4,"Neutral","Satisfied"))</f>
        <v>Unsatisfied</v>
      </c>
      <c r="Z2128">
        <v>1</v>
      </c>
      <c r="AA2128" s="1">
        <v>44802</v>
      </c>
      <c r="AB2128" t="s">
        <v>92</v>
      </c>
      <c r="AC2128" t="s">
        <v>42</v>
      </c>
      <c r="AD2128" t="s">
        <v>73</v>
      </c>
      <c r="AE2128">
        <v>1</v>
      </c>
      <c r="AF2128" s="5">
        <v>136.22999999999999</v>
      </c>
      <c r="AG2128">
        <v>54</v>
      </c>
      <c r="AH2128" t="str">
        <f t="shared" si="33"/>
        <v>Middle Aged</v>
      </c>
    </row>
    <row r="2129" spans="1:34" x14ac:dyDescent="0.25">
      <c r="A2129">
        <v>2651</v>
      </c>
      <c r="B2129" s="1">
        <v>44159</v>
      </c>
      <c r="C2129">
        <v>5</v>
      </c>
      <c r="D2129" t="s">
        <v>137</v>
      </c>
      <c r="E2129" t="s">
        <v>29</v>
      </c>
      <c r="F2129" t="s">
        <v>30</v>
      </c>
      <c r="G2129" t="s">
        <v>31</v>
      </c>
      <c r="H2129" t="s">
        <v>32</v>
      </c>
      <c r="I2129" t="s">
        <v>55</v>
      </c>
      <c r="J2129" t="s">
        <v>57</v>
      </c>
      <c r="K2129" t="s">
        <v>57</v>
      </c>
      <c r="L2129" t="s">
        <v>96</v>
      </c>
      <c r="M2129" s="1">
        <v>33665</v>
      </c>
      <c r="N2129" t="s">
        <v>155</v>
      </c>
      <c r="O2129" t="s">
        <v>37</v>
      </c>
      <c r="P2129" t="s">
        <v>49</v>
      </c>
      <c r="Q2129" t="s">
        <v>77</v>
      </c>
      <c r="R2129" t="s">
        <v>40</v>
      </c>
      <c r="S2129" t="str">
        <f>IF(Table1[[#This Row],[Current Employee Rating]]&gt;=4,"High Performer",IF(Table1[[#This Row],[Current Employee Rating]]&gt;=3,"Average Performer","Low Performer"))</f>
        <v>Low Performer</v>
      </c>
      <c r="T2129">
        <v>2</v>
      </c>
      <c r="U2129" s="1">
        <v>45077</v>
      </c>
      <c r="V2129">
        <v>1</v>
      </c>
      <c r="W2129" t="str">
        <f>IF(Table1[[#This Row],[Engagement Score]]&lt;3,"Low",IF(Table1[[#This Row],[Engagement Score]]&lt;4,"Medium","High"))</f>
        <v>Low</v>
      </c>
      <c r="X2129">
        <v>3</v>
      </c>
      <c r="Y2129" t="str">
        <f>IF(Table1[[#This Row],[Satisfaction Score]]&lt;3,"Unsatisfied",IF(Table1[[#This Row],[Satisfaction Score]]&lt;4,"Neutral","Satisfied"))</f>
        <v>Neutral</v>
      </c>
      <c r="Z2129">
        <v>2</v>
      </c>
      <c r="AA2129" s="1">
        <v>45089</v>
      </c>
      <c r="AB2129" t="s">
        <v>50</v>
      </c>
      <c r="AC2129" t="s">
        <v>51</v>
      </c>
      <c r="AD2129" t="s">
        <v>63</v>
      </c>
      <c r="AE2129">
        <v>3</v>
      </c>
      <c r="AF2129" s="5">
        <v>236.69</v>
      </c>
      <c r="AG2129">
        <v>28</v>
      </c>
      <c r="AH2129" t="str">
        <f t="shared" si="33"/>
        <v>Adult</v>
      </c>
    </row>
    <row r="2130" spans="1:34" x14ac:dyDescent="0.25">
      <c r="A2130">
        <v>2652</v>
      </c>
      <c r="B2130" s="1">
        <v>45116</v>
      </c>
      <c r="C2130">
        <v>2</v>
      </c>
      <c r="D2130" t="s">
        <v>137</v>
      </c>
      <c r="E2130" t="s">
        <v>85</v>
      </c>
      <c r="F2130" t="s">
        <v>30</v>
      </c>
      <c r="G2130" t="s">
        <v>31</v>
      </c>
      <c r="H2130" t="s">
        <v>32</v>
      </c>
      <c r="I2130" t="s">
        <v>33</v>
      </c>
      <c r="J2130" t="s">
        <v>57</v>
      </c>
      <c r="K2130" t="s">
        <v>57</v>
      </c>
      <c r="L2130" t="s">
        <v>58</v>
      </c>
      <c r="M2130" s="1">
        <v>19791</v>
      </c>
      <c r="N2130" t="s">
        <v>36</v>
      </c>
      <c r="O2130" t="s">
        <v>37</v>
      </c>
      <c r="P2130" t="s">
        <v>60</v>
      </c>
      <c r="Q2130" t="s">
        <v>39</v>
      </c>
      <c r="R2130" t="s">
        <v>40</v>
      </c>
      <c r="S2130" t="str">
        <f>IF(Table1[[#This Row],[Current Employee Rating]]&gt;=4,"High Performer",IF(Table1[[#This Row],[Current Employee Rating]]&gt;=3,"Average Performer","Low Performer"))</f>
        <v>High Performer</v>
      </c>
      <c r="T2130">
        <v>4</v>
      </c>
      <c r="U2130" s="1">
        <v>44876</v>
      </c>
      <c r="V2130">
        <v>1</v>
      </c>
      <c r="W2130" t="str">
        <f>IF(Table1[[#This Row],[Engagement Score]]&lt;3,"Low",IF(Table1[[#This Row],[Engagement Score]]&lt;4,"Medium","High"))</f>
        <v>Low</v>
      </c>
      <c r="X2130">
        <v>4</v>
      </c>
      <c r="Y2130" t="str">
        <f>IF(Table1[[#This Row],[Satisfaction Score]]&lt;3,"Unsatisfied",IF(Table1[[#This Row],[Satisfaction Score]]&lt;4,"Neutral","Satisfied"))</f>
        <v>Satisfied</v>
      </c>
      <c r="Z2130">
        <v>2</v>
      </c>
      <c r="AA2130" s="1">
        <v>44857</v>
      </c>
      <c r="AB2130" t="s">
        <v>50</v>
      </c>
      <c r="AC2130" t="s">
        <v>51</v>
      </c>
      <c r="AD2130" t="s">
        <v>52</v>
      </c>
      <c r="AE2130">
        <v>1</v>
      </c>
      <c r="AF2130" s="5">
        <v>424.44</v>
      </c>
      <c r="AG2130">
        <v>69</v>
      </c>
      <c r="AH2130" t="str">
        <f t="shared" si="33"/>
        <v>Old</v>
      </c>
    </row>
    <row r="2131" spans="1:34" x14ac:dyDescent="0.25">
      <c r="A2131">
        <v>2653</v>
      </c>
      <c r="B2131" s="1">
        <v>45036</v>
      </c>
      <c r="C2131">
        <v>3</v>
      </c>
      <c r="D2131" t="s">
        <v>53</v>
      </c>
      <c r="E2131" t="s">
        <v>94</v>
      </c>
      <c r="F2131" t="s">
        <v>30</v>
      </c>
      <c r="G2131" t="s">
        <v>55</v>
      </c>
      <c r="H2131" t="s">
        <v>32</v>
      </c>
      <c r="I2131" t="s">
        <v>46</v>
      </c>
      <c r="J2131" t="s">
        <v>57</v>
      </c>
      <c r="K2131" t="s">
        <v>57</v>
      </c>
      <c r="L2131" t="s">
        <v>101</v>
      </c>
      <c r="M2131" s="1">
        <v>16183</v>
      </c>
      <c r="N2131" t="s">
        <v>36</v>
      </c>
      <c r="O2131" t="s">
        <v>48</v>
      </c>
      <c r="P2131" t="s">
        <v>38</v>
      </c>
      <c r="Q2131" t="s">
        <v>39</v>
      </c>
      <c r="R2131" t="s">
        <v>40</v>
      </c>
      <c r="S2131" t="str">
        <f>IF(Table1[[#This Row],[Current Employee Rating]]&gt;=4,"High Performer",IF(Table1[[#This Row],[Current Employee Rating]]&gt;=3,"Average Performer","Low Performer"))</f>
        <v>Low Performer</v>
      </c>
      <c r="T2131">
        <v>1</v>
      </c>
      <c r="U2131" s="1">
        <v>44980</v>
      </c>
      <c r="V2131">
        <v>4</v>
      </c>
      <c r="W2131" t="str">
        <f>IF(Table1[[#This Row],[Engagement Score]]&lt;3,"Low",IF(Table1[[#This Row],[Engagement Score]]&lt;4,"Medium","High"))</f>
        <v>High</v>
      </c>
      <c r="X2131">
        <v>5</v>
      </c>
      <c r="Y2131" t="str">
        <f>IF(Table1[[#This Row],[Satisfaction Score]]&lt;3,"Unsatisfied",IF(Table1[[#This Row],[Satisfaction Score]]&lt;4,"Neutral","Satisfied"))</f>
        <v>Satisfied</v>
      </c>
      <c r="Z2131">
        <v>3</v>
      </c>
      <c r="AA2131" s="1">
        <v>44950</v>
      </c>
      <c r="AB2131" t="s">
        <v>68</v>
      </c>
      <c r="AC2131" t="s">
        <v>42</v>
      </c>
      <c r="AD2131" t="s">
        <v>52</v>
      </c>
      <c r="AE2131">
        <v>3</v>
      </c>
      <c r="AF2131" s="5">
        <v>139.71</v>
      </c>
      <c r="AG2131">
        <v>79</v>
      </c>
      <c r="AH2131" t="str">
        <f t="shared" si="33"/>
        <v>Old</v>
      </c>
    </row>
    <row r="2132" spans="1:34" x14ac:dyDescent="0.25">
      <c r="A2132">
        <v>2654</v>
      </c>
      <c r="B2132" s="1">
        <v>43699</v>
      </c>
      <c r="C2132">
        <v>6</v>
      </c>
      <c r="D2132" t="s">
        <v>53</v>
      </c>
      <c r="E2132" t="s">
        <v>74</v>
      </c>
      <c r="F2132" t="s">
        <v>30</v>
      </c>
      <c r="G2132" t="s">
        <v>55</v>
      </c>
      <c r="H2132" t="s">
        <v>32</v>
      </c>
      <c r="I2132" t="s">
        <v>33</v>
      </c>
      <c r="J2132" t="s">
        <v>57</v>
      </c>
      <c r="K2132" t="s">
        <v>57</v>
      </c>
      <c r="L2132" t="s">
        <v>65</v>
      </c>
      <c r="M2132" s="1">
        <v>20279</v>
      </c>
      <c r="N2132" t="s">
        <v>36</v>
      </c>
      <c r="O2132" t="s">
        <v>48</v>
      </c>
      <c r="P2132" t="s">
        <v>72</v>
      </c>
      <c r="Q2132" t="s">
        <v>77</v>
      </c>
      <c r="R2132" t="s">
        <v>40</v>
      </c>
      <c r="S2132" t="str">
        <f>IF(Table1[[#This Row],[Current Employee Rating]]&gt;=4,"High Performer",IF(Table1[[#This Row],[Current Employee Rating]]&gt;=3,"Average Performer","Low Performer"))</f>
        <v>High Performer</v>
      </c>
      <c r="T2132">
        <v>4</v>
      </c>
      <c r="U2132" s="1">
        <v>44992</v>
      </c>
      <c r="V2132">
        <v>4</v>
      </c>
      <c r="W2132" t="str">
        <f>IF(Table1[[#This Row],[Engagement Score]]&lt;3,"Low",IF(Table1[[#This Row],[Engagement Score]]&lt;4,"Medium","High"))</f>
        <v>High</v>
      </c>
      <c r="X2132">
        <v>1</v>
      </c>
      <c r="Y2132" t="str">
        <f>IF(Table1[[#This Row],[Satisfaction Score]]&lt;3,"Unsatisfied",IF(Table1[[#This Row],[Satisfaction Score]]&lt;4,"Neutral","Satisfied"))</f>
        <v>Unsatisfied</v>
      </c>
      <c r="Z2132">
        <v>3</v>
      </c>
      <c r="AA2132" s="1">
        <v>45003</v>
      </c>
      <c r="AB2132" t="s">
        <v>92</v>
      </c>
      <c r="AC2132" t="s">
        <v>51</v>
      </c>
      <c r="AD2132" t="s">
        <v>73</v>
      </c>
      <c r="AE2132">
        <v>3</v>
      </c>
      <c r="AF2132" s="5">
        <v>428.13</v>
      </c>
      <c r="AG2132">
        <v>64</v>
      </c>
      <c r="AH2132" t="str">
        <f t="shared" si="33"/>
        <v>Old</v>
      </c>
    </row>
    <row r="2133" spans="1:34" x14ac:dyDescent="0.25">
      <c r="A2133">
        <v>2655</v>
      </c>
      <c r="B2133" s="1">
        <v>44775</v>
      </c>
      <c r="C2133">
        <v>3</v>
      </c>
      <c r="D2133" t="s">
        <v>53</v>
      </c>
      <c r="E2133" t="s">
        <v>81</v>
      </c>
      <c r="F2133" t="s">
        <v>30</v>
      </c>
      <c r="G2133" t="s">
        <v>31</v>
      </c>
      <c r="H2133" t="s">
        <v>45</v>
      </c>
      <c r="I2133" t="s">
        <v>46</v>
      </c>
      <c r="J2133" t="s">
        <v>57</v>
      </c>
      <c r="K2133" t="s">
        <v>57</v>
      </c>
      <c r="L2133" t="s">
        <v>65</v>
      </c>
      <c r="M2133" s="1">
        <v>23689</v>
      </c>
      <c r="N2133" t="s">
        <v>156</v>
      </c>
      <c r="O2133" t="s">
        <v>48</v>
      </c>
      <c r="P2133" t="s">
        <v>72</v>
      </c>
      <c r="Q2133" t="s">
        <v>77</v>
      </c>
      <c r="R2133" t="s">
        <v>40</v>
      </c>
      <c r="S2133" t="str">
        <f>IF(Table1[[#This Row],[Current Employee Rating]]&gt;=4,"High Performer",IF(Table1[[#This Row],[Current Employee Rating]]&gt;=3,"Average Performer","Low Performer"))</f>
        <v>Low Performer</v>
      </c>
      <c r="T2133">
        <v>2</v>
      </c>
      <c r="U2133" s="1">
        <v>44802</v>
      </c>
      <c r="V2133">
        <v>2</v>
      </c>
      <c r="W2133" t="str">
        <f>IF(Table1[[#This Row],[Engagement Score]]&lt;3,"Low",IF(Table1[[#This Row],[Engagement Score]]&lt;4,"Medium","High"))</f>
        <v>Low</v>
      </c>
      <c r="X2133">
        <v>5</v>
      </c>
      <c r="Y2133" t="str">
        <f>IF(Table1[[#This Row],[Satisfaction Score]]&lt;3,"Unsatisfied",IF(Table1[[#This Row],[Satisfaction Score]]&lt;4,"Neutral","Satisfied"))</f>
        <v>Satisfied</v>
      </c>
      <c r="Z2133">
        <v>5</v>
      </c>
      <c r="AA2133" s="1">
        <v>45077</v>
      </c>
      <c r="AB2133" t="s">
        <v>62</v>
      </c>
      <c r="AC2133" t="s">
        <v>51</v>
      </c>
      <c r="AD2133" t="s">
        <v>52</v>
      </c>
      <c r="AE2133">
        <v>3</v>
      </c>
      <c r="AF2133" s="5">
        <v>972.66</v>
      </c>
      <c r="AG2133">
        <v>58</v>
      </c>
      <c r="AH2133" t="str">
        <f t="shared" si="33"/>
        <v>Middle Aged</v>
      </c>
    </row>
    <row r="2134" spans="1:34" x14ac:dyDescent="0.25">
      <c r="A2134">
        <v>2656</v>
      </c>
      <c r="B2134" s="1">
        <v>43404</v>
      </c>
      <c r="C2134">
        <v>7</v>
      </c>
      <c r="D2134" t="s">
        <v>53</v>
      </c>
      <c r="E2134" t="s">
        <v>54</v>
      </c>
      <c r="F2134" t="s">
        <v>30</v>
      </c>
      <c r="G2134" t="s">
        <v>46</v>
      </c>
      <c r="H2134" t="s">
        <v>56</v>
      </c>
      <c r="I2134" t="s">
        <v>46</v>
      </c>
      <c r="J2134" t="s">
        <v>57</v>
      </c>
      <c r="K2134" t="s">
        <v>57</v>
      </c>
      <c r="L2134" t="s">
        <v>47</v>
      </c>
      <c r="M2134" s="1">
        <v>20861</v>
      </c>
      <c r="N2134" t="s">
        <v>156</v>
      </c>
      <c r="O2134" t="s">
        <v>48</v>
      </c>
      <c r="P2134" t="s">
        <v>49</v>
      </c>
      <c r="Q2134" t="s">
        <v>61</v>
      </c>
      <c r="R2134" t="s">
        <v>40</v>
      </c>
      <c r="S2134" t="str">
        <f>IF(Table1[[#This Row],[Current Employee Rating]]&gt;=4,"High Performer",IF(Table1[[#This Row],[Current Employee Rating]]&gt;=3,"Average Performer","Low Performer"))</f>
        <v>High Performer</v>
      </c>
      <c r="T2134">
        <v>4</v>
      </c>
      <c r="U2134" s="1">
        <v>45000</v>
      </c>
      <c r="V2134">
        <v>5</v>
      </c>
      <c r="W2134" t="str">
        <f>IF(Table1[[#This Row],[Engagement Score]]&lt;3,"Low",IF(Table1[[#This Row],[Engagement Score]]&lt;4,"Medium","High"))</f>
        <v>High</v>
      </c>
      <c r="X2134">
        <v>4</v>
      </c>
      <c r="Y2134" t="str">
        <f>IF(Table1[[#This Row],[Satisfaction Score]]&lt;3,"Unsatisfied",IF(Table1[[#This Row],[Satisfaction Score]]&lt;4,"Neutral","Satisfied"))</f>
        <v>Satisfied</v>
      </c>
      <c r="Z2134">
        <v>3</v>
      </c>
      <c r="AA2134" s="1">
        <v>44982</v>
      </c>
      <c r="AB2134" t="s">
        <v>92</v>
      </c>
      <c r="AC2134" t="s">
        <v>51</v>
      </c>
      <c r="AD2134" t="s">
        <v>43</v>
      </c>
      <c r="AE2134">
        <v>1</v>
      </c>
      <c r="AF2134" s="5">
        <v>877.57</v>
      </c>
      <c r="AG2134">
        <v>61</v>
      </c>
      <c r="AH2134" t="str">
        <f t="shared" si="33"/>
        <v>Old</v>
      </c>
    </row>
    <row r="2135" spans="1:34" x14ac:dyDescent="0.25">
      <c r="A2135">
        <v>2657</v>
      </c>
      <c r="B2135" s="1">
        <v>44523</v>
      </c>
      <c r="C2135">
        <v>4</v>
      </c>
      <c r="D2135" t="s">
        <v>53</v>
      </c>
      <c r="E2135" t="s">
        <v>69</v>
      </c>
      <c r="F2135" t="s">
        <v>30</v>
      </c>
      <c r="G2135" t="s">
        <v>31</v>
      </c>
      <c r="H2135" t="s">
        <v>56</v>
      </c>
      <c r="I2135" t="s">
        <v>33</v>
      </c>
      <c r="J2135" t="s">
        <v>57</v>
      </c>
      <c r="K2135" t="s">
        <v>57</v>
      </c>
      <c r="L2135" t="s">
        <v>134</v>
      </c>
      <c r="M2135" s="1">
        <v>34856</v>
      </c>
      <c r="N2135" t="s">
        <v>156</v>
      </c>
      <c r="O2135" t="s">
        <v>48</v>
      </c>
      <c r="P2135" t="s">
        <v>38</v>
      </c>
      <c r="Q2135" t="s">
        <v>39</v>
      </c>
      <c r="R2135" t="s">
        <v>40</v>
      </c>
      <c r="S2135" t="str">
        <f>IF(Table1[[#This Row],[Current Employee Rating]]&gt;=4,"High Performer",IF(Table1[[#This Row],[Current Employee Rating]]&gt;=3,"Average Performer","Low Performer"))</f>
        <v>Low Performer</v>
      </c>
      <c r="T2135">
        <v>2</v>
      </c>
      <c r="U2135" s="1">
        <v>44989</v>
      </c>
      <c r="V2135">
        <v>4</v>
      </c>
      <c r="W2135" t="str">
        <f>IF(Table1[[#This Row],[Engagement Score]]&lt;3,"Low",IF(Table1[[#This Row],[Engagement Score]]&lt;4,"Medium","High"))</f>
        <v>High</v>
      </c>
      <c r="X2135">
        <v>3</v>
      </c>
      <c r="Y2135" t="str">
        <f>IF(Table1[[#This Row],[Satisfaction Score]]&lt;3,"Unsatisfied",IF(Table1[[#This Row],[Satisfaction Score]]&lt;4,"Neutral","Satisfied"))</f>
        <v>Neutral</v>
      </c>
      <c r="Z2135">
        <v>3</v>
      </c>
      <c r="AA2135" s="1">
        <v>45054</v>
      </c>
      <c r="AB2135" t="s">
        <v>62</v>
      </c>
      <c r="AC2135" t="s">
        <v>51</v>
      </c>
      <c r="AD2135" t="s">
        <v>43</v>
      </c>
      <c r="AE2135">
        <v>3</v>
      </c>
      <c r="AF2135" s="5">
        <v>751.13</v>
      </c>
      <c r="AG2135">
        <v>26</v>
      </c>
      <c r="AH2135" t="str">
        <f t="shared" si="33"/>
        <v>Adult</v>
      </c>
    </row>
    <row r="2136" spans="1:34" x14ac:dyDescent="0.25">
      <c r="A2136">
        <v>2658</v>
      </c>
      <c r="B2136" s="1">
        <v>45108</v>
      </c>
      <c r="C2136">
        <v>2</v>
      </c>
      <c r="D2136" t="s">
        <v>53</v>
      </c>
      <c r="E2136" t="s">
        <v>29</v>
      </c>
      <c r="F2136" t="s">
        <v>30</v>
      </c>
      <c r="G2136" t="s">
        <v>55</v>
      </c>
      <c r="H2136" t="s">
        <v>45</v>
      </c>
      <c r="I2136" t="s">
        <v>33</v>
      </c>
      <c r="J2136" t="s">
        <v>57</v>
      </c>
      <c r="K2136" t="s">
        <v>57</v>
      </c>
      <c r="L2136" t="s">
        <v>79</v>
      </c>
      <c r="M2136" s="1">
        <v>22003</v>
      </c>
      <c r="N2136" t="s">
        <v>156</v>
      </c>
      <c r="O2136" t="s">
        <v>48</v>
      </c>
      <c r="P2136" t="s">
        <v>72</v>
      </c>
      <c r="Q2136" t="s">
        <v>67</v>
      </c>
      <c r="R2136" t="s">
        <v>40</v>
      </c>
      <c r="S2136" t="str">
        <f>IF(Table1[[#This Row],[Current Employee Rating]]&gt;=4,"High Performer",IF(Table1[[#This Row],[Current Employee Rating]]&gt;=3,"Average Performer","Low Performer"))</f>
        <v>Low Performer</v>
      </c>
      <c r="T2136">
        <v>2</v>
      </c>
      <c r="U2136" s="1">
        <v>44856</v>
      </c>
      <c r="V2136">
        <v>3</v>
      </c>
      <c r="W2136" t="str">
        <f>IF(Table1[[#This Row],[Engagement Score]]&lt;3,"Low",IF(Table1[[#This Row],[Engagement Score]]&lt;4,"Medium","High"))</f>
        <v>Medium</v>
      </c>
      <c r="X2136">
        <v>1</v>
      </c>
      <c r="Y2136" t="str">
        <f>IF(Table1[[#This Row],[Satisfaction Score]]&lt;3,"Unsatisfied",IF(Table1[[#This Row],[Satisfaction Score]]&lt;4,"Neutral","Satisfied"))</f>
        <v>Unsatisfied</v>
      </c>
      <c r="Z2136">
        <v>1</v>
      </c>
      <c r="AA2136" s="1">
        <v>45106</v>
      </c>
      <c r="AB2136" t="s">
        <v>68</v>
      </c>
      <c r="AC2136" t="s">
        <v>51</v>
      </c>
      <c r="AD2136" t="s">
        <v>73</v>
      </c>
      <c r="AE2136">
        <v>1</v>
      </c>
      <c r="AF2136" s="5">
        <v>471.89</v>
      </c>
      <c r="AG2136">
        <v>63</v>
      </c>
      <c r="AH2136" t="str">
        <f t="shared" si="33"/>
        <v>Old</v>
      </c>
    </row>
    <row r="2137" spans="1:34" x14ac:dyDescent="0.25">
      <c r="A2137">
        <v>2659</v>
      </c>
      <c r="B2137" s="1">
        <v>44760</v>
      </c>
      <c r="C2137">
        <v>3</v>
      </c>
      <c r="D2137" t="s">
        <v>53</v>
      </c>
      <c r="E2137" t="s">
        <v>85</v>
      </c>
      <c r="F2137" t="s">
        <v>30</v>
      </c>
      <c r="G2137" t="s">
        <v>46</v>
      </c>
      <c r="H2137" t="s">
        <v>56</v>
      </c>
      <c r="I2137" t="s">
        <v>33</v>
      </c>
      <c r="J2137" t="s">
        <v>57</v>
      </c>
      <c r="K2137" t="s">
        <v>57</v>
      </c>
      <c r="L2137" t="s">
        <v>65</v>
      </c>
      <c r="M2137" s="1">
        <v>33067</v>
      </c>
      <c r="N2137" t="s">
        <v>158</v>
      </c>
      <c r="O2137" t="s">
        <v>48</v>
      </c>
      <c r="P2137" t="s">
        <v>72</v>
      </c>
      <c r="Q2137" t="s">
        <v>61</v>
      </c>
      <c r="R2137" t="s">
        <v>40</v>
      </c>
      <c r="S2137" t="str">
        <f>IF(Table1[[#This Row],[Current Employee Rating]]&gt;=4,"High Performer",IF(Table1[[#This Row],[Current Employee Rating]]&gt;=3,"Average Performer","Low Performer"))</f>
        <v>Low Performer</v>
      </c>
      <c r="T2137">
        <v>2</v>
      </c>
      <c r="U2137" s="1">
        <v>45068</v>
      </c>
      <c r="V2137">
        <v>5</v>
      </c>
      <c r="W2137" t="str">
        <f>IF(Table1[[#This Row],[Engagement Score]]&lt;3,"Low",IF(Table1[[#This Row],[Engagement Score]]&lt;4,"Medium","High"))</f>
        <v>High</v>
      </c>
      <c r="X2137">
        <v>3</v>
      </c>
      <c r="Y2137" t="str">
        <f>IF(Table1[[#This Row],[Satisfaction Score]]&lt;3,"Unsatisfied",IF(Table1[[#This Row],[Satisfaction Score]]&lt;4,"Neutral","Satisfied"))</f>
        <v>Neutral</v>
      </c>
      <c r="Z2137">
        <v>2</v>
      </c>
      <c r="AA2137" s="1">
        <v>44803</v>
      </c>
      <c r="AB2137" t="s">
        <v>50</v>
      </c>
      <c r="AC2137" t="s">
        <v>51</v>
      </c>
      <c r="AD2137" t="s">
        <v>43</v>
      </c>
      <c r="AE2137">
        <v>3</v>
      </c>
      <c r="AF2137" s="5">
        <v>957.63</v>
      </c>
      <c r="AG2137">
        <v>32</v>
      </c>
      <c r="AH2137" t="str">
        <f t="shared" si="33"/>
        <v>Adult</v>
      </c>
    </row>
    <row r="2138" spans="1:34" x14ac:dyDescent="0.25">
      <c r="A2138">
        <v>2660</v>
      </c>
      <c r="B2138" s="1">
        <v>43686</v>
      </c>
      <c r="C2138">
        <v>6</v>
      </c>
      <c r="D2138" t="s">
        <v>53</v>
      </c>
      <c r="E2138" t="s">
        <v>44</v>
      </c>
      <c r="F2138" t="s">
        <v>30</v>
      </c>
      <c r="G2138" t="s">
        <v>46</v>
      </c>
      <c r="H2138" t="s">
        <v>32</v>
      </c>
      <c r="I2138" t="s">
        <v>46</v>
      </c>
      <c r="J2138" t="s">
        <v>57</v>
      </c>
      <c r="K2138" t="s">
        <v>57</v>
      </c>
      <c r="L2138" t="s">
        <v>100</v>
      </c>
      <c r="M2138" s="1">
        <v>21850</v>
      </c>
      <c r="N2138" t="s">
        <v>162</v>
      </c>
      <c r="O2138" t="s">
        <v>48</v>
      </c>
      <c r="P2138" t="s">
        <v>84</v>
      </c>
      <c r="Q2138" t="s">
        <v>77</v>
      </c>
      <c r="R2138" t="s">
        <v>40</v>
      </c>
      <c r="S2138" t="str">
        <f>IF(Table1[[#This Row],[Current Employee Rating]]&gt;=4,"High Performer",IF(Table1[[#This Row],[Current Employee Rating]]&gt;=3,"Average Performer","Low Performer"))</f>
        <v>High Performer</v>
      </c>
      <c r="T2138">
        <v>4</v>
      </c>
      <c r="U2138" s="1">
        <v>44796</v>
      </c>
      <c r="V2138">
        <v>5</v>
      </c>
      <c r="W2138" t="str">
        <f>IF(Table1[[#This Row],[Engagement Score]]&lt;3,"Low",IF(Table1[[#This Row],[Engagement Score]]&lt;4,"Medium","High"))</f>
        <v>High</v>
      </c>
      <c r="X2138">
        <v>1</v>
      </c>
      <c r="Y2138" t="str">
        <f>IF(Table1[[#This Row],[Satisfaction Score]]&lt;3,"Unsatisfied",IF(Table1[[#This Row],[Satisfaction Score]]&lt;4,"Neutral","Satisfied"))</f>
        <v>Unsatisfied</v>
      </c>
      <c r="Z2138">
        <v>1</v>
      </c>
      <c r="AA2138" s="1">
        <v>44811</v>
      </c>
      <c r="AB2138" t="s">
        <v>62</v>
      </c>
      <c r="AC2138" t="s">
        <v>51</v>
      </c>
      <c r="AD2138" t="s">
        <v>73</v>
      </c>
      <c r="AE2138">
        <v>1</v>
      </c>
      <c r="AF2138" s="5">
        <v>788.33</v>
      </c>
      <c r="AG2138">
        <v>60</v>
      </c>
      <c r="AH2138" t="str">
        <f t="shared" si="33"/>
        <v>Old</v>
      </c>
    </row>
    <row r="2139" spans="1:34" x14ac:dyDescent="0.25">
      <c r="A2139">
        <v>2661</v>
      </c>
      <c r="B2139" s="1">
        <v>44383</v>
      </c>
      <c r="C2139">
        <v>4</v>
      </c>
      <c r="D2139" t="s">
        <v>53</v>
      </c>
      <c r="E2139" t="s">
        <v>87</v>
      </c>
      <c r="F2139" t="s">
        <v>30</v>
      </c>
      <c r="G2139" t="s">
        <v>46</v>
      </c>
      <c r="H2139" t="s">
        <v>45</v>
      </c>
      <c r="I2139" t="s">
        <v>33</v>
      </c>
      <c r="J2139" t="s">
        <v>57</v>
      </c>
      <c r="K2139" t="s">
        <v>57</v>
      </c>
      <c r="L2139" t="s">
        <v>79</v>
      </c>
      <c r="M2139" s="1">
        <v>25791</v>
      </c>
      <c r="N2139" t="s">
        <v>162</v>
      </c>
      <c r="O2139" t="s">
        <v>48</v>
      </c>
      <c r="P2139" t="s">
        <v>72</v>
      </c>
      <c r="Q2139" t="s">
        <v>67</v>
      </c>
      <c r="R2139" t="s">
        <v>40</v>
      </c>
      <c r="S2139" t="str">
        <f>IF(Table1[[#This Row],[Current Employee Rating]]&gt;=4,"High Performer",IF(Table1[[#This Row],[Current Employee Rating]]&gt;=3,"Average Performer","Low Performer"))</f>
        <v>Low Performer</v>
      </c>
      <c r="T2139">
        <v>2</v>
      </c>
      <c r="U2139" s="1">
        <v>44982</v>
      </c>
      <c r="V2139">
        <v>3</v>
      </c>
      <c r="W2139" t="str">
        <f>IF(Table1[[#This Row],[Engagement Score]]&lt;3,"Low",IF(Table1[[#This Row],[Engagement Score]]&lt;4,"Medium","High"))</f>
        <v>Medium</v>
      </c>
      <c r="X2139">
        <v>3</v>
      </c>
      <c r="Y2139" t="str">
        <f>IF(Table1[[#This Row],[Satisfaction Score]]&lt;3,"Unsatisfied",IF(Table1[[#This Row],[Satisfaction Score]]&lt;4,"Neutral","Satisfied"))</f>
        <v>Neutral</v>
      </c>
      <c r="Z2139">
        <v>2</v>
      </c>
      <c r="AA2139" s="1">
        <v>44938</v>
      </c>
      <c r="AB2139" t="s">
        <v>92</v>
      </c>
      <c r="AC2139" t="s">
        <v>42</v>
      </c>
      <c r="AD2139" t="s">
        <v>63</v>
      </c>
      <c r="AE2139">
        <v>4</v>
      </c>
      <c r="AF2139" s="5">
        <v>220.32</v>
      </c>
      <c r="AG2139">
        <v>51</v>
      </c>
      <c r="AH2139" t="str">
        <f t="shared" si="33"/>
        <v>Middle Aged</v>
      </c>
    </row>
    <row r="2140" spans="1:34" x14ac:dyDescent="0.25">
      <c r="A2140">
        <v>2662</v>
      </c>
      <c r="B2140" s="1">
        <v>44229</v>
      </c>
      <c r="C2140">
        <v>5</v>
      </c>
      <c r="D2140" t="s">
        <v>53</v>
      </c>
      <c r="E2140" t="s">
        <v>64</v>
      </c>
      <c r="F2140" t="s">
        <v>30</v>
      </c>
      <c r="G2140" t="s">
        <v>31</v>
      </c>
      <c r="H2140" t="s">
        <v>45</v>
      </c>
      <c r="I2140" t="s">
        <v>46</v>
      </c>
      <c r="J2140" t="s">
        <v>57</v>
      </c>
      <c r="K2140" t="s">
        <v>57</v>
      </c>
      <c r="L2140" t="s">
        <v>65</v>
      </c>
      <c r="M2140" s="1">
        <v>16692</v>
      </c>
      <c r="N2140" t="s">
        <v>153</v>
      </c>
      <c r="O2140" t="s">
        <v>48</v>
      </c>
      <c r="P2140" t="s">
        <v>84</v>
      </c>
      <c r="Q2140" t="s">
        <v>61</v>
      </c>
      <c r="R2140" t="s">
        <v>40</v>
      </c>
      <c r="S2140" t="str">
        <f>IF(Table1[[#This Row],[Current Employee Rating]]&gt;=4,"High Performer",IF(Table1[[#This Row],[Current Employee Rating]]&gt;=3,"Average Performer","Low Performer"))</f>
        <v>Low Performer</v>
      </c>
      <c r="T2140">
        <v>2</v>
      </c>
      <c r="U2140" s="1">
        <v>45115</v>
      </c>
      <c r="V2140">
        <v>4</v>
      </c>
      <c r="W2140" t="str">
        <f>IF(Table1[[#This Row],[Engagement Score]]&lt;3,"Low",IF(Table1[[#This Row],[Engagement Score]]&lt;4,"Medium","High"))</f>
        <v>High</v>
      </c>
      <c r="X2140">
        <v>1</v>
      </c>
      <c r="Y2140" t="str">
        <f>IF(Table1[[#This Row],[Satisfaction Score]]&lt;3,"Unsatisfied",IF(Table1[[#This Row],[Satisfaction Score]]&lt;4,"Neutral","Satisfied"))</f>
        <v>Unsatisfied</v>
      </c>
      <c r="Z2140">
        <v>1</v>
      </c>
      <c r="AA2140" s="1">
        <v>44995</v>
      </c>
      <c r="AB2140" t="s">
        <v>62</v>
      </c>
      <c r="AC2140" t="s">
        <v>51</v>
      </c>
      <c r="AD2140" t="s">
        <v>63</v>
      </c>
      <c r="AE2140">
        <v>5</v>
      </c>
      <c r="AF2140" s="5">
        <v>406.1</v>
      </c>
      <c r="AG2140">
        <v>76</v>
      </c>
      <c r="AH2140" t="str">
        <f t="shared" si="33"/>
        <v>Old</v>
      </c>
    </row>
    <row r="2141" spans="1:34" x14ac:dyDescent="0.25">
      <c r="A2141">
        <v>2663</v>
      </c>
      <c r="B2141" s="1">
        <v>44932</v>
      </c>
      <c r="C2141">
        <v>3</v>
      </c>
      <c r="D2141" t="s">
        <v>53</v>
      </c>
      <c r="E2141" t="s">
        <v>94</v>
      </c>
      <c r="F2141" t="s">
        <v>30</v>
      </c>
      <c r="G2141" t="s">
        <v>46</v>
      </c>
      <c r="H2141" t="s">
        <v>56</v>
      </c>
      <c r="I2141" t="s">
        <v>46</v>
      </c>
      <c r="J2141" t="s">
        <v>57</v>
      </c>
      <c r="K2141" t="s">
        <v>57</v>
      </c>
      <c r="L2141" t="s">
        <v>89</v>
      </c>
      <c r="M2141" s="1">
        <v>26135</v>
      </c>
      <c r="N2141" t="s">
        <v>153</v>
      </c>
      <c r="O2141" t="s">
        <v>48</v>
      </c>
      <c r="P2141" t="s">
        <v>49</v>
      </c>
      <c r="Q2141" t="s">
        <v>77</v>
      </c>
      <c r="R2141" t="s">
        <v>40</v>
      </c>
      <c r="S2141" t="str">
        <f>IF(Table1[[#This Row],[Current Employee Rating]]&gt;=4,"High Performer",IF(Table1[[#This Row],[Current Employee Rating]]&gt;=3,"Average Performer","Low Performer"))</f>
        <v>High Performer</v>
      </c>
      <c r="T2141">
        <v>5</v>
      </c>
      <c r="U2141" s="1">
        <v>44780</v>
      </c>
      <c r="V2141">
        <v>3</v>
      </c>
      <c r="W2141" t="str">
        <f>IF(Table1[[#This Row],[Engagement Score]]&lt;3,"Low",IF(Table1[[#This Row],[Engagement Score]]&lt;4,"Medium","High"))</f>
        <v>Medium</v>
      </c>
      <c r="X2141">
        <v>4</v>
      </c>
      <c r="Y2141" t="str">
        <f>IF(Table1[[#This Row],[Satisfaction Score]]&lt;3,"Unsatisfied",IF(Table1[[#This Row],[Satisfaction Score]]&lt;4,"Neutral","Satisfied"))</f>
        <v>Satisfied</v>
      </c>
      <c r="Z2141">
        <v>1</v>
      </c>
      <c r="AA2141" s="1">
        <v>44912</v>
      </c>
      <c r="AB2141" t="s">
        <v>50</v>
      </c>
      <c r="AC2141" t="s">
        <v>51</v>
      </c>
      <c r="AD2141" t="s">
        <v>73</v>
      </c>
      <c r="AE2141">
        <v>4</v>
      </c>
      <c r="AF2141" s="5">
        <v>819.64</v>
      </c>
      <c r="AG2141">
        <v>52</v>
      </c>
      <c r="AH2141" t="str">
        <f t="shared" si="33"/>
        <v>Middle Aged</v>
      </c>
    </row>
    <row r="2142" spans="1:34" x14ac:dyDescent="0.25">
      <c r="A2142">
        <v>2664</v>
      </c>
      <c r="B2142" s="1">
        <v>44513</v>
      </c>
      <c r="C2142">
        <v>4</v>
      </c>
      <c r="D2142" t="s">
        <v>53</v>
      </c>
      <c r="E2142" t="s">
        <v>74</v>
      </c>
      <c r="F2142" t="s">
        <v>30</v>
      </c>
      <c r="G2142" t="s">
        <v>55</v>
      </c>
      <c r="H2142" t="s">
        <v>32</v>
      </c>
      <c r="I2142" t="s">
        <v>55</v>
      </c>
      <c r="J2142" t="s">
        <v>57</v>
      </c>
      <c r="K2142" t="s">
        <v>57</v>
      </c>
      <c r="L2142" t="s">
        <v>96</v>
      </c>
      <c r="M2142" s="1">
        <v>22457</v>
      </c>
      <c r="N2142" t="s">
        <v>153</v>
      </c>
      <c r="O2142" t="s">
        <v>48</v>
      </c>
      <c r="P2142" t="s">
        <v>49</v>
      </c>
      <c r="Q2142" t="s">
        <v>77</v>
      </c>
      <c r="R2142" t="s">
        <v>40</v>
      </c>
      <c r="S2142" t="str">
        <f>IF(Table1[[#This Row],[Current Employee Rating]]&gt;=4,"High Performer",IF(Table1[[#This Row],[Current Employee Rating]]&gt;=3,"Average Performer","Low Performer"))</f>
        <v>Low Performer</v>
      </c>
      <c r="T2142">
        <v>1</v>
      </c>
      <c r="U2142" s="1">
        <v>45090</v>
      </c>
      <c r="V2142">
        <v>5</v>
      </c>
      <c r="W2142" t="str">
        <f>IF(Table1[[#This Row],[Engagement Score]]&lt;3,"Low",IF(Table1[[#This Row],[Engagement Score]]&lt;4,"Medium","High"))</f>
        <v>High</v>
      </c>
      <c r="X2142">
        <v>2</v>
      </c>
      <c r="Y2142" t="str">
        <f>IF(Table1[[#This Row],[Satisfaction Score]]&lt;3,"Unsatisfied",IF(Table1[[#This Row],[Satisfaction Score]]&lt;4,"Neutral","Satisfied"))</f>
        <v>Unsatisfied</v>
      </c>
      <c r="Z2142">
        <v>2</v>
      </c>
      <c r="AA2142" s="1">
        <v>44817</v>
      </c>
      <c r="AB2142" t="s">
        <v>62</v>
      </c>
      <c r="AC2142" t="s">
        <v>51</v>
      </c>
      <c r="AD2142" t="s">
        <v>52</v>
      </c>
      <c r="AE2142">
        <v>3</v>
      </c>
      <c r="AF2142" s="5">
        <v>355.84</v>
      </c>
      <c r="AG2142">
        <v>60</v>
      </c>
      <c r="AH2142" t="str">
        <f t="shared" si="33"/>
        <v>Old</v>
      </c>
    </row>
    <row r="2143" spans="1:34" x14ac:dyDescent="0.25">
      <c r="A2143">
        <v>2665</v>
      </c>
      <c r="B2143" s="1">
        <v>43905</v>
      </c>
      <c r="C2143">
        <v>6</v>
      </c>
      <c r="D2143" t="s">
        <v>53</v>
      </c>
      <c r="E2143" t="s">
        <v>81</v>
      </c>
      <c r="F2143" t="s">
        <v>30</v>
      </c>
      <c r="G2143" t="s">
        <v>31</v>
      </c>
      <c r="H2143" t="s">
        <v>45</v>
      </c>
      <c r="I2143" t="s">
        <v>46</v>
      </c>
      <c r="J2143" t="s">
        <v>57</v>
      </c>
      <c r="K2143" t="s">
        <v>57</v>
      </c>
      <c r="L2143" t="s">
        <v>89</v>
      </c>
      <c r="M2143" s="1">
        <v>33433</v>
      </c>
      <c r="N2143" t="s">
        <v>160</v>
      </c>
      <c r="O2143" t="s">
        <v>48</v>
      </c>
      <c r="P2143" t="s">
        <v>49</v>
      </c>
      <c r="Q2143" t="s">
        <v>67</v>
      </c>
      <c r="R2143" t="s">
        <v>40</v>
      </c>
      <c r="S2143" t="str">
        <f>IF(Table1[[#This Row],[Current Employee Rating]]&gt;=4,"High Performer",IF(Table1[[#This Row],[Current Employee Rating]]&gt;=3,"Average Performer","Low Performer"))</f>
        <v>High Performer</v>
      </c>
      <c r="T2143">
        <v>4</v>
      </c>
      <c r="U2143" s="1">
        <v>44839</v>
      </c>
      <c r="V2143">
        <v>1</v>
      </c>
      <c r="W2143" t="str">
        <f>IF(Table1[[#This Row],[Engagement Score]]&lt;3,"Low",IF(Table1[[#This Row],[Engagement Score]]&lt;4,"Medium","High"))</f>
        <v>Low</v>
      </c>
      <c r="X2143">
        <v>5</v>
      </c>
      <c r="Y2143" t="str">
        <f>IF(Table1[[#This Row],[Satisfaction Score]]&lt;3,"Unsatisfied",IF(Table1[[#This Row],[Satisfaction Score]]&lt;4,"Neutral","Satisfied"))</f>
        <v>Satisfied</v>
      </c>
      <c r="Z2143">
        <v>5</v>
      </c>
      <c r="AA2143" s="1">
        <v>44807</v>
      </c>
      <c r="AB2143" t="s">
        <v>92</v>
      </c>
      <c r="AC2143" t="s">
        <v>42</v>
      </c>
      <c r="AD2143" t="s">
        <v>63</v>
      </c>
      <c r="AE2143">
        <v>4</v>
      </c>
      <c r="AF2143" s="5">
        <v>786.38</v>
      </c>
      <c r="AG2143">
        <v>29</v>
      </c>
      <c r="AH2143" t="str">
        <f t="shared" si="33"/>
        <v>Adult</v>
      </c>
    </row>
    <row r="2144" spans="1:34" x14ac:dyDescent="0.25">
      <c r="A2144">
        <v>2666</v>
      </c>
      <c r="B2144" s="1">
        <v>43411</v>
      </c>
      <c r="C2144">
        <v>7</v>
      </c>
      <c r="D2144" t="s">
        <v>53</v>
      </c>
      <c r="E2144" t="s">
        <v>54</v>
      </c>
      <c r="F2144" t="s">
        <v>30</v>
      </c>
      <c r="G2144" t="s">
        <v>46</v>
      </c>
      <c r="H2144" t="s">
        <v>32</v>
      </c>
      <c r="I2144" t="s">
        <v>55</v>
      </c>
      <c r="J2144" t="s">
        <v>57</v>
      </c>
      <c r="K2144" t="s">
        <v>57</v>
      </c>
      <c r="L2144" t="s">
        <v>105</v>
      </c>
      <c r="M2144" s="1">
        <v>16821</v>
      </c>
      <c r="N2144" t="s">
        <v>155</v>
      </c>
      <c r="O2144" t="s">
        <v>37</v>
      </c>
      <c r="P2144" t="s">
        <v>60</v>
      </c>
      <c r="Q2144" t="s">
        <v>61</v>
      </c>
      <c r="R2144" t="s">
        <v>40</v>
      </c>
      <c r="S2144" t="str">
        <f>IF(Table1[[#This Row],[Current Employee Rating]]&gt;=4,"High Performer",IF(Table1[[#This Row],[Current Employee Rating]]&gt;=3,"Average Performer","Low Performer"))</f>
        <v>High Performer</v>
      </c>
      <c r="T2144">
        <v>4</v>
      </c>
      <c r="U2144" s="1">
        <v>45070</v>
      </c>
      <c r="V2144">
        <v>5</v>
      </c>
      <c r="W2144" t="str">
        <f>IF(Table1[[#This Row],[Engagement Score]]&lt;3,"Low",IF(Table1[[#This Row],[Engagement Score]]&lt;4,"Medium","High"))</f>
        <v>High</v>
      </c>
      <c r="X2144">
        <v>5</v>
      </c>
      <c r="Y2144" t="str">
        <f>IF(Table1[[#This Row],[Satisfaction Score]]&lt;3,"Unsatisfied",IF(Table1[[#This Row],[Satisfaction Score]]&lt;4,"Neutral","Satisfied"))</f>
        <v>Satisfied</v>
      </c>
      <c r="Z2144">
        <v>3</v>
      </c>
      <c r="AA2144" s="1">
        <v>44959</v>
      </c>
      <c r="AB2144" t="s">
        <v>62</v>
      </c>
      <c r="AC2144" t="s">
        <v>42</v>
      </c>
      <c r="AD2144" t="s">
        <v>43</v>
      </c>
      <c r="AE2144">
        <v>2</v>
      </c>
      <c r="AF2144" s="5">
        <v>460.62</v>
      </c>
      <c r="AG2144">
        <v>72</v>
      </c>
      <c r="AH2144" t="str">
        <f t="shared" si="33"/>
        <v>Old</v>
      </c>
    </row>
    <row r="2145" spans="1:34" x14ac:dyDescent="0.25">
      <c r="A2145">
        <v>2667</v>
      </c>
      <c r="B2145" s="1">
        <v>43741</v>
      </c>
      <c r="C2145">
        <v>6</v>
      </c>
      <c r="D2145" t="s">
        <v>137</v>
      </c>
      <c r="E2145" t="s">
        <v>69</v>
      </c>
      <c r="F2145" t="s">
        <v>30</v>
      </c>
      <c r="G2145" t="s">
        <v>55</v>
      </c>
      <c r="H2145" t="s">
        <v>56</v>
      </c>
      <c r="I2145" t="s">
        <v>46</v>
      </c>
      <c r="J2145" t="s">
        <v>57</v>
      </c>
      <c r="K2145" t="s">
        <v>57</v>
      </c>
      <c r="L2145" t="s">
        <v>109</v>
      </c>
      <c r="M2145" s="1">
        <v>24023</v>
      </c>
      <c r="N2145" t="s">
        <v>155</v>
      </c>
      <c r="O2145" t="s">
        <v>37</v>
      </c>
      <c r="P2145" t="s">
        <v>60</v>
      </c>
      <c r="Q2145" t="s">
        <v>39</v>
      </c>
      <c r="R2145" t="s">
        <v>40</v>
      </c>
      <c r="S2145" t="str">
        <f>IF(Table1[[#This Row],[Current Employee Rating]]&gt;=4,"High Performer",IF(Table1[[#This Row],[Current Employee Rating]]&gt;=3,"Average Performer","Low Performer"))</f>
        <v>Low Performer</v>
      </c>
      <c r="T2145">
        <v>2</v>
      </c>
      <c r="U2145" s="1">
        <v>44923</v>
      </c>
      <c r="V2145">
        <v>3</v>
      </c>
      <c r="W2145" t="str">
        <f>IF(Table1[[#This Row],[Engagement Score]]&lt;3,"Low",IF(Table1[[#This Row],[Engagement Score]]&lt;4,"Medium","High"))</f>
        <v>Medium</v>
      </c>
      <c r="X2145">
        <v>2</v>
      </c>
      <c r="Y2145" t="str">
        <f>IF(Table1[[#This Row],[Satisfaction Score]]&lt;3,"Unsatisfied",IF(Table1[[#This Row],[Satisfaction Score]]&lt;4,"Neutral","Satisfied"))</f>
        <v>Unsatisfied</v>
      </c>
      <c r="Z2145">
        <v>3</v>
      </c>
      <c r="AA2145" s="1">
        <v>44962</v>
      </c>
      <c r="AB2145" t="s">
        <v>41</v>
      </c>
      <c r="AC2145" t="s">
        <v>51</v>
      </c>
      <c r="AD2145" t="s">
        <v>73</v>
      </c>
      <c r="AE2145">
        <v>4</v>
      </c>
      <c r="AF2145" s="5">
        <v>821.39</v>
      </c>
      <c r="AG2145">
        <v>54</v>
      </c>
      <c r="AH2145" t="str">
        <f t="shared" si="33"/>
        <v>Middle Aged</v>
      </c>
    </row>
    <row r="2146" spans="1:34" x14ac:dyDescent="0.25">
      <c r="A2146">
        <v>2668</v>
      </c>
      <c r="B2146" s="1">
        <v>44785</v>
      </c>
      <c r="C2146">
        <v>3</v>
      </c>
      <c r="D2146" t="s">
        <v>137</v>
      </c>
      <c r="E2146" t="s">
        <v>29</v>
      </c>
      <c r="F2146" t="s">
        <v>30</v>
      </c>
      <c r="G2146" t="s">
        <v>31</v>
      </c>
      <c r="H2146" t="s">
        <v>32</v>
      </c>
      <c r="I2146" t="s">
        <v>46</v>
      </c>
      <c r="J2146" t="s">
        <v>57</v>
      </c>
      <c r="K2146" t="s">
        <v>57</v>
      </c>
      <c r="L2146" t="s">
        <v>65</v>
      </c>
      <c r="M2146" s="1">
        <v>28806</v>
      </c>
      <c r="N2146" t="s">
        <v>36</v>
      </c>
      <c r="O2146" t="s">
        <v>37</v>
      </c>
      <c r="P2146" t="s">
        <v>84</v>
      </c>
      <c r="Q2146" t="s">
        <v>67</v>
      </c>
      <c r="R2146" t="s">
        <v>40</v>
      </c>
      <c r="S2146" t="str">
        <f>IF(Table1[[#This Row],[Current Employee Rating]]&gt;=4,"High Performer",IF(Table1[[#This Row],[Current Employee Rating]]&gt;=3,"Average Performer","Low Performer"))</f>
        <v>Low Performer</v>
      </c>
      <c r="T2146">
        <v>2</v>
      </c>
      <c r="U2146" s="1">
        <v>45044</v>
      </c>
      <c r="V2146">
        <v>4</v>
      </c>
      <c r="W2146" t="str">
        <f>IF(Table1[[#This Row],[Engagement Score]]&lt;3,"Low",IF(Table1[[#This Row],[Engagement Score]]&lt;4,"Medium","High"))</f>
        <v>High</v>
      </c>
      <c r="X2146">
        <v>4</v>
      </c>
      <c r="Y2146" t="str">
        <f>IF(Table1[[#This Row],[Satisfaction Score]]&lt;3,"Unsatisfied",IF(Table1[[#This Row],[Satisfaction Score]]&lt;4,"Neutral","Satisfied"))</f>
        <v>Satisfied</v>
      </c>
      <c r="Z2146">
        <v>1</v>
      </c>
      <c r="AA2146" s="1">
        <v>44945</v>
      </c>
      <c r="AB2146" t="s">
        <v>62</v>
      </c>
      <c r="AC2146" t="s">
        <v>42</v>
      </c>
      <c r="AD2146" t="s">
        <v>73</v>
      </c>
      <c r="AE2146">
        <v>3</v>
      </c>
      <c r="AF2146" s="5">
        <v>968.31</v>
      </c>
      <c r="AG2146">
        <v>44</v>
      </c>
      <c r="AH2146" t="str">
        <f t="shared" si="33"/>
        <v>Middle Aged</v>
      </c>
    </row>
    <row r="2147" spans="1:34" x14ac:dyDescent="0.25">
      <c r="A2147">
        <v>2669</v>
      </c>
      <c r="B2147" s="1">
        <v>43456</v>
      </c>
      <c r="C2147">
        <v>7</v>
      </c>
      <c r="D2147" t="s">
        <v>137</v>
      </c>
      <c r="E2147" t="s">
        <v>85</v>
      </c>
      <c r="F2147" t="s">
        <v>30</v>
      </c>
      <c r="G2147" t="s">
        <v>46</v>
      </c>
      <c r="H2147" t="s">
        <v>32</v>
      </c>
      <c r="I2147" t="s">
        <v>55</v>
      </c>
      <c r="J2147" t="s">
        <v>57</v>
      </c>
      <c r="K2147" t="s">
        <v>57</v>
      </c>
      <c r="L2147" t="s">
        <v>70</v>
      </c>
      <c r="M2147" s="1">
        <v>19012</v>
      </c>
      <c r="N2147" t="s">
        <v>36</v>
      </c>
      <c r="O2147" t="s">
        <v>37</v>
      </c>
      <c r="P2147" t="s">
        <v>72</v>
      </c>
      <c r="Q2147" t="s">
        <v>61</v>
      </c>
      <c r="R2147" t="s">
        <v>40</v>
      </c>
      <c r="S2147" t="str">
        <f>IF(Table1[[#This Row],[Current Employee Rating]]&gt;=4,"High Performer",IF(Table1[[#This Row],[Current Employee Rating]]&gt;=3,"Average Performer","Low Performer"))</f>
        <v>Low Performer</v>
      </c>
      <c r="T2147">
        <v>1</v>
      </c>
      <c r="U2147" s="1">
        <v>45043</v>
      </c>
      <c r="V2147">
        <v>4</v>
      </c>
      <c r="W2147" t="str">
        <f>IF(Table1[[#This Row],[Engagement Score]]&lt;3,"Low",IF(Table1[[#This Row],[Engagement Score]]&lt;4,"Medium","High"))</f>
        <v>High</v>
      </c>
      <c r="X2147">
        <v>2</v>
      </c>
      <c r="Y2147" t="str">
        <f>IF(Table1[[#This Row],[Satisfaction Score]]&lt;3,"Unsatisfied",IF(Table1[[#This Row],[Satisfaction Score]]&lt;4,"Neutral","Satisfied"))</f>
        <v>Unsatisfied</v>
      </c>
      <c r="Z2147">
        <v>1</v>
      </c>
      <c r="AA2147" s="1">
        <v>45002</v>
      </c>
      <c r="AB2147" t="s">
        <v>62</v>
      </c>
      <c r="AC2147" t="s">
        <v>42</v>
      </c>
      <c r="AD2147" t="s">
        <v>63</v>
      </c>
      <c r="AE2147">
        <v>3</v>
      </c>
      <c r="AF2147" s="5">
        <v>912.22</v>
      </c>
      <c r="AG2147">
        <v>66</v>
      </c>
      <c r="AH2147" t="str">
        <f t="shared" si="33"/>
        <v>Old</v>
      </c>
    </row>
    <row r="2148" spans="1:34" x14ac:dyDescent="0.25">
      <c r="A2148">
        <v>2670</v>
      </c>
      <c r="B2148" s="1">
        <v>44282</v>
      </c>
      <c r="C2148">
        <v>5</v>
      </c>
      <c r="D2148" t="s">
        <v>53</v>
      </c>
      <c r="E2148" t="s">
        <v>94</v>
      </c>
      <c r="F2148" t="s">
        <v>30</v>
      </c>
      <c r="G2148" t="s">
        <v>46</v>
      </c>
      <c r="H2148" t="s">
        <v>45</v>
      </c>
      <c r="I2148" t="s">
        <v>55</v>
      </c>
      <c r="J2148" t="s">
        <v>57</v>
      </c>
      <c r="K2148" t="s">
        <v>57</v>
      </c>
      <c r="L2148" t="s">
        <v>79</v>
      </c>
      <c r="M2148" s="1">
        <v>34399</v>
      </c>
      <c r="N2148" t="s">
        <v>36</v>
      </c>
      <c r="O2148" t="s">
        <v>48</v>
      </c>
      <c r="P2148" t="s">
        <v>60</v>
      </c>
      <c r="Q2148" t="s">
        <v>39</v>
      </c>
      <c r="R2148" t="s">
        <v>40</v>
      </c>
      <c r="S2148" t="str">
        <f>IF(Table1[[#This Row],[Current Employee Rating]]&gt;=4,"High Performer",IF(Table1[[#This Row],[Current Employee Rating]]&gt;=3,"Average Performer","Low Performer"))</f>
        <v>Low Performer</v>
      </c>
      <c r="T2148">
        <v>1</v>
      </c>
      <c r="U2148" s="1">
        <v>45103</v>
      </c>
      <c r="V2148">
        <v>4</v>
      </c>
      <c r="W2148" t="str">
        <f>IF(Table1[[#This Row],[Engagement Score]]&lt;3,"Low",IF(Table1[[#This Row],[Engagement Score]]&lt;4,"Medium","High"))</f>
        <v>High</v>
      </c>
      <c r="X2148">
        <v>2</v>
      </c>
      <c r="Y2148" t="str">
        <f>IF(Table1[[#This Row],[Satisfaction Score]]&lt;3,"Unsatisfied",IF(Table1[[#This Row],[Satisfaction Score]]&lt;4,"Neutral","Satisfied"))</f>
        <v>Unsatisfied</v>
      </c>
      <c r="Z2148">
        <v>1</v>
      </c>
      <c r="AA2148" s="1">
        <v>45105</v>
      </c>
      <c r="AB2148" t="s">
        <v>62</v>
      </c>
      <c r="AC2148" t="s">
        <v>51</v>
      </c>
      <c r="AD2148" t="s">
        <v>63</v>
      </c>
      <c r="AE2148">
        <v>4</v>
      </c>
      <c r="AF2148" s="5">
        <v>144.83000000000001</v>
      </c>
      <c r="AG2148">
        <v>27</v>
      </c>
      <c r="AH2148" t="str">
        <f t="shared" si="33"/>
        <v>Adult</v>
      </c>
    </row>
    <row r="2149" spans="1:34" x14ac:dyDescent="0.25">
      <c r="A2149">
        <v>2671</v>
      </c>
      <c r="B2149" s="1">
        <v>44760</v>
      </c>
      <c r="C2149">
        <v>3</v>
      </c>
      <c r="D2149" t="s">
        <v>53</v>
      </c>
      <c r="E2149" t="s">
        <v>74</v>
      </c>
      <c r="F2149" t="s">
        <v>30</v>
      </c>
      <c r="G2149" t="s">
        <v>46</v>
      </c>
      <c r="H2149" t="s">
        <v>32</v>
      </c>
      <c r="I2149" t="s">
        <v>33</v>
      </c>
      <c r="J2149" t="s">
        <v>57</v>
      </c>
      <c r="K2149" t="s">
        <v>57</v>
      </c>
      <c r="L2149" t="s">
        <v>70</v>
      </c>
      <c r="M2149" s="1">
        <v>16246</v>
      </c>
      <c r="N2149" t="s">
        <v>36</v>
      </c>
      <c r="O2149" t="s">
        <v>48</v>
      </c>
      <c r="P2149" t="s">
        <v>84</v>
      </c>
      <c r="Q2149" t="s">
        <v>39</v>
      </c>
      <c r="R2149" t="s">
        <v>40</v>
      </c>
      <c r="S2149" t="str">
        <f>IF(Table1[[#This Row],[Current Employee Rating]]&gt;=4,"High Performer",IF(Table1[[#This Row],[Current Employee Rating]]&gt;=3,"Average Performer","Low Performer"))</f>
        <v>High Performer</v>
      </c>
      <c r="T2149">
        <v>5</v>
      </c>
      <c r="U2149" s="1">
        <v>44969</v>
      </c>
      <c r="V2149">
        <v>1</v>
      </c>
      <c r="W2149" t="str">
        <f>IF(Table1[[#This Row],[Engagement Score]]&lt;3,"Low",IF(Table1[[#This Row],[Engagement Score]]&lt;4,"Medium","High"))</f>
        <v>Low</v>
      </c>
      <c r="X2149">
        <v>2</v>
      </c>
      <c r="Y2149" t="str">
        <f>IF(Table1[[#This Row],[Satisfaction Score]]&lt;3,"Unsatisfied",IF(Table1[[#This Row],[Satisfaction Score]]&lt;4,"Neutral","Satisfied"))</f>
        <v>Unsatisfied</v>
      </c>
      <c r="Z2149">
        <v>5</v>
      </c>
      <c r="AA2149" s="1">
        <v>44940</v>
      </c>
      <c r="AB2149" t="s">
        <v>62</v>
      </c>
      <c r="AC2149" t="s">
        <v>42</v>
      </c>
      <c r="AD2149" t="s">
        <v>73</v>
      </c>
      <c r="AE2149">
        <v>4</v>
      </c>
      <c r="AF2149" s="5">
        <v>425.59</v>
      </c>
      <c r="AG2149">
        <v>78</v>
      </c>
      <c r="AH2149" t="str">
        <f t="shared" si="33"/>
        <v>Old</v>
      </c>
    </row>
    <row r="2150" spans="1:34" x14ac:dyDescent="0.25">
      <c r="A2150">
        <v>2672</v>
      </c>
      <c r="B2150" s="1">
        <v>43930</v>
      </c>
      <c r="C2150">
        <v>6</v>
      </c>
      <c r="D2150" t="s">
        <v>53</v>
      </c>
      <c r="E2150" t="s">
        <v>81</v>
      </c>
      <c r="F2150" t="s">
        <v>30</v>
      </c>
      <c r="G2150" t="s">
        <v>31</v>
      </c>
      <c r="H2150" t="s">
        <v>45</v>
      </c>
      <c r="I2150" t="s">
        <v>55</v>
      </c>
      <c r="J2150" t="s">
        <v>57</v>
      </c>
      <c r="K2150" t="s">
        <v>57</v>
      </c>
      <c r="L2150" t="s">
        <v>97</v>
      </c>
      <c r="M2150" s="1">
        <v>36364</v>
      </c>
      <c r="N2150" t="s">
        <v>156</v>
      </c>
      <c r="O2150" t="s">
        <v>48</v>
      </c>
      <c r="P2150" t="s">
        <v>84</v>
      </c>
      <c r="Q2150" t="s">
        <v>67</v>
      </c>
      <c r="R2150" t="s">
        <v>40</v>
      </c>
      <c r="S2150" t="str">
        <f>IF(Table1[[#This Row],[Current Employee Rating]]&gt;=4,"High Performer",IF(Table1[[#This Row],[Current Employee Rating]]&gt;=3,"Average Performer","Low Performer"))</f>
        <v>Low Performer</v>
      </c>
      <c r="T2150">
        <v>1</v>
      </c>
      <c r="U2150" s="1">
        <v>45081</v>
      </c>
      <c r="V2150">
        <v>5</v>
      </c>
      <c r="W2150" t="str">
        <f>IF(Table1[[#This Row],[Engagement Score]]&lt;3,"Low",IF(Table1[[#This Row],[Engagement Score]]&lt;4,"Medium","High"))</f>
        <v>High</v>
      </c>
      <c r="X2150">
        <v>2</v>
      </c>
      <c r="Y2150" t="str">
        <f>IF(Table1[[#This Row],[Satisfaction Score]]&lt;3,"Unsatisfied",IF(Table1[[#This Row],[Satisfaction Score]]&lt;4,"Neutral","Satisfied"))</f>
        <v>Unsatisfied</v>
      </c>
      <c r="Z2150">
        <v>2</v>
      </c>
      <c r="AA2150" s="1">
        <v>45125</v>
      </c>
      <c r="AB2150" t="s">
        <v>62</v>
      </c>
      <c r="AC2150" t="s">
        <v>42</v>
      </c>
      <c r="AD2150" t="s">
        <v>52</v>
      </c>
      <c r="AE2150">
        <v>2</v>
      </c>
      <c r="AF2150" s="5">
        <v>118.43</v>
      </c>
      <c r="AG2150">
        <v>21</v>
      </c>
      <c r="AH2150" t="str">
        <f t="shared" si="33"/>
        <v>Young Adult</v>
      </c>
    </row>
    <row r="2151" spans="1:34" x14ac:dyDescent="0.25">
      <c r="A2151">
        <v>2673</v>
      </c>
      <c r="B2151" s="1">
        <v>44568</v>
      </c>
      <c r="C2151">
        <v>4</v>
      </c>
      <c r="D2151" t="s">
        <v>53</v>
      </c>
      <c r="E2151" t="s">
        <v>54</v>
      </c>
      <c r="F2151" t="s">
        <v>30</v>
      </c>
      <c r="G2151" t="s">
        <v>55</v>
      </c>
      <c r="H2151" t="s">
        <v>56</v>
      </c>
      <c r="I2151" t="s">
        <v>55</v>
      </c>
      <c r="J2151" t="s">
        <v>57</v>
      </c>
      <c r="K2151" t="s">
        <v>57</v>
      </c>
      <c r="L2151" t="s">
        <v>89</v>
      </c>
      <c r="M2151" s="1">
        <v>36360</v>
      </c>
      <c r="N2151" t="s">
        <v>156</v>
      </c>
      <c r="O2151" t="s">
        <v>48</v>
      </c>
      <c r="P2151" t="s">
        <v>60</v>
      </c>
      <c r="Q2151" t="s">
        <v>61</v>
      </c>
      <c r="R2151" t="s">
        <v>40</v>
      </c>
      <c r="S2151" t="str">
        <f>IF(Table1[[#This Row],[Current Employee Rating]]&gt;=4,"High Performer",IF(Table1[[#This Row],[Current Employee Rating]]&gt;=3,"Average Performer","Low Performer"))</f>
        <v>High Performer</v>
      </c>
      <c r="T2151">
        <v>4</v>
      </c>
      <c r="U2151" s="1">
        <v>44847</v>
      </c>
      <c r="V2151">
        <v>5</v>
      </c>
      <c r="W2151" t="str">
        <f>IF(Table1[[#This Row],[Engagement Score]]&lt;3,"Low",IF(Table1[[#This Row],[Engagement Score]]&lt;4,"Medium","High"))</f>
        <v>High</v>
      </c>
      <c r="X2151">
        <v>1</v>
      </c>
      <c r="Y2151" t="str">
        <f>IF(Table1[[#This Row],[Satisfaction Score]]&lt;3,"Unsatisfied",IF(Table1[[#This Row],[Satisfaction Score]]&lt;4,"Neutral","Satisfied"))</f>
        <v>Unsatisfied</v>
      </c>
      <c r="Z2151">
        <v>1</v>
      </c>
      <c r="AA2151" s="1">
        <v>45057</v>
      </c>
      <c r="AB2151" t="s">
        <v>50</v>
      </c>
      <c r="AC2151" t="s">
        <v>42</v>
      </c>
      <c r="AD2151" t="s">
        <v>52</v>
      </c>
      <c r="AE2151">
        <v>2</v>
      </c>
      <c r="AF2151" s="5">
        <v>281.27</v>
      </c>
      <c r="AG2151">
        <v>23</v>
      </c>
      <c r="AH2151" t="str">
        <f t="shared" si="33"/>
        <v>Young Adult</v>
      </c>
    </row>
    <row r="2152" spans="1:34" x14ac:dyDescent="0.25">
      <c r="A2152">
        <v>2674</v>
      </c>
      <c r="B2152" s="1">
        <v>44757</v>
      </c>
      <c r="C2152">
        <v>3</v>
      </c>
      <c r="D2152" t="s">
        <v>53</v>
      </c>
      <c r="E2152" t="s">
        <v>69</v>
      </c>
      <c r="F2152" t="s">
        <v>30</v>
      </c>
      <c r="G2152" t="s">
        <v>46</v>
      </c>
      <c r="H2152" t="s">
        <v>45</v>
      </c>
      <c r="I2152" t="s">
        <v>46</v>
      </c>
      <c r="J2152" t="s">
        <v>57</v>
      </c>
      <c r="K2152" t="s">
        <v>57</v>
      </c>
      <c r="L2152" t="s">
        <v>97</v>
      </c>
      <c r="M2152" s="1">
        <v>25188</v>
      </c>
      <c r="N2152" t="s">
        <v>156</v>
      </c>
      <c r="O2152" t="s">
        <v>48</v>
      </c>
      <c r="P2152" t="s">
        <v>38</v>
      </c>
      <c r="Q2152" t="s">
        <v>39</v>
      </c>
      <c r="R2152" t="s">
        <v>40</v>
      </c>
      <c r="S2152" t="str">
        <f>IF(Table1[[#This Row],[Current Employee Rating]]&gt;=4,"High Performer",IF(Table1[[#This Row],[Current Employee Rating]]&gt;=3,"Average Performer","Low Performer"))</f>
        <v>Low Performer</v>
      </c>
      <c r="T2152">
        <v>1</v>
      </c>
      <c r="U2152" s="1">
        <v>44871</v>
      </c>
      <c r="V2152">
        <v>1</v>
      </c>
      <c r="W2152" t="str">
        <f>IF(Table1[[#This Row],[Engagement Score]]&lt;3,"Low",IF(Table1[[#This Row],[Engagement Score]]&lt;4,"Medium","High"))</f>
        <v>Low</v>
      </c>
      <c r="X2152">
        <v>1</v>
      </c>
      <c r="Y2152" t="str">
        <f>IF(Table1[[#This Row],[Satisfaction Score]]&lt;3,"Unsatisfied",IF(Table1[[#This Row],[Satisfaction Score]]&lt;4,"Neutral","Satisfied"))</f>
        <v>Unsatisfied</v>
      </c>
      <c r="Z2152">
        <v>4</v>
      </c>
      <c r="AA2152" s="1">
        <v>45021</v>
      </c>
      <c r="AB2152" t="s">
        <v>50</v>
      </c>
      <c r="AC2152" t="s">
        <v>51</v>
      </c>
      <c r="AD2152" t="s">
        <v>52</v>
      </c>
      <c r="AE2152">
        <v>5</v>
      </c>
      <c r="AF2152" s="5">
        <v>283.64999999999998</v>
      </c>
      <c r="AG2152">
        <v>54</v>
      </c>
      <c r="AH2152" t="str">
        <f t="shared" si="33"/>
        <v>Middle Aged</v>
      </c>
    </row>
    <row r="2153" spans="1:34" x14ac:dyDescent="0.25">
      <c r="A2153">
        <v>2675</v>
      </c>
      <c r="B2153" s="1">
        <v>44164</v>
      </c>
      <c r="C2153">
        <v>5</v>
      </c>
      <c r="D2153" t="s">
        <v>53</v>
      </c>
      <c r="E2153" t="s">
        <v>29</v>
      </c>
      <c r="F2153" t="s">
        <v>30</v>
      </c>
      <c r="G2153" t="s">
        <v>46</v>
      </c>
      <c r="H2153" t="s">
        <v>32</v>
      </c>
      <c r="I2153" t="s">
        <v>46</v>
      </c>
      <c r="J2153" t="s">
        <v>57</v>
      </c>
      <c r="K2153" t="s">
        <v>57</v>
      </c>
      <c r="L2153" t="s">
        <v>79</v>
      </c>
      <c r="M2153" s="1">
        <v>16960</v>
      </c>
      <c r="N2153" t="s">
        <v>158</v>
      </c>
      <c r="O2153" t="s">
        <v>48</v>
      </c>
      <c r="P2153" t="s">
        <v>49</v>
      </c>
      <c r="Q2153" t="s">
        <v>77</v>
      </c>
      <c r="R2153" t="s">
        <v>40</v>
      </c>
      <c r="S2153" t="str">
        <f>IF(Table1[[#This Row],[Current Employee Rating]]&gt;=4,"High Performer",IF(Table1[[#This Row],[Current Employee Rating]]&gt;=3,"Average Performer","Low Performer"))</f>
        <v>High Performer</v>
      </c>
      <c r="T2153">
        <v>5</v>
      </c>
      <c r="U2153" s="1">
        <v>44956</v>
      </c>
      <c r="V2153">
        <v>2</v>
      </c>
      <c r="W2153" t="str">
        <f>IF(Table1[[#This Row],[Engagement Score]]&lt;3,"Low",IF(Table1[[#This Row],[Engagement Score]]&lt;4,"Medium","High"))</f>
        <v>Low</v>
      </c>
      <c r="X2153">
        <v>4</v>
      </c>
      <c r="Y2153" t="str">
        <f>IF(Table1[[#This Row],[Satisfaction Score]]&lt;3,"Unsatisfied",IF(Table1[[#This Row],[Satisfaction Score]]&lt;4,"Neutral","Satisfied"))</f>
        <v>Satisfied</v>
      </c>
      <c r="Z2153">
        <v>4</v>
      </c>
      <c r="AA2153" s="1">
        <v>44841</v>
      </c>
      <c r="AB2153" t="s">
        <v>50</v>
      </c>
      <c r="AC2153" t="s">
        <v>42</v>
      </c>
      <c r="AD2153" t="s">
        <v>63</v>
      </c>
      <c r="AE2153">
        <v>3</v>
      </c>
      <c r="AF2153" s="5">
        <v>475.75</v>
      </c>
      <c r="AG2153">
        <v>74</v>
      </c>
      <c r="AH2153" t="str">
        <f t="shared" si="33"/>
        <v>Old</v>
      </c>
    </row>
    <row r="2154" spans="1:34" x14ac:dyDescent="0.25">
      <c r="A2154">
        <v>2676</v>
      </c>
      <c r="B2154" s="1">
        <v>43544</v>
      </c>
      <c r="C2154">
        <v>7</v>
      </c>
      <c r="D2154" t="s">
        <v>53</v>
      </c>
      <c r="E2154" t="s">
        <v>85</v>
      </c>
      <c r="F2154" t="s">
        <v>30</v>
      </c>
      <c r="G2154" t="s">
        <v>46</v>
      </c>
      <c r="H2154" t="s">
        <v>32</v>
      </c>
      <c r="I2154" t="s">
        <v>46</v>
      </c>
      <c r="J2154" t="s">
        <v>57</v>
      </c>
      <c r="K2154" t="s">
        <v>57</v>
      </c>
      <c r="L2154" t="s">
        <v>79</v>
      </c>
      <c r="M2154" s="1">
        <v>26512</v>
      </c>
      <c r="N2154" t="s">
        <v>158</v>
      </c>
      <c r="O2154" t="s">
        <v>48</v>
      </c>
      <c r="P2154" t="s">
        <v>84</v>
      </c>
      <c r="Q2154" t="s">
        <v>61</v>
      </c>
      <c r="R2154" t="s">
        <v>40</v>
      </c>
      <c r="S2154" t="str">
        <f>IF(Table1[[#This Row],[Current Employee Rating]]&gt;=4,"High Performer",IF(Table1[[#This Row],[Current Employee Rating]]&gt;=3,"Average Performer","Low Performer"))</f>
        <v>Low Performer</v>
      </c>
      <c r="T2154">
        <v>2</v>
      </c>
      <c r="U2154" s="1">
        <v>44850</v>
      </c>
      <c r="V2154">
        <v>4</v>
      </c>
      <c r="W2154" t="str">
        <f>IF(Table1[[#This Row],[Engagement Score]]&lt;3,"Low",IF(Table1[[#This Row],[Engagement Score]]&lt;4,"Medium","High"))</f>
        <v>High</v>
      </c>
      <c r="X2154">
        <v>3</v>
      </c>
      <c r="Y2154" t="str">
        <f>IF(Table1[[#This Row],[Satisfaction Score]]&lt;3,"Unsatisfied",IF(Table1[[#This Row],[Satisfaction Score]]&lt;4,"Neutral","Satisfied"))</f>
        <v>Neutral</v>
      </c>
      <c r="Z2154">
        <v>4</v>
      </c>
      <c r="AA2154" s="1">
        <v>44845</v>
      </c>
      <c r="AB2154" t="s">
        <v>41</v>
      </c>
      <c r="AC2154" t="s">
        <v>51</v>
      </c>
      <c r="AD2154" t="s">
        <v>43</v>
      </c>
      <c r="AE2154">
        <v>3</v>
      </c>
      <c r="AF2154" s="5">
        <v>188.07</v>
      </c>
      <c r="AG2154">
        <v>47</v>
      </c>
      <c r="AH2154" t="str">
        <f t="shared" si="33"/>
        <v>Middle Aged</v>
      </c>
    </row>
    <row r="2155" spans="1:34" x14ac:dyDescent="0.25">
      <c r="A2155">
        <v>2677</v>
      </c>
      <c r="B2155" s="1">
        <v>43540</v>
      </c>
      <c r="C2155">
        <v>7</v>
      </c>
      <c r="D2155" t="s">
        <v>53</v>
      </c>
      <c r="E2155" t="s">
        <v>44</v>
      </c>
      <c r="F2155" t="s">
        <v>30</v>
      </c>
      <c r="G2155" t="s">
        <v>31</v>
      </c>
      <c r="H2155" t="s">
        <v>56</v>
      </c>
      <c r="I2155" t="s">
        <v>55</v>
      </c>
      <c r="J2155" t="s">
        <v>57</v>
      </c>
      <c r="K2155" t="s">
        <v>57</v>
      </c>
      <c r="L2155" t="s">
        <v>89</v>
      </c>
      <c r="M2155" s="1">
        <v>33159</v>
      </c>
      <c r="N2155" t="s">
        <v>162</v>
      </c>
      <c r="O2155" t="s">
        <v>48</v>
      </c>
      <c r="P2155" t="s">
        <v>49</v>
      </c>
      <c r="Q2155" t="s">
        <v>77</v>
      </c>
      <c r="R2155" t="s">
        <v>40</v>
      </c>
      <c r="S2155" t="str">
        <f>IF(Table1[[#This Row],[Current Employee Rating]]&gt;=4,"High Performer",IF(Table1[[#This Row],[Current Employee Rating]]&gt;=3,"Average Performer","Low Performer"))</f>
        <v>Low Performer</v>
      </c>
      <c r="T2155">
        <v>1</v>
      </c>
      <c r="U2155" s="1">
        <v>44894</v>
      </c>
      <c r="V2155">
        <v>2</v>
      </c>
      <c r="W2155" t="str">
        <f>IF(Table1[[#This Row],[Engagement Score]]&lt;3,"Low",IF(Table1[[#This Row],[Engagement Score]]&lt;4,"Medium","High"))</f>
        <v>Low</v>
      </c>
      <c r="X2155">
        <v>1</v>
      </c>
      <c r="Y2155" t="str">
        <f>IF(Table1[[#This Row],[Satisfaction Score]]&lt;3,"Unsatisfied",IF(Table1[[#This Row],[Satisfaction Score]]&lt;4,"Neutral","Satisfied"))</f>
        <v>Unsatisfied</v>
      </c>
      <c r="Z2155">
        <v>5</v>
      </c>
      <c r="AA2155" s="1">
        <v>44925</v>
      </c>
      <c r="AB2155" t="s">
        <v>68</v>
      </c>
      <c r="AC2155" t="s">
        <v>51</v>
      </c>
      <c r="AD2155" t="s">
        <v>52</v>
      </c>
      <c r="AE2155">
        <v>4</v>
      </c>
      <c r="AF2155" s="5">
        <v>843.69</v>
      </c>
      <c r="AG2155">
        <v>29</v>
      </c>
      <c r="AH2155" t="str">
        <f t="shared" si="33"/>
        <v>Adult</v>
      </c>
    </row>
    <row r="2156" spans="1:34" x14ac:dyDescent="0.25">
      <c r="A2156">
        <v>2678</v>
      </c>
      <c r="B2156" s="1">
        <v>44346</v>
      </c>
      <c r="C2156">
        <v>4</v>
      </c>
      <c r="D2156" t="s">
        <v>53</v>
      </c>
      <c r="E2156" t="s">
        <v>87</v>
      </c>
      <c r="F2156" t="s">
        <v>30</v>
      </c>
      <c r="G2156" t="s">
        <v>55</v>
      </c>
      <c r="H2156" t="s">
        <v>32</v>
      </c>
      <c r="I2156" t="s">
        <v>46</v>
      </c>
      <c r="J2156" t="s">
        <v>57</v>
      </c>
      <c r="K2156" t="s">
        <v>57</v>
      </c>
      <c r="L2156" t="s">
        <v>70</v>
      </c>
      <c r="M2156" s="1">
        <v>24228</v>
      </c>
      <c r="N2156" t="s">
        <v>153</v>
      </c>
      <c r="O2156" t="s">
        <v>48</v>
      </c>
      <c r="P2156" t="s">
        <v>38</v>
      </c>
      <c r="Q2156" t="s">
        <v>61</v>
      </c>
      <c r="R2156" t="s">
        <v>40</v>
      </c>
      <c r="S2156" t="str">
        <f>IF(Table1[[#This Row],[Current Employee Rating]]&gt;=4,"High Performer",IF(Table1[[#This Row],[Current Employee Rating]]&gt;=3,"Average Performer","Low Performer"))</f>
        <v>High Performer</v>
      </c>
      <c r="T2156">
        <v>5</v>
      </c>
      <c r="U2156" s="1">
        <v>45125</v>
      </c>
      <c r="V2156">
        <v>5</v>
      </c>
      <c r="W2156" t="str">
        <f>IF(Table1[[#This Row],[Engagement Score]]&lt;3,"Low",IF(Table1[[#This Row],[Engagement Score]]&lt;4,"Medium","High"))</f>
        <v>High</v>
      </c>
      <c r="X2156">
        <v>3</v>
      </c>
      <c r="Y2156" t="str">
        <f>IF(Table1[[#This Row],[Satisfaction Score]]&lt;3,"Unsatisfied",IF(Table1[[#This Row],[Satisfaction Score]]&lt;4,"Neutral","Satisfied"))</f>
        <v>Neutral</v>
      </c>
      <c r="Z2156">
        <v>3</v>
      </c>
      <c r="AA2156" s="1">
        <v>45022</v>
      </c>
      <c r="AB2156" t="s">
        <v>62</v>
      </c>
      <c r="AC2156" t="s">
        <v>51</v>
      </c>
      <c r="AD2156" t="s">
        <v>43</v>
      </c>
      <c r="AE2156">
        <v>3</v>
      </c>
      <c r="AF2156" s="5">
        <v>166.28</v>
      </c>
      <c r="AG2156">
        <v>55</v>
      </c>
      <c r="AH2156" t="str">
        <f t="shared" si="33"/>
        <v>Middle Aged</v>
      </c>
    </row>
    <row r="2157" spans="1:34" x14ac:dyDescent="0.25">
      <c r="A2157">
        <v>2679</v>
      </c>
      <c r="B2157" s="1">
        <v>44882</v>
      </c>
      <c r="C2157">
        <v>3</v>
      </c>
      <c r="D2157" t="s">
        <v>53</v>
      </c>
      <c r="E2157" t="s">
        <v>64</v>
      </c>
      <c r="F2157" t="s">
        <v>30</v>
      </c>
      <c r="G2157" t="s">
        <v>31</v>
      </c>
      <c r="H2157" t="s">
        <v>45</v>
      </c>
      <c r="I2157" t="s">
        <v>46</v>
      </c>
      <c r="J2157" t="s">
        <v>57</v>
      </c>
      <c r="K2157" t="s">
        <v>57</v>
      </c>
      <c r="L2157" t="s">
        <v>65</v>
      </c>
      <c r="M2157" s="1">
        <v>18921</v>
      </c>
      <c r="N2157" t="s">
        <v>153</v>
      </c>
      <c r="O2157" t="s">
        <v>48</v>
      </c>
      <c r="P2157" t="s">
        <v>49</v>
      </c>
      <c r="Q2157" t="s">
        <v>77</v>
      </c>
      <c r="R2157" t="s">
        <v>40</v>
      </c>
      <c r="S2157" t="str">
        <f>IF(Table1[[#This Row],[Current Employee Rating]]&gt;=4,"High Performer",IF(Table1[[#This Row],[Current Employee Rating]]&gt;=3,"Average Performer","Low Performer"))</f>
        <v>High Performer</v>
      </c>
      <c r="T2157">
        <v>5</v>
      </c>
      <c r="U2157" s="1">
        <v>44959</v>
      </c>
      <c r="V2157">
        <v>4</v>
      </c>
      <c r="W2157" t="str">
        <f>IF(Table1[[#This Row],[Engagement Score]]&lt;3,"Low",IF(Table1[[#This Row],[Engagement Score]]&lt;4,"Medium","High"))</f>
        <v>High</v>
      </c>
      <c r="X2157">
        <v>4</v>
      </c>
      <c r="Y2157" t="str">
        <f>IF(Table1[[#This Row],[Satisfaction Score]]&lt;3,"Unsatisfied",IF(Table1[[#This Row],[Satisfaction Score]]&lt;4,"Neutral","Satisfied"))</f>
        <v>Satisfied</v>
      </c>
      <c r="Z2157">
        <v>1</v>
      </c>
      <c r="AA2157" s="1">
        <v>44790</v>
      </c>
      <c r="AB2157" t="s">
        <v>92</v>
      </c>
      <c r="AC2157" t="s">
        <v>51</v>
      </c>
      <c r="AD2157" t="s">
        <v>63</v>
      </c>
      <c r="AE2157">
        <v>2</v>
      </c>
      <c r="AF2157" s="5">
        <v>119.62</v>
      </c>
      <c r="AG2157">
        <v>71</v>
      </c>
      <c r="AH2157" t="str">
        <f t="shared" si="33"/>
        <v>Old</v>
      </c>
    </row>
    <row r="2158" spans="1:34" x14ac:dyDescent="0.25">
      <c r="A2158">
        <v>2680</v>
      </c>
      <c r="B2158" s="1">
        <v>44190</v>
      </c>
      <c r="C2158">
        <v>5</v>
      </c>
      <c r="D2158" t="s">
        <v>53</v>
      </c>
      <c r="E2158" t="s">
        <v>94</v>
      </c>
      <c r="F2158" t="s">
        <v>30</v>
      </c>
      <c r="G2158" t="s">
        <v>31</v>
      </c>
      <c r="H2158" t="s">
        <v>45</v>
      </c>
      <c r="I2158" t="s">
        <v>55</v>
      </c>
      <c r="J2158" t="s">
        <v>57</v>
      </c>
      <c r="K2158" t="s">
        <v>57</v>
      </c>
      <c r="L2158" t="s">
        <v>109</v>
      </c>
      <c r="M2158" s="1">
        <v>17556</v>
      </c>
      <c r="N2158" t="s">
        <v>153</v>
      </c>
      <c r="O2158" t="s">
        <v>48</v>
      </c>
      <c r="P2158" t="s">
        <v>72</v>
      </c>
      <c r="Q2158" t="s">
        <v>61</v>
      </c>
      <c r="R2158" t="s">
        <v>40</v>
      </c>
      <c r="S2158" t="str">
        <f>IF(Table1[[#This Row],[Current Employee Rating]]&gt;=4,"High Performer",IF(Table1[[#This Row],[Current Employee Rating]]&gt;=3,"Average Performer","Low Performer"))</f>
        <v>Low Performer</v>
      </c>
      <c r="T2158">
        <v>2</v>
      </c>
      <c r="U2158" s="1">
        <v>44804</v>
      </c>
      <c r="V2158">
        <v>1</v>
      </c>
      <c r="W2158" t="str">
        <f>IF(Table1[[#This Row],[Engagement Score]]&lt;3,"Low",IF(Table1[[#This Row],[Engagement Score]]&lt;4,"Medium","High"))</f>
        <v>Low</v>
      </c>
      <c r="X2158">
        <v>4</v>
      </c>
      <c r="Y2158" t="str">
        <f>IF(Table1[[#This Row],[Satisfaction Score]]&lt;3,"Unsatisfied",IF(Table1[[#This Row],[Satisfaction Score]]&lt;4,"Neutral","Satisfied"))</f>
        <v>Satisfied</v>
      </c>
      <c r="Z2158">
        <v>4</v>
      </c>
      <c r="AA2158" s="1">
        <v>45057</v>
      </c>
      <c r="AB2158" t="s">
        <v>50</v>
      </c>
      <c r="AC2158" t="s">
        <v>42</v>
      </c>
      <c r="AD2158" t="s">
        <v>43</v>
      </c>
      <c r="AE2158">
        <v>2</v>
      </c>
      <c r="AF2158" s="5">
        <v>400.81</v>
      </c>
      <c r="AG2158">
        <v>72</v>
      </c>
      <c r="AH2158" t="str">
        <f t="shared" si="33"/>
        <v>Old</v>
      </c>
    </row>
    <row r="2159" spans="1:34" x14ac:dyDescent="0.25">
      <c r="A2159">
        <v>2681</v>
      </c>
      <c r="B2159" s="1">
        <v>43998</v>
      </c>
      <c r="C2159">
        <v>5</v>
      </c>
      <c r="D2159" t="s">
        <v>53</v>
      </c>
      <c r="E2159" t="s">
        <v>74</v>
      </c>
      <c r="F2159" t="s">
        <v>30</v>
      </c>
      <c r="G2159" t="s">
        <v>46</v>
      </c>
      <c r="H2159" t="s">
        <v>32</v>
      </c>
      <c r="I2159" t="s">
        <v>55</v>
      </c>
      <c r="J2159" t="s">
        <v>57</v>
      </c>
      <c r="K2159" t="s">
        <v>57</v>
      </c>
      <c r="L2159" t="s">
        <v>70</v>
      </c>
      <c r="M2159" s="1">
        <v>30716</v>
      </c>
      <c r="N2159" t="s">
        <v>153</v>
      </c>
      <c r="O2159" t="s">
        <v>48</v>
      </c>
      <c r="P2159" t="s">
        <v>72</v>
      </c>
      <c r="Q2159" t="s">
        <v>67</v>
      </c>
      <c r="R2159" t="s">
        <v>40</v>
      </c>
      <c r="S2159" t="str">
        <f>IF(Table1[[#This Row],[Current Employee Rating]]&gt;=4,"High Performer",IF(Table1[[#This Row],[Current Employee Rating]]&gt;=3,"Average Performer","Low Performer"))</f>
        <v>Low Performer</v>
      </c>
      <c r="T2159">
        <v>1</v>
      </c>
      <c r="U2159" s="1">
        <v>45129</v>
      </c>
      <c r="V2159">
        <v>3</v>
      </c>
      <c r="W2159" t="str">
        <f>IF(Table1[[#This Row],[Engagement Score]]&lt;3,"Low",IF(Table1[[#This Row],[Engagement Score]]&lt;4,"Medium","High"))</f>
        <v>Medium</v>
      </c>
      <c r="X2159">
        <v>3</v>
      </c>
      <c r="Y2159" t="str">
        <f>IF(Table1[[#This Row],[Satisfaction Score]]&lt;3,"Unsatisfied",IF(Table1[[#This Row],[Satisfaction Score]]&lt;4,"Neutral","Satisfied"))</f>
        <v>Neutral</v>
      </c>
      <c r="Z2159">
        <v>3</v>
      </c>
      <c r="AA2159" s="1">
        <v>44952</v>
      </c>
      <c r="AB2159" t="s">
        <v>41</v>
      </c>
      <c r="AC2159" t="s">
        <v>42</v>
      </c>
      <c r="AD2159" t="s">
        <v>63</v>
      </c>
      <c r="AE2159">
        <v>1</v>
      </c>
      <c r="AF2159" s="5">
        <v>318.38</v>
      </c>
      <c r="AG2159">
        <v>36</v>
      </c>
      <c r="AH2159" t="str">
        <f t="shared" si="33"/>
        <v>Adult</v>
      </c>
    </row>
    <row r="2160" spans="1:34" x14ac:dyDescent="0.25">
      <c r="A2160">
        <v>2682</v>
      </c>
      <c r="B2160" s="1">
        <v>44040</v>
      </c>
      <c r="C2160">
        <v>5</v>
      </c>
      <c r="D2160" t="s">
        <v>53</v>
      </c>
      <c r="E2160" t="s">
        <v>81</v>
      </c>
      <c r="F2160" t="s">
        <v>30</v>
      </c>
      <c r="G2160" t="s">
        <v>31</v>
      </c>
      <c r="H2160" t="s">
        <v>45</v>
      </c>
      <c r="I2160" t="s">
        <v>33</v>
      </c>
      <c r="J2160" t="s">
        <v>57</v>
      </c>
      <c r="K2160" t="s">
        <v>57</v>
      </c>
      <c r="L2160" t="s">
        <v>70</v>
      </c>
      <c r="M2160" s="1">
        <v>27916</v>
      </c>
      <c r="N2160" t="s">
        <v>160</v>
      </c>
      <c r="O2160" t="s">
        <v>48</v>
      </c>
      <c r="P2160" t="s">
        <v>84</v>
      </c>
      <c r="Q2160" t="s">
        <v>39</v>
      </c>
      <c r="R2160" t="s">
        <v>40</v>
      </c>
      <c r="S2160" t="str">
        <f>IF(Table1[[#This Row],[Current Employee Rating]]&gt;=4,"High Performer",IF(Table1[[#This Row],[Current Employee Rating]]&gt;=3,"Average Performer","Low Performer"))</f>
        <v>Low Performer</v>
      </c>
      <c r="T2160">
        <v>2</v>
      </c>
      <c r="U2160" s="1">
        <v>44867</v>
      </c>
      <c r="V2160">
        <v>1</v>
      </c>
      <c r="W2160" t="str">
        <f>IF(Table1[[#This Row],[Engagement Score]]&lt;3,"Low",IF(Table1[[#This Row],[Engagement Score]]&lt;4,"Medium","High"))</f>
        <v>Low</v>
      </c>
      <c r="X2160">
        <v>2</v>
      </c>
      <c r="Y2160" t="str">
        <f>IF(Table1[[#This Row],[Satisfaction Score]]&lt;3,"Unsatisfied",IF(Table1[[#This Row],[Satisfaction Score]]&lt;4,"Neutral","Satisfied"))</f>
        <v>Unsatisfied</v>
      </c>
      <c r="Z2160">
        <v>2</v>
      </c>
      <c r="AA2160" s="1">
        <v>45051</v>
      </c>
      <c r="AB2160" t="s">
        <v>92</v>
      </c>
      <c r="AC2160" t="s">
        <v>51</v>
      </c>
      <c r="AD2160" t="s">
        <v>43</v>
      </c>
      <c r="AE2160">
        <v>3</v>
      </c>
      <c r="AF2160" s="5">
        <v>238.12</v>
      </c>
      <c r="AG2160">
        <v>44</v>
      </c>
      <c r="AH2160" t="str">
        <f t="shared" si="33"/>
        <v>Middle Aged</v>
      </c>
    </row>
    <row r="2161" spans="1:34" x14ac:dyDescent="0.25">
      <c r="A2161">
        <v>2683</v>
      </c>
      <c r="B2161" s="1">
        <v>44561</v>
      </c>
      <c r="C2161">
        <v>4</v>
      </c>
      <c r="D2161" t="s">
        <v>53</v>
      </c>
      <c r="E2161" t="s">
        <v>54</v>
      </c>
      <c r="F2161" t="s">
        <v>30</v>
      </c>
      <c r="G2161" t="s">
        <v>31</v>
      </c>
      <c r="H2161" t="s">
        <v>45</v>
      </c>
      <c r="I2161" t="s">
        <v>33</v>
      </c>
      <c r="J2161" t="s">
        <v>57</v>
      </c>
      <c r="K2161" t="s">
        <v>57</v>
      </c>
      <c r="L2161" t="s">
        <v>65</v>
      </c>
      <c r="M2161" s="1">
        <v>19281</v>
      </c>
      <c r="N2161" t="s">
        <v>155</v>
      </c>
      <c r="O2161" t="s">
        <v>37</v>
      </c>
      <c r="P2161" t="s">
        <v>60</v>
      </c>
      <c r="Q2161" t="s">
        <v>77</v>
      </c>
      <c r="R2161" t="s">
        <v>40</v>
      </c>
      <c r="S2161" t="str">
        <f>IF(Table1[[#This Row],[Current Employee Rating]]&gt;=4,"High Performer",IF(Table1[[#This Row],[Current Employee Rating]]&gt;=3,"Average Performer","Low Performer"))</f>
        <v>High Performer</v>
      </c>
      <c r="T2161">
        <v>4</v>
      </c>
      <c r="U2161" s="1">
        <v>44918</v>
      </c>
      <c r="V2161">
        <v>3</v>
      </c>
      <c r="W2161" t="str">
        <f>IF(Table1[[#This Row],[Engagement Score]]&lt;3,"Low",IF(Table1[[#This Row],[Engagement Score]]&lt;4,"Medium","High"))</f>
        <v>Medium</v>
      </c>
      <c r="X2161">
        <v>4</v>
      </c>
      <c r="Y2161" t="str">
        <f>IF(Table1[[#This Row],[Satisfaction Score]]&lt;3,"Unsatisfied",IF(Table1[[#This Row],[Satisfaction Score]]&lt;4,"Neutral","Satisfied"))</f>
        <v>Satisfied</v>
      </c>
      <c r="Z2161">
        <v>2</v>
      </c>
      <c r="AA2161" s="1">
        <v>44799</v>
      </c>
      <c r="AB2161" t="s">
        <v>68</v>
      </c>
      <c r="AC2161" t="s">
        <v>51</v>
      </c>
      <c r="AD2161" t="s">
        <v>73</v>
      </c>
      <c r="AE2161">
        <v>2</v>
      </c>
      <c r="AF2161" s="5">
        <v>412.34</v>
      </c>
      <c r="AG2161">
        <v>69</v>
      </c>
      <c r="AH2161" t="str">
        <f t="shared" si="33"/>
        <v>Old</v>
      </c>
    </row>
    <row r="2162" spans="1:34" x14ac:dyDescent="0.25">
      <c r="A2162">
        <v>2684</v>
      </c>
      <c r="B2162" s="1">
        <v>44599</v>
      </c>
      <c r="C2162">
        <v>4</v>
      </c>
      <c r="D2162" t="s">
        <v>137</v>
      </c>
      <c r="E2162" t="s">
        <v>69</v>
      </c>
      <c r="F2162" t="s">
        <v>30</v>
      </c>
      <c r="G2162" t="s">
        <v>55</v>
      </c>
      <c r="H2162" t="s">
        <v>32</v>
      </c>
      <c r="I2162" t="s">
        <v>46</v>
      </c>
      <c r="J2162" t="s">
        <v>57</v>
      </c>
      <c r="K2162" t="s">
        <v>57</v>
      </c>
      <c r="L2162" t="s">
        <v>58</v>
      </c>
      <c r="M2162" s="1">
        <v>30596</v>
      </c>
      <c r="N2162" t="s">
        <v>36</v>
      </c>
      <c r="O2162" t="s">
        <v>37</v>
      </c>
      <c r="P2162" t="s">
        <v>38</v>
      </c>
      <c r="Q2162" t="s">
        <v>39</v>
      </c>
      <c r="R2162" t="s">
        <v>40</v>
      </c>
      <c r="S2162" t="str">
        <f>IF(Table1[[#This Row],[Current Employee Rating]]&gt;=4,"High Performer",IF(Table1[[#This Row],[Current Employee Rating]]&gt;=3,"Average Performer","Low Performer"))</f>
        <v>High Performer</v>
      </c>
      <c r="T2162">
        <v>5</v>
      </c>
      <c r="U2162" s="1">
        <v>44818</v>
      </c>
      <c r="V2162">
        <v>3</v>
      </c>
      <c r="W2162" t="str">
        <f>IF(Table1[[#This Row],[Engagement Score]]&lt;3,"Low",IF(Table1[[#This Row],[Engagement Score]]&lt;4,"Medium","High"))</f>
        <v>Medium</v>
      </c>
      <c r="X2162">
        <v>4</v>
      </c>
      <c r="Y2162" t="str">
        <f>IF(Table1[[#This Row],[Satisfaction Score]]&lt;3,"Unsatisfied",IF(Table1[[#This Row],[Satisfaction Score]]&lt;4,"Neutral","Satisfied"))</f>
        <v>Satisfied</v>
      </c>
      <c r="Z2162">
        <v>2</v>
      </c>
      <c r="AA2162" s="1">
        <v>44949</v>
      </c>
      <c r="AB2162" t="s">
        <v>92</v>
      </c>
      <c r="AC2162" t="s">
        <v>42</v>
      </c>
      <c r="AD2162" t="s">
        <v>73</v>
      </c>
      <c r="AE2162">
        <v>5</v>
      </c>
      <c r="AF2162" s="5">
        <v>776.58</v>
      </c>
      <c r="AG2162">
        <v>39</v>
      </c>
      <c r="AH2162" t="str">
        <f t="shared" si="33"/>
        <v>Adult</v>
      </c>
    </row>
    <row r="2163" spans="1:34" x14ac:dyDescent="0.25">
      <c r="A2163">
        <v>2685</v>
      </c>
      <c r="B2163" s="1">
        <v>44523</v>
      </c>
      <c r="C2163">
        <v>4</v>
      </c>
      <c r="D2163" t="s">
        <v>137</v>
      </c>
      <c r="E2163" t="s">
        <v>29</v>
      </c>
      <c r="F2163" t="s">
        <v>30</v>
      </c>
      <c r="G2163" t="s">
        <v>55</v>
      </c>
      <c r="H2163" t="s">
        <v>56</v>
      </c>
      <c r="I2163" t="s">
        <v>33</v>
      </c>
      <c r="J2163" t="s">
        <v>57</v>
      </c>
      <c r="K2163" t="s">
        <v>57</v>
      </c>
      <c r="L2163" t="s">
        <v>58</v>
      </c>
      <c r="M2163" s="1">
        <v>23597</v>
      </c>
      <c r="N2163" t="s">
        <v>36</v>
      </c>
      <c r="O2163" t="s">
        <v>37</v>
      </c>
      <c r="P2163" t="s">
        <v>72</v>
      </c>
      <c r="Q2163" t="s">
        <v>77</v>
      </c>
      <c r="R2163" t="s">
        <v>40</v>
      </c>
      <c r="S2163" t="str">
        <f>IF(Table1[[#This Row],[Current Employee Rating]]&gt;=4,"High Performer",IF(Table1[[#This Row],[Current Employee Rating]]&gt;=3,"Average Performer","Low Performer"))</f>
        <v>Low Performer</v>
      </c>
      <c r="T2163">
        <v>2</v>
      </c>
      <c r="U2163" s="1">
        <v>45116</v>
      </c>
      <c r="V2163">
        <v>3</v>
      </c>
      <c r="W2163" t="str">
        <f>IF(Table1[[#This Row],[Engagement Score]]&lt;3,"Low",IF(Table1[[#This Row],[Engagement Score]]&lt;4,"Medium","High"))</f>
        <v>Medium</v>
      </c>
      <c r="X2163">
        <v>1</v>
      </c>
      <c r="Y2163" t="str">
        <f>IF(Table1[[#This Row],[Satisfaction Score]]&lt;3,"Unsatisfied",IF(Table1[[#This Row],[Satisfaction Score]]&lt;4,"Neutral","Satisfied"))</f>
        <v>Unsatisfied</v>
      </c>
      <c r="Z2163">
        <v>1</v>
      </c>
      <c r="AA2163" s="1">
        <v>44964</v>
      </c>
      <c r="AB2163" t="s">
        <v>62</v>
      </c>
      <c r="AC2163" t="s">
        <v>51</v>
      </c>
      <c r="AD2163" t="s">
        <v>73</v>
      </c>
      <c r="AE2163">
        <v>4</v>
      </c>
      <c r="AF2163" s="5">
        <v>231.34</v>
      </c>
      <c r="AG2163">
        <v>57</v>
      </c>
      <c r="AH2163" t="str">
        <f t="shared" si="33"/>
        <v>Middle Aged</v>
      </c>
    </row>
    <row r="2164" spans="1:34" x14ac:dyDescent="0.25">
      <c r="A2164">
        <v>2686</v>
      </c>
      <c r="B2164" s="1">
        <v>44423</v>
      </c>
      <c r="C2164">
        <v>4</v>
      </c>
      <c r="D2164" t="s">
        <v>53</v>
      </c>
      <c r="E2164" t="s">
        <v>94</v>
      </c>
      <c r="F2164" t="s">
        <v>30</v>
      </c>
      <c r="G2164" t="s">
        <v>31</v>
      </c>
      <c r="H2164" t="s">
        <v>32</v>
      </c>
      <c r="I2164" t="s">
        <v>46</v>
      </c>
      <c r="J2164" t="s">
        <v>57</v>
      </c>
      <c r="K2164" t="s">
        <v>57</v>
      </c>
      <c r="L2164" t="s">
        <v>96</v>
      </c>
      <c r="M2164" s="1">
        <v>20218</v>
      </c>
      <c r="N2164" t="s">
        <v>36</v>
      </c>
      <c r="O2164" t="s">
        <v>48</v>
      </c>
      <c r="P2164" t="s">
        <v>60</v>
      </c>
      <c r="Q2164" t="s">
        <v>61</v>
      </c>
      <c r="R2164" t="s">
        <v>40</v>
      </c>
      <c r="S2164" t="str">
        <f>IF(Table1[[#This Row],[Current Employee Rating]]&gt;=4,"High Performer",IF(Table1[[#This Row],[Current Employee Rating]]&gt;=3,"Average Performer","Low Performer"))</f>
        <v>High Performer</v>
      </c>
      <c r="T2164">
        <v>4</v>
      </c>
      <c r="U2164" s="1">
        <v>44949</v>
      </c>
      <c r="V2164">
        <v>5</v>
      </c>
      <c r="W2164" t="str">
        <f>IF(Table1[[#This Row],[Engagement Score]]&lt;3,"Low",IF(Table1[[#This Row],[Engagement Score]]&lt;4,"Medium","High"))</f>
        <v>High</v>
      </c>
      <c r="X2164">
        <v>3</v>
      </c>
      <c r="Y2164" t="str">
        <f>IF(Table1[[#This Row],[Satisfaction Score]]&lt;3,"Unsatisfied",IF(Table1[[#This Row],[Satisfaction Score]]&lt;4,"Neutral","Satisfied"))</f>
        <v>Neutral</v>
      </c>
      <c r="Z2164">
        <v>4</v>
      </c>
      <c r="AA2164" s="1">
        <v>44877</v>
      </c>
      <c r="AB2164" t="s">
        <v>62</v>
      </c>
      <c r="AC2164" t="s">
        <v>51</v>
      </c>
      <c r="AD2164" t="s">
        <v>63</v>
      </c>
      <c r="AE2164">
        <v>1</v>
      </c>
      <c r="AF2164" s="5">
        <v>278.7</v>
      </c>
      <c r="AG2164">
        <v>66</v>
      </c>
      <c r="AH2164" t="str">
        <f t="shared" si="33"/>
        <v>Old</v>
      </c>
    </row>
    <row r="2165" spans="1:34" x14ac:dyDescent="0.25">
      <c r="A2165">
        <v>2687</v>
      </c>
      <c r="B2165" s="1">
        <v>44368</v>
      </c>
      <c r="C2165">
        <v>4</v>
      </c>
      <c r="D2165" t="s">
        <v>53</v>
      </c>
      <c r="E2165" t="s">
        <v>74</v>
      </c>
      <c r="F2165" t="s">
        <v>30</v>
      </c>
      <c r="G2165" t="s">
        <v>46</v>
      </c>
      <c r="H2165" t="s">
        <v>45</v>
      </c>
      <c r="I2165" t="s">
        <v>55</v>
      </c>
      <c r="J2165" t="s">
        <v>57</v>
      </c>
      <c r="K2165" t="s">
        <v>57</v>
      </c>
      <c r="L2165" t="s">
        <v>79</v>
      </c>
      <c r="M2165" s="1">
        <v>16512</v>
      </c>
      <c r="N2165" t="s">
        <v>156</v>
      </c>
      <c r="O2165" t="s">
        <v>48</v>
      </c>
      <c r="P2165" t="s">
        <v>38</v>
      </c>
      <c r="Q2165" t="s">
        <v>61</v>
      </c>
      <c r="R2165" t="s">
        <v>40</v>
      </c>
      <c r="S2165" t="str">
        <f>IF(Table1[[#This Row],[Current Employee Rating]]&gt;=4,"High Performer",IF(Table1[[#This Row],[Current Employee Rating]]&gt;=3,"Average Performer","Low Performer"))</f>
        <v>Low Performer</v>
      </c>
      <c r="T2165">
        <v>2</v>
      </c>
      <c r="U2165" s="1">
        <v>44977</v>
      </c>
      <c r="V2165">
        <v>4</v>
      </c>
      <c r="W2165" t="str">
        <f>IF(Table1[[#This Row],[Engagement Score]]&lt;3,"Low",IF(Table1[[#This Row],[Engagement Score]]&lt;4,"Medium","High"))</f>
        <v>High</v>
      </c>
      <c r="X2165">
        <v>5</v>
      </c>
      <c r="Y2165" t="str">
        <f>IF(Table1[[#This Row],[Satisfaction Score]]&lt;3,"Unsatisfied",IF(Table1[[#This Row],[Satisfaction Score]]&lt;4,"Neutral","Satisfied"))</f>
        <v>Satisfied</v>
      </c>
      <c r="Z2165">
        <v>5</v>
      </c>
      <c r="AA2165" s="1">
        <v>45127</v>
      </c>
      <c r="AB2165" t="s">
        <v>68</v>
      </c>
      <c r="AC2165" t="s">
        <v>51</v>
      </c>
      <c r="AD2165" t="s">
        <v>52</v>
      </c>
      <c r="AE2165">
        <v>1</v>
      </c>
      <c r="AF2165" s="5">
        <v>272.22000000000003</v>
      </c>
      <c r="AG2165">
        <v>76</v>
      </c>
      <c r="AH2165" t="str">
        <f t="shared" si="33"/>
        <v>Old</v>
      </c>
    </row>
    <row r="2166" spans="1:34" x14ac:dyDescent="0.25">
      <c r="A2166">
        <v>2688</v>
      </c>
      <c r="B2166" s="1">
        <v>44240</v>
      </c>
      <c r="C2166">
        <v>5</v>
      </c>
      <c r="D2166" t="s">
        <v>53</v>
      </c>
      <c r="E2166" t="s">
        <v>81</v>
      </c>
      <c r="F2166" t="s">
        <v>30</v>
      </c>
      <c r="G2166" t="s">
        <v>31</v>
      </c>
      <c r="H2166" t="s">
        <v>56</v>
      </c>
      <c r="I2166" t="s">
        <v>55</v>
      </c>
      <c r="J2166" t="s">
        <v>57</v>
      </c>
      <c r="K2166" t="s">
        <v>57</v>
      </c>
      <c r="L2166" t="s">
        <v>79</v>
      </c>
      <c r="M2166" s="1">
        <v>24512</v>
      </c>
      <c r="N2166" t="s">
        <v>156</v>
      </c>
      <c r="O2166" t="s">
        <v>48</v>
      </c>
      <c r="P2166" t="s">
        <v>72</v>
      </c>
      <c r="Q2166" t="s">
        <v>67</v>
      </c>
      <c r="R2166" t="s">
        <v>40</v>
      </c>
      <c r="S2166" t="str">
        <f>IF(Table1[[#This Row],[Current Employee Rating]]&gt;=4,"High Performer",IF(Table1[[#This Row],[Current Employee Rating]]&gt;=3,"Average Performer","Low Performer"))</f>
        <v>Low Performer</v>
      </c>
      <c r="T2166">
        <v>1</v>
      </c>
      <c r="U2166" s="1">
        <v>44886</v>
      </c>
      <c r="V2166">
        <v>2</v>
      </c>
      <c r="W2166" t="str">
        <f>IF(Table1[[#This Row],[Engagement Score]]&lt;3,"Low",IF(Table1[[#This Row],[Engagement Score]]&lt;4,"Medium","High"))</f>
        <v>Low</v>
      </c>
      <c r="X2166">
        <v>3</v>
      </c>
      <c r="Y2166" t="str">
        <f>IF(Table1[[#This Row],[Satisfaction Score]]&lt;3,"Unsatisfied",IF(Table1[[#This Row],[Satisfaction Score]]&lt;4,"Neutral","Satisfied"))</f>
        <v>Neutral</v>
      </c>
      <c r="Z2166">
        <v>3</v>
      </c>
      <c r="AA2166" s="1">
        <v>44883</v>
      </c>
      <c r="AB2166" t="s">
        <v>50</v>
      </c>
      <c r="AC2166" t="s">
        <v>51</v>
      </c>
      <c r="AD2166" t="s">
        <v>63</v>
      </c>
      <c r="AE2166">
        <v>2</v>
      </c>
      <c r="AF2166" s="5">
        <v>638.6</v>
      </c>
      <c r="AG2166">
        <v>54</v>
      </c>
      <c r="AH2166" t="str">
        <f t="shared" si="33"/>
        <v>Middle Aged</v>
      </c>
    </row>
    <row r="2167" spans="1:34" x14ac:dyDescent="0.25">
      <c r="A2167">
        <v>2689</v>
      </c>
      <c r="B2167" s="1">
        <v>44193</v>
      </c>
      <c r="C2167">
        <v>5</v>
      </c>
      <c r="D2167" t="s">
        <v>53</v>
      </c>
      <c r="E2167" t="s">
        <v>54</v>
      </c>
      <c r="F2167" t="s">
        <v>30</v>
      </c>
      <c r="G2167" t="s">
        <v>46</v>
      </c>
      <c r="H2167" t="s">
        <v>32</v>
      </c>
      <c r="I2167" t="s">
        <v>46</v>
      </c>
      <c r="J2167" t="s">
        <v>57</v>
      </c>
      <c r="K2167" t="s">
        <v>57</v>
      </c>
      <c r="L2167" t="s">
        <v>101</v>
      </c>
      <c r="M2167" s="1">
        <v>19853</v>
      </c>
      <c r="N2167" t="s">
        <v>156</v>
      </c>
      <c r="O2167" t="s">
        <v>48</v>
      </c>
      <c r="P2167" t="s">
        <v>60</v>
      </c>
      <c r="Q2167" t="s">
        <v>61</v>
      </c>
      <c r="R2167" t="s">
        <v>40</v>
      </c>
      <c r="S2167" t="str">
        <f>IF(Table1[[#This Row],[Current Employee Rating]]&gt;=4,"High Performer",IF(Table1[[#This Row],[Current Employee Rating]]&gt;=3,"Average Performer","Low Performer"))</f>
        <v>Low Performer</v>
      </c>
      <c r="T2167">
        <v>1</v>
      </c>
      <c r="U2167" s="1">
        <v>44840</v>
      </c>
      <c r="V2167">
        <v>2</v>
      </c>
      <c r="W2167" t="str">
        <f>IF(Table1[[#This Row],[Engagement Score]]&lt;3,"Low",IF(Table1[[#This Row],[Engagement Score]]&lt;4,"Medium","High"))</f>
        <v>Low</v>
      </c>
      <c r="X2167">
        <v>1</v>
      </c>
      <c r="Y2167" t="str">
        <f>IF(Table1[[#This Row],[Satisfaction Score]]&lt;3,"Unsatisfied",IF(Table1[[#This Row],[Satisfaction Score]]&lt;4,"Neutral","Satisfied"))</f>
        <v>Unsatisfied</v>
      </c>
      <c r="Z2167">
        <v>1</v>
      </c>
      <c r="AA2167" s="1">
        <v>45119</v>
      </c>
      <c r="AB2167" t="s">
        <v>62</v>
      </c>
      <c r="AC2167" t="s">
        <v>51</v>
      </c>
      <c r="AD2167" t="s">
        <v>73</v>
      </c>
      <c r="AE2167">
        <v>1</v>
      </c>
      <c r="AF2167" s="5">
        <v>812.6</v>
      </c>
      <c r="AG2167">
        <v>66</v>
      </c>
      <c r="AH2167" t="str">
        <f t="shared" si="33"/>
        <v>Old</v>
      </c>
    </row>
    <row r="2168" spans="1:34" x14ac:dyDescent="0.25">
      <c r="A2168">
        <v>2690</v>
      </c>
      <c r="B2168" s="1">
        <v>44663</v>
      </c>
      <c r="C2168">
        <v>4</v>
      </c>
      <c r="D2168" t="s">
        <v>53</v>
      </c>
      <c r="E2168" t="s">
        <v>69</v>
      </c>
      <c r="F2168" t="s">
        <v>30</v>
      </c>
      <c r="G2168" t="s">
        <v>46</v>
      </c>
      <c r="H2168" t="s">
        <v>56</v>
      </c>
      <c r="I2168" t="s">
        <v>46</v>
      </c>
      <c r="J2168" t="s">
        <v>57</v>
      </c>
      <c r="K2168" t="s">
        <v>57</v>
      </c>
      <c r="L2168" t="s">
        <v>96</v>
      </c>
      <c r="M2168" s="1">
        <v>35534</v>
      </c>
      <c r="N2168" t="s">
        <v>156</v>
      </c>
      <c r="O2168" t="s">
        <v>48</v>
      </c>
      <c r="P2168" t="s">
        <v>72</v>
      </c>
      <c r="Q2168" t="s">
        <v>67</v>
      </c>
      <c r="R2168" t="s">
        <v>40</v>
      </c>
      <c r="S2168" t="str">
        <f>IF(Table1[[#This Row],[Current Employee Rating]]&gt;=4,"High Performer",IF(Table1[[#This Row],[Current Employee Rating]]&gt;=3,"Average Performer","Low Performer"))</f>
        <v>High Performer</v>
      </c>
      <c r="T2168">
        <v>4</v>
      </c>
      <c r="U2168" s="1">
        <v>44863</v>
      </c>
      <c r="V2168">
        <v>1</v>
      </c>
      <c r="W2168" t="str">
        <f>IF(Table1[[#This Row],[Engagement Score]]&lt;3,"Low",IF(Table1[[#This Row],[Engagement Score]]&lt;4,"Medium","High"))</f>
        <v>Low</v>
      </c>
      <c r="X2168">
        <v>3</v>
      </c>
      <c r="Y2168" t="str">
        <f>IF(Table1[[#This Row],[Satisfaction Score]]&lt;3,"Unsatisfied",IF(Table1[[#This Row],[Satisfaction Score]]&lt;4,"Neutral","Satisfied"))</f>
        <v>Neutral</v>
      </c>
      <c r="Z2168">
        <v>2</v>
      </c>
      <c r="AA2168" s="1">
        <v>44980</v>
      </c>
      <c r="AB2168" t="s">
        <v>68</v>
      </c>
      <c r="AC2168" t="s">
        <v>51</v>
      </c>
      <c r="AD2168" t="s">
        <v>63</v>
      </c>
      <c r="AE2168">
        <v>1</v>
      </c>
      <c r="AF2168" s="5">
        <v>134.11000000000001</v>
      </c>
      <c r="AG2168">
        <v>25</v>
      </c>
      <c r="AH2168" t="str">
        <f t="shared" si="33"/>
        <v>Adult</v>
      </c>
    </row>
    <row r="2169" spans="1:34" x14ac:dyDescent="0.25">
      <c r="A2169">
        <v>2691</v>
      </c>
      <c r="B2169" s="1">
        <v>43467</v>
      </c>
      <c r="C2169">
        <v>7</v>
      </c>
      <c r="D2169" t="s">
        <v>53</v>
      </c>
      <c r="E2169" t="s">
        <v>29</v>
      </c>
      <c r="F2169" t="s">
        <v>30</v>
      </c>
      <c r="G2169" t="s">
        <v>46</v>
      </c>
      <c r="H2169" t="s">
        <v>32</v>
      </c>
      <c r="I2169" t="s">
        <v>55</v>
      </c>
      <c r="J2169" t="s">
        <v>57</v>
      </c>
      <c r="K2169" t="s">
        <v>57</v>
      </c>
      <c r="L2169" t="s">
        <v>58</v>
      </c>
      <c r="M2169" s="1">
        <v>26632</v>
      </c>
      <c r="N2169" t="s">
        <v>158</v>
      </c>
      <c r="O2169" t="s">
        <v>48</v>
      </c>
      <c r="P2169" t="s">
        <v>72</v>
      </c>
      <c r="Q2169" t="s">
        <v>39</v>
      </c>
      <c r="R2169" t="s">
        <v>40</v>
      </c>
      <c r="S2169" t="str">
        <f>IF(Table1[[#This Row],[Current Employee Rating]]&gt;=4,"High Performer",IF(Table1[[#This Row],[Current Employee Rating]]&gt;=3,"Average Performer","Low Performer"))</f>
        <v>Low Performer</v>
      </c>
      <c r="T2169">
        <v>1</v>
      </c>
      <c r="U2169" s="1">
        <v>44916</v>
      </c>
      <c r="V2169">
        <v>4</v>
      </c>
      <c r="W2169" t="str">
        <f>IF(Table1[[#This Row],[Engagement Score]]&lt;3,"Low",IF(Table1[[#This Row],[Engagement Score]]&lt;4,"Medium","High"))</f>
        <v>High</v>
      </c>
      <c r="X2169">
        <v>1</v>
      </c>
      <c r="Y2169" t="str">
        <f>IF(Table1[[#This Row],[Satisfaction Score]]&lt;3,"Unsatisfied",IF(Table1[[#This Row],[Satisfaction Score]]&lt;4,"Neutral","Satisfied"))</f>
        <v>Unsatisfied</v>
      </c>
      <c r="Z2169">
        <v>1</v>
      </c>
      <c r="AA2169" s="1">
        <v>44924</v>
      </c>
      <c r="AB2169" t="s">
        <v>62</v>
      </c>
      <c r="AC2169" t="s">
        <v>51</v>
      </c>
      <c r="AD2169" t="s">
        <v>43</v>
      </c>
      <c r="AE2169">
        <v>3</v>
      </c>
      <c r="AF2169" s="5">
        <v>934.3</v>
      </c>
      <c r="AG2169">
        <v>47</v>
      </c>
      <c r="AH2169" t="str">
        <f t="shared" si="33"/>
        <v>Middle Aged</v>
      </c>
    </row>
    <row r="2170" spans="1:34" x14ac:dyDescent="0.25">
      <c r="A2170">
        <v>2692</v>
      </c>
      <c r="B2170" s="1">
        <v>44044</v>
      </c>
      <c r="C2170">
        <v>5</v>
      </c>
      <c r="D2170" t="s">
        <v>53</v>
      </c>
      <c r="E2170" t="s">
        <v>85</v>
      </c>
      <c r="F2170" t="s">
        <v>30</v>
      </c>
      <c r="G2170" t="s">
        <v>55</v>
      </c>
      <c r="H2170" t="s">
        <v>45</v>
      </c>
      <c r="I2170" t="s">
        <v>55</v>
      </c>
      <c r="J2170" t="s">
        <v>57</v>
      </c>
      <c r="K2170" t="s">
        <v>57</v>
      </c>
      <c r="L2170" t="s">
        <v>111</v>
      </c>
      <c r="M2170" s="1">
        <v>35756</v>
      </c>
      <c r="N2170" t="s">
        <v>162</v>
      </c>
      <c r="O2170" t="s">
        <v>48</v>
      </c>
      <c r="P2170" t="s">
        <v>38</v>
      </c>
      <c r="Q2170" t="s">
        <v>39</v>
      </c>
      <c r="R2170" t="s">
        <v>40</v>
      </c>
      <c r="S2170" t="str">
        <f>IF(Table1[[#This Row],[Current Employee Rating]]&gt;=4,"High Performer",IF(Table1[[#This Row],[Current Employee Rating]]&gt;=3,"Average Performer","Low Performer"))</f>
        <v>High Performer</v>
      </c>
      <c r="T2170">
        <v>4</v>
      </c>
      <c r="U2170" s="1">
        <v>45050</v>
      </c>
      <c r="V2170">
        <v>4</v>
      </c>
      <c r="W2170" t="str">
        <f>IF(Table1[[#This Row],[Engagement Score]]&lt;3,"Low",IF(Table1[[#This Row],[Engagement Score]]&lt;4,"Medium","High"))</f>
        <v>High</v>
      </c>
      <c r="X2170">
        <v>5</v>
      </c>
      <c r="Y2170" t="str">
        <f>IF(Table1[[#This Row],[Satisfaction Score]]&lt;3,"Unsatisfied",IF(Table1[[#This Row],[Satisfaction Score]]&lt;4,"Neutral","Satisfied"))</f>
        <v>Satisfied</v>
      </c>
      <c r="Z2170">
        <v>2</v>
      </c>
      <c r="AA2170" s="1">
        <v>45076</v>
      </c>
      <c r="AB2170" t="s">
        <v>92</v>
      </c>
      <c r="AC2170" t="s">
        <v>51</v>
      </c>
      <c r="AD2170" t="s">
        <v>63</v>
      </c>
      <c r="AE2170">
        <v>1</v>
      </c>
      <c r="AF2170" s="5">
        <v>614.11</v>
      </c>
      <c r="AG2170">
        <v>23</v>
      </c>
      <c r="AH2170" t="str">
        <f t="shared" si="33"/>
        <v>Young Adult</v>
      </c>
    </row>
    <row r="2171" spans="1:34" x14ac:dyDescent="0.25">
      <c r="A2171">
        <v>2693</v>
      </c>
      <c r="B2171" s="1">
        <v>44118</v>
      </c>
      <c r="C2171">
        <v>5</v>
      </c>
      <c r="D2171" t="s">
        <v>53</v>
      </c>
      <c r="E2171" t="s">
        <v>44</v>
      </c>
      <c r="F2171" t="s">
        <v>30</v>
      </c>
      <c r="G2171" t="s">
        <v>46</v>
      </c>
      <c r="H2171" t="s">
        <v>32</v>
      </c>
      <c r="I2171" t="s">
        <v>33</v>
      </c>
      <c r="J2171" t="s">
        <v>57</v>
      </c>
      <c r="K2171" t="s">
        <v>57</v>
      </c>
      <c r="L2171" t="s">
        <v>58</v>
      </c>
      <c r="M2171" s="1">
        <v>32046</v>
      </c>
      <c r="N2171" t="s">
        <v>162</v>
      </c>
      <c r="O2171" t="s">
        <v>48</v>
      </c>
      <c r="P2171" t="s">
        <v>38</v>
      </c>
      <c r="Q2171" t="s">
        <v>67</v>
      </c>
      <c r="R2171" t="s">
        <v>40</v>
      </c>
      <c r="S2171" t="str">
        <f>IF(Table1[[#This Row],[Current Employee Rating]]&gt;=4,"High Performer",IF(Table1[[#This Row],[Current Employee Rating]]&gt;=3,"Average Performer","Low Performer"))</f>
        <v>High Performer</v>
      </c>
      <c r="T2171">
        <v>4</v>
      </c>
      <c r="U2171" s="1">
        <v>44871</v>
      </c>
      <c r="V2171">
        <v>2</v>
      </c>
      <c r="W2171" t="str">
        <f>IF(Table1[[#This Row],[Engagement Score]]&lt;3,"Low",IF(Table1[[#This Row],[Engagement Score]]&lt;4,"Medium","High"))</f>
        <v>Low</v>
      </c>
      <c r="X2171">
        <v>5</v>
      </c>
      <c r="Y2171" t="str">
        <f>IF(Table1[[#This Row],[Satisfaction Score]]&lt;3,"Unsatisfied",IF(Table1[[#This Row],[Satisfaction Score]]&lt;4,"Neutral","Satisfied"))</f>
        <v>Satisfied</v>
      </c>
      <c r="Z2171">
        <v>2</v>
      </c>
      <c r="AA2171" s="1">
        <v>45062</v>
      </c>
      <c r="AB2171" t="s">
        <v>62</v>
      </c>
      <c r="AC2171" t="s">
        <v>51</v>
      </c>
      <c r="AD2171" t="s">
        <v>43</v>
      </c>
      <c r="AE2171">
        <v>2</v>
      </c>
      <c r="AF2171" s="5">
        <v>175.75</v>
      </c>
      <c r="AG2171">
        <v>33</v>
      </c>
      <c r="AH2171" t="str">
        <f t="shared" si="33"/>
        <v>Adult</v>
      </c>
    </row>
    <row r="2172" spans="1:34" x14ac:dyDescent="0.25">
      <c r="A2172">
        <v>2694</v>
      </c>
      <c r="B2172" s="1">
        <v>45072</v>
      </c>
      <c r="C2172">
        <v>2</v>
      </c>
      <c r="D2172" t="s">
        <v>53</v>
      </c>
      <c r="E2172" t="s">
        <v>87</v>
      </c>
      <c r="F2172" t="s">
        <v>30</v>
      </c>
      <c r="G2172" t="s">
        <v>55</v>
      </c>
      <c r="H2172" t="s">
        <v>32</v>
      </c>
      <c r="I2172" t="s">
        <v>55</v>
      </c>
      <c r="J2172" t="s">
        <v>57</v>
      </c>
      <c r="K2172" t="s">
        <v>57</v>
      </c>
      <c r="L2172" t="s">
        <v>79</v>
      </c>
      <c r="M2172" s="1">
        <v>29570</v>
      </c>
      <c r="N2172" t="s">
        <v>153</v>
      </c>
      <c r="O2172" t="s">
        <v>48</v>
      </c>
      <c r="P2172" t="s">
        <v>72</v>
      </c>
      <c r="Q2172" t="s">
        <v>39</v>
      </c>
      <c r="R2172" t="s">
        <v>40</v>
      </c>
      <c r="S2172" t="str">
        <f>IF(Table1[[#This Row],[Current Employee Rating]]&gt;=4,"High Performer",IF(Table1[[#This Row],[Current Employee Rating]]&gt;=3,"Average Performer","Low Performer"))</f>
        <v>High Performer</v>
      </c>
      <c r="T2172">
        <v>4</v>
      </c>
      <c r="U2172" s="1">
        <v>44924</v>
      </c>
      <c r="V2172">
        <v>3</v>
      </c>
      <c r="W2172" t="str">
        <f>IF(Table1[[#This Row],[Engagement Score]]&lt;3,"Low",IF(Table1[[#This Row],[Engagement Score]]&lt;4,"Medium","High"))</f>
        <v>Medium</v>
      </c>
      <c r="X2172">
        <v>4</v>
      </c>
      <c r="Y2172" t="str">
        <f>IF(Table1[[#This Row],[Satisfaction Score]]&lt;3,"Unsatisfied",IF(Table1[[#This Row],[Satisfaction Score]]&lt;4,"Neutral","Satisfied"))</f>
        <v>Satisfied</v>
      </c>
      <c r="Z2172">
        <v>4</v>
      </c>
      <c r="AA2172" s="1">
        <v>44781</v>
      </c>
      <c r="AB2172" t="s">
        <v>50</v>
      </c>
      <c r="AC2172" t="s">
        <v>51</v>
      </c>
      <c r="AD2172" t="s">
        <v>43</v>
      </c>
      <c r="AE2172">
        <v>2</v>
      </c>
      <c r="AF2172" s="5">
        <v>167.34</v>
      </c>
      <c r="AG2172">
        <v>43</v>
      </c>
      <c r="AH2172" t="str">
        <f t="shared" si="33"/>
        <v>Middle Aged</v>
      </c>
    </row>
    <row r="2173" spans="1:34" x14ac:dyDescent="0.25">
      <c r="A2173">
        <v>2695</v>
      </c>
      <c r="B2173" s="1">
        <v>44434</v>
      </c>
      <c r="C2173">
        <v>4</v>
      </c>
      <c r="D2173" t="s">
        <v>53</v>
      </c>
      <c r="E2173" t="s">
        <v>64</v>
      </c>
      <c r="F2173" t="s">
        <v>30</v>
      </c>
      <c r="G2173" t="s">
        <v>55</v>
      </c>
      <c r="H2173" t="s">
        <v>45</v>
      </c>
      <c r="I2173" t="s">
        <v>33</v>
      </c>
      <c r="J2173" t="s">
        <v>57</v>
      </c>
      <c r="K2173" t="s">
        <v>57</v>
      </c>
      <c r="L2173" t="s">
        <v>111</v>
      </c>
      <c r="M2173" s="1">
        <v>22213</v>
      </c>
      <c r="N2173" t="s">
        <v>153</v>
      </c>
      <c r="O2173" t="s">
        <v>48</v>
      </c>
      <c r="P2173" t="s">
        <v>60</v>
      </c>
      <c r="Q2173" t="s">
        <v>67</v>
      </c>
      <c r="R2173" t="s">
        <v>40</v>
      </c>
      <c r="S2173" t="str">
        <f>IF(Table1[[#This Row],[Current Employee Rating]]&gt;=4,"High Performer",IF(Table1[[#This Row],[Current Employee Rating]]&gt;=3,"Average Performer","Low Performer"))</f>
        <v>Low Performer</v>
      </c>
      <c r="T2173">
        <v>2</v>
      </c>
      <c r="U2173" s="1">
        <v>44899</v>
      </c>
      <c r="V2173">
        <v>5</v>
      </c>
      <c r="W2173" t="str">
        <f>IF(Table1[[#This Row],[Engagement Score]]&lt;3,"Low",IF(Table1[[#This Row],[Engagement Score]]&lt;4,"Medium","High"))</f>
        <v>High</v>
      </c>
      <c r="X2173">
        <v>2</v>
      </c>
      <c r="Y2173" t="str">
        <f>IF(Table1[[#This Row],[Satisfaction Score]]&lt;3,"Unsatisfied",IF(Table1[[#This Row],[Satisfaction Score]]&lt;4,"Neutral","Satisfied"))</f>
        <v>Unsatisfied</v>
      </c>
      <c r="Z2173">
        <v>3</v>
      </c>
      <c r="AA2173" s="1">
        <v>44951</v>
      </c>
      <c r="AB2173" t="s">
        <v>50</v>
      </c>
      <c r="AC2173" t="s">
        <v>51</v>
      </c>
      <c r="AD2173" t="s">
        <v>73</v>
      </c>
      <c r="AE2173">
        <v>2</v>
      </c>
      <c r="AF2173" s="5">
        <v>123.83</v>
      </c>
      <c r="AG2173">
        <v>61</v>
      </c>
      <c r="AH2173" t="str">
        <f t="shared" si="33"/>
        <v>Old</v>
      </c>
    </row>
    <row r="2174" spans="1:34" x14ac:dyDescent="0.25">
      <c r="A2174">
        <v>2696</v>
      </c>
      <c r="B2174" s="1">
        <v>44885</v>
      </c>
      <c r="C2174">
        <v>3</v>
      </c>
      <c r="D2174" t="s">
        <v>53</v>
      </c>
      <c r="E2174" t="s">
        <v>94</v>
      </c>
      <c r="F2174" t="s">
        <v>30</v>
      </c>
      <c r="G2174" t="s">
        <v>31</v>
      </c>
      <c r="H2174" t="s">
        <v>45</v>
      </c>
      <c r="I2174" t="s">
        <v>33</v>
      </c>
      <c r="J2174" t="s">
        <v>57</v>
      </c>
      <c r="K2174" t="s">
        <v>57</v>
      </c>
      <c r="L2174" t="s">
        <v>96</v>
      </c>
      <c r="M2174" s="1">
        <v>19427</v>
      </c>
      <c r="N2174" t="s">
        <v>153</v>
      </c>
      <c r="O2174" t="s">
        <v>48</v>
      </c>
      <c r="P2174" t="s">
        <v>60</v>
      </c>
      <c r="Q2174" t="s">
        <v>67</v>
      </c>
      <c r="R2174" t="s">
        <v>40</v>
      </c>
      <c r="S2174" t="str">
        <f>IF(Table1[[#This Row],[Current Employee Rating]]&gt;=4,"High Performer",IF(Table1[[#This Row],[Current Employee Rating]]&gt;=3,"Average Performer","Low Performer"))</f>
        <v>High Performer</v>
      </c>
      <c r="T2174">
        <v>4</v>
      </c>
      <c r="U2174" s="1">
        <v>45059</v>
      </c>
      <c r="V2174">
        <v>3</v>
      </c>
      <c r="W2174" t="str">
        <f>IF(Table1[[#This Row],[Engagement Score]]&lt;3,"Low",IF(Table1[[#This Row],[Engagement Score]]&lt;4,"Medium","High"))</f>
        <v>Medium</v>
      </c>
      <c r="X2174">
        <v>1</v>
      </c>
      <c r="Y2174" t="str">
        <f>IF(Table1[[#This Row],[Satisfaction Score]]&lt;3,"Unsatisfied",IF(Table1[[#This Row],[Satisfaction Score]]&lt;4,"Neutral","Satisfied"))</f>
        <v>Unsatisfied</v>
      </c>
      <c r="Z2174">
        <v>3</v>
      </c>
      <c r="AA2174" s="1">
        <v>45014</v>
      </c>
      <c r="AB2174" t="s">
        <v>68</v>
      </c>
      <c r="AC2174" t="s">
        <v>51</v>
      </c>
      <c r="AD2174" t="s">
        <v>52</v>
      </c>
      <c r="AE2174">
        <v>2</v>
      </c>
      <c r="AF2174" s="5">
        <v>932.48</v>
      </c>
      <c r="AG2174">
        <v>69</v>
      </c>
      <c r="AH2174" t="str">
        <f t="shared" si="33"/>
        <v>Old</v>
      </c>
    </row>
    <row r="2175" spans="1:34" x14ac:dyDescent="0.25">
      <c r="A2175">
        <v>2697</v>
      </c>
      <c r="B2175" s="1">
        <v>43883</v>
      </c>
      <c r="C2175">
        <v>6</v>
      </c>
      <c r="D2175" t="s">
        <v>53</v>
      </c>
      <c r="E2175" t="s">
        <v>74</v>
      </c>
      <c r="F2175" t="s">
        <v>30</v>
      </c>
      <c r="G2175" t="s">
        <v>55</v>
      </c>
      <c r="H2175" t="s">
        <v>45</v>
      </c>
      <c r="I2175" t="s">
        <v>55</v>
      </c>
      <c r="J2175" t="s">
        <v>57</v>
      </c>
      <c r="K2175" t="s">
        <v>57</v>
      </c>
      <c r="L2175" t="s">
        <v>89</v>
      </c>
      <c r="M2175" s="1">
        <v>23415</v>
      </c>
      <c r="N2175" t="s">
        <v>160</v>
      </c>
      <c r="O2175" t="s">
        <v>48</v>
      </c>
      <c r="P2175" t="s">
        <v>38</v>
      </c>
      <c r="Q2175" t="s">
        <v>67</v>
      </c>
      <c r="R2175" t="s">
        <v>40</v>
      </c>
      <c r="S2175" t="str">
        <f>IF(Table1[[#This Row],[Current Employee Rating]]&gt;=4,"High Performer",IF(Table1[[#This Row],[Current Employee Rating]]&gt;=3,"Average Performer","Low Performer"))</f>
        <v>Low Performer</v>
      </c>
      <c r="T2175">
        <v>1</v>
      </c>
      <c r="U2175" s="1">
        <v>45076</v>
      </c>
      <c r="V2175">
        <v>1</v>
      </c>
      <c r="W2175" t="str">
        <f>IF(Table1[[#This Row],[Engagement Score]]&lt;3,"Low",IF(Table1[[#This Row],[Engagement Score]]&lt;4,"Medium","High"))</f>
        <v>Low</v>
      </c>
      <c r="X2175">
        <v>5</v>
      </c>
      <c r="Y2175" t="str">
        <f>IF(Table1[[#This Row],[Satisfaction Score]]&lt;3,"Unsatisfied",IF(Table1[[#This Row],[Satisfaction Score]]&lt;4,"Neutral","Satisfied"))</f>
        <v>Satisfied</v>
      </c>
      <c r="Z2175">
        <v>3</v>
      </c>
      <c r="AA2175" s="1">
        <v>44976</v>
      </c>
      <c r="AB2175" t="s">
        <v>62</v>
      </c>
      <c r="AC2175" t="s">
        <v>42</v>
      </c>
      <c r="AD2175" t="s">
        <v>63</v>
      </c>
      <c r="AE2175">
        <v>4</v>
      </c>
      <c r="AF2175" s="5">
        <v>714.81</v>
      </c>
      <c r="AG2175">
        <v>56</v>
      </c>
      <c r="AH2175" t="str">
        <f t="shared" si="33"/>
        <v>Middle Aged</v>
      </c>
    </row>
    <row r="2176" spans="1:34" x14ac:dyDescent="0.25">
      <c r="A2176">
        <v>2698</v>
      </c>
      <c r="B2176" s="1">
        <v>44290</v>
      </c>
      <c r="C2176">
        <v>5</v>
      </c>
      <c r="D2176" t="s">
        <v>53</v>
      </c>
      <c r="E2176" t="s">
        <v>81</v>
      </c>
      <c r="F2176" t="s">
        <v>30</v>
      </c>
      <c r="G2176" t="s">
        <v>31</v>
      </c>
      <c r="H2176" t="s">
        <v>56</v>
      </c>
      <c r="I2176" t="s">
        <v>55</v>
      </c>
      <c r="J2176" t="s">
        <v>57</v>
      </c>
      <c r="K2176" t="s">
        <v>57</v>
      </c>
      <c r="L2176" t="s">
        <v>70</v>
      </c>
      <c r="M2176" s="1">
        <v>25235</v>
      </c>
      <c r="N2176" t="s">
        <v>160</v>
      </c>
      <c r="O2176" t="s">
        <v>48</v>
      </c>
      <c r="P2176" t="s">
        <v>49</v>
      </c>
      <c r="Q2176" t="s">
        <v>61</v>
      </c>
      <c r="R2176" t="s">
        <v>40</v>
      </c>
      <c r="S2176" t="str">
        <f>IF(Table1[[#This Row],[Current Employee Rating]]&gt;=4,"High Performer",IF(Table1[[#This Row],[Current Employee Rating]]&gt;=3,"Average Performer","Low Performer"))</f>
        <v>High Performer</v>
      </c>
      <c r="T2176">
        <v>4</v>
      </c>
      <c r="U2176" s="1">
        <v>45070</v>
      </c>
      <c r="V2176">
        <v>5</v>
      </c>
      <c r="W2176" t="str">
        <f>IF(Table1[[#This Row],[Engagement Score]]&lt;3,"Low",IF(Table1[[#This Row],[Engagement Score]]&lt;4,"Medium","High"))</f>
        <v>High</v>
      </c>
      <c r="X2176">
        <v>4</v>
      </c>
      <c r="Y2176" t="str">
        <f>IF(Table1[[#This Row],[Satisfaction Score]]&lt;3,"Unsatisfied",IF(Table1[[#This Row],[Satisfaction Score]]&lt;4,"Neutral","Satisfied"))</f>
        <v>Satisfied</v>
      </c>
      <c r="Z2176">
        <v>5</v>
      </c>
      <c r="AA2176" s="1">
        <v>44907</v>
      </c>
      <c r="AB2176" t="s">
        <v>62</v>
      </c>
      <c r="AC2176" t="s">
        <v>42</v>
      </c>
      <c r="AD2176" t="s">
        <v>52</v>
      </c>
      <c r="AE2176">
        <v>3</v>
      </c>
      <c r="AF2176" s="5">
        <v>152.78</v>
      </c>
      <c r="AG2176">
        <v>52</v>
      </c>
      <c r="AH2176" t="str">
        <f t="shared" si="33"/>
        <v>Middle Aged</v>
      </c>
    </row>
    <row r="2177" spans="1:34" x14ac:dyDescent="0.25">
      <c r="A2177">
        <v>2699</v>
      </c>
      <c r="B2177" s="1">
        <v>45143</v>
      </c>
      <c r="C2177">
        <v>2</v>
      </c>
      <c r="D2177" t="s">
        <v>53</v>
      </c>
      <c r="E2177" t="s">
        <v>54</v>
      </c>
      <c r="F2177" t="s">
        <v>30</v>
      </c>
      <c r="G2177" t="s">
        <v>31</v>
      </c>
      <c r="H2177" t="s">
        <v>32</v>
      </c>
      <c r="I2177" t="s">
        <v>33</v>
      </c>
      <c r="J2177" t="s">
        <v>57</v>
      </c>
      <c r="K2177" t="s">
        <v>57</v>
      </c>
      <c r="L2177" t="s">
        <v>79</v>
      </c>
      <c r="M2177" s="1">
        <v>31283</v>
      </c>
      <c r="N2177" t="s">
        <v>155</v>
      </c>
      <c r="O2177" t="s">
        <v>37</v>
      </c>
      <c r="P2177" t="s">
        <v>60</v>
      </c>
      <c r="Q2177" t="s">
        <v>67</v>
      </c>
      <c r="R2177" t="s">
        <v>40</v>
      </c>
      <c r="S2177" t="str">
        <f>IF(Table1[[#This Row],[Current Employee Rating]]&gt;=4,"High Performer",IF(Table1[[#This Row],[Current Employee Rating]]&gt;=3,"Average Performer","Low Performer"))</f>
        <v>High Performer</v>
      </c>
      <c r="T2177">
        <v>5</v>
      </c>
      <c r="U2177" s="1">
        <v>44902</v>
      </c>
      <c r="V2177">
        <v>1</v>
      </c>
      <c r="W2177" t="str">
        <f>IF(Table1[[#This Row],[Engagement Score]]&lt;3,"Low",IF(Table1[[#This Row],[Engagement Score]]&lt;4,"Medium","High"))</f>
        <v>Low</v>
      </c>
      <c r="X2177">
        <v>1</v>
      </c>
      <c r="Y2177" t="str">
        <f>IF(Table1[[#This Row],[Satisfaction Score]]&lt;3,"Unsatisfied",IF(Table1[[#This Row],[Satisfaction Score]]&lt;4,"Neutral","Satisfied"))</f>
        <v>Unsatisfied</v>
      </c>
      <c r="Z2177">
        <v>5</v>
      </c>
      <c r="AA2177" s="1">
        <v>44957</v>
      </c>
      <c r="AB2177" t="s">
        <v>68</v>
      </c>
      <c r="AC2177" t="s">
        <v>51</v>
      </c>
      <c r="AD2177" t="s">
        <v>52</v>
      </c>
      <c r="AE2177">
        <v>2</v>
      </c>
      <c r="AF2177" s="5">
        <v>717.16</v>
      </c>
      <c r="AG2177">
        <v>38</v>
      </c>
      <c r="AH2177" t="str">
        <f t="shared" si="33"/>
        <v>Adult</v>
      </c>
    </row>
    <row r="2178" spans="1:34" x14ac:dyDescent="0.25">
      <c r="A2178">
        <v>2700</v>
      </c>
      <c r="B2178" s="1">
        <v>44936</v>
      </c>
      <c r="C2178">
        <v>3</v>
      </c>
      <c r="D2178" t="s">
        <v>137</v>
      </c>
      <c r="E2178" t="s">
        <v>69</v>
      </c>
      <c r="F2178" t="s">
        <v>30</v>
      </c>
      <c r="G2178" t="s">
        <v>55</v>
      </c>
      <c r="H2178" t="s">
        <v>56</v>
      </c>
      <c r="I2178" t="s">
        <v>33</v>
      </c>
      <c r="J2178" t="s">
        <v>57</v>
      </c>
      <c r="K2178" t="s">
        <v>57</v>
      </c>
      <c r="L2178" t="s">
        <v>96</v>
      </c>
      <c r="M2178" s="1">
        <v>33848</v>
      </c>
      <c r="N2178" t="s">
        <v>36</v>
      </c>
      <c r="O2178" t="s">
        <v>37</v>
      </c>
      <c r="P2178" t="s">
        <v>60</v>
      </c>
      <c r="Q2178" t="s">
        <v>61</v>
      </c>
      <c r="R2178" t="s">
        <v>40</v>
      </c>
      <c r="S2178" t="str">
        <f>IF(Table1[[#This Row],[Current Employee Rating]]&gt;=4,"High Performer",IF(Table1[[#This Row],[Current Employee Rating]]&gt;=3,"Average Performer","Low Performer"))</f>
        <v>High Performer</v>
      </c>
      <c r="T2178">
        <v>4</v>
      </c>
      <c r="U2178" s="1">
        <v>44943</v>
      </c>
      <c r="V2178">
        <v>3</v>
      </c>
      <c r="W2178" t="str">
        <f>IF(Table1[[#This Row],[Engagement Score]]&lt;3,"Low",IF(Table1[[#This Row],[Engagement Score]]&lt;4,"Medium","High"))</f>
        <v>Medium</v>
      </c>
      <c r="X2178">
        <v>5</v>
      </c>
      <c r="Y2178" t="str">
        <f>IF(Table1[[#This Row],[Satisfaction Score]]&lt;3,"Unsatisfied",IF(Table1[[#This Row],[Satisfaction Score]]&lt;4,"Neutral","Satisfied"))</f>
        <v>Satisfied</v>
      </c>
      <c r="Z2178">
        <v>1</v>
      </c>
      <c r="AA2178" s="1">
        <v>45106</v>
      </c>
      <c r="AB2178" t="s">
        <v>68</v>
      </c>
      <c r="AC2178" t="s">
        <v>51</v>
      </c>
      <c r="AD2178" t="s">
        <v>43</v>
      </c>
      <c r="AE2178">
        <v>1</v>
      </c>
      <c r="AF2178" s="5">
        <v>272.58999999999997</v>
      </c>
      <c r="AG2178">
        <v>31</v>
      </c>
      <c r="AH2178" t="str">
        <f t="shared" si="33"/>
        <v>Adult</v>
      </c>
    </row>
    <row r="2179" spans="1:34" x14ac:dyDescent="0.25">
      <c r="A2179">
        <v>2701</v>
      </c>
      <c r="B2179" s="1">
        <v>43574</v>
      </c>
      <c r="C2179">
        <v>7</v>
      </c>
      <c r="D2179" t="s">
        <v>137</v>
      </c>
      <c r="E2179" t="s">
        <v>29</v>
      </c>
      <c r="F2179" t="s">
        <v>30</v>
      </c>
      <c r="G2179" t="s">
        <v>31</v>
      </c>
      <c r="H2179" t="s">
        <v>45</v>
      </c>
      <c r="I2179" t="s">
        <v>55</v>
      </c>
      <c r="J2179" t="s">
        <v>57</v>
      </c>
      <c r="K2179" t="s">
        <v>57</v>
      </c>
      <c r="L2179" t="s">
        <v>70</v>
      </c>
      <c r="M2179" s="1">
        <v>21799</v>
      </c>
      <c r="N2179" t="s">
        <v>36</v>
      </c>
      <c r="O2179" t="s">
        <v>37</v>
      </c>
      <c r="P2179" t="s">
        <v>72</v>
      </c>
      <c r="Q2179" t="s">
        <v>67</v>
      </c>
      <c r="R2179" t="s">
        <v>40</v>
      </c>
      <c r="S2179" t="str">
        <f>IF(Table1[[#This Row],[Current Employee Rating]]&gt;=4,"High Performer",IF(Table1[[#This Row],[Current Employee Rating]]&gt;=3,"Average Performer","Low Performer"))</f>
        <v>High Performer</v>
      </c>
      <c r="T2179">
        <v>5</v>
      </c>
      <c r="U2179" s="1">
        <v>45127</v>
      </c>
      <c r="V2179">
        <v>5</v>
      </c>
      <c r="W2179" t="str">
        <f>IF(Table1[[#This Row],[Engagement Score]]&lt;3,"Low",IF(Table1[[#This Row],[Engagement Score]]&lt;4,"Medium","High"))</f>
        <v>High</v>
      </c>
      <c r="X2179">
        <v>5</v>
      </c>
      <c r="Y2179" t="str">
        <f>IF(Table1[[#This Row],[Satisfaction Score]]&lt;3,"Unsatisfied",IF(Table1[[#This Row],[Satisfaction Score]]&lt;4,"Neutral","Satisfied"))</f>
        <v>Satisfied</v>
      </c>
      <c r="Z2179">
        <v>3</v>
      </c>
      <c r="AA2179" s="1">
        <v>45036</v>
      </c>
      <c r="AB2179" t="s">
        <v>41</v>
      </c>
      <c r="AC2179" t="s">
        <v>51</v>
      </c>
      <c r="AD2179" t="s">
        <v>52</v>
      </c>
      <c r="AE2179">
        <v>5</v>
      </c>
      <c r="AF2179" s="5">
        <v>155.13999999999999</v>
      </c>
      <c r="AG2179">
        <v>60</v>
      </c>
      <c r="AH2179" t="str">
        <f t="shared" ref="AH2179:AH2242" si="34">IF(AG2179&lt;25,"Young Adult", IF(AG2179&lt;40, "Adult", IF(AG2179&lt;60, "Middle Aged", "Old")))</f>
        <v>Old</v>
      </c>
    </row>
    <row r="2180" spans="1:34" x14ac:dyDescent="0.25">
      <c r="A2180">
        <v>2702</v>
      </c>
      <c r="B2180" s="1">
        <v>43740</v>
      </c>
      <c r="C2180">
        <v>6</v>
      </c>
      <c r="D2180" t="s">
        <v>53</v>
      </c>
      <c r="E2180" t="s">
        <v>69</v>
      </c>
      <c r="F2180" t="s">
        <v>30</v>
      </c>
      <c r="G2180" t="s">
        <v>31</v>
      </c>
      <c r="H2180" t="s">
        <v>56</v>
      </c>
      <c r="I2180" t="s">
        <v>55</v>
      </c>
      <c r="J2180" t="s">
        <v>57</v>
      </c>
      <c r="K2180" t="s">
        <v>57</v>
      </c>
      <c r="L2180" t="s">
        <v>47</v>
      </c>
      <c r="M2180" s="1">
        <v>22907</v>
      </c>
      <c r="N2180" t="s">
        <v>36</v>
      </c>
      <c r="O2180" t="s">
        <v>48</v>
      </c>
      <c r="P2180" t="s">
        <v>84</v>
      </c>
      <c r="Q2180" t="s">
        <v>67</v>
      </c>
      <c r="R2180" t="s">
        <v>40</v>
      </c>
      <c r="S2180" t="str">
        <f>IF(Table1[[#This Row],[Current Employee Rating]]&gt;=4,"High Performer",IF(Table1[[#This Row],[Current Employee Rating]]&gt;=3,"Average Performer","Low Performer"))</f>
        <v>Low Performer</v>
      </c>
      <c r="T2180">
        <v>2</v>
      </c>
      <c r="U2180" s="1">
        <v>45028</v>
      </c>
      <c r="V2180">
        <v>5</v>
      </c>
      <c r="W2180" t="str">
        <f>IF(Table1[[#This Row],[Engagement Score]]&lt;3,"Low",IF(Table1[[#This Row],[Engagement Score]]&lt;4,"Medium","High"))</f>
        <v>High</v>
      </c>
      <c r="X2180">
        <v>1</v>
      </c>
      <c r="Y2180" t="str">
        <f>IF(Table1[[#This Row],[Satisfaction Score]]&lt;3,"Unsatisfied",IF(Table1[[#This Row],[Satisfaction Score]]&lt;4,"Neutral","Satisfied"))</f>
        <v>Unsatisfied</v>
      </c>
      <c r="Z2180">
        <v>2</v>
      </c>
      <c r="AA2180" s="1">
        <v>44809</v>
      </c>
      <c r="AB2180" t="s">
        <v>92</v>
      </c>
      <c r="AC2180" t="s">
        <v>42</v>
      </c>
      <c r="AD2180" t="s">
        <v>63</v>
      </c>
      <c r="AE2180">
        <v>1</v>
      </c>
      <c r="AF2180" s="5">
        <v>328.74</v>
      </c>
      <c r="AG2180">
        <v>57</v>
      </c>
      <c r="AH2180" t="str">
        <f t="shared" si="34"/>
        <v>Middle Aged</v>
      </c>
    </row>
    <row r="2181" spans="1:34" x14ac:dyDescent="0.25">
      <c r="A2181">
        <v>2703</v>
      </c>
      <c r="B2181" s="1">
        <v>43418</v>
      </c>
      <c r="C2181">
        <v>7</v>
      </c>
      <c r="D2181" t="s">
        <v>53</v>
      </c>
      <c r="E2181" t="s">
        <v>29</v>
      </c>
      <c r="F2181" t="s">
        <v>30</v>
      </c>
      <c r="G2181" t="s">
        <v>55</v>
      </c>
      <c r="H2181" t="s">
        <v>45</v>
      </c>
      <c r="I2181" t="s">
        <v>46</v>
      </c>
      <c r="J2181" t="s">
        <v>57</v>
      </c>
      <c r="K2181" t="s">
        <v>57</v>
      </c>
      <c r="L2181" t="s">
        <v>65</v>
      </c>
      <c r="M2181" s="1">
        <v>31509</v>
      </c>
      <c r="N2181" t="s">
        <v>156</v>
      </c>
      <c r="O2181" t="s">
        <v>48</v>
      </c>
      <c r="P2181" t="s">
        <v>60</v>
      </c>
      <c r="Q2181" t="s">
        <v>61</v>
      </c>
      <c r="R2181" t="s">
        <v>40</v>
      </c>
      <c r="S2181" t="str">
        <f>IF(Table1[[#This Row],[Current Employee Rating]]&gt;=4,"High Performer",IF(Table1[[#This Row],[Current Employee Rating]]&gt;=3,"Average Performer","Low Performer"))</f>
        <v>High Performer</v>
      </c>
      <c r="T2181">
        <v>5</v>
      </c>
      <c r="U2181" s="1">
        <v>45073</v>
      </c>
      <c r="V2181">
        <v>1</v>
      </c>
      <c r="W2181" t="str">
        <f>IF(Table1[[#This Row],[Engagement Score]]&lt;3,"Low",IF(Table1[[#This Row],[Engagement Score]]&lt;4,"Medium","High"))</f>
        <v>Low</v>
      </c>
      <c r="X2181">
        <v>5</v>
      </c>
      <c r="Y2181" t="str">
        <f>IF(Table1[[#This Row],[Satisfaction Score]]&lt;3,"Unsatisfied",IF(Table1[[#This Row],[Satisfaction Score]]&lt;4,"Neutral","Satisfied"))</f>
        <v>Satisfied</v>
      </c>
      <c r="Z2181">
        <v>4</v>
      </c>
      <c r="AA2181" s="1">
        <v>45016</v>
      </c>
      <c r="AB2181" t="s">
        <v>41</v>
      </c>
      <c r="AC2181" t="s">
        <v>42</v>
      </c>
      <c r="AD2181" t="s">
        <v>73</v>
      </c>
      <c r="AE2181">
        <v>2</v>
      </c>
      <c r="AF2181" s="5">
        <v>775.58</v>
      </c>
      <c r="AG2181">
        <v>32</v>
      </c>
      <c r="AH2181" t="str">
        <f t="shared" si="34"/>
        <v>Adult</v>
      </c>
    </row>
    <row r="2182" spans="1:34" x14ac:dyDescent="0.25">
      <c r="A2182">
        <v>2704</v>
      </c>
      <c r="B2182" s="1">
        <v>43857</v>
      </c>
      <c r="C2182">
        <v>6</v>
      </c>
      <c r="D2182" t="s">
        <v>53</v>
      </c>
      <c r="E2182" t="s">
        <v>44</v>
      </c>
      <c r="F2182" t="s">
        <v>30</v>
      </c>
      <c r="G2182" t="s">
        <v>46</v>
      </c>
      <c r="H2182" t="s">
        <v>45</v>
      </c>
      <c r="I2182" t="s">
        <v>55</v>
      </c>
      <c r="J2182" t="s">
        <v>57</v>
      </c>
      <c r="K2182" t="s">
        <v>57</v>
      </c>
      <c r="L2182" t="s">
        <v>70</v>
      </c>
      <c r="M2182" s="1">
        <v>36006</v>
      </c>
      <c r="N2182" t="s">
        <v>156</v>
      </c>
      <c r="O2182" t="s">
        <v>48</v>
      </c>
      <c r="P2182" t="s">
        <v>72</v>
      </c>
      <c r="Q2182" t="s">
        <v>39</v>
      </c>
      <c r="R2182" t="s">
        <v>40</v>
      </c>
      <c r="S2182" t="str">
        <f>IF(Table1[[#This Row],[Current Employee Rating]]&gt;=4,"High Performer",IF(Table1[[#This Row],[Current Employee Rating]]&gt;=3,"Average Performer","Low Performer"))</f>
        <v>High Performer</v>
      </c>
      <c r="T2182">
        <v>4</v>
      </c>
      <c r="U2182" s="1">
        <v>44818</v>
      </c>
      <c r="V2182">
        <v>2</v>
      </c>
      <c r="W2182" t="str">
        <f>IF(Table1[[#This Row],[Engagement Score]]&lt;3,"Low",IF(Table1[[#This Row],[Engagement Score]]&lt;4,"Medium","High"))</f>
        <v>Low</v>
      </c>
      <c r="X2182">
        <v>4</v>
      </c>
      <c r="Y2182" t="str">
        <f>IF(Table1[[#This Row],[Satisfaction Score]]&lt;3,"Unsatisfied",IF(Table1[[#This Row],[Satisfaction Score]]&lt;4,"Neutral","Satisfied"))</f>
        <v>Satisfied</v>
      </c>
      <c r="Z2182">
        <v>4</v>
      </c>
      <c r="AA2182" s="1">
        <v>44905</v>
      </c>
      <c r="AB2182" t="s">
        <v>41</v>
      </c>
      <c r="AC2182" t="s">
        <v>42</v>
      </c>
      <c r="AD2182" t="s">
        <v>52</v>
      </c>
      <c r="AE2182">
        <v>2</v>
      </c>
      <c r="AF2182" s="5">
        <v>499.97</v>
      </c>
      <c r="AG2182">
        <v>22</v>
      </c>
      <c r="AH2182" t="str">
        <f t="shared" si="34"/>
        <v>Young Adult</v>
      </c>
    </row>
    <row r="2183" spans="1:34" x14ac:dyDescent="0.25">
      <c r="A2183">
        <v>2705</v>
      </c>
      <c r="B2183" s="1">
        <v>43408</v>
      </c>
      <c r="C2183">
        <v>7</v>
      </c>
      <c r="D2183" t="s">
        <v>53</v>
      </c>
      <c r="E2183" t="s">
        <v>87</v>
      </c>
      <c r="F2183" t="s">
        <v>30</v>
      </c>
      <c r="G2183" t="s">
        <v>55</v>
      </c>
      <c r="H2183" t="s">
        <v>56</v>
      </c>
      <c r="I2183" t="s">
        <v>33</v>
      </c>
      <c r="J2183" t="s">
        <v>57</v>
      </c>
      <c r="K2183" t="s">
        <v>57</v>
      </c>
      <c r="L2183" t="s">
        <v>65</v>
      </c>
      <c r="M2183" s="1">
        <v>36823</v>
      </c>
      <c r="N2183" t="s">
        <v>156</v>
      </c>
      <c r="O2183" t="s">
        <v>37</v>
      </c>
      <c r="P2183" t="s">
        <v>49</v>
      </c>
      <c r="Q2183" t="s">
        <v>77</v>
      </c>
      <c r="R2183" t="s">
        <v>40</v>
      </c>
      <c r="S2183" t="str">
        <f>IF(Table1[[#This Row],[Current Employee Rating]]&gt;=4,"High Performer",IF(Table1[[#This Row],[Current Employee Rating]]&gt;=3,"Average Performer","Low Performer"))</f>
        <v>Low Performer</v>
      </c>
      <c r="T2183">
        <v>2</v>
      </c>
      <c r="U2183" s="1">
        <v>45115</v>
      </c>
      <c r="V2183">
        <v>3</v>
      </c>
      <c r="W2183" t="str">
        <f>IF(Table1[[#This Row],[Engagement Score]]&lt;3,"Low",IF(Table1[[#This Row],[Engagement Score]]&lt;4,"Medium","High"))</f>
        <v>Medium</v>
      </c>
      <c r="X2183">
        <v>2</v>
      </c>
      <c r="Y2183" t="str">
        <f>IF(Table1[[#This Row],[Satisfaction Score]]&lt;3,"Unsatisfied",IF(Table1[[#This Row],[Satisfaction Score]]&lt;4,"Neutral","Satisfied"))</f>
        <v>Unsatisfied</v>
      </c>
      <c r="Z2183">
        <v>2</v>
      </c>
      <c r="AA2183" s="1">
        <v>45070</v>
      </c>
      <c r="AB2183" t="s">
        <v>92</v>
      </c>
      <c r="AC2183" t="s">
        <v>51</v>
      </c>
      <c r="AD2183" t="s">
        <v>52</v>
      </c>
      <c r="AE2183">
        <v>1</v>
      </c>
      <c r="AF2183" s="5">
        <v>826.31</v>
      </c>
      <c r="AG2183">
        <v>18</v>
      </c>
      <c r="AH2183" t="str">
        <f t="shared" si="34"/>
        <v>Young Adult</v>
      </c>
    </row>
    <row r="2184" spans="1:34" x14ac:dyDescent="0.25">
      <c r="A2184">
        <v>2706</v>
      </c>
      <c r="B2184" s="1">
        <v>43447</v>
      </c>
      <c r="C2184">
        <v>7</v>
      </c>
      <c r="D2184" t="s">
        <v>53</v>
      </c>
      <c r="E2184" t="s">
        <v>81</v>
      </c>
      <c r="F2184" t="s">
        <v>30</v>
      </c>
      <c r="G2184" t="s">
        <v>46</v>
      </c>
      <c r="H2184" t="s">
        <v>45</v>
      </c>
      <c r="I2184" t="s">
        <v>46</v>
      </c>
      <c r="J2184" t="s">
        <v>57</v>
      </c>
      <c r="K2184" t="s">
        <v>57</v>
      </c>
      <c r="L2184" t="s">
        <v>70</v>
      </c>
      <c r="M2184" s="1">
        <v>27661</v>
      </c>
      <c r="N2184" t="s">
        <v>163</v>
      </c>
      <c r="O2184" t="s">
        <v>48</v>
      </c>
      <c r="P2184" t="s">
        <v>84</v>
      </c>
      <c r="Q2184" t="s">
        <v>39</v>
      </c>
      <c r="R2184" t="s">
        <v>40</v>
      </c>
      <c r="S2184" t="str">
        <f>IF(Table1[[#This Row],[Current Employee Rating]]&gt;=4,"High Performer",IF(Table1[[#This Row],[Current Employee Rating]]&gt;=3,"Average Performer","Low Performer"))</f>
        <v>Low Performer</v>
      </c>
      <c r="T2184">
        <v>2</v>
      </c>
      <c r="U2184" s="1">
        <v>44913</v>
      </c>
      <c r="V2184">
        <v>3</v>
      </c>
      <c r="W2184" t="str">
        <f>IF(Table1[[#This Row],[Engagement Score]]&lt;3,"Low",IF(Table1[[#This Row],[Engagement Score]]&lt;4,"Medium","High"))</f>
        <v>Medium</v>
      </c>
      <c r="X2184">
        <v>2</v>
      </c>
      <c r="Y2184" t="str">
        <f>IF(Table1[[#This Row],[Satisfaction Score]]&lt;3,"Unsatisfied",IF(Table1[[#This Row],[Satisfaction Score]]&lt;4,"Neutral","Satisfied"))</f>
        <v>Unsatisfied</v>
      </c>
      <c r="Z2184">
        <v>5</v>
      </c>
      <c r="AA2184" s="1">
        <v>45013</v>
      </c>
      <c r="AB2184" t="s">
        <v>41</v>
      </c>
      <c r="AC2184" t="s">
        <v>42</v>
      </c>
      <c r="AD2184" t="s">
        <v>43</v>
      </c>
      <c r="AE2184">
        <v>5</v>
      </c>
      <c r="AF2184" s="5">
        <v>258.38</v>
      </c>
      <c r="AG2184">
        <v>43</v>
      </c>
      <c r="AH2184" t="str">
        <f t="shared" si="34"/>
        <v>Middle Aged</v>
      </c>
    </row>
    <row r="2185" spans="1:34" x14ac:dyDescent="0.25">
      <c r="A2185">
        <v>2707</v>
      </c>
      <c r="B2185" s="1">
        <v>44893</v>
      </c>
      <c r="C2185">
        <v>3</v>
      </c>
      <c r="D2185" t="s">
        <v>53</v>
      </c>
      <c r="E2185" t="s">
        <v>54</v>
      </c>
      <c r="F2185" t="s">
        <v>30</v>
      </c>
      <c r="G2185" t="s">
        <v>55</v>
      </c>
      <c r="H2185" t="s">
        <v>56</v>
      </c>
      <c r="I2185" t="s">
        <v>46</v>
      </c>
      <c r="J2185" t="s">
        <v>57</v>
      </c>
      <c r="K2185" t="s">
        <v>57</v>
      </c>
      <c r="L2185" t="s">
        <v>65</v>
      </c>
      <c r="M2185" s="1">
        <v>33836</v>
      </c>
      <c r="N2185" t="s">
        <v>158</v>
      </c>
      <c r="O2185" t="s">
        <v>48</v>
      </c>
      <c r="P2185" t="s">
        <v>38</v>
      </c>
      <c r="Q2185" t="s">
        <v>67</v>
      </c>
      <c r="R2185" t="s">
        <v>40</v>
      </c>
      <c r="S2185" t="str">
        <f>IF(Table1[[#This Row],[Current Employee Rating]]&gt;=4,"High Performer",IF(Table1[[#This Row],[Current Employee Rating]]&gt;=3,"Average Performer","Low Performer"))</f>
        <v>High Performer</v>
      </c>
      <c r="T2185">
        <v>4</v>
      </c>
      <c r="U2185" s="1">
        <v>44954</v>
      </c>
      <c r="V2185">
        <v>1</v>
      </c>
      <c r="W2185" t="str">
        <f>IF(Table1[[#This Row],[Engagement Score]]&lt;3,"Low",IF(Table1[[#This Row],[Engagement Score]]&lt;4,"Medium","High"))</f>
        <v>Low</v>
      </c>
      <c r="X2185">
        <v>2</v>
      </c>
      <c r="Y2185" t="str">
        <f>IF(Table1[[#This Row],[Satisfaction Score]]&lt;3,"Unsatisfied",IF(Table1[[#This Row],[Satisfaction Score]]&lt;4,"Neutral","Satisfied"))</f>
        <v>Unsatisfied</v>
      </c>
      <c r="Z2185">
        <v>1</v>
      </c>
      <c r="AA2185" s="1">
        <v>44881</v>
      </c>
      <c r="AB2185" t="s">
        <v>50</v>
      </c>
      <c r="AC2185" t="s">
        <v>51</v>
      </c>
      <c r="AD2185" t="s">
        <v>52</v>
      </c>
      <c r="AE2185">
        <v>3</v>
      </c>
      <c r="AF2185" s="5">
        <v>412.09</v>
      </c>
      <c r="AG2185">
        <v>30</v>
      </c>
      <c r="AH2185" t="str">
        <f t="shared" si="34"/>
        <v>Adult</v>
      </c>
    </row>
    <row r="2186" spans="1:34" x14ac:dyDescent="0.25">
      <c r="A2186">
        <v>2708</v>
      </c>
      <c r="B2186" s="1">
        <v>44720</v>
      </c>
      <c r="C2186">
        <v>3</v>
      </c>
      <c r="D2186" t="s">
        <v>53</v>
      </c>
      <c r="E2186" t="s">
        <v>94</v>
      </c>
      <c r="F2186" t="s">
        <v>30</v>
      </c>
      <c r="G2186" t="s">
        <v>55</v>
      </c>
      <c r="H2186" t="s">
        <v>32</v>
      </c>
      <c r="I2186" t="s">
        <v>46</v>
      </c>
      <c r="J2186" t="s">
        <v>57</v>
      </c>
      <c r="K2186" t="s">
        <v>57</v>
      </c>
      <c r="L2186" t="s">
        <v>65</v>
      </c>
      <c r="M2186" s="1">
        <v>23954</v>
      </c>
      <c r="N2186" t="s">
        <v>162</v>
      </c>
      <c r="O2186" t="s">
        <v>48</v>
      </c>
      <c r="P2186" t="s">
        <v>84</v>
      </c>
      <c r="Q2186" t="s">
        <v>67</v>
      </c>
      <c r="R2186" t="s">
        <v>40</v>
      </c>
      <c r="S2186" t="str">
        <f>IF(Table1[[#This Row],[Current Employee Rating]]&gt;=4,"High Performer",IF(Table1[[#This Row],[Current Employee Rating]]&gt;=3,"Average Performer","Low Performer"))</f>
        <v>Low Performer</v>
      </c>
      <c r="T2186">
        <v>2</v>
      </c>
      <c r="U2186" s="1">
        <v>44941</v>
      </c>
      <c r="V2186">
        <v>1</v>
      </c>
      <c r="W2186" t="str">
        <f>IF(Table1[[#This Row],[Engagement Score]]&lt;3,"Low",IF(Table1[[#This Row],[Engagement Score]]&lt;4,"Medium","High"))</f>
        <v>Low</v>
      </c>
      <c r="X2186">
        <v>3</v>
      </c>
      <c r="Y2186" t="str">
        <f>IF(Table1[[#This Row],[Satisfaction Score]]&lt;3,"Unsatisfied",IF(Table1[[#This Row],[Satisfaction Score]]&lt;4,"Neutral","Satisfied"))</f>
        <v>Neutral</v>
      </c>
      <c r="Z2186">
        <v>5</v>
      </c>
      <c r="AA2186" s="1">
        <v>44899</v>
      </c>
      <c r="AB2186" t="s">
        <v>41</v>
      </c>
      <c r="AC2186" t="s">
        <v>42</v>
      </c>
      <c r="AD2186" t="s">
        <v>43</v>
      </c>
      <c r="AE2186">
        <v>5</v>
      </c>
      <c r="AF2186" s="5">
        <v>294.23</v>
      </c>
      <c r="AG2186">
        <v>57</v>
      </c>
      <c r="AH2186" t="str">
        <f t="shared" si="34"/>
        <v>Middle Aged</v>
      </c>
    </row>
    <row r="2187" spans="1:34" x14ac:dyDescent="0.25">
      <c r="A2187">
        <v>2709</v>
      </c>
      <c r="B2187" s="1">
        <v>44654</v>
      </c>
      <c r="C2187">
        <v>4</v>
      </c>
      <c r="D2187" t="s">
        <v>53</v>
      </c>
      <c r="E2187" t="s">
        <v>85</v>
      </c>
      <c r="F2187" t="s">
        <v>30</v>
      </c>
      <c r="G2187" t="s">
        <v>55</v>
      </c>
      <c r="H2187" t="s">
        <v>45</v>
      </c>
      <c r="I2187" t="s">
        <v>55</v>
      </c>
      <c r="J2187" t="s">
        <v>57</v>
      </c>
      <c r="K2187" t="s">
        <v>57</v>
      </c>
      <c r="L2187" t="s">
        <v>70</v>
      </c>
      <c r="M2187" s="1">
        <v>31075</v>
      </c>
      <c r="N2187" t="s">
        <v>153</v>
      </c>
      <c r="O2187" t="s">
        <v>48</v>
      </c>
      <c r="P2187" t="s">
        <v>84</v>
      </c>
      <c r="Q2187" t="s">
        <v>67</v>
      </c>
      <c r="R2187" t="s">
        <v>40</v>
      </c>
      <c r="S2187" t="str">
        <f>IF(Table1[[#This Row],[Current Employee Rating]]&gt;=4,"High Performer",IF(Table1[[#This Row],[Current Employee Rating]]&gt;=3,"Average Performer","Low Performer"))</f>
        <v>Low Performer</v>
      </c>
      <c r="T2187">
        <v>2</v>
      </c>
      <c r="U2187" s="1">
        <v>44801</v>
      </c>
      <c r="V2187">
        <v>1</v>
      </c>
      <c r="W2187" t="str">
        <f>IF(Table1[[#This Row],[Engagement Score]]&lt;3,"Low",IF(Table1[[#This Row],[Engagement Score]]&lt;4,"Medium","High"))</f>
        <v>Low</v>
      </c>
      <c r="X2187">
        <v>2</v>
      </c>
      <c r="Y2187" t="str">
        <f>IF(Table1[[#This Row],[Satisfaction Score]]&lt;3,"Unsatisfied",IF(Table1[[#This Row],[Satisfaction Score]]&lt;4,"Neutral","Satisfied"))</f>
        <v>Unsatisfied</v>
      </c>
      <c r="Z2187">
        <v>2</v>
      </c>
      <c r="AA2187" s="1">
        <v>44849</v>
      </c>
      <c r="AB2187" t="s">
        <v>68</v>
      </c>
      <c r="AC2187" t="s">
        <v>42</v>
      </c>
      <c r="AD2187" t="s">
        <v>43</v>
      </c>
      <c r="AE2187">
        <v>2</v>
      </c>
      <c r="AF2187" s="5">
        <v>415.45</v>
      </c>
      <c r="AG2187">
        <v>37</v>
      </c>
      <c r="AH2187" t="str">
        <f t="shared" si="34"/>
        <v>Adult</v>
      </c>
    </row>
    <row r="2188" spans="1:34" x14ac:dyDescent="0.25">
      <c r="A2188">
        <v>2710</v>
      </c>
      <c r="B2188" s="1">
        <v>44620</v>
      </c>
      <c r="C2188">
        <v>4</v>
      </c>
      <c r="D2188" t="s">
        <v>53</v>
      </c>
      <c r="E2188" t="s">
        <v>64</v>
      </c>
      <c r="F2188" t="s">
        <v>30</v>
      </c>
      <c r="G2188" t="s">
        <v>46</v>
      </c>
      <c r="H2188" t="s">
        <v>32</v>
      </c>
      <c r="I2188" t="s">
        <v>55</v>
      </c>
      <c r="J2188" t="s">
        <v>57</v>
      </c>
      <c r="K2188" t="s">
        <v>57</v>
      </c>
      <c r="L2188" t="s">
        <v>70</v>
      </c>
      <c r="M2188" s="1">
        <v>34438</v>
      </c>
      <c r="N2188" t="s">
        <v>153</v>
      </c>
      <c r="O2188" t="s">
        <v>48</v>
      </c>
      <c r="P2188" t="s">
        <v>72</v>
      </c>
      <c r="Q2188" t="s">
        <v>61</v>
      </c>
      <c r="R2188" t="s">
        <v>40</v>
      </c>
      <c r="S2188" t="str">
        <f>IF(Table1[[#This Row],[Current Employee Rating]]&gt;=4,"High Performer",IF(Table1[[#This Row],[Current Employee Rating]]&gt;=3,"Average Performer","Low Performer"))</f>
        <v>High Performer</v>
      </c>
      <c r="T2188">
        <v>5</v>
      </c>
      <c r="U2188" s="1">
        <v>44785</v>
      </c>
      <c r="V2188">
        <v>4</v>
      </c>
      <c r="W2188" t="str">
        <f>IF(Table1[[#This Row],[Engagement Score]]&lt;3,"Low",IF(Table1[[#This Row],[Engagement Score]]&lt;4,"Medium","High"))</f>
        <v>High</v>
      </c>
      <c r="X2188">
        <v>2</v>
      </c>
      <c r="Y2188" t="str">
        <f>IF(Table1[[#This Row],[Satisfaction Score]]&lt;3,"Unsatisfied",IF(Table1[[#This Row],[Satisfaction Score]]&lt;4,"Neutral","Satisfied"))</f>
        <v>Unsatisfied</v>
      </c>
      <c r="Z2188">
        <v>3</v>
      </c>
      <c r="AA2188" s="1">
        <v>45127</v>
      </c>
      <c r="AB2188" t="s">
        <v>50</v>
      </c>
      <c r="AC2188" t="s">
        <v>42</v>
      </c>
      <c r="AD2188" t="s">
        <v>43</v>
      </c>
      <c r="AE2188">
        <v>5</v>
      </c>
      <c r="AF2188" s="5">
        <v>807.71</v>
      </c>
      <c r="AG2188">
        <v>28</v>
      </c>
      <c r="AH2188" t="str">
        <f t="shared" si="34"/>
        <v>Adult</v>
      </c>
    </row>
    <row r="2189" spans="1:34" x14ac:dyDescent="0.25">
      <c r="A2189">
        <v>2711</v>
      </c>
      <c r="B2189" s="1">
        <v>44427</v>
      </c>
      <c r="C2189">
        <v>4</v>
      </c>
      <c r="D2189" t="s">
        <v>53</v>
      </c>
      <c r="E2189" t="s">
        <v>74</v>
      </c>
      <c r="F2189" t="s">
        <v>30</v>
      </c>
      <c r="G2189" t="s">
        <v>31</v>
      </c>
      <c r="H2189" t="s">
        <v>32</v>
      </c>
      <c r="I2189" t="s">
        <v>33</v>
      </c>
      <c r="J2189" t="s">
        <v>57</v>
      </c>
      <c r="K2189" t="s">
        <v>57</v>
      </c>
      <c r="L2189" t="s">
        <v>70</v>
      </c>
      <c r="M2189" s="1">
        <v>26824</v>
      </c>
      <c r="N2189" t="s">
        <v>153</v>
      </c>
      <c r="O2189" t="s">
        <v>48</v>
      </c>
      <c r="P2189" t="s">
        <v>72</v>
      </c>
      <c r="Q2189" t="s">
        <v>77</v>
      </c>
      <c r="R2189" t="s">
        <v>40</v>
      </c>
      <c r="S2189" t="str">
        <f>IF(Table1[[#This Row],[Current Employee Rating]]&gt;=4,"High Performer",IF(Table1[[#This Row],[Current Employee Rating]]&gt;=3,"Average Performer","Low Performer"))</f>
        <v>Low Performer</v>
      </c>
      <c r="T2189">
        <v>2</v>
      </c>
      <c r="U2189" s="1">
        <v>44964</v>
      </c>
      <c r="V2189">
        <v>4</v>
      </c>
      <c r="W2189" t="str">
        <f>IF(Table1[[#This Row],[Engagement Score]]&lt;3,"Low",IF(Table1[[#This Row],[Engagement Score]]&lt;4,"Medium","High"))</f>
        <v>High</v>
      </c>
      <c r="X2189">
        <v>2</v>
      </c>
      <c r="Y2189" t="str">
        <f>IF(Table1[[#This Row],[Satisfaction Score]]&lt;3,"Unsatisfied",IF(Table1[[#This Row],[Satisfaction Score]]&lt;4,"Neutral","Satisfied"))</f>
        <v>Unsatisfied</v>
      </c>
      <c r="Z2189">
        <v>5</v>
      </c>
      <c r="AA2189" s="1">
        <v>44817</v>
      </c>
      <c r="AB2189" t="s">
        <v>41</v>
      </c>
      <c r="AC2189" t="s">
        <v>42</v>
      </c>
      <c r="AD2189" t="s">
        <v>63</v>
      </c>
      <c r="AE2189">
        <v>1</v>
      </c>
      <c r="AF2189" s="5">
        <v>408.39</v>
      </c>
      <c r="AG2189">
        <v>48</v>
      </c>
      <c r="AH2189" t="str">
        <f t="shared" si="34"/>
        <v>Middle Aged</v>
      </c>
    </row>
    <row r="2190" spans="1:34" x14ac:dyDescent="0.25">
      <c r="A2190">
        <v>2712</v>
      </c>
      <c r="B2190" s="1">
        <v>43331</v>
      </c>
      <c r="C2190">
        <v>7</v>
      </c>
      <c r="D2190" t="s">
        <v>53</v>
      </c>
      <c r="E2190" t="s">
        <v>94</v>
      </c>
      <c r="F2190" t="s">
        <v>30</v>
      </c>
      <c r="G2190" t="s">
        <v>55</v>
      </c>
      <c r="H2190" t="s">
        <v>45</v>
      </c>
      <c r="I2190" t="s">
        <v>55</v>
      </c>
      <c r="J2190" t="s">
        <v>57</v>
      </c>
      <c r="K2190" t="s">
        <v>57</v>
      </c>
      <c r="L2190" t="s">
        <v>65</v>
      </c>
      <c r="M2190" s="1">
        <v>33793</v>
      </c>
      <c r="N2190" t="s">
        <v>160</v>
      </c>
      <c r="O2190" t="s">
        <v>48</v>
      </c>
      <c r="P2190" t="s">
        <v>60</v>
      </c>
      <c r="Q2190" t="s">
        <v>67</v>
      </c>
      <c r="R2190" t="s">
        <v>40</v>
      </c>
      <c r="S2190" t="str">
        <f>IF(Table1[[#This Row],[Current Employee Rating]]&gt;=4,"High Performer",IF(Table1[[#This Row],[Current Employee Rating]]&gt;=3,"Average Performer","Low Performer"))</f>
        <v>Low Performer</v>
      </c>
      <c r="T2190">
        <v>1</v>
      </c>
      <c r="U2190" s="1">
        <v>45101</v>
      </c>
      <c r="V2190">
        <v>3</v>
      </c>
      <c r="W2190" t="str">
        <f>IF(Table1[[#This Row],[Engagement Score]]&lt;3,"Low",IF(Table1[[#This Row],[Engagement Score]]&lt;4,"Medium","High"))</f>
        <v>Medium</v>
      </c>
      <c r="X2190">
        <v>2</v>
      </c>
      <c r="Y2190" t="str">
        <f>IF(Table1[[#This Row],[Satisfaction Score]]&lt;3,"Unsatisfied",IF(Table1[[#This Row],[Satisfaction Score]]&lt;4,"Neutral","Satisfied"))</f>
        <v>Unsatisfied</v>
      </c>
      <c r="Z2190">
        <v>5</v>
      </c>
      <c r="AA2190" s="1">
        <v>44956</v>
      </c>
      <c r="AB2190" t="s">
        <v>92</v>
      </c>
      <c r="AC2190" t="s">
        <v>51</v>
      </c>
      <c r="AD2190" t="s">
        <v>73</v>
      </c>
      <c r="AE2190">
        <v>1</v>
      </c>
      <c r="AF2190" s="5">
        <v>741.6</v>
      </c>
      <c r="AG2190">
        <v>26</v>
      </c>
      <c r="AH2190" t="str">
        <f t="shared" si="34"/>
        <v>Adult</v>
      </c>
    </row>
    <row r="2191" spans="1:34" x14ac:dyDescent="0.25">
      <c r="A2191">
        <v>2713</v>
      </c>
      <c r="B2191" s="1">
        <v>43753</v>
      </c>
      <c r="C2191">
        <v>6</v>
      </c>
      <c r="D2191" t="s">
        <v>53</v>
      </c>
      <c r="E2191" t="s">
        <v>74</v>
      </c>
      <c r="F2191" t="s">
        <v>30</v>
      </c>
      <c r="G2191" t="s">
        <v>55</v>
      </c>
      <c r="H2191" t="s">
        <v>45</v>
      </c>
      <c r="I2191" t="s">
        <v>55</v>
      </c>
      <c r="J2191" t="s">
        <v>57</v>
      </c>
      <c r="K2191" t="s">
        <v>57</v>
      </c>
      <c r="L2191" t="s">
        <v>47</v>
      </c>
      <c r="M2191" s="1">
        <v>35470</v>
      </c>
      <c r="N2191" t="s">
        <v>160</v>
      </c>
      <c r="O2191" t="s">
        <v>48</v>
      </c>
      <c r="P2191" t="s">
        <v>72</v>
      </c>
      <c r="Q2191" t="s">
        <v>67</v>
      </c>
      <c r="R2191" t="s">
        <v>40</v>
      </c>
      <c r="S2191" t="str">
        <f>IF(Table1[[#This Row],[Current Employee Rating]]&gt;=4,"High Performer",IF(Table1[[#This Row],[Current Employee Rating]]&gt;=3,"Average Performer","Low Performer"))</f>
        <v>High Performer</v>
      </c>
      <c r="T2191">
        <v>5</v>
      </c>
      <c r="U2191" s="1">
        <v>44917</v>
      </c>
      <c r="V2191">
        <v>5</v>
      </c>
      <c r="W2191" t="str">
        <f>IF(Table1[[#This Row],[Engagement Score]]&lt;3,"Low",IF(Table1[[#This Row],[Engagement Score]]&lt;4,"Medium","High"))</f>
        <v>High</v>
      </c>
      <c r="X2191">
        <v>2</v>
      </c>
      <c r="Y2191" t="str">
        <f>IF(Table1[[#This Row],[Satisfaction Score]]&lt;3,"Unsatisfied",IF(Table1[[#This Row],[Satisfaction Score]]&lt;4,"Neutral","Satisfied"))</f>
        <v>Unsatisfied</v>
      </c>
      <c r="Z2191">
        <v>4</v>
      </c>
      <c r="AA2191" s="1">
        <v>45025</v>
      </c>
      <c r="AB2191" t="s">
        <v>68</v>
      </c>
      <c r="AC2191" t="s">
        <v>51</v>
      </c>
      <c r="AD2191" t="s">
        <v>63</v>
      </c>
      <c r="AE2191">
        <v>3</v>
      </c>
      <c r="AF2191" s="5">
        <v>193.48</v>
      </c>
      <c r="AG2191">
        <v>22</v>
      </c>
      <c r="AH2191" t="str">
        <f t="shared" si="34"/>
        <v>Young Adult</v>
      </c>
    </row>
    <row r="2192" spans="1:34" x14ac:dyDescent="0.25">
      <c r="A2192">
        <v>2714</v>
      </c>
      <c r="B2192" s="1">
        <v>44980</v>
      </c>
      <c r="C2192">
        <v>3</v>
      </c>
      <c r="D2192" t="s">
        <v>53</v>
      </c>
      <c r="E2192" t="s">
        <v>81</v>
      </c>
      <c r="F2192" t="s">
        <v>30</v>
      </c>
      <c r="G2192" t="s">
        <v>46</v>
      </c>
      <c r="H2192" t="s">
        <v>32</v>
      </c>
      <c r="I2192" t="s">
        <v>33</v>
      </c>
      <c r="J2192" t="s">
        <v>57</v>
      </c>
      <c r="K2192" t="s">
        <v>57</v>
      </c>
      <c r="L2192" t="s">
        <v>70</v>
      </c>
      <c r="M2192" s="1">
        <v>26491</v>
      </c>
      <c r="N2192" t="s">
        <v>155</v>
      </c>
      <c r="O2192" t="s">
        <v>48</v>
      </c>
      <c r="P2192" t="s">
        <v>84</v>
      </c>
      <c r="Q2192" t="s">
        <v>39</v>
      </c>
      <c r="R2192" t="s">
        <v>40</v>
      </c>
      <c r="S2192" t="str">
        <f>IF(Table1[[#This Row],[Current Employee Rating]]&gt;=4,"High Performer",IF(Table1[[#This Row],[Current Employee Rating]]&gt;=3,"Average Performer","Low Performer"))</f>
        <v>Low Performer</v>
      </c>
      <c r="T2192">
        <v>1</v>
      </c>
      <c r="U2192" s="1">
        <v>44854</v>
      </c>
      <c r="V2192">
        <v>3</v>
      </c>
      <c r="W2192" t="str">
        <f>IF(Table1[[#This Row],[Engagement Score]]&lt;3,"Low",IF(Table1[[#This Row],[Engagement Score]]&lt;4,"Medium","High"))</f>
        <v>Medium</v>
      </c>
      <c r="X2192">
        <v>1</v>
      </c>
      <c r="Y2192" t="str">
        <f>IF(Table1[[#This Row],[Satisfaction Score]]&lt;3,"Unsatisfied",IF(Table1[[#This Row],[Satisfaction Score]]&lt;4,"Neutral","Satisfied"))</f>
        <v>Unsatisfied</v>
      </c>
      <c r="Z2192">
        <v>3</v>
      </c>
      <c r="AA2192" s="1">
        <v>44934</v>
      </c>
      <c r="AB2192" t="s">
        <v>68</v>
      </c>
      <c r="AC2192" t="s">
        <v>42</v>
      </c>
      <c r="AD2192" t="s">
        <v>52</v>
      </c>
      <c r="AE2192">
        <v>5</v>
      </c>
      <c r="AF2192" s="5">
        <v>831.09</v>
      </c>
      <c r="AG2192">
        <v>51</v>
      </c>
      <c r="AH2192" t="str">
        <f t="shared" si="34"/>
        <v>Middle Aged</v>
      </c>
    </row>
    <row r="2193" spans="1:34" x14ac:dyDescent="0.25">
      <c r="A2193">
        <v>2715</v>
      </c>
      <c r="B2193" s="1">
        <v>44958</v>
      </c>
      <c r="C2193">
        <v>3</v>
      </c>
      <c r="D2193" t="s">
        <v>53</v>
      </c>
      <c r="E2193" t="s">
        <v>54</v>
      </c>
      <c r="F2193" t="s">
        <v>30</v>
      </c>
      <c r="G2193" t="s">
        <v>55</v>
      </c>
      <c r="H2193" t="s">
        <v>56</v>
      </c>
      <c r="I2193" t="s">
        <v>33</v>
      </c>
      <c r="J2193" t="s">
        <v>57</v>
      </c>
      <c r="K2193" t="s">
        <v>57</v>
      </c>
      <c r="L2193" t="s">
        <v>70</v>
      </c>
      <c r="M2193" s="1">
        <v>34929</v>
      </c>
      <c r="N2193" t="s">
        <v>155</v>
      </c>
      <c r="O2193" t="s">
        <v>37</v>
      </c>
      <c r="P2193" t="s">
        <v>84</v>
      </c>
      <c r="Q2193" t="s">
        <v>77</v>
      </c>
      <c r="R2193" t="s">
        <v>40</v>
      </c>
      <c r="S2193" t="str">
        <f>IF(Table1[[#This Row],[Current Employee Rating]]&gt;=4,"High Performer",IF(Table1[[#This Row],[Current Employee Rating]]&gt;=3,"Average Performer","Low Performer"))</f>
        <v>High Performer</v>
      </c>
      <c r="T2193">
        <v>4</v>
      </c>
      <c r="U2193" s="1">
        <v>44937</v>
      </c>
      <c r="V2193">
        <v>3</v>
      </c>
      <c r="W2193" t="str">
        <f>IF(Table1[[#This Row],[Engagement Score]]&lt;3,"Low",IF(Table1[[#This Row],[Engagement Score]]&lt;4,"Medium","High"))</f>
        <v>Medium</v>
      </c>
      <c r="X2193">
        <v>5</v>
      </c>
      <c r="Y2193" t="str">
        <f>IF(Table1[[#This Row],[Satisfaction Score]]&lt;3,"Unsatisfied",IF(Table1[[#This Row],[Satisfaction Score]]&lt;4,"Neutral","Satisfied"))</f>
        <v>Satisfied</v>
      </c>
      <c r="Z2193">
        <v>1</v>
      </c>
      <c r="AA2193" s="1">
        <v>44848</v>
      </c>
      <c r="AB2193" t="s">
        <v>50</v>
      </c>
      <c r="AC2193" t="s">
        <v>51</v>
      </c>
      <c r="AD2193" t="s">
        <v>63</v>
      </c>
      <c r="AE2193">
        <v>5</v>
      </c>
      <c r="AF2193" s="5">
        <v>573.55999999999995</v>
      </c>
      <c r="AG2193">
        <v>28</v>
      </c>
      <c r="AH2193" t="str">
        <f t="shared" si="34"/>
        <v>Adult</v>
      </c>
    </row>
    <row r="2194" spans="1:34" x14ac:dyDescent="0.25">
      <c r="A2194">
        <v>2716</v>
      </c>
      <c r="B2194" s="1">
        <v>45053</v>
      </c>
      <c r="C2194">
        <v>3</v>
      </c>
      <c r="D2194" t="s">
        <v>137</v>
      </c>
      <c r="E2194" t="s">
        <v>69</v>
      </c>
      <c r="F2194" t="s">
        <v>30</v>
      </c>
      <c r="G2194" t="s">
        <v>31</v>
      </c>
      <c r="H2194" t="s">
        <v>45</v>
      </c>
      <c r="I2194" t="s">
        <v>33</v>
      </c>
      <c r="J2194" t="s">
        <v>57</v>
      </c>
      <c r="K2194" t="s">
        <v>57</v>
      </c>
      <c r="L2194" t="s">
        <v>82</v>
      </c>
      <c r="M2194" s="1">
        <v>25558</v>
      </c>
      <c r="N2194" t="s">
        <v>36</v>
      </c>
      <c r="O2194" t="s">
        <v>37</v>
      </c>
      <c r="P2194" t="s">
        <v>84</v>
      </c>
      <c r="Q2194" t="s">
        <v>39</v>
      </c>
      <c r="R2194" t="s">
        <v>40</v>
      </c>
      <c r="S2194" t="str">
        <f>IF(Table1[[#This Row],[Current Employee Rating]]&gt;=4,"High Performer",IF(Table1[[#This Row],[Current Employee Rating]]&gt;=3,"Average Performer","Low Performer"))</f>
        <v>Low Performer</v>
      </c>
      <c r="T2194">
        <v>2</v>
      </c>
      <c r="U2194" s="1">
        <v>44832</v>
      </c>
      <c r="V2194">
        <v>3</v>
      </c>
      <c r="W2194" t="str">
        <f>IF(Table1[[#This Row],[Engagement Score]]&lt;3,"Low",IF(Table1[[#This Row],[Engagement Score]]&lt;4,"Medium","High"))</f>
        <v>Medium</v>
      </c>
      <c r="X2194">
        <v>2</v>
      </c>
      <c r="Y2194" t="str">
        <f>IF(Table1[[#This Row],[Satisfaction Score]]&lt;3,"Unsatisfied",IF(Table1[[#This Row],[Satisfaction Score]]&lt;4,"Neutral","Satisfied"))</f>
        <v>Unsatisfied</v>
      </c>
      <c r="Z2194">
        <v>2</v>
      </c>
      <c r="AA2194" s="1">
        <v>44942</v>
      </c>
      <c r="AB2194" t="s">
        <v>41</v>
      </c>
      <c r="AC2194" t="s">
        <v>42</v>
      </c>
      <c r="AD2194" t="s">
        <v>63</v>
      </c>
      <c r="AE2194">
        <v>4</v>
      </c>
      <c r="AF2194" s="5">
        <v>247.11</v>
      </c>
      <c r="AG2194">
        <v>54</v>
      </c>
      <c r="AH2194" t="str">
        <f t="shared" si="34"/>
        <v>Middle Aged</v>
      </c>
    </row>
    <row r="2195" spans="1:34" x14ac:dyDescent="0.25">
      <c r="A2195">
        <v>2717</v>
      </c>
      <c r="B2195" s="1">
        <v>43977</v>
      </c>
      <c r="C2195">
        <v>5</v>
      </c>
      <c r="D2195" t="s">
        <v>53</v>
      </c>
      <c r="E2195" t="s">
        <v>94</v>
      </c>
      <c r="F2195" t="s">
        <v>30</v>
      </c>
      <c r="G2195" t="s">
        <v>55</v>
      </c>
      <c r="H2195" t="s">
        <v>45</v>
      </c>
      <c r="I2195" t="s">
        <v>33</v>
      </c>
      <c r="J2195" t="s">
        <v>57</v>
      </c>
      <c r="K2195" t="s">
        <v>57</v>
      </c>
      <c r="L2195" t="s">
        <v>70</v>
      </c>
      <c r="M2195" s="1">
        <v>35008</v>
      </c>
      <c r="N2195" t="s">
        <v>36</v>
      </c>
      <c r="O2195" t="s">
        <v>48</v>
      </c>
      <c r="P2195" t="s">
        <v>72</v>
      </c>
      <c r="Q2195" t="s">
        <v>77</v>
      </c>
      <c r="R2195" t="s">
        <v>40</v>
      </c>
      <c r="S2195" t="str">
        <f>IF(Table1[[#This Row],[Current Employee Rating]]&gt;=4,"High Performer",IF(Table1[[#This Row],[Current Employee Rating]]&gt;=3,"Average Performer","Low Performer"))</f>
        <v>Low Performer</v>
      </c>
      <c r="T2195">
        <v>1</v>
      </c>
      <c r="U2195" s="1">
        <v>45132</v>
      </c>
      <c r="V2195">
        <v>1</v>
      </c>
      <c r="W2195" t="str">
        <f>IF(Table1[[#This Row],[Engagement Score]]&lt;3,"Low",IF(Table1[[#This Row],[Engagement Score]]&lt;4,"Medium","High"))</f>
        <v>Low</v>
      </c>
      <c r="X2195">
        <v>1</v>
      </c>
      <c r="Y2195" t="str">
        <f>IF(Table1[[#This Row],[Satisfaction Score]]&lt;3,"Unsatisfied",IF(Table1[[#This Row],[Satisfaction Score]]&lt;4,"Neutral","Satisfied"))</f>
        <v>Unsatisfied</v>
      </c>
      <c r="Z2195">
        <v>2</v>
      </c>
      <c r="AA2195" s="1">
        <v>45010</v>
      </c>
      <c r="AB2195" t="s">
        <v>92</v>
      </c>
      <c r="AC2195" t="s">
        <v>42</v>
      </c>
      <c r="AD2195" t="s">
        <v>73</v>
      </c>
      <c r="AE2195">
        <v>5</v>
      </c>
      <c r="AF2195" s="5">
        <v>866.13</v>
      </c>
      <c r="AG2195">
        <v>25</v>
      </c>
      <c r="AH2195" t="str">
        <f t="shared" si="34"/>
        <v>Adult</v>
      </c>
    </row>
    <row r="2196" spans="1:34" x14ac:dyDescent="0.25">
      <c r="A2196">
        <v>2718</v>
      </c>
      <c r="B2196" s="1">
        <v>44601</v>
      </c>
      <c r="C2196">
        <v>4</v>
      </c>
      <c r="D2196" t="s">
        <v>53</v>
      </c>
      <c r="E2196" t="s">
        <v>74</v>
      </c>
      <c r="F2196" t="s">
        <v>30</v>
      </c>
      <c r="G2196" t="s">
        <v>46</v>
      </c>
      <c r="H2196" t="s">
        <v>45</v>
      </c>
      <c r="I2196" t="s">
        <v>46</v>
      </c>
      <c r="J2196" t="s">
        <v>57</v>
      </c>
      <c r="K2196" t="s">
        <v>57</v>
      </c>
      <c r="L2196" t="s">
        <v>47</v>
      </c>
      <c r="M2196" s="1">
        <v>36186</v>
      </c>
      <c r="N2196" t="s">
        <v>156</v>
      </c>
      <c r="O2196" t="s">
        <v>48</v>
      </c>
      <c r="P2196" t="s">
        <v>60</v>
      </c>
      <c r="Q2196" t="s">
        <v>67</v>
      </c>
      <c r="R2196" t="s">
        <v>40</v>
      </c>
      <c r="S2196" t="str">
        <f>IF(Table1[[#This Row],[Current Employee Rating]]&gt;=4,"High Performer",IF(Table1[[#This Row],[Current Employee Rating]]&gt;=3,"Average Performer","Low Performer"))</f>
        <v>High Performer</v>
      </c>
      <c r="T2196">
        <v>5</v>
      </c>
      <c r="U2196" s="1">
        <v>45078</v>
      </c>
      <c r="V2196">
        <v>3</v>
      </c>
      <c r="W2196" t="str">
        <f>IF(Table1[[#This Row],[Engagement Score]]&lt;3,"Low",IF(Table1[[#This Row],[Engagement Score]]&lt;4,"Medium","High"))</f>
        <v>Medium</v>
      </c>
      <c r="X2196">
        <v>5</v>
      </c>
      <c r="Y2196" t="str">
        <f>IF(Table1[[#This Row],[Satisfaction Score]]&lt;3,"Unsatisfied",IF(Table1[[#This Row],[Satisfaction Score]]&lt;4,"Neutral","Satisfied"))</f>
        <v>Satisfied</v>
      </c>
      <c r="Z2196">
        <v>5</v>
      </c>
      <c r="AA2196" s="1">
        <v>44878</v>
      </c>
      <c r="AB2196" t="s">
        <v>62</v>
      </c>
      <c r="AC2196" t="s">
        <v>42</v>
      </c>
      <c r="AD2196" t="s">
        <v>52</v>
      </c>
      <c r="AE2196">
        <v>5</v>
      </c>
      <c r="AF2196" s="5">
        <v>760.24</v>
      </c>
      <c r="AG2196">
        <v>23</v>
      </c>
      <c r="AH2196" t="str">
        <f t="shared" si="34"/>
        <v>Young Adult</v>
      </c>
    </row>
    <row r="2197" spans="1:34" x14ac:dyDescent="0.25">
      <c r="A2197">
        <v>2719</v>
      </c>
      <c r="B2197" s="1">
        <v>44732</v>
      </c>
      <c r="C2197">
        <v>3</v>
      </c>
      <c r="D2197" t="s">
        <v>53</v>
      </c>
      <c r="E2197" t="s">
        <v>81</v>
      </c>
      <c r="F2197" t="s">
        <v>30</v>
      </c>
      <c r="G2197" t="s">
        <v>31</v>
      </c>
      <c r="H2197" t="s">
        <v>32</v>
      </c>
      <c r="I2197" t="s">
        <v>33</v>
      </c>
      <c r="J2197" t="s">
        <v>57</v>
      </c>
      <c r="K2197" t="s">
        <v>57</v>
      </c>
      <c r="L2197" t="s">
        <v>35</v>
      </c>
      <c r="M2197" s="1">
        <v>35106</v>
      </c>
      <c r="N2197" t="s">
        <v>156</v>
      </c>
      <c r="O2197" t="s">
        <v>48</v>
      </c>
      <c r="P2197" t="s">
        <v>49</v>
      </c>
      <c r="Q2197" t="s">
        <v>77</v>
      </c>
      <c r="R2197" t="s">
        <v>40</v>
      </c>
      <c r="S2197" t="str">
        <f>IF(Table1[[#This Row],[Current Employee Rating]]&gt;=4,"High Performer",IF(Table1[[#This Row],[Current Employee Rating]]&gt;=3,"Average Performer","Low Performer"))</f>
        <v>High Performer</v>
      </c>
      <c r="T2197">
        <v>4</v>
      </c>
      <c r="U2197" s="1">
        <v>44874</v>
      </c>
      <c r="V2197">
        <v>5</v>
      </c>
      <c r="W2197" t="str">
        <f>IF(Table1[[#This Row],[Engagement Score]]&lt;3,"Low",IF(Table1[[#This Row],[Engagement Score]]&lt;4,"Medium","High"))</f>
        <v>High</v>
      </c>
      <c r="X2197">
        <v>5</v>
      </c>
      <c r="Y2197" t="str">
        <f>IF(Table1[[#This Row],[Satisfaction Score]]&lt;3,"Unsatisfied",IF(Table1[[#This Row],[Satisfaction Score]]&lt;4,"Neutral","Satisfied"))</f>
        <v>Satisfied</v>
      </c>
      <c r="Z2197">
        <v>5</v>
      </c>
      <c r="AA2197" s="1">
        <v>45132</v>
      </c>
      <c r="AB2197" t="s">
        <v>41</v>
      </c>
      <c r="AC2197" t="s">
        <v>42</v>
      </c>
      <c r="AD2197" t="s">
        <v>73</v>
      </c>
      <c r="AE2197">
        <v>5</v>
      </c>
      <c r="AF2197" s="5">
        <v>992.93</v>
      </c>
      <c r="AG2197">
        <v>26</v>
      </c>
      <c r="AH2197" t="str">
        <f t="shared" si="34"/>
        <v>Adult</v>
      </c>
    </row>
    <row r="2198" spans="1:34" x14ac:dyDescent="0.25">
      <c r="A2198">
        <v>2720</v>
      </c>
      <c r="B2198" s="1">
        <v>44569</v>
      </c>
      <c r="C2198">
        <v>4</v>
      </c>
      <c r="D2198" t="s">
        <v>53</v>
      </c>
      <c r="E2198" t="s">
        <v>54</v>
      </c>
      <c r="F2198" t="s">
        <v>30</v>
      </c>
      <c r="G2198" t="s">
        <v>31</v>
      </c>
      <c r="H2198" t="s">
        <v>45</v>
      </c>
      <c r="I2198" t="s">
        <v>33</v>
      </c>
      <c r="J2198" t="s">
        <v>57</v>
      </c>
      <c r="K2198" t="s">
        <v>57</v>
      </c>
      <c r="L2198" t="s">
        <v>70</v>
      </c>
      <c r="M2198" s="1">
        <v>34559</v>
      </c>
      <c r="N2198" t="s">
        <v>163</v>
      </c>
      <c r="O2198" t="s">
        <v>37</v>
      </c>
      <c r="P2198" t="s">
        <v>84</v>
      </c>
      <c r="Q2198" t="s">
        <v>39</v>
      </c>
      <c r="R2198" t="s">
        <v>40</v>
      </c>
      <c r="S2198" t="str">
        <f>IF(Table1[[#This Row],[Current Employee Rating]]&gt;=4,"High Performer",IF(Table1[[#This Row],[Current Employee Rating]]&gt;=3,"Average Performer","Low Performer"))</f>
        <v>High Performer</v>
      </c>
      <c r="T2198">
        <v>4</v>
      </c>
      <c r="U2198" s="1">
        <v>44907</v>
      </c>
      <c r="V2198">
        <v>3</v>
      </c>
      <c r="W2198" t="str">
        <f>IF(Table1[[#This Row],[Engagement Score]]&lt;3,"Low",IF(Table1[[#This Row],[Engagement Score]]&lt;4,"Medium","High"))</f>
        <v>Medium</v>
      </c>
      <c r="X2198">
        <v>3</v>
      </c>
      <c r="Y2198" t="str">
        <f>IF(Table1[[#This Row],[Satisfaction Score]]&lt;3,"Unsatisfied",IF(Table1[[#This Row],[Satisfaction Score]]&lt;4,"Neutral","Satisfied"))</f>
        <v>Neutral</v>
      </c>
      <c r="Z2198">
        <v>2</v>
      </c>
      <c r="AA2198" s="1">
        <v>45055</v>
      </c>
      <c r="AB2198" t="s">
        <v>50</v>
      </c>
      <c r="AC2198" t="s">
        <v>51</v>
      </c>
      <c r="AD2198" t="s">
        <v>43</v>
      </c>
      <c r="AE2198">
        <v>2</v>
      </c>
      <c r="AF2198" s="5">
        <v>960.4</v>
      </c>
      <c r="AG2198">
        <v>28</v>
      </c>
      <c r="AH2198" t="str">
        <f t="shared" si="34"/>
        <v>Adult</v>
      </c>
    </row>
    <row r="2199" spans="1:34" x14ac:dyDescent="0.25">
      <c r="A2199">
        <v>2721</v>
      </c>
      <c r="B2199" s="1">
        <v>43891</v>
      </c>
      <c r="C2199">
        <v>6</v>
      </c>
      <c r="D2199" t="s">
        <v>53</v>
      </c>
      <c r="E2199" t="s">
        <v>69</v>
      </c>
      <c r="F2199" t="s">
        <v>30</v>
      </c>
      <c r="G2199" t="s">
        <v>55</v>
      </c>
      <c r="H2199" t="s">
        <v>45</v>
      </c>
      <c r="I2199" t="s">
        <v>55</v>
      </c>
      <c r="J2199" t="s">
        <v>57</v>
      </c>
      <c r="K2199" t="s">
        <v>57</v>
      </c>
      <c r="L2199" t="s">
        <v>100</v>
      </c>
      <c r="M2199" s="1">
        <v>29905</v>
      </c>
      <c r="N2199" t="s">
        <v>163</v>
      </c>
      <c r="O2199" t="s">
        <v>48</v>
      </c>
      <c r="P2199" t="s">
        <v>49</v>
      </c>
      <c r="Q2199" t="s">
        <v>67</v>
      </c>
      <c r="R2199" t="s">
        <v>40</v>
      </c>
      <c r="S2199" t="str">
        <f>IF(Table1[[#This Row],[Current Employee Rating]]&gt;=4,"High Performer",IF(Table1[[#This Row],[Current Employee Rating]]&gt;=3,"Average Performer","Low Performer"))</f>
        <v>High Performer</v>
      </c>
      <c r="T2199">
        <v>4</v>
      </c>
      <c r="U2199" s="1">
        <v>45011</v>
      </c>
      <c r="V2199">
        <v>1</v>
      </c>
      <c r="W2199" t="str">
        <f>IF(Table1[[#This Row],[Engagement Score]]&lt;3,"Low",IF(Table1[[#This Row],[Engagement Score]]&lt;4,"Medium","High"))</f>
        <v>Low</v>
      </c>
      <c r="X2199">
        <v>4</v>
      </c>
      <c r="Y2199" t="str">
        <f>IF(Table1[[#This Row],[Satisfaction Score]]&lt;3,"Unsatisfied",IF(Table1[[#This Row],[Satisfaction Score]]&lt;4,"Neutral","Satisfied"))</f>
        <v>Satisfied</v>
      </c>
      <c r="Z2199">
        <v>3</v>
      </c>
      <c r="AA2199" s="1">
        <v>44853</v>
      </c>
      <c r="AB2199" t="s">
        <v>62</v>
      </c>
      <c r="AC2199" t="s">
        <v>42</v>
      </c>
      <c r="AD2199" t="s">
        <v>52</v>
      </c>
      <c r="AE2199">
        <v>4</v>
      </c>
      <c r="AF2199" s="5">
        <v>173.54</v>
      </c>
      <c r="AG2199">
        <v>39</v>
      </c>
      <c r="AH2199" t="str">
        <f t="shared" si="34"/>
        <v>Adult</v>
      </c>
    </row>
    <row r="2200" spans="1:34" x14ac:dyDescent="0.25">
      <c r="A2200">
        <v>2722</v>
      </c>
      <c r="B2200" s="1">
        <v>44109</v>
      </c>
      <c r="C2200">
        <v>5</v>
      </c>
      <c r="D2200" t="s">
        <v>53</v>
      </c>
      <c r="E2200" t="s">
        <v>29</v>
      </c>
      <c r="F2200" t="s">
        <v>30</v>
      </c>
      <c r="G2200" t="s">
        <v>31</v>
      </c>
      <c r="H2200" t="s">
        <v>32</v>
      </c>
      <c r="I2200" t="s">
        <v>33</v>
      </c>
      <c r="J2200" t="s">
        <v>57</v>
      </c>
      <c r="K2200" t="s">
        <v>57</v>
      </c>
      <c r="L2200" t="s">
        <v>65</v>
      </c>
      <c r="M2200" s="1">
        <v>29191</v>
      </c>
      <c r="N2200" t="s">
        <v>158</v>
      </c>
      <c r="O2200" t="s">
        <v>48</v>
      </c>
      <c r="P2200" t="s">
        <v>38</v>
      </c>
      <c r="Q2200" t="s">
        <v>61</v>
      </c>
      <c r="R2200" t="s">
        <v>40</v>
      </c>
      <c r="S2200" t="str">
        <f>IF(Table1[[#This Row],[Current Employee Rating]]&gt;=4,"High Performer",IF(Table1[[#This Row],[Current Employee Rating]]&gt;=3,"Average Performer","Low Performer"))</f>
        <v>Low Performer</v>
      </c>
      <c r="T2200">
        <v>2</v>
      </c>
      <c r="U2200" s="1">
        <v>44913</v>
      </c>
      <c r="V2200">
        <v>3</v>
      </c>
      <c r="W2200" t="str">
        <f>IF(Table1[[#This Row],[Engagement Score]]&lt;3,"Low",IF(Table1[[#This Row],[Engagement Score]]&lt;4,"Medium","High"))</f>
        <v>Medium</v>
      </c>
      <c r="X2200">
        <v>4</v>
      </c>
      <c r="Y2200" t="str">
        <f>IF(Table1[[#This Row],[Satisfaction Score]]&lt;3,"Unsatisfied",IF(Table1[[#This Row],[Satisfaction Score]]&lt;4,"Neutral","Satisfied"))</f>
        <v>Satisfied</v>
      </c>
      <c r="Z2200">
        <v>2</v>
      </c>
      <c r="AA2200" s="1">
        <v>45124</v>
      </c>
      <c r="AB2200" t="s">
        <v>41</v>
      </c>
      <c r="AC2200" t="s">
        <v>51</v>
      </c>
      <c r="AD2200" t="s">
        <v>73</v>
      </c>
      <c r="AE2200">
        <v>1</v>
      </c>
      <c r="AF2200" s="5">
        <v>334.08</v>
      </c>
      <c r="AG2200">
        <v>41</v>
      </c>
      <c r="AH2200" t="str">
        <f t="shared" si="34"/>
        <v>Middle Aged</v>
      </c>
    </row>
    <row r="2201" spans="1:34" x14ac:dyDescent="0.25">
      <c r="A2201">
        <v>2723</v>
      </c>
      <c r="B2201" s="1">
        <v>44328</v>
      </c>
      <c r="C2201">
        <v>4</v>
      </c>
      <c r="D2201" t="s">
        <v>53</v>
      </c>
      <c r="E2201" t="s">
        <v>85</v>
      </c>
      <c r="F2201" t="s">
        <v>30</v>
      </c>
      <c r="G2201" t="s">
        <v>46</v>
      </c>
      <c r="H2201" t="s">
        <v>32</v>
      </c>
      <c r="I2201" t="s">
        <v>33</v>
      </c>
      <c r="J2201" t="s">
        <v>57</v>
      </c>
      <c r="K2201" t="s">
        <v>57</v>
      </c>
      <c r="L2201" t="s">
        <v>70</v>
      </c>
      <c r="M2201" s="1">
        <v>27470</v>
      </c>
      <c r="N2201" t="s">
        <v>162</v>
      </c>
      <c r="O2201" t="s">
        <v>48</v>
      </c>
      <c r="P2201" t="s">
        <v>38</v>
      </c>
      <c r="Q2201" t="s">
        <v>39</v>
      </c>
      <c r="R2201" t="s">
        <v>40</v>
      </c>
      <c r="S2201" t="str">
        <f>IF(Table1[[#This Row],[Current Employee Rating]]&gt;=4,"High Performer",IF(Table1[[#This Row],[Current Employee Rating]]&gt;=3,"Average Performer","Low Performer"))</f>
        <v>Low Performer</v>
      </c>
      <c r="T2201">
        <v>2</v>
      </c>
      <c r="U2201" s="1">
        <v>44957</v>
      </c>
      <c r="V2201">
        <v>3</v>
      </c>
      <c r="W2201" t="str">
        <f>IF(Table1[[#This Row],[Engagement Score]]&lt;3,"Low",IF(Table1[[#This Row],[Engagement Score]]&lt;4,"Medium","High"))</f>
        <v>Medium</v>
      </c>
      <c r="X2201">
        <v>1</v>
      </c>
      <c r="Y2201" t="str">
        <f>IF(Table1[[#This Row],[Satisfaction Score]]&lt;3,"Unsatisfied",IF(Table1[[#This Row],[Satisfaction Score]]&lt;4,"Neutral","Satisfied"))</f>
        <v>Unsatisfied</v>
      </c>
      <c r="Z2201">
        <v>5</v>
      </c>
      <c r="AA2201" s="1">
        <v>45129</v>
      </c>
      <c r="AB2201" t="s">
        <v>41</v>
      </c>
      <c r="AC2201" t="s">
        <v>51</v>
      </c>
      <c r="AD2201" t="s">
        <v>52</v>
      </c>
      <c r="AE2201">
        <v>3</v>
      </c>
      <c r="AF2201" s="5">
        <v>763.23</v>
      </c>
      <c r="AG2201">
        <v>46</v>
      </c>
      <c r="AH2201" t="str">
        <f t="shared" si="34"/>
        <v>Middle Aged</v>
      </c>
    </row>
    <row r="2202" spans="1:34" x14ac:dyDescent="0.25">
      <c r="A2202">
        <v>2724</v>
      </c>
      <c r="B2202" s="1">
        <v>44927</v>
      </c>
      <c r="C2202">
        <v>3</v>
      </c>
      <c r="D2202" t="s">
        <v>53</v>
      </c>
      <c r="E2202" t="s">
        <v>44</v>
      </c>
      <c r="F2202" t="s">
        <v>30</v>
      </c>
      <c r="G2202" t="s">
        <v>46</v>
      </c>
      <c r="H2202" t="s">
        <v>56</v>
      </c>
      <c r="I2202" t="s">
        <v>33</v>
      </c>
      <c r="J2202" t="s">
        <v>57</v>
      </c>
      <c r="K2202" t="s">
        <v>57</v>
      </c>
      <c r="L2202" t="s">
        <v>102</v>
      </c>
      <c r="M2202" s="1">
        <v>15721</v>
      </c>
      <c r="N2202" t="s">
        <v>153</v>
      </c>
      <c r="O2202" t="s">
        <v>48</v>
      </c>
      <c r="P2202" t="s">
        <v>60</v>
      </c>
      <c r="Q2202" t="s">
        <v>77</v>
      </c>
      <c r="R2202" t="s">
        <v>40</v>
      </c>
      <c r="S2202" t="str">
        <f>IF(Table1[[#This Row],[Current Employee Rating]]&gt;=4,"High Performer",IF(Table1[[#This Row],[Current Employee Rating]]&gt;=3,"Average Performer","Low Performer"))</f>
        <v>Low Performer</v>
      </c>
      <c r="T2202">
        <v>1</v>
      </c>
      <c r="U2202" s="1">
        <v>44927</v>
      </c>
      <c r="V2202">
        <v>5</v>
      </c>
      <c r="W2202" t="str">
        <f>IF(Table1[[#This Row],[Engagement Score]]&lt;3,"Low",IF(Table1[[#This Row],[Engagement Score]]&lt;4,"Medium","High"))</f>
        <v>High</v>
      </c>
      <c r="X2202">
        <v>3</v>
      </c>
      <c r="Y2202" t="str">
        <f>IF(Table1[[#This Row],[Satisfaction Score]]&lt;3,"Unsatisfied",IF(Table1[[#This Row],[Satisfaction Score]]&lt;4,"Neutral","Satisfied"))</f>
        <v>Neutral</v>
      </c>
      <c r="Z2202">
        <v>4</v>
      </c>
      <c r="AA2202" s="1">
        <v>45080</v>
      </c>
      <c r="AB2202" t="s">
        <v>41</v>
      </c>
      <c r="AC2202" t="s">
        <v>51</v>
      </c>
      <c r="AD2202" t="s">
        <v>63</v>
      </c>
      <c r="AE2202">
        <v>2</v>
      </c>
      <c r="AF2202" s="5">
        <v>611.51</v>
      </c>
      <c r="AG2202">
        <v>80</v>
      </c>
      <c r="AH2202" t="str">
        <f t="shared" si="34"/>
        <v>Old</v>
      </c>
    </row>
    <row r="2203" spans="1:34" x14ac:dyDescent="0.25">
      <c r="A2203">
        <v>2725</v>
      </c>
      <c r="B2203" s="1">
        <v>43787</v>
      </c>
      <c r="C2203">
        <v>6</v>
      </c>
      <c r="D2203" t="s">
        <v>53</v>
      </c>
      <c r="E2203" t="s">
        <v>87</v>
      </c>
      <c r="F2203" t="s">
        <v>30</v>
      </c>
      <c r="G2203" t="s">
        <v>31</v>
      </c>
      <c r="H2203" t="s">
        <v>56</v>
      </c>
      <c r="I2203" t="s">
        <v>55</v>
      </c>
      <c r="J2203" t="s">
        <v>57</v>
      </c>
      <c r="K2203" t="s">
        <v>57</v>
      </c>
      <c r="L2203" t="s">
        <v>70</v>
      </c>
      <c r="M2203" s="1">
        <v>25405</v>
      </c>
      <c r="N2203" t="s">
        <v>153</v>
      </c>
      <c r="O2203" t="s">
        <v>48</v>
      </c>
      <c r="P2203" t="s">
        <v>38</v>
      </c>
      <c r="Q2203" t="s">
        <v>61</v>
      </c>
      <c r="R2203" t="s">
        <v>40</v>
      </c>
      <c r="S2203" t="str">
        <f>IF(Table1[[#This Row],[Current Employee Rating]]&gt;=4,"High Performer",IF(Table1[[#This Row],[Current Employee Rating]]&gt;=3,"Average Performer","Low Performer"))</f>
        <v>High Performer</v>
      </c>
      <c r="T2203">
        <v>4</v>
      </c>
      <c r="U2203" s="1">
        <v>44956</v>
      </c>
      <c r="V2203">
        <v>4</v>
      </c>
      <c r="W2203" t="str">
        <f>IF(Table1[[#This Row],[Engagement Score]]&lt;3,"Low",IF(Table1[[#This Row],[Engagement Score]]&lt;4,"Medium","High"))</f>
        <v>High</v>
      </c>
      <c r="X2203">
        <v>1</v>
      </c>
      <c r="Y2203" t="str">
        <f>IF(Table1[[#This Row],[Satisfaction Score]]&lt;3,"Unsatisfied",IF(Table1[[#This Row],[Satisfaction Score]]&lt;4,"Neutral","Satisfied"))</f>
        <v>Unsatisfied</v>
      </c>
      <c r="Z2203">
        <v>5</v>
      </c>
      <c r="AA2203" s="1">
        <v>44924</v>
      </c>
      <c r="AB2203" t="s">
        <v>68</v>
      </c>
      <c r="AC2203" t="s">
        <v>42</v>
      </c>
      <c r="AD2203" t="s">
        <v>52</v>
      </c>
      <c r="AE2203">
        <v>2</v>
      </c>
      <c r="AF2203" s="5">
        <v>354.21</v>
      </c>
      <c r="AG2203">
        <v>50</v>
      </c>
      <c r="AH2203" t="str">
        <f t="shared" si="34"/>
        <v>Middle Aged</v>
      </c>
    </row>
    <row r="2204" spans="1:34" x14ac:dyDescent="0.25">
      <c r="A2204">
        <v>2726</v>
      </c>
      <c r="B2204" s="1">
        <v>44328</v>
      </c>
      <c r="C2204">
        <v>4</v>
      </c>
      <c r="D2204" t="s">
        <v>53</v>
      </c>
      <c r="E2204" t="s">
        <v>64</v>
      </c>
      <c r="F2204" t="s">
        <v>30</v>
      </c>
      <c r="G2204" t="s">
        <v>31</v>
      </c>
      <c r="H2204" t="s">
        <v>56</v>
      </c>
      <c r="I2204" t="s">
        <v>55</v>
      </c>
      <c r="J2204" t="s">
        <v>57</v>
      </c>
      <c r="K2204" t="s">
        <v>57</v>
      </c>
      <c r="L2204" t="s">
        <v>101</v>
      </c>
      <c r="M2204" s="1">
        <v>25987</v>
      </c>
      <c r="N2204" t="s">
        <v>160</v>
      </c>
      <c r="O2204" t="s">
        <v>48</v>
      </c>
      <c r="P2204" t="s">
        <v>84</v>
      </c>
      <c r="Q2204" t="s">
        <v>61</v>
      </c>
      <c r="R2204" t="s">
        <v>40</v>
      </c>
      <c r="S2204" t="str">
        <f>IF(Table1[[#This Row],[Current Employee Rating]]&gt;=4,"High Performer",IF(Table1[[#This Row],[Current Employee Rating]]&gt;=3,"Average Performer","Low Performer"))</f>
        <v>Low Performer</v>
      </c>
      <c r="T2204">
        <v>2</v>
      </c>
      <c r="U2204" s="1">
        <v>45136</v>
      </c>
      <c r="V2204">
        <v>2</v>
      </c>
      <c r="W2204" t="str">
        <f>IF(Table1[[#This Row],[Engagement Score]]&lt;3,"Low",IF(Table1[[#This Row],[Engagement Score]]&lt;4,"Medium","High"))</f>
        <v>Low</v>
      </c>
      <c r="X2204">
        <v>4</v>
      </c>
      <c r="Y2204" t="str">
        <f>IF(Table1[[#This Row],[Satisfaction Score]]&lt;3,"Unsatisfied",IF(Table1[[#This Row],[Satisfaction Score]]&lt;4,"Neutral","Satisfied"))</f>
        <v>Satisfied</v>
      </c>
      <c r="Z2204">
        <v>2</v>
      </c>
      <c r="AA2204" s="1">
        <v>44942</v>
      </c>
      <c r="AB2204" t="s">
        <v>50</v>
      </c>
      <c r="AC2204" t="s">
        <v>51</v>
      </c>
      <c r="AD2204" t="s">
        <v>73</v>
      </c>
      <c r="AE2204">
        <v>3</v>
      </c>
      <c r="AF2204" s="5">
        <v>502.39</v>
      </c>
      <c r="AG2204">
        <v>50</v>
      </c>
      <c r="AH2204" t="str">
        <f t="shared" si="34"/>
        <v>Middle Aged</v>
      </c>
    </row>
    <row r="2205" spans="1:34" x14ac:dyDescent="0.25">
      <c r="A2205">
        <v>2727</v>
      </c>
      <c r="B2205" s="1">
        <v>43875</v>
      </c>
      <c r="C2205">
        <v>6</v>
      </c>
      <c r="D2205" t="s">
        <v>53</v>
      </c>
      <c r="E2205" t="s">
        <v>94</v>
      </c>
      <c r="F2205" t="s">
        <v>30</v>
      </c>
      <c r="G2205" t="s">
        <v>31</v>
      </c>
      <c r="H2205" t="s">
        <v>32</v>
      </c>
      <c r="I2205" t="s">
        <v>55</v>
      </c>
      <c r="J2205" t="s">
        <v>57</v>
      </c>
      <c r="K2205" t="s">
        <v>57</v>
      </c>
      <c r="L2205" t="s">
        <v>65</v>
      </c>
      <c r="M2205" s="1">
        <v>30967</v>
      </c>
      <c r="N2205" t="s">
        <v>160</v>
      </c>
      <c r="O2205" t="s">
        <v>48</v>
      </c>
      <c r="P2205" t="s">
        <v>38</v>
      </c>
      <c r="Q2205" t="s">
        <v>77</v>
      </c>
      <c r="R2205" t="s">
        <v>40</v>
      </c>
      <c r="S2205" t="str">
        <f>IF(Table1[[#This Row],[Current Employee Rating]]&gt;=4,"High Performer",IF(Table1[[#This Row],[Current Employee Rating]]&gt;=3,"Average Performer","Low Performer"))</f>
        <v>High Performer</v>
      </c>
      <c r="T2205">
        <v>5</v>
      </c>
      <c r="U2205" s="1">
        <v>45094</v>
      </c>
      <c r="V2205">
        <v>1</v>
      </c>
      <c r="W2205" t="str">
        <f>IF(Table1[[#This Row],[Engagement Score]]&lt;3,"Low",IF(Table1[[#This Row],[Engagement Score]]&lt;4,"Medium","High"))</f>
        <v>Low</v>
      </c>
      <c r="X2205">
        <v>3</v>
      </c>
      <c r="Y2205" t="str">
        <f>IF(Table1[[#This Row],[Satisfaction Score]]&lt;3,"Unsatisfied",IF(Table1[[#This Row],[Satisfaction Score]]&lt;4,"Neutral","Satisfied"))</f>
        <v>Neutral</v>
      </c>
      <c r="Z2205">
        <v>3</v>
      </c>
      <c r="AA2205" s="1">
        <v>44926</v>
      </c>
      <c r="AB2205" t="s">
        <v>92</v>
      </c>
      <c r="AC2205" t="s">
        <v>42</v>
      </c>
      <c r="AD2205" t="s">
        <v>52</v>
      </c>
      <c r="AE2205">
        <v>2</v>
      </c>
      <c r="AF2205" s="5">
        <v>687.99</v>
      </c>
      <c r="AG2205">
        <v>36</v>
      </c>
      <c r="AH2205" t="str">
        <f t="shared" si="34"/>
        <v>Adult</v>
      </c>
    </row>
    <row r="2206" spans="1:34" x14ac:dyDescent="0.25">
      <c r="A2206">
        <v>2728</v>
      </c>
      <c r="B2206" s="1">
        <v>43959</v>
      </c>
      <c r="C2206">
        <v>6</v>
      </c>
      <c r="D2206" t="s">
        <v>53</v>
      </c>
      <c r="E2206" t="s">
        <v>74</v>
      </c>
      <c r="F2206" t="s">
        <v>30</v>
      </c>
      <c r="G2206" t="s">
        <v>55</v>
      </c>
      <c r="H2206" t="s">
        <v>56</v>
      </c>
      <c r="I2206" t="s">
        <v>55</v>
      </c>
      <c r="J2206" t="s">
        <v>57</v>
      </c>
      <c r="K2206" t="s">
        <v>57</v>
      </c>
      <c r="L2206" t="s">
        <v>89</v>
      </c>
      <c r="M2206" s="1">
        <v>20705</v>
      </c>
      <c r="N2206" t="s">
        <v>155</v>
      </c>
      <c r="O2206" t="s">
        <v>48</v>
      </c>
      <c r="P2206" t="s">
        <v>49</v>
      </c>
      <c r="Q2206" t="s">
        <v>61</v>
      </c>
      <c r="R2206" t="s">
        <v>40</v>
      </c>
      <c r="S2206" t="str">
        <f>IF(Table1[[#This Row],[Current Employee Rating]]&gt;=4,"High Performer",IF(Table1[[#This Row],[Current Employee Rating]]&gt;=3,"Average Performer","Low Performer"))</f>
        <v>Low Performer</v>
      </c>
      <c r="T2206">
        <v>2</v>
      </c>
      <c r="U2206" s="1">
        <v>44898</v>
      </c>
      <c r="V2206">
        <v>3</v>
      </c>
      <c r="W2206" t="str">
        <f>IF(Table1[[#This Row],[Engagement Score]]&lt;3,"Low",IF(Table1[[#This Row],[Engagement Score]]&lt;4,"Medium","High"))</f>
        <v>Medium</v>
      </c>
      <c r="X2206">
        <v>2</v>
      </c>
      <c r="Y2206" t="str">
        <f>IF(Table1[[#This Row],[Satisfaction Score]]&lt;3,"Unsatisfied",IF(Table1[[#This Row],[Satisfaction Score]]&lt;4,"Neutral","Satisfied"))</f>
        <v>Unsatisfied</v>
      </c>
      <c r="Z2206">
        <v>1</v>
      </c>
      <c r="AA2206" s="1">
        <v>44953</v>
      </c>
      <c r="AB2206" t="s">
        <v>62</v>
      </c>
      <c r="AC2206" t="s">
        <v>42</v>
      </c>
      <c r="AD2206" t="s">
        <v>63</v>
      </c>
      <c r="AE2206">
        <v>5</v>
      </c>
      <c r="AF2206" s="5">
        <v>877.47</v>
      </c>
      <c r="AG2206">
        <v>64</v>
      </c>
      <c r="AH2206" t="str">
        <f t="shared" si="34"/>
        <v>Old</v>
      </c>
    </row>
    <row r="2207" spans="1:34" x14ac:dyDescent="0.25">
      <c r="A2207">
        <v>2729</v>
      </c>
      <c r="B2207" s="1">
        <v>43444</v>
      </c>
      <c r="C2207">
        <v>7</v>
      </c>
      <c r="D2207" t="s">
        <v>53</v>
      </c>
      <c r="E2207" t="s">
        <v>81</v>
      </c>
      <c r="F2207" t="s">
        <v>30</v>
      </c>
      <c r="G2207" t="s">
        <v>46</v>
      </c>
      <c r="H2207" t="s">
        <v>56</v>
      </c>
      <c r="I2207" t="s">
        <v>55</v>
      </c>
      <c r="J2207" t="s">
        <v>57</v>
      </c>
      <c r="K2207" t="s">
        <v>57</v>
      </c>
      <c r="L2207" t="s">
        <v>79</v>
      </c>
      <c r="M2207" s="1">
        <v>17602</v>
      </c>
      <c r="N2207" t="s">
        <v>155</v>
      </c>
      <c r="O2207" t="s">
        <v>37</v>
      </c>
      <c r="P2207" t="s">
        <v>49</v>
      </c>
      <c r="Q2207" t="s">
        <v>77</v>
      </c>
      <c r="R2207" t="s">
        <v>40</v>
      </c>
      <c r="S2207" t="str">
        <f>IF(Table1[[#This Row],[Current Employee Rating]]&gt;=4,"High Performer",IF(Table1[[#This Row],[Current Employee Rating]]&gt;=3,"Average Performer","Low Performer"))</f>
        <v>Low Performer</v>
      </c>
      <c r="T2207">
        <v>2</v>
      </c>
      <c r="U2207" s="1">
        <v>44981</v>
      </c>
      <c r="V2207">
        <v>3</v>
      </c>
      <c r="W2207" t="str">
        <f>IF(Table1[[#This Row],[Engagement Score]]&lt;3,"Low",IF(Table1[[#This Row],[Engagement Score]]&lt;4,"Medium","High"))</f>
        <v>Medium</v>
      </c>
      <c r="X2207">
        <v>5</v>
      </c>
      <c r="Y2207" t="str">
        <f>IF(Table1[[#This Row],[Satisfaction Score]]&lt;3,"Unsatisfied",IF(Table1[[#This Row],[Satisfaction Score]]&lt;4,"Neutral","Satisfied"))</f>
        <v>Satisfied</v>
      </c>
      <c r="Z2207">
        <v>1</v>
      </c>
      <c r="AA2207" s="1">
        <v>45113</v>
      </c>
      <c r="AB2207" t="s">
        <v>41</v>
      </c>
      <c r="AC2207" t="s">
        <v>51</v>
      </c>
      <c r="AD2207" t="s">
        <v>73</v>
      </c>
      <c r="AE2207">
        <v>2</v>
      </c>
      <c r="AF2207" s="5">
        <v>700.04</v>
      </c>
      <c r="AG2207">
        <v>70</v>
      </c>
      <c r="AH2207" t="str">
        <f t="shared" si="34"/>
        <v>Old</v>
      </c>
    </row>
    <row r="2208" spans="1:34" x14ac:dyDescent="0.25">
      <c r="A2208">
        <v>2730</v>
      </c>
      <c r="B2208" s="1">
        <v>44538</v>
      </c>
      <c r="C2208">
        <v>4</v>
      </c>
      <c r="D2208" t="s">
        <v>53</v>
      </c>
      <c r="E2208" t="s">
        <v>54</v>
      </c>
      <c r="F2208" t="s">
        <v>30</v>
      </c>
      <c r="G2208" t="s">
        <v>31</v>
      </c>
      <c r="H2208" t="s">
        <v>56</v>
      </c>
      <c r="I2208" t="s">
        <v>46</v>
      </c>
      <c r="J2208" t="s">
        <v>57</v>
      </c>
      <c r="K2208" t="s">
        <v>57</v>
      </c>
      <c r="L2208" t="s">
        <v>111</v>
      </c>
      <c r="M2208" s="1">
        <v>24681</v>
      </c>
      <c r="N2208" t="s">
        <v>141</v>
      </c>
      <c r="O2208" t="s">
        <v>37</v>
      </c>
      <c r="P2208" t="s">
        <v>49</v>
      </c>
      <c r="Q2208" t="s">
        <v>61</v>
      </c>
      <c r="R2208" t="s">
        <v>40</v>
      </c>
      <c r="S2208" t="str">
        <f>IF(Table1[[#This Row],[Current Employee Rating]]&gt;=4,"High Performer",IF(Table1[[#This Row],[Current Employee Rating]]&gt;=3,"Average Performer","Low Performer"))</f>
        <v>Low Performer</v>
      </c>
      <c r="T2208">
        <v>2</v>
      </c>
      <c r="U2208" s="1">
        <v>44820</v>
      </c>
      <c r="V2208">
        <v>2</v>
      </c>
      <c r="W2208" t="str">
        <f>IF(Table1[[#This Row],[Engagement Score]]&lt;3,"Low",IF(Table1[[#This Row],[Engagement Score]]&lt;4,"Medium","High"))</f>
        <v>Low</v>
      </c>
      <c r="X2208">
        <v>3</v>
      </c>
      <c r="Y2208" t="str">
        <f>IF(Table1[[#This Row],[Satisfaction Score]]&lt;3,"Unsatisfied",IF(Table1[[#This Row],[Satisfaction Score]]&lt;4,"Neutral","Satisfied"))</f>
        <v>Neutral</v>
      </c>
      <c r="Z2208">
        <v>4</v>
      </c>
      <c r="AA2208" s="1">
        <v>45066</v>
      </c>
      <c r="AB2208" t="s">
        <v>62</v>
      </c>
      <c r="AC2208" t="s">
        <v>51</v>
      </c>
      <c r="AD2208" t="s">
        <v>52</v>
      </c>
      <c r="AE2208">
        <v>5</v>
      </c>
      <c r="AF2208" s="5">
        <v>486.43</v>
      </c>
      <c r="AG2208">
        <v>54</v>
      </c>
      <c r="AH2208" t="str">
        <f t="shared" si="34"/>
        <v>Middle Aged</v>
      </c>
    </row>
    <row r="2209" spans="1:34" x14ac:dyDescent="0.25">
      <c r="A2209">
        <v>2731</v>
      </c>
      <c r="B2209" s="1">
        <v>43496</v>
      </c>
      <c r="C2209">
        <v>7</v>
      </c>
      <c r="D2209" t="s">
        <v>137</v>
      </c>
      <c r="E2209" t="s">
        <v>69</v>
      </c>
      <c r="F2209" t="s">
        <v>30</v>
      </c>
      <c r="G2209" t="s">
        <v>46</v>
      </c>
      <c r="H2209" t="s">
        <v>32</v>
      </c>
      <c r="I2209" t="s">
        <v>55</v>
      </c>
      <c r="J2209" t="s">
        <v>57</v>
      </c>
      <c r="K2209" t="s">
        <v>57</v>
      </c>
      <c r="L2209" t="s">
        <v>65</v>
      </c>
      <c r="M2209" s="1">
        <v>18262</v>
      </c>
      <c r="N2209" t="s">
        <v>36</v>
      </c>
      <c r="O2209" t="s">
        <v>37</v>
      </c>
      <c r="P2209" t="s">
        <v>60</v>
      </c>
      <c r="Q2209" t="s">
        <v>67</v>
      </c>
      <c r="R2209" t="s">
        <v>40</v>
      </c>
      <c r="S2209" t="str">
        <f>IF(Table1[[#This Row],[Current Employee Rating]]&gt;=4,"High Performer",IF(Table1[[#This Row],[Current Employee Rating]]&gt;=3,"Average Performer","Low Performer"))</f>
        <v>Low Performer</v>
      </c>
      <c r="T2209">
        <v>1</v>
      </c>
      <c r="U2209" s="1">
        <v>45042</v>
      </c>
      <c r="V2209">
        <v>2</v>
      </c>
      <c r="W2209" t="str">
        <f>IF(Table1[[#This Row],[Engagement Score]]&lt;3,"Low",IF(Table1[[#This Row],[Engagement Score]]&lt;4,"Medium","High"))</f>
        <v>Low</v>
      </c>
      <c r="X2209">
        <v>3</v>
      </c>
      <c r="Y2209" t="str">
        <f>IF(Table1[[#This Row],[Satisfaction Score]]&lt;3,"Unsatisfied",IF(Table1[[#This Row],[Satisfaction Score]]&lt;4,"Neutral","Satisfied"))</f>
        <v>Neutral</v>
      </c>
      <c r="Z2209">
        <v>2</v>
      </c>
      <c r="AA2209" s="1">
        <v>45036</v>
      </c>
      <c r="AB2209" t="s">
        <v>68</v>
      </c>
      <c r="AC2209" t="s">
        <v>42</v>
      </c>
      <c r="AD2209" t="s">
        <v>43</v>
      </c>
      <c r="AE2209">
        <v>1</v>
      </c>
      <c r="AF2209" s="5">
        <v>897.96</v>
      </c>
      <c r="AG2209">
        <v>70</v>
      </c>
      <c r="AH2209" t="str">
        <f t="shared" si="34"/>
        <v>Old</v>
      </c>
    </row>
    <row r="2210" spans="1:34" x14ac:dyDescent="0.25">
      <c r="A2210">
        <v>2732</v>
      </c>
      <c r="B2210" s="1">
        <v>44804</v>
      </c>
      <c r="C2210">
        <v>3</v>
      </c>
      <c r="D2210" t="s">
        <v>53</v>
      </c>
      <c r="E2210" t="s">
        <v>94</v>
      </c>
      <c r="F2210" t="s">
        <v>30</v>
      </c>
      <c r="G2210" t="s">
        <v>31</v>
      </c>
      <c r="H2210" t="s">
        <v>45</v>
      </c>
      <c r="I2210" t="s">
        <v>55</v>
      </c>
      <c r="J2210" t="s">
        <v>57</v>
      </c>
      <c r="K2210" t="s">
        <v>57</v>
      </c>
      <c r="L2210" t="s">
        <v>100</v>
      </c>
      <c r="M2210" s="1">
        <v>32605</v>
      </c>
      <c r="N2210" t="s">
        <v>161</v>
      </c>
      <c r="O2210" t="s">
        <v>48</v>
      </c>
      <c r="P2210" t="s">
        <v>72</v>
      </c>
      <c r="Q2210" t="s">
        <v>61</v>
      </c>
      <c r="R2210" t="s">
        <v>40</v>
      </c>
      <c r="S2210" t="str">
        <f>IF(Table1[[#This Row],[Current Employee Rating]]&gt;=4,"High Performer",IF(Table1[[#This Row],[Current Employee Rating]]&gt;=3,"Average Performer","Low Performer"))</f>
        <v>Low Performer</v>
      </c>
      <c r="T2210">
        <v>2</v>
      </c>
      <c r="U2210" s="1">
        <v>44869</v>
      </c>
      <c r="V2210">
        <v>1</v>
      </c>
      <c r="W2210" t="str">
        <f>IF(Table1[[#This Row],[Engagement Score]]&lt;3,"Low",IF(Table1[[#This Row],[Engagement Score]]&lt;4,"Medium","High"))</f>
        <v>Low</v>
      </c>
      <c r="X2210">
        <v>5</v>
      </c>
      <c r="Y2210" t="str">
        <f>IF(Table1[[#This Row],[Satisfaction Score]]&lt;3,"Unsatisfied",IF(Table1[[#This Row],[Satisfaction Score]]&lt;4,"Neutral","Satisfied"))</f>
        <v>Satisfied</v>
      </c>
      <c r="Z2210">
        <v>3</v>
      </c>
      <c r="AA2210" s="1">
        <v>44980</v>
      </c>
      <c r="AB2210" t="s">
        <v>50</v>
      </c>
      <c r="AC2210" t="s">
        <v>42</v>
      </c>
      <c r="AD2210" t="s">
        <v>63</v>
      </c>
      <c r="AE2210">
        <v>3</v>
      </c>
      <c r="AF2210" s="5">
        <v>147.28</v>
      </c>
      <c r="AG2210">
        <v>33</v>
      </c>
      <c r="AH2210" t="str">
        <f t="shared" si="34"/>
        <v>Adult</v>
      </c>
    </row>
    <row r="2211" spans="1:34" x14ac:dyDescent="0.25">
      <c r="A2211">
        <v>2733</v>
      </c>
      <c r="B2211" s="1">
        <v>44593</v>
      </c>
      <c r="C2211">
        <v>4</v>
      </c>
      <c r="D2211" t="s">
        <v>53</v>
      </c>
      <c r="E2211" t="s">
        <v>74</v>
      </c>
      <c r="F2211" t="s">
        <v>30</v>
      </c>
      <c r="G2211" t="s">
        <v>31</v>
      </c>
      <c r="H2211" t="s">
        <v>45</v>
      </c>
      <c r="I2211" t="s">
        <v>33</v>
      </c>
      <c r="J2211" t="s">
        <v>57</v>
      </c>
      <c r="K2211" t="s">
        <v>57</v>
      </c>
      <c r="L2211" t="s">
        <v>58</v>
      </c>
      <c r="M2211" s="1">
        <v>35069</v>
      </c>
      <c r="N2211" t="s">
        <v>156</v>
      </c>
      <c r="O2211" t="s">
        <v>48</v>
      </c>
      <c r="P2211" t="s">
        <v>72</v>
      </c>
      <c r="Q2211" t="s">
        <v>61</v>
      </c>
      <c r="R2211" t="s">
        <v>40</v>
      </c>
      <c r="S2211" t="str">
        <f>IF(Table1[[#This Row],[Current Employee Rating]]&gt;=4,"High Performer",IF(Table1[[#This Row],[Current Employee Rating]]&gt;=3,"Average Performer","Low Performer"))</f>
        <v>High Performer</v>
      </c>
      <c r="T2211">
        <v>5</v>
      </c>
      <c r="U2211" s="1">
        <v>45019</v>
      </c>
      <c r="V2211">
        <v>3</v>
      </c>
      <c r="W2211" t="str">
        <f>IF(Table1[[#This Row],[Engagement Score]]&lt;3,"Low",IF(Table1[[#This Row],[Engagement Score]]&lt;4,"Medium","High"))</f>
        <v>Medium</v>
      </c>
      <c r="X2211">
        <v>4</v>
      </c>
      <c r="Y2211" t="str">
        <f>IF(Table1[[#This Row],[Satisfaction Score]]&lt;3,"Unsatisfied",IF(Table1[[#This Row],[Satisfaction Score]]&lt;4,"Neutral","Satisfied"))</f>
        <v>Satisfied</v>
      </c>
      <c r="Z2211">
        <v>1</v>
      </c>
      <c r="AA2211" s="1">
        <v>44969</v>
      </c>
      <c r="AB2211" t="s">
        <v>41</v>
      </c>
      <c r="AC2211" t="s">
        <v>42</v>
      </c>
      <c r="AD2211" t="s">
        <v>63</v>
      </c>
      <c r="AE2211">
        <v>5</v>
      </c>
      <c r="AF2211" s="5">
        <v>612.96</v>
      </c>
      <c r="AG2211">
        <v>26</v>
      </c>
      <c r="AH2211" t="str">
        <f t="shared" si="34"/>
        <v>Adult</v>
      </c>
    </row>
    <row r="2212" spans="1:34" x14ac:dyDescent="0.25">
      <c r="A2212">
        <v>2734</v>
      </c>
      <c r="B2212" s="1">
        <v>44167</v>
      </c>
      <c r="C2212">
        <v>5</v>
      </c>
      <c r="D2212" t="s">
        <v>53</v>
      </c>
      <c r="E2212" t="s">
        <v>81</v>
      </c>
      <c r="F2212" t="s">
        <v>30</v>
      </c>
      <c r="G2212" t="s">
        <v>31</v>
      </c>
      <c r="H2212" t="s">
        <v>32</v>
      </c>
      <c r="I2212" t="s">
        <v>46</v>
      </c>
      <c r="J2212" t="s">
        <v>57</v>
      </c>
      <c r="K2212" t="s">
        <v>57</v>
      </c>
      <c r="L2212" t="s">
        <v>65</v>
      </c>
      <c r="M2212" s="1">
        <v>17870</v>
      </c>
      <c r="N2212" t="s">
        <v>156</v>
      </c>
      <c r="O2212" t="s">
        <v>37</v>
      </c>
      <c r="P2212" t="s">
        <v>72</v>
      </c>
      <c r="Q2212" t="s">
        <v>67</v>
      </c>
      <c r="R2212" t="s">
        <v>40</v>
      </c>
      <c r="S2212" t="str">
        <f>IF(Table1[[#This Row],[Current Employee Rating]]&gt;=4,"High Performer",IF(Table1[[#This Row],[Current Employee Rating]]&gt;=3,"Average Performer","Low Performer"))</f>
        <v>High Performer</v>
      </c>
      <c r="T2212">
        <v>4</v>
      </c>
      <c r="U2212" s="1">
        <v>45060</v>
      </c>
      <c r="V2212">
        <v>2</v>
      </c>
      <c r="W2212" t="str">
        <f>IF(Table1[[#This Row],[Engagement Score]]&lt;3,"Low",IF(Table1[[#This Row],[Engagement Score]]&lt;4,"Medium","High"))</f>
        <v>Low</v>
      </c>
      <c r="X2212">
        <v>2</v>
      </c>
      <c r="Y2212" t="str">
        <f>IF(Table1[[#This Row],[Satisfaction Score]]&lt;3,"Unsatisfied",IF(Table1[[#This Row],[Satisfaction Score]]&lt;4,"Neutral","Satisfied"))</f>
        <v>Unsatisfied</v>
      </c>
      <c r="Z2212">
        <v>3</v>
      </c>
      <c r="AA2212" s="1">
        <v>44979</v>
      </c>
      <c r="AB2212" t="s">
        <v>92</v>
      </c>
      <c r="AC2212" t="s">
        <v>51</v>
      </c>
      <c r="AD2212" t="s">
        <v>63</v>
      </c>
      <c r="AE2212">
        <v>5</v>
      </c>
      <c r="AF2212" s="5">
        <v>953.92</v>
      </c>
      <c r="AG2212">
        <v>72</v>
      </c>
      <c r="AH2212" t="str">
        <f t="shared" si="34"/>
        <v>Old</v>
      </c>
    </row>
    <row r="2213" spans="1:34" x14ac:dyDescent="0.25">
      <c r="A2213">
        <v>2735</v>
      </c>
      <c r="B2213" s="1">
        <v>44120</v>
      </c>
      <c r="C2213">
        <v>5</v>
      </c>
      <c r="D2213" t="s">
        <v>53</v>
      </c>
      <c r="E2213" t="s">
        <v>54</v>
      </c>
      <c r="F2213" t="s">
        <v>30</v>
      </c>
      <c r="G2213" t="s">
        <v>31</v>
      </c>
      <c r="H2213" t="s">
        <v>56</v>
      </c>
      <c r="I2213" t="s">
        <v>46</v>
      </c>
      <c r="J2213" t="s">
        <v>57</v>
      </c>
      <c r="K2213" t="s">
        <v>57</v>
      </c>
      <c r="L2213" t="s">
        <v>70</v>
      </c>
      <c r="M2213" s="1">
        <v>36991</v>
      </c>
      <c r="N2213" t="s">
        <v>163</v>
      </c>
      <c r="O2213" t="s">
        <v>37</v>
      </c>
      <c r="P2213" t="s">
        <v>84</v>
      </c>
      <c r="Q2213" t="s">
        <v>61</v>
      </c>
      <c r="R2213" t="s">
        <v>40</v>
      </c>
      <c r="S2213" t="str">
        <f>IF(Table1[[#This Row],[Current Employee Rating]]&gt;=4,"High Performer",IF(Table1[[#This Row],[Current Employee Rating]]&gt;=3,"Average Performer","Low Performer"))</f>
        <v>Low Performer</v>
      </c>
      <c r="T2213">
        <v>2</v>
      </c>
      <c r="U2213" s="1">
        <v>45079</v>
      </c>
      <c r="V2213">
        <v>5</v>
      </c>
      <c r="W2213" t="str">
        <f>IF(Table1[[#This Row],[Engagement Score]]&lt;3,"Low",IF(Table1[[#This Row],[Engagement Score]]&lt;4,"Medium","High"))</f>
        <v>High</v>
      </c>
      <c r="X2213">
        <v>1</v>
      </c>
      <c r="Y2213" t="str">
        <f>IF(Table1[[#This Row],[Satisfaction Score]]&lt;3,"Unsatisfied",IF(Table1[[#This Row],[Satisfaction Score]]&lt;4,"Neutral","Satisfied"))</f>
        <v>Unsatisfied</v>
      </c>
      <c r="Z2213">
        <v>2</v>
      </c>
      <c r="AA2213" s="1">
        <v>44877</v>
      </c>
      <c r="AB2213" t="s">
        <v>41</v>
      </c>
      <c r="AC2213" t="s">
        <v>51</v>
      </c>
      <c r="AD2213" t="s">
        <v>52</v>
      </c>
      <c r="AE2213">
        <v>1</v>
      </c>
      <c r="AF2213" s="5">
        <v>519.23</v>
      </c>
      <c r="AG2213">
        <v>19</v>
      </c>
      <c r="AH2213" t="str">
        <f t="shared" si="34"/>
        <v>Young Adult</v>
      </c>
    </row>
    <row r="2214" spans="1:34" x14ac:dyDescent="0.25">
      <c r="A2214">
        <v>2736</v>
      </c>
      <c r="B2214" s="1">
        <v>43978</v>
      </c>
      <c r="C2214">
        <v>5</v>
      </c>
      <c r="D2214" t="s">
        <v>53</v>
      </c>
      <c r="E2214" t="s">
        <v>69</v>
      </c>
      <c r="F2214" t="s">
        <v>30</v>
      </c>
      <c r="G2214" t="s">
        <v>31</v>
      </c>
      <c r="H2214" t="s">
        <v>45</v>
      </c>
      <c r="I2214" t="s">
        <v>55</v>
      </c>
      <c r="J2214" t="s">
        <v>57</v>
      </c>
      <c r="K2214" t="s">
        <v>57</v>
      </c>
      <c r="L2214" t="s">
        <v>65</v>
      </c>
      <c r="M2214" s="1">
        <v>23055</v>
      </c>
      <c r="N2214" t="s">
        <v>158</v>
      </c>
      <c r="O2214" t="s">
        <v>48</v>
      </c>
      <c r="P2214" t="s">
        <v>60</v>
      </c>
      <c r="Q2214" t="s">
        <v>67</v>
      </c>
      <c r="R2214" t="s">
        <v>40</v>
      </c>
      <c r="S2214" t="str">
        <f>IF(Table1[[#This Row],[Current Employee Rating]]&gt;=4,"High Performer",IF(Table1[[#This Row],[Current Employee Rating]]&gt;=3,"Average Performer","Low Performer"))</f>
        <v>High Performer</v>
      </c>
      <c r="T2214">
        <v>5</v>
      </c>
      <c r="U2214" s="1">
        <v>44891</v>
      </c>
      <c r="V2214">
        <v>4</v>
      </c>
      <c r="W2214" t="str">
        <f>IF(Table1[[#This Row],[Engagement Score]]&lt;3,"Low",IF(Table1[[#This Row],[Engagement Score]]&lt;4,"Medium","High"))</f>
        <v>High</v>
      </c>
      <c r="X2214">
        <v>2</v>
      </c>
      <c r="Y2214" t="str">
        <f>IF(Table1[[#This Row],[Satisfaction Score]]&lt;3,"Unsatisfied",IF(Table1[[#This Row],[Satisfaction Score]]&lt;4,"Neutral","Satisfied"))</f>
        <v>Unsatisfied</v>
      </c>
      <c r="Z2214">
        <v>2</v>
      </c>
      <c r="AA2214" s="1">
        <v>44990</v>
      </c>
      <c r="AB2214" t="s">
        <v>68</v>
      </c>
      <c r="AC2214" t="s">
        <v>42</v>
      </c>
      <c r="AD2214" t="s">
        <v>73</v>
      </c>
      <c r="AE2214">
        <v>1</v>
      </c>
      <c r="AF2214" s="5">
        <v>297.94</v>
      </c>
      <c r="AG2214">
        <v>57</v>
      </c>
      <c r="AH2214" t="str">
        <f t="shared" si="34"/>
        <v>Middle Aged</v>
      </c>
    </row>
    <row r="2215" spans="1:34" x14ac:dyDescent="0.25">
      <c r="A2215">
        <v>2737</v>
      </c>
      <c r="B2215" s="1">
        <v>44428</v>
      </c>
      <c r="C2215">
        <v>4</v>
      </c>
      <c r="D2215" t="s">
        <v>53</v>
      </c>
      <c r="E2215" t="s">
        <v>29</v>
      </c>
      <c r="F2215" t="s">
        <v>30</v>
      </c>
      <c r="G2215" t="s">
        <v>55</v>
      </c>
      <c r="H2215" t="s">
        <v>32</v>
      </c>
      <c r="I2215" t="s">
        <v>33</v>
      </c>
      <c r="J2215" t="s">
        <v>57</v>
      </c>
      <c r="K2215" t="s">
        <v>57</v>
      </c>
      <c r="L2215" t="s">
        <v>65</v>
      </c>
      <c r="M2215" s="1">
        <v>26445</v>
      </c>
      <c r="N2215" t="s">
        <v>152</v>
      </c>
      <c r="O2215" t="s">
        <v>48</v>
      </c>
      <c r="P2215" t="s">
        <v>72</v>
      </c>
      <c r="Q2215" t="s">
        <v>67</v>
      </c>
      <c r="R2215" t="s">
        <v>40</v>
      </c>
      <c r="S2215" t="str">
        <f>IF(Table1[[#This Row],[Current Employee Rating]]&gt;=4,"High Performer",IF(Table1[[#This Row],[Current Employee Rating]]&gt;=3,"Average Performer","Low Performer"))</f>
        <v>High Performer</v>
      </c>
      <c r="T2215">
        <v>4</v>
      </c>
      <c r="U2215" s="1">
        <v>44824</v>
      </c>
      <c r="V2215">
        <v>5</v>
      </c>
      <c r="W2215" t="str">
        <f>IF(Table1[[#This Row],[Engagement Score]]&lt;3,"Low",IF(Table1[[#This Row],[Engagement Score]]&lt;4,"Medium","High"))</f>
        <v>High</v>
      </c>
      <c r="X2215">
        <v>5</v>
      </c>
      <c r="Y2215" t="str">
        <f>IF(Table1[[#This Row],[Satisfaction Score]]&lt;3,"Unsatisfied",IF(Table1[[#This Row],[Satisfaction Score]]&lt;4,"Neutral","Satisfied"))</f>
        <v>Satisfied</v>
      </c>
      <c r="Z2215">
        <v>3</v>
      </c>
      <c r="AA2215" s="1">
        <v>45034</v>
      </c>
      <c r="AB2215" t="s">
        <v>92</v>
      </c>
      <c r="AC2215" t="s">
        <v>42</v>
      </c>
      <c r="AD2215" t="s">
        <v>43</v>
      </c>
      <c r="AE2215">
        <v>5</v>
      </c>
      <c r="AF2215" s="5">
        <v>317.55</v>
      </c>
      <c r="AG2215">
        <v>49</v>
      </c>
      <c r="AH2215" t="str">
        <f t="shared" si="34"/>
        <v>Middle Aged</v>
      </c>
    </row>
    <row r="2216" spans="1:34" x14ac:dyDescent="0.25">
      <c r="A2216">
        <v>2738</v>
      </c>
      <c r="B2216" s="1">
        <v>43503</v>
      </c>
      <c r="C2216">
        <v>7</v>
      </c>
      <c r="D2216" t="s">
        <v>53</v>
      </c>
      <c r="E2216" t="s">
        <v>85</v>
      </c>
      <c r="F2216" t="s">
        <v>30</v>
      </c>
      <c r="G2216" t="s">
        <v>55</v>
      </c>
      <c r="H2216" t="s">
        <v>32</v>
      </c>
      <c r="I2216" t="s">
        <v>55</v>
      </c>
      <c r="J2216" t="s">
        <v>57</v>
      </c>
      <c r="K2216" t="s">
        <v>57</v>
      </c>
      <c r="L2216" t="s">
        <v>70</v>
      </c>
      <c r="M2216" s="1">
        <v>21086</v>
      </c>
      <c r="N2216" t="s">
        <v>162</v>
      </c>
      <c r="O2216" t="s">
        <v>48</v>
      </c>
      <c r="P2216" t="s">
        <v>49</v>
      </c>
      <c r="Q2216" t="s">
        <v>67</v>
      </c>
      <c r="R2216" t="s">
        <v>40</v>
      </c>
      <c r="S2216" t="str">
        <f>IF(Table1[[#This Row],[Current Employee Rating]]&gt;=4,"High Performer",IF(Table1[[#This Row],[Current Employee Rating]]&gt;=3,"Average Performer","Low Performer"))</f>
        <v>High Performer</v>
      </c>
      <c r="T2216">
        <v>5</v>
      </c>
      <c r="U2216" s="1">
        <v>45001</v>
      </c>
      <c r="V2216">
        <v>4</v>
      </c>
      <c r="W2216" t="str">
        <f>IF(Table1[[#This Row],[Engagement Score]]&lt;3,"Low",IF(Table1[[#This Row],[Engagement Score]]&lt;4,"Medium","High"))</f>
        <v>High</v>
      </c>
      <c r="X2216">
        <v>3</v>
      </c>
      <c r="Y2216" t="str">
        <f>IF(Table1[[#This Row],[Satisfaction Score]]&lt;3,"Unsatisfied",IF(Table1[[#This Row],[Satisfaction Score]]&lt;4,"Neutral","Satisfied"))</f>
        <v>Neutral</v>
      </c>
      <c r="Z2216">
        <v>1</v>
      </c>
      <c r="AA2216" s="1">
        <v>44835</v>
      </c>
      <c r="AB2216" t="s">
        <v>92</v>
      </c>
      <c r="AC2216" t="s">
        <v>42</v>
      </c>
      <c r="AD2216" t="s">
        <v>52</v>
      </c>
      <c r="AE2216">
        <v>5</v>
      </c>
      <c r="AF2216" s="5">
        <v>880.42</v>
      </c>
      <c r="AG2216">
        <v>62</v>
      </c>
      <c r="AH2216" t="str">
        <f t="shared" si="34"/>
        <v>Old</v>
      </c>
    </row>
    <row r="2217" spans="1:34" x14ac:dyDescent="0.25">
      <c r="A2217">
        <v>2739</v>
      </c>
      <c r="B2217" s="1">
        <v>44245</v>
      </c>
      <c r="C2217">
        <v>5</v>
      </c>
      <c r="D2217" t="s">
        <v>53</v>
      </c>
      <c r="E2217" t="s">
        <v>44</v>
      </c>
      <c r="F2217" t="s">
        <v>30</v>
      </c>
      <c r="G2217" t="s">
        <v>31</v>
      </c>
      <c r="H2217" t="s">
        <v>45</v>
      </c>
      <c r="I2217" t="s">
        <v>46</v>
      </c>
      <c r="J2217" t="s">
        <v>57</v>
      </c>
      <c r="K2217" t="s">
        <v>57</v>
      </c>
      <c r="L2217" t="s">
        <v>65</v>
      </c>
      <c r="M2217" s="1">
        <v>16336</v>
      </c>
      <c r="N2217" t="s">
        <v>153</v>
      </c>
      <c r="O2217" t="s">
        <v>48</v>
      </c>
      <c r="P2217" t="s">
        <v>72</v>
      </c>
      <c r="Q2217" t="s">
        <v>61</v>
      </c>
      <c r="R2217" t="s">
        <v>40</v>
      </c>
      <c r="S2217" t="str">
        <f>IF(Table1[[#This Row],[Current Employee Rating]]&gt;=4,"High Performer",IF(Table1[[#This Row],[Current Employee Rating]]&gt;=3,"Average Performer","Low Performer"))</f>
        <v>High Performer</v>
      </c>
      <c r="T2217">
        <v>4</v>
      </c>
      <c r="U2217" s="1">
        <v>45103</v>
      </c>
      <c r="V2217">
        <v>1</v>
      </c>
      <c r="W2217" t="str">
        <f>IF(Table1[[#This Row],[Engagement Score]]&lt;3,"Low",IF(Table1[[#This Row],[Engagement Score]]&lt;4,"Medium","High"))</f>
        <v>Low</v>
      </c>
      <c r="X2217">
        <v>2</v>
      </c>
      <c r="Y2217" t="str">
        <f>IF(Table1[[#This Row],[Satisfaction Score]]&lt;3,"Unsatisfied",IF(Table1[[#This Row],[Satisfaction Score]]&lt;4,"Neutral","Satisfied"))</f>
        <v>Unsatisfied</v>
      </c>
      <c r="Z2217">
        <v>5</v>
      </c>
      <c r="AA2217" s="1">
        <v>44794</v>
      </c>
      <c r="AB2217" t="s">
        <v>50</v>
      </c>
      <c r="AC2217" t="s">
        <v>42</v>
      </c>
      <c r="AD2217" t="s">
        <v>63</v>
      </c>
      <c r="AE2217">
        <v>1</v>
      </c>
      <c r="AF2217" s="5">
        <v>457.71</v>
      </c>
      <c r="AG2217">
        <v>77</v>
      </c>
      <c r="AH2217" t="str">
        <f t="shared" si="34"/>
        <v>Old</v>
      </c>
    </row>
    <row r="2218" spans="1:34" x14ac:dyDescent="0.25">
      <c r="A2218">
        <v>2740</v>
      </c>
      <c r="B2218" s="1">
        <v>44897</v>
      </c>
      <c r="C2218">
        <v>3</v>
      </c>
      <c r="D2218" t="s">
        <v>53</v>
      </c>
      <c r="E2218" t="s">
        <v>87</v>
      </c>
      <c r="F2218" t="s">
        <v>30</v>
      </c>
      <c r="G2218" t="s">
        <v>55</v>
      </c>
      <c r="H2218" t="s">
        <v>56</v>
      </c>
      <c r="I2218" t="s">
        <v>46</v>
      </c>
      <c r="J2218" t="s">
        <v>57</v>
      </c>
      <c r="K2218" t="s">
        <v>57</v>
      </c>
      <c r="L2218" t="s">
        <v>58</v>
      </c>
      <c r="M2218" s="1">
        <v>30584</v>
      </c>
      <c r="N2218" t="s">
        <v>153</v>
      </c>
      <c r="O2218" t="s">
        <v>48</v>
      </c>
      <c r="P2218" t="s">
        <v>72</v>
      </c>
      <c r="Q2218" t="s">
        <v>61</v>
      </c>
      <c r="R2218" t="s">
        <v>40</v>
      </c>
      <c r="S2218" t="str">
        <f>IF(Table1[[#This Row],[Current Employee Rating]]&gt;=4,"High Performer",IF(Table1[[#This Row],[Current Employee Rating]]&gt;=3,"Average Performer","Low Performer"))</f>
        <v>Low Performer</v>
      </c>
      <c r="T2218">
        <v>1</v>
      </c>
      <c r="U2218" s="1">
        <v>45083</v>
      </c>
      <c r="V2218">
        <v>2</v>
      </c>
      <c r="W2218" t="str">
        <f>IF(Table1[[#This Row],[Engagement Score]]&lt;3,"Low",IF(Table1[[#This Row],[Engagement Score]]&lt;4,"Medium","High"))</f>
        <v>Low</v>
      </c>
      <c r="X2218">
        <v>5</v>
      </c>
      <c r="Y2218" t="str">
        <f>IF(Table1[[#This Row],[Satisfaction Score]]&lt;3,"Unsatisfied",IF(Table1[[#This Row],[Satisfaction Score]]&lt;4,"Neutral","Satisfied"))</f>
        <v>Satisfied</v>
      </c>
      <c r="Z2218">
        <v>1</v>
      </c>
      <c r="AA2218" s="1">
        <v>45063</v>
      </c>
      <c r="AB2218" t="s">
        <v>92</v>
      </c>
      <c r="AC2218" t="s">
        <v>42</v>
      </c>
      <c r="AD2218" t="s">
        <v>63</v>
      </c>
      <c r="AE2218">
        <v>3</v>
      </c>
      <c r="AF2218" s="5">
        <v>200.27</v>
      </c>
      <c r="AG2218">
        <v>39</v>
      </c>
      <c r="AH2218" t="str">
        <f t="shared" si="34"/>
        <v>Adult</v>
      </c>
    </row>
    <row r="2219" spans="1:34" x14ac:dyDescent="0.25">
      <c r="A2219">
        <v>2741</v>
      </c>
      <c r="B2219" s="1">
        <v>44406</v>
      </c>
      <c r="C2219">
        <v>4</v>
      </c>
      <c r="D2219" t="s">
        <v>53</v>
      </c>
      <c r="E2219" t="s">
        <v>64</v>
      </c>
      <c r="F2219" t="s">
        <v>30</v>
      </c>
      <c r="G2219" t="s">
        <v>55</v>
      </c>
      <c r="H2219" t="s">
        <v>45</v>
      </c>
      <c r="I2219" t="s">
        <v>46</v>
      </c>
      <c r="J2219" t="s">
        <v>57</v>
      </c>
      <c r="K2219" t="s">
        <v>57</v>
      </c>
      <c r="L2219" t="s">
        <v>101</v>
      </c>
      <c r="M2219" s="1">
        <v>27329</v>
      </c>
      <c r="N2219" t="s">
        <v>160</v>
      </c>
      <c r="O2219" t="s">
        <v>48</v>
      </c>
      <c r="P2219" t="s">
        <v>84</v>
      </c>
      <c r="Q2219" t="s">
        <v>77</v>
      </c>
      <c r="R2219" t="s">
        <v>40</v>
      </c>
      <c r="S2219" t="str">
        <f>IF(Table1[[#This Row],[Current Employee Rating]]&gt;=4,"High Performer",IF(Table1[[#This Row],[Current Employee Rating]]&gt;=3,"Average Performer","Low Performer"))</f>
        <v>High Performer</v>
      </c>
      <c r="T2219">
        <v>4</v>
      </c>
      <c r="U2219" s="1">
        <v>44843</v>
      </c>
      <c r="V2219">
        <v>4</v>
      </c>
      <c r="W2219" t="str">
        <f>IF(Table1[[#This Row],[Engagement Score]]&lt;3,"Low",IF(Table1[[#This Row],[Engagement Score]]&lt;4,"Medium","High"))</f>
        <v>High</v>
      </c>
      <c r="X2219">
        <v>3</v>
      </c>
      <c r="Y2219" t="str">
        <f>IF(Table1[[#This Row],[Satisfaction Score]]&lt;3,"Unsatisfied",IF(Table1[[#This Row],[Satisfaction Score]]&lt;4,"Neutral","Satisfied"))</f>
        <v>Neutral</v>
      </c>
      <c r="Z2219">
        <v>1</v>
      </c>
      <c r="AA2219" s="1">
        <v>44830</v>
      </c>
      <c r="AB2219" t="s">
        <v>68</v>
      </c>
      <c r="AC2219" t="s">
        <v>51</v>
      </c>
      <c r="AD2219" t="s">
        <v>43</v>
      </c>
      <c r="AE2219">
        <v>5</v>
      </c>
      <c r="AF2219" s="5">
        <v>573.08000000000004</v>
      </c>
      <c r="AG2219">
        <v>47</v>
      </c>
      <c r="AH2219" t="str">
        <f t="shared" si="34"/>
        <v>Middle Aged</v>
      </c>
    </row>
    <row r="2220" spans="1:34" x14ac:dyDescent="0.25">
      <c r="A2220">
        <v>2742</v>
      </c>
      <c r="B2220" s="1">
        <v>44674</v>
      </c>
      <c r="C2220">
        <v>4</v>
      </c>
      <c r="D2220" t="s">
        <v>53</v>
      </c>
      <c r="E2220" t="s">
        <v>94</v>
      </c>
      <c r="F2220" t="s">
        <v>30</v>
      </c>
      <c r="G2220" t="s">
        <v>55</v>
      </c>
      <c r="H2220" t="s">
        <v>56</v>
      </c>
      <c r="I2220" t="s">
        <v>55</v>
      </c>
      <c r="J2220" t="s">
        <v>57</v>
      </c>
      <c r="K2220" t="s">
        <v>57</v>
      </c>
      <c r="L2220" t="s">
        <v>70</v>
      </c>
      <c r="M2220" s="1">
        <v>33520</v>
      </c>
      <c r="N2220" t="s">
        <v>157</v>
      </c>
      <c r="O2220" t="s">
        <v>48</v>
      </c>
      <c r="P2220" t="s">
        <v>84</v>
      </c>
      <c r="Q2220" t="s">
        <v>67</v>
      </c>
      <c r="R2220" t="s">
        <v>40</v>
      </c>
      <c r="S2220" t="str">
        <f>IF(Table1[[#This Row],[Current Employee Rating]]&gt;=4,"High Performer",IF(Table1[[#This Row],[Current Employee Rating]]&gt;=3,"Average Performer","Low Performer"))</f>
        <v>Low Performer</v>
      </c>
      <c r="T2220">
        <v>2</v>
      </c>
      <c r="U2220" s="1">
        <v>44890</v>
      </c>
      <c r="V2220">
        <v>5</v>
      </c>
      <c r="W2220" t="str">
        <f>IF(Table1[[#This Row],[Engagement Score]]&lt;3,"Low",IF(Table1[[#This Row],[Engagement Score]]&lt;4,"Medium","High"))</f>
        <v>High</v>
      </c>
      <c r="X2220">
        <v>3</v>
      </c>
      <c r="Y2220" t="str">
        <f>IF(Table1[[#This Row],[Satisfaction Score]]&lt;3,"Unsatisfied",IF(Table1[[#This Row],[Satisfaction Score]]&lt;4,"Neutral","Satisfied"))</f>
        <v>Neutral</v>
      </c>
      <c r="Z2220">
        <v>4</v>
      </c>
      <c r="AA2220" s="1">
        <v>44809</v>
      </c>
      <c r="AB2220" t="s">
        <v>92</v>
      </c>
      <c r="AC2220" t="s">
        <v>42</v>
      </c>
      <c r="AD2220" t="s">
        <v>52</v>
      </c>
      <c r="AE2220">
        <v>4</v>
      </c>
      <c r="AF2220" s="5">
        <v>785.39</v>
      </c>
      <c r="AG2220">
        <v>31</v>
      </c>
      <c r="AH2220" t="str">
        <f t="shared" si="34"/>
        <v>Adult</v>
      </c>
    </row>
    <row r="2221" spans="1:34" x14ac:dyDescent="0.25">
      <c r="A2221">
        <v>2743</v>
      </c>
      <c r="B2221" s="1">
        <v>44408</v>
      </c>
      <c r="C2221">
        <v>4</v>
      </c>
      <c r="D2221" t="s">
        <v>53</v>
      </c>
      <c r="E2221" t="s">
        <v>74</v>
      </c>
      <c r="F2221" t="s">
        <v>30</v>
      </c>
      <c r="G2221" t="s">
        <v>55</v>
      </c>
      <c r="H2221" t="s">
        <v>56</v>
      </c>
      <c r="I2221" t="s">
        <v>33</v>
      </c>
      <c r="J2221" t="s">
        <v>57</v>
      </c>
      <c r="K2221" t="s">
        <v>57</v>
      </c>
      <c r="L2221" t="s">
        <v>70</v>
      </c>
      <c r="M2221" s="1">
        <v>29979</v>
      </c>
      <c r="N2221" t="s">
        <v>155</v>
      </c>
      <c r="O2221" t="s">
        <v>48</v>
      </c>
      <c r="P2221" t="s">
        <v>72</v>
      </c>
      <c r="Q2221" t="s">
        <v>67</v>
      </c>
      <c r="R2221" t="s">
        <v>40</v>
      </c>
      <c r="S2221" t="str">
        <f>IF(Table1[[#This Row],[Current Employee Rating]]&gt;=4,"High Performer",IF(Table1[[#This Row],[Current Employee Rating]]&gt;=3,"Average Performer","Low Performer"))</f>
        <v>High Performer</v>
      </c>
      <c r="T2221">
        <v>4</v>
      </c>
      <c r="U2221" s="1">
        <v>44804</v>
      </c>
      <c r="V2221">
        <v>3</v>
      </c>
      <c r="W2221" t="str">
        <f>IF(Table1[[#This Row],[Engagement Score]]&lt;3,"Low",IF(Table1[[#This Row],[Engagement Score]]&lt;4,"Medium","High"))</f>
        <v>Medium</v>
      </c>
      <c r="X2221">
        <v>2</v>
      </c>
      <c r="Y2221" t="str">
        <f>IF(Table1[[#This Row],[Satisfaction Score]]&lt;3,"Unsatisfied",IF(Table1[[#This Row],[Satisfaction Score]]&lt;4,"Neutral","Satisfied"))</f>
        <v>Unsatisfied</v>
      </c>
      <c r="Z2221">
        <v>5</v>
      </c>
      <c r="AA2221" s="1">
        <v>45036</v>
      </c>
      <c r="AB2221" t="s">
        <v>68</v>
      </c>
      <c r="AC2221" t="s">
        <v>42</v>
      </c>
      <c r="AD2221" t="s">
        <v>43</v>
      </c>
      <c r="AE2221">
        <v>3</v>
      </c>
      <c r="AF2221" s="5">
        <v>437.36</v>
      </c>
      <c r="AG2221">
        <v>39</v>
      </c>
      <c r="AH2221" t="str">
        <f t="shared" si="34"/>
        <v>Adult</v>
      </c>
    </row>
    <row r="2222" spans="1:34" x14ac:dyDescent="0.25">
      <c r="A2222">
        <v>2744</v>
      </c>
      <c r="B2222" s="1">
        <v>43994</v>
      </c>
      <c r="C2222">
        <v>5</v>
      </c>
      <c r="D2222" t="s">
        <v>53</v>
      </c>
      <c r="E2222" t="s">
        <v>81</v>
      </c>
      <c r="F2222" t="s">
        <v>30</v>
      </c>
      <c r="G2222" t="s">
        <v>31</v>
      </c>
      <c r="H2222" t="s">
        <v>32</v>
      </c>
      <c r="I2222" t="s">
        <v>55</v>
      </c>
      <c r="J2222" t="s">
        <v>57</v>
      </c>
      <c r="K2222" t="s">
        <v>57</v>
      </c>
      <c r="L2222" t="s">
        <v>70</v>
      </c>
      <c r="M2222" s="1">
        <v>19926</v>
      </c>
      <c r="N2222" t="s">
        <v>141</v>
      </c>
      <c r="O2222" t="s">
        <v>37</v>
      </c>
      <c r="P2222" t="s">
        <v>84</v>
      </c>
      <c r="Q2222" t="s">
        <v>67</v>
      </c>
      <c r="R2222" t="s">
        <v>40</v>
      </c>
      <c r="S2222" t="str">
        <f>IF(Table1[[#This Row],[Current Employee Rating]]&gt;=4,"High Performer",IF(Table1[[#This Row],[Current Employee Rating]]&gt;=3,"Average Performer","Low Performer"))</f>
        <v>High Performer</v>
      </c>
      <c r="T2222">
        <v>4</v>
      </c>
      <c r="U2222" s="1">
        <v>45102</v>
      </c>
      <c r="V2222">
        <v>2</v>
      </c>
      <c r="W2222" t="str">
        <f>IF(Table1[[#This Row],[Engagement Score]]&lt;3,"Low",IF(Table1[[#This Row],[Engagement Score]]&lt;4,"Medium","High"))</f>
        <v>Low</v>
      </c>
      <c r="X2222">
        <v>4</v>
      </c>
      <c r="Y2222" t="str">
        <f>IF(Table1[[#This Row],[Satisfaction Score]]&lt;3,"Unsatisfied",IF(Table1[[#This Row],[Satisfaction Score]]&lt;4,"Neutral","Satisfied"))</f>
        <v>Satisfied</v>
      </c>
      <c r="Z2222">
        <v>2</v>
      </c>
      <c r="AA2222" s="1">
        <v>44863</v>
      </c>
      <c r="AB2222" t="s">
        <v>68</v>
      </c>
      <c r="AC2222" t="s">
        <v>51</v>
      </c>
      <c r="AD2222" t="s">
        <v>52</v>
      </c>
      <c r="AE2222">
        <v>5</v>
      </c>
      <c r="AF2222" s="5">
        <v>955.17</v>
      </c>
      <c r="AG2222">
        <v>66</v>
      </c>
      <c r="AH2222" t="str">
        <f t="shared" si="34"/>
        <v>Old</v>
      </c>
    </row>
    <row r="2223" spans="1:34" x14ac:dyDescent="0.25">
      <c r="A2223">
        <v>2745</v>
      </c>
      <c r="B2223" s="1">
        <v>43490</v>
      </c>
      <c r="C2223">
        <v>7</v>
      </c>
      <c r="D2223" t="s">
        <v>53</v>
      </c>
      <c r="E2223" t="s">
        <v>54</v>
      </c>
      <c r="F2223" t="s">
        <v>30</v>
      </c>
      <c r="G2223" t="s">
        <v>31</v>
      </c>
      <c r="H2223" t="s">
        <v>56</v>
      </c>
      <c r="I2223" t="s">
        <v>46</v>
      </c>
      <c r="J2223" t="s">
        <v>57</v>
      </c>
      <c r="K2223" t="s">
        <v>57</v>
      </c>
      <c r="L2223" t="s">
        <v>82</v>
      </c>
      <c r="M2223" s="1">
        <v>37010</v>
      </c>
      <c r="N2223" t="s">
        <v>151</v>
      </c>
      <c r="O2223" t="s">
        <v>37</v>
      </c>
      <c r="P2223" t="s">
        <v>49</v>
      </c>
      <c r="Q2223" t="s">
        <v>77</v>
      </c>
      <c r="R2223" t="s">
        <v>40</v>
      </c>
      <c r="S2223" t="str">
        <f>IF(Table1[[#This Row],[Current Employee Rating]]&gt;=4,"High Performer",IF(Table1[[#This Row],[Current Employee Rating]]&gt;=3,"Average Performer","Low Performer"))</f>
        <v>High Performer</v>
      </c>
      <c r="T2223">
        <v>5</v>
      </c>
      <c r="U2223" s="1">
        <v>44939</v>
      </c>
      <c r="V2223">
        <v>1</v>
      </c>
      <c r="W2223" t="str">
        <f>IF(Table1[[#This Row],[Engagement Score]]&lt;3,"Low",IF(Table1[[#This Row],[Engagement Score]]&lt;4,"Medium","High"))</f>
        <v>Low</v>
      </c>
      <c r="X2223">
        <v>2</v>
      </c>
      <c r="Y2223" t="str">
        <f>IF(Table1[[#This Row],[Satisfaction Score]]&lt;3,"Unsatisfied",IF(Table1[[#This Row],[Satisfaction Score]]&lt;4,"Neutral","Satisfied"))</f>
        <v>Unsatisfied</v>
      </c>
      <c r="Z2223">
        <v>2</v>
      </c>
      <c r="AA2223" s="1">
        <v>44846</v>
      </c>
      <c r="AB2223" t="s">
        <v>68</v>
      </c>
      <c r="AC2223" t="s">
        <v>42</v>
      </c>
      <c r="AD2223" t="s">
        <v>43</v>
      </c>
      <c r="AE2223">
        <v>3</v>
      </c>
      <c r="AF2223" s="5">
        <v>542.55999999999995</v>
      </c>
      <c r="AG2223">
        <v>18</v>
      </c>
      <c r="AH2223" t="str">
        <f t="shared" si="34"/>
        <v>Young Adult</v>
      </c>
    </row>
    <row r="2224" spans="1:34" x14ac:dyDescent="0.25">
      <c r="A2224">
        <v>2746</v>
      </c>
      <c r="B2224" s="1">
        <v>44128</v>
      </c>
      <c r="C2224">
        <v>5</v>
      </c>
      <c r="D2224" t="s">
        <v>137</v>
      </c>
      <c r="E2224" t="s">
        <v>69</v>
      </c>
      <c r="F2224" t="s">
        <v>108</v>
      </c>
      <c r="G2224" t="s">
        <v>55</v>
      </c>
      <c r="H2224" t="s">
        <v>45</v>
      </c>
      <c r="I2224" t="s">
        <v>55</v>
      </c>
      <c r="J2224" t="s">
        <v>57</v>
      </c>
      <c r="K2224" t="s">
        <v>57</v>
      </c>
      <c r="L2224" t="s">
        <v>96</v>
      </c>
      <c r="M2224" s="1">
        <v>28262</v>
      </c>
      <c r="N2224" t="s">
        <v>36</v>
      </c>
      <c r="O2224" t="s">
        <v>37</v>
      </c>
      <c r="P2224" t="s">
        <v>49</v>
      </c>
      <c r="Q2224" t="s">
        <v>39</v>
      </c>
      <c r="R2224" t="s">
        <v>40</v>
      </c>
      <c r="S2224" t="str">
        <f>IF(Table1[[#This Row],[Current Employee Rating]]&gt;=4,"High Performer",IF(Table1[[#This Row],[Current Employee Rating]]&gt;=3,"Average Performer","Low Performer"))</f>
        <v>High Performer</v>
      </c>
      <c r="T2224">
        <v>5</v>
      </c>
      <c r="U2224" s="1">
        <v>45120</v>
      </c>
      <c r="V2224">
        <v>4</v>
      </c>
      <c r="W2224" t="str">
        <f>IF(Table1[[#This Row],[Engagement Score]]&lt;3,"Low",IF(Table1[[#This Row],[Engagement Score]]&lt;4,"Medium","High"))</f>
        <v>High</v>
      </c>
      <c r="X2224">
        <v>4</v>
      </c>
      <c r="Y2224" t="str">
        <f>IF(Table1[[#This Row],[Satisfaction Score]]&lt;3,"Unsatisfied",IF(Table1[[#This Row],[Satisfaction Score]]&lt;4,"Neutral","Satisfied"))</f>
        <v>Satisfied</v>
      </c>
      <c r="Z2224">
        <v>5</v>
      </c>
      <c r="AA2224" s="1">
        <v>44969</v>
      </c>
      <c r="AB2224" t="s">
        <v>62</v>
      </c>
      <c r="AC2224" t="s">
        <v>51</v>
      </c>
      <c r="AD2224" t="s">
        <v>52</v>
      </c>
      <c r="AE2224">
        <v>5</v>
      </c>
      <c r="AF2224" s="5">
        <v>399.23</v>
      </c>
      <c r="AG2224">
        <v>43</v>
      </c>
      <c r="AH2224" t="str">
        <f t="shared" si="34"/>
        <v>Middle Aged</v>
      </c>
    </row>
    <row r="2225" spans="1:34" x14ac:dyDescent="0.25">
      <c r="A2225">
        <v>2747</v>
      </c>
      <c r="B2225" s="1">
        <v>43330</v>
      </c>
      <c r="C2225">
        <v>7</v>
      </c>
      <c r="D2225" t="s">
        <v>28</v>
      </c>
      <c r="E2225" t="s">
        <v>85</v>
      </c>
      <c r="F2225" t="s">
        <v>30</v>
      </c>
      <c r="G2225" t="s">
        <v>46</v>
      </c>
      <c r="H2225" t="s">
        <v>56</v>
      </c>
      <c r="I2225" t="s">
        <v>46</v>
      </c>
      <c r="J2225" t="s">
        <v>34</v>
      </c>
      <c r="K2225" t="s">
        <v>188</v>
      </c>
      <c r="L2225" t="s">
        <v>65</v>
      </c>
      <c r="M2225" s="1">
        <v>22243</v>
      </c>
      <c r="N2225" t="s">
        <v>36</v>
      </c>
      <c r="O2225" t="s">
        <v>37</v>
      </c>
      <c r="P2225" t="s">
        <v>49</v>
      </c>
      <c r="Q2225" t="s">
        <v>67</v>
      </c>
      <c r="R2225" t="s">
        <v>40</v>
      </c>
      <c r="S2225" t="str">
        <f>IF(Table1[[#This Row],[Current Employee Rating]]&gt;=4,"High Performer",IF(Table1[[#This Row],[Current Employee Rating]]&gt;=3,"Average Performer","Low Performer"))</f>
        <v>High Performer</v>
      </c>
      <c r="T2225">
        <v>4</v>
      </c>
      <c r="U2225" s="1">
        <v>45059</v>
      </c>
      <c r="V2225">
        <v>3</v>
      </c>
      <c r="W2225" t="str">
        <f>IF(Table1[[#This Row],[Engagement Score]]&lt;3,"Low",IF(Table1[[#This Row],[Engagement Score]]&lt;4,"Medium","High"))</f>
        <v>Medium</v>
      </c>
      <c r="X2225">
        <v>1</v>
      </c>
      <c r="Y2225" t="str">
        <f>IF(Table1[[#This Row],[Satisfaction Score]]&lt;3,"Unsatisfied",IF(Table1[[#This Row],[Satisfaction Score]]&lt;4,"Neutral","Satisfied"))</f>
        <v>Unsatisfied</v>
      </c>
      <c r="Z2225">
        <v>5</v>
      </c>
      <c r="AA2225" s="1">
        <v>44849</v>
      </c>
      <c r="AB2225" t="s">
        <v>68</v>
      </c>
      <c r="AC2225" t="s">
        <v>51</v>
      </c>
      <c r="AD2225" t="s">
        <v>43</v>
      </c>
      <c r="AE2225">
        <v>2</v>
      </c>
      <c r="AF2225" s="5">
        <v>677.74</v>
      </c>
      <c r="AG2225">
        <v>58</v>
      </c>
      <c r="AH2225" t="str">
        <f t="shared" si="34"/>
        <v>Middle Aged</v>
      </c>
    </row>
    <row r="2226" spans="1:34" x14ac:dyDescent="0.25">
      <c r="A2226">
        <v>2748</v>
      </c>
      <c r="B2226" s="1">
        <v>44753</v>
      </c>
      <c r="C2226">
        <v>3</v>
      </c>
      <c r="D2226" t="s">
        <v>28</v>
      </c>
      <c r="E2226" t="s">
        <v>94</v>
      </c>
      <c r="F2226" t="s">
        <v>30</v>
      </c>
      <c r="G2226" t="s">
        <v>55</v>
      </c>
      <c r="H2226" t="s">
        <v>32</v>
      </c>
      <c r="I2226" t="s">
        <v>55</v>
      </c>
      <c r="J2226" t="s">
        <v>34</v>
      </c>
      <c r="K2226" t="s">
        <v>188</v>
      </c>
      <c r="L2226" t="s">
        <v>58</v>
      </c>
      <c r="M2226" s="1">
        <v>23543</v>
      </c>
      <c r="N2226" t="s">
        <v>36</v>
      </c>
      <c r="O2226" t="s">
        <v>37</v>
      </c>
      <c r="P2226" t="s">
        <v>49</v>
      </c>
      <c r="Q2226" t="s">
        <v>39</v>
      </c>
      <c r="R2226" t="s">
        <v>40</v>
      </c>
      <c r="S2226" t="str">
        <f>IF(Table1[[#This Row],[Current Employee Rating]]&gt;=4,"High Performer",IF(Table1[[#This Row],[Current Employee Rating]]&gt;=3,"Average Performer","Low Performer"))</f>
        <v>Low Performer</v>
      </c>
      <c r="T2226">
        <v>1</v>
      </c>
      <c r="U2226" s="1">
        <v>45142</v>
      </c>
      <c r="V2226">
        <v>5</v>
      </c>
      <c r="W2226" t="str">
        <f>IF(Table1[[#This Row],[Engagement Score]]&lt;3,"Low",IF(Table1[[#This Row],[Engagement Score]]&lt;4,"Medium","High"))</f>
        <v>High</v>
      </c>
      <c r="X2226">
        <v>2</v>
      </c>
      <c r="Y2226" t="str">
        <f>IF(Table1[[#This Row],[Satisfaction Score]]&lt;3,"Unsatisfied",IF(Table1[[#This Row],[Satisfaction Score]]&lt;4,"Neutral","Satisfied"))</f>
        <v>Unsatisfied</v>
      </c>
      <c r="Z2226">
        <v>5</v>
      </c>
      <c r="AA2226" s="1">
        <v>44940</v>
      </c>
      <c r="AB2226" t="s">
        <v>62</v>
      </c>
      <c r="AC2226" t="s">
        <v>51</v>
      </c>
      <c r="AD2226" t="s">
        <v>63</v>
      </c>
      <c r="AE2226">
        <v>2</v>
      </c>
      <c r="AF2226" s="5">
        <v>301.42</v>
      </c>
      <c r="AG2226">
        <v>58</v>
      </c>
      <c r="AH2226" t="str">
        <f t="shared" si="34"/>
        <v>Middle Aged</v>
      </c>
    </row>
    <row r="2227" spans="1:34" x14ac:dyDescent="0.25">
      <c r="A2227">
        <v>2749</v>
      </c>
      <c r="B2227" s="1">
        <v>43419</v>
      </c>
      <c r="C2227">
        <v>7</v>
      </c>
      <c r="D2227" t="s">
        <v>28</v>
      </c>
      <c r="E2227" t="s">
        <v>69</v>
      </c>
      <c r="F2227" t="s">
        <v>108</v>
      </c>
      <c r="G2227" t="s">
        <v>55</v>
      </c>
      <c r="H2227" t="s">
        <v>56</v>
      </c>
      <c r="I2227" t="s">
        <v>46</v>
      </c>
      <c r="J2227" t="s">
        <v>34</v>
      </c>
      <c r="K2227" t="s">
        <v>188</v>
      </c>
      <c r="L2227" t="s">
        <v>110</v>
      </c>
      <c r="M2227" s="1">
        <v>17996</v>
      </c>
      <c r="N2227" t="s">
        <v>36</v>
      </c>
      <c r="O2227" t="s">
        <v>37</v>
      </c>
      <c r="P2227" t="s">
        <v>72</v>
      </c>
      <c r="Q2227" t="s">
        <v>39</v>
      </c>
      <c r="R2227" t="s">
        <v>40</v>
      </c>
      <c r="S2227" t="str">
        <f>IF(Table1[[#This Row],[Current Employee Rating]]&gt;=4,"High Performer",IF(Table1[[#This Row],[Current Employee Rating]]&gt;=3,"Average Performer","Low Performer"))</f>
        <v>High Performer</v>
      </c>
      <c r="T2227">
        <v>5</v>
      </c>
      <c r="U2227" s="1">
        <v>45101</v>
      </c>
      <c r="V2227">
        <v>5</v>
      </c>
      <c r="W2227" t="str">
        <f>IF(Table1[[#This Row],[Engagement Score]]&lt;3,"Low",IF(Table1[[#This Row],[Engagement Score]]&lt;4,"Medium","High"))</f>
        <v>High</v>
      </c>
      <c r="X2227">
        <v>3</v>
      </c>
      <c r="Y2227" t="str">
        <f>IF(Table1[[#This Row],[Satisfaction Score]]&lt;3,"Unsatisfied",IF(Table1[[#This Row],[Satisfaction Score]]&lt;4,"Neutral","Satisfied"))</f>
        <v>Neutral</v>
      </c>
      <c r="Z2227">
        <v>4</v>
      </c>
      <c r="AA2227" s="1">
        <v>44884</v>
      </c>
      <c r="AB2227" t="s">
        <v>50</v>
      </c>
      <c r="AC2227" t="s">
        <v>51</v>
      </c>
      <c r="AD2227" t="s">
        <v>43</v>
      </c>
      <c r="AE2227">
        <v>5</v>
      </c>
      <c r="AF2227" s="5">
        <v>149.65</v>
      </c>
      <c r="AG2227">
        <v>69</v>
      </c>
      <c r="AH2227" t="str">
        <f t="shared" si="34"/>
        <v>Old</v>
      </c>
    </row>
    <row r="2228" spans="1:34" x14ac:dyDescent="0.25">
      <c r="A2228">
        <v>2750</v>
      </c>
      <c r="B2228" s="1">
        <v>44716</v>
      </c>
      <c r="C2228">
        <v>3</v>
      </c>
      <c r="D2228" t="s">
        <v>106</v>
      </c>
      <c r="E2228" t="s">
        <v>64</v>
      </c>
      <c r="F2228" t="s">
        <v>30</v>
      </c>
      <c r="G2228" t="s">
        <v>55</v>
      </c>
      <c r="H2228" t="s">
        <v>56</v>
      </c>
      <c r="I2228" t="s">
        <v>55</v>
      </c>
      <c r="J2228" t="s">
        <v>34</v>
      </c>
      <c r="K2228" t="s">
        <v>188</v>
      </c>
      <c r="L2228" t="s">
        <v>70</v>
      </c>
      <c r="M2228" s="1">
        <v>17991</v>
      </c>
      <c r="N2228" t="s">
        <v>36</v>
      </c>
      <c r="O2228" t="s">
        <v>48</v>
      </c>
      <c r="P2228" t="s">
        <v>84</v>
      </c>
      <c r="Q2228" t="s">
        <v>77</v>
      </c>
      <c r="R2228" t="s">
        <v>40</v>
      </c>
      <c r="S2228" t="str">
        <f>IF(Table1[[#This Row],[Current Employee Rating]]&gt;=4,"High Performer",IF(Table1[[#This Row],[Current Employee Rating]]&gt;=3,"Average Performer","Low Performer"))</f>
        <v>High Performer</v>
      </c>
      <c r="T2228">
        <v>4</v>
      </c>
      <c r="U2228" s="1">
        <v>45118</v>
      </c>
      <c r="V2228">
        <v>3</v>
      </c>
      <c r="W2228" t="str">
        <f>IF(Table1[[#This Row],[Engagement Score]]&lt;3,"Low",IF(Table1[[#This Row],[Engagement Score]]&lt;4,"Medium","High"))</f>
        <v>Medium</v>
      </c>
      <c r="X2228">
        <v>4</v>
      </c>
      <c r="Y2228" t="str">
        <f>IF(Table1[[#This Row],[Satisfaction Score]]&lt;3,"Unsatisfied",IF(Table1[[#This Row],[Satisfaction Score]]&lt;4,"Neutral","Satisfied"))</f>
        <v>Satisfied</v>
      </c>
      <c r="Z2228">
        <v>4</v>
      </c>
      <c r="AA2228" s="1">
        <v>44984</v>
      </c>
      <c r="AB2228" t="s">
        <v>50</v>
      </c>
      <c r="AC2228" t="s">
        <v>42</v>
      </c>
      <c r="AD2228" t="s">
        <v>73</v>
      </c>
      <c r="AE2228">
        <v>1</v>
      </c>
      <c r="AF2228" s="5">
        <v>462.45</v>
      </c>
      <c r="AG2228">
        <v>73</v>
      </c>
      <c r="AH2228" t="str">
        <f t="shared" si="34"/>
        <v>Old</v>
      </c>
    </row>
    <row r="2229" spans="1:34" x14ac:dyDescent="0.25">
      <c r="A2229">
        <v>2752</v>
      </c>
      <c r="B2229" s="1">
        <v>44855</v>
      </c>
      <c r="C2229">
        <v>3</v>
      </c>
      <c r="D2229" t="s">
        <v>28</v>
      </c>
      <c r="E2229" t="s">
        <v>64</v>
      </c>
      <c r="F2229" t="s">
        <v>30</v>
      </c>
      <c r="G2229" t="s">
        <v>46</v>
      </c>
      <c r="H2229" t="s">
        <v>45</v>
      </c>
      <c r="I2229" t="s">
        <v>33</v>
      </c>
      <c r="J2229" t="s">
        <v>34</v>
      </c>
      <c r="K2229" t="s">
        <v>188</v>
      </c>
      <c r="L2229" t="s">
        <v>65</v>
      </c>
      <c r="M2229" s="1">
        <v>27908</v>
      </c>
      <c r="N2229" t="s">
        <v>36</v>
      </c>
      <c r="O2229" t="s">
        <v>48</v>
      </c>
      <c r="P2229" t="s">
        <v>49</v>
      </c>
      <c r="Q2229" t="s">
        <v>77</v>
      </c>
      <c r="R2229" t="s">
        <v>40</v>
      </c>
      <c r="S2229" t="str">
        <f>IF(Table1[[#This Row],[Current Employee Rating]]&gt;=4,"High Performer",IF(Table1[[#This Row],[Current Employee Rating]]&gt;=3,"Average Performer","Low Performer"))</f>
        <v>High Performer</v>
      </c>
      <c r="T2229">
        <v>4</v>
      </c>
      <c r="U2229" s="1">
        <v>45053</v>
      </c>
      <c r="V2229">
        <v>3</v>
      </c>
      <c r="W2229" t="str">
        <f>IF(Table1[[#This Row],[Engagement Score]]&lt;3,"Low",IF(Table1[[#This Row],[Engagement Score]]&lt;4,"Medium","High"))</f>
        <v>Medium</v>
      </c>
      <c r="X2229">
        <v>5</v>
      </c>
      <c r="Y2229" t="str">
        <f>IF(Table1[[#This Row],[Satisfaction Score]]&lt;3,"Unsatisfied",IF(Table1[[#This Row],[Satisfaction Score]]&lt;4,"Neutral","Satisfied"))</f>
        <v>Satisfied</v>
      </c>
      <c r="Z2229">
        <v>1</v>
      </c>
      <c r="AA2229" s="1">
        <v>44901</v>
      </c>
      <c r="AB2229" t="s">
        <v>50</v>
      </c>
      <c r="AC2229" t="s">
        <v>42</v>
      </c>
      <c r="AD2229" t="s">
        <v>52</v>
      </c>
      <c r="AE2229">
        <v>5</v>
      </c>
      <c r="AF2229" s="5">
        <v>450.64</v>
      </c>
      <c r="AG2229">
        <v>46</v>
      </c>
      <c r="AH2229" t="str">
        <f t="shared" si="34"/>
        <v>Middle Aged</v>
      </c>
    </row>
    <row r="2230" spans="1:34" x14ac:dyDescent="0.25">
      <c r="A2230">
        <v>2753</v>
      </c>
      <c r="B2230" s="1">
        <v>44939</v>
      </c>
      <c r="C2230">
        <v>3</v>
      </c>
      <c r="D2230" t="s">
        <v>28</v>
      </c>
      <c r="E2230" t="s">
        <v>29</v>
      </c>
      <c r="F2230" t="s">
        <v>30</v>
      </c>
      <c r="G2230" t="s">
        <v>31</v>
      </c>
      <c r="H2230" t="s">
        <v>56</v>
      </c>
      <c r="I2230" t="s">
        <v>46</v>
      </c>
      <c r="J2230" t="s">
        <v>34</v>
      </c>
      <c r="K2230" t="s">
        <v>188</v>
      </c>
      <c r="L2230" t="s">
        <v>70</v>
      </c>
      <c r="M2230" s="1">
        <v>30844</v>
      </c>
      <c r="N2230" t="s">
        <v>36</v>
      </c>
      <c r="O2230" t="s">
        <v>37</v>
      </c>
      <c r="P2230" t="s">
        <v>72</v>
      </c>
      <c r="Q2230" t="s">
        <v>39</v>
      </c>
      <c r="R2230" t="s">
        <v>40</v>
      </c>
      <c r="S2230" t="str">
        <f>IF(Table1[[#This Row],[Current Employee Rating]]&gt;=4,"High Performer",IF(Table1[[#This Row],[Current Employee Rating]]&gt;=3,"Average Performer","Low Performer"))</f>
        <v>High Performer</v>
      </c>
      <c r="T2230">
        <v>4</v>
      </c>
      <c r="U2230" s="1">
        <v>45051</v>
      </c>
      <c r="V2230">
        <v>3</v>
      </c>
      <c r="W2230" t="str">
        <f>IF(Table1[[#This Row],[Engagement Score]]&lt;3,"Low",IF(Table1[[#This Row],[Engagement Score]]&lt;4,"Medium","High"))</f>
        <v>Medium</v>
      </c>
      <c r="X2230">
        <v>1</v>
      </c>
      <c r="Y2230" t="str">
        <f>IF(Table1[[#This Row],[Satisfaction Score]]&lt;3,"Unsatisfied",IF(Table1[[#This Row],[Satisfaction Score]]&lt;4,"Neutral","Satisfied"))</f>
        <v>Unsatisfied</v>
      </c>
      <c r="Z2230">
        <v>4</v>
      </c>
      <c r="AA2230" s="1">
        <v>44852</v>
      </c>
      <c r="AB2230" t="s">
        <v>92</v>
      </c>
      <c r="AC2230" t="s">
        <v>42</v>
      </c>
      <c r="AD2230" t="s">
        <v>63</v>
      </c>
      <c r="AE2230">
        <v>1</v>
      </c>
      <c r="AF2230" s="5">
        <v>437.7</v>
      </c>
      <c r="AG2230">
        <v>39</v>
      </c>
      <c r="AH2230" t="str">
        <f t="shared" si="34"/>
        <v>Adult</v>
      </c>
    </row>
    <row r="2231" spans="1:34" x14ac:dyDescent="0.25">
      <c r="A2231">
        <v>2754</v>
      </c>
      <c r="B2231" s="1">
        <v>43926</v>
      </c>
      <c r="C2231">
        <v>6</v>
      </c>
      <c r="D2231" t="s">
        <v>28</v>
      </c>
      <c r="E2231" t="s">
        <v>85</v>
      </c>
      <c r="F2231" t="s">
        <v>30</v>
      </c>
      <c r="G2231" t="s">
        <v>55</v>
      </c>
      <c r="H2231" t="s">
        <v>32</v>
      </c>
      <c r="I2231" t="s">
        <v>55</v>
      </c>
      <c r="J2231" t="s">
        <v>34</v>
      </c>
      <c r="K2231" t="s">
        <v>188</v>
      </c>
      <c r="L2231" t="s">
        <v>79</v>
      </c>
      <c r="M2231" s="1">
        <v>28250</v>
      </c>
      <c r="N2231" t="s">
        <v>36</v>
      </c>
      <c r="O2231" t="s">
        <v>48</v>
      </c>
      <c r="P2231" t="s">
        <v>60</v>
      </c>
      <c r="Q2231" t="s">
        <v>67</v>
      </c>
      <c r="R2231" t="s">
        <v>40</v>
      </c>
      <c r="S2231" t="str">
        <f>IF(Table1[[#This Row],[Current Employee Rating]]&gt;=4,"High Performer",IF(Table1[[#This Row],[Current Employee Rating]]&gt;=3,"Average Performer","Low Performer"))</f>
        <v>Low Performer</v>
      </c>
      <c r="T2231">
        <v>2</v>
      </c>
      <c r="U2231" s="1">
        <v>44971</v>
      </c>
      <c r="V2231">
        <v>1</v>
      </c>
      <c r="W2231" t="str">
        <f>IF(Table1[[#This Row],[Engagement Score]]&lt;3,"Low",IF(Table1[[#This Row],[Engagement Score]]&lt;4,"Medium","High"))</f>
        <v>Low</v>
      </c>
      <c r="X2231">
        <v>5</v>
      </c>
      <c r="Y2231" t="str">
        <f>IF(Table1[[#This Row],[Satisfaction Score]]&lt;3,"Unsatisfied",IF(Table1[[#This Row],[Satisfaction Score]]&lt;4,"Neutral","Satisfied"))</f>
        <v>Satisfied</v>
      </c>
      <c r="Z2231">
        <v>1</v>
      </c>
      <c r="AA2231" s="1">
        <v>45020</v>
      </c>
      <c r="AB2231" t="s">
        <v>62</v>
      </c>
      <c r="AC2231" t="s">
        <v>42</v>
      </c>
      <c r="AD2231" t="s">
        <v>43</v>
      </c>
      <c r="AE2231">
        <v>1</v>
      </c>
      <c r="AF2231" s="5">
        <v>823.08</v>
      </c>
      <c r="AG2231">
        <v>43</v>
      </c>
      <c r="AH2231" t="str">
        <f t="shared" si="34"/>
        <v>Middle Aged</v>
      </c>
    </row>
    <row r="2232" spans="1:34" x14ac:dyDescent="0.25">
      <c r="A2232">
        <v>2755</v>
      </c>
      <c r="B2232" s="1">
        <v>44707</v>
      </c>
      <c r="C2232">
        <v>3</v>
      </c>
      <c r="D2232" t="s">
        <v>28</v>
      </c>
      <c r="E2232" t="s">
        <v>44</v>
      </c>
      <c r="F2232" t="s">
        <v>30</v>
      </c>
      <c r="G2232" t="s">
        <v>31</v>
      </c>
      <c r="H2232" t="s">
        <v>56</v>
      </c>
      <c r="I2232" t="s">
        <v>33</v>
      </c>
      <c r="J2232" t="s">
        <v>34</v>
      </c>
      <c r="K2232" t="s">
        <v>188</v>
      </c>
      <c r="L2232" t="s">
        <v>65</v>
      </c>
      <c r="M2232" s="1">
        <v>20413</v>
      </c>
      <c r="N2232" t="s">
        <v>36</v>
      </c>
      <c r="O2232" t="s">
        <v>48</v>
      </c>
      <c r="P2232" t="s">
        <v>60</v>
      </c>
      <c r="Q2232" t="s">
        <v>61</v>
      </c>
      <c r="R2232" t="s">
        <v>40</v>
      </c>
      <c r="S2232" t="str">
        <f>IF(Table1[[#This Row],[Current Employee Rating]]&gt;=4,"High Performer",IF(Table1[[#This Row],[Current Employee Rating]]&gt;=3,"Average Performer","Low Performer"))</f>
        <v>Low Performer</v>
      </c>
      <c r="T2232">
        <v>2</v>
      </c>
      <c r="U2232" s="1">
        <v>44910</v>
      </c>
      <c r="V2232">
        <v>5</v>
      </c>
      <c r="W2232" t="str">
        <f>IF(Table1[[#This Row],[Engagement Score]]&lt;3,"Low",IF(Table1[[#This Row],[Engagement Score]]&lt;4,"Medium","High"))</f>
        <v>High</v>
      </c>
      <c r="X2232">
        <v>5</v>
      </c>
      <c r="Y2232" t="str">
        <f>IF(Table1[[#This Row],[Satisfaction Score]]&lt;3,"Unsatisfied",IF(Table1[[#This Row],[Satisfaction Score]]&lt;4,"Neutral","Satisfied"))</f>
        <v>Satisfied</v>
      </c>
      <c r="Z2232">
        <v>4</v>
      </c>
      <c r="AA2232" s="1">
        <v>44916</v>
      </c>
      <c r="AB2232" t="s">
        <v>68</v>
      </c>
      <c r="AC2232" t="s">
        <v>42</v>
      </c>
      <c r="AD2232" t="s">
        <v>63</v>
      </c>
      <c r="AE2232">
        <v>4</v>
      </c>
      <c r="AF2232" s="5">
        <v>118.68</v>
      </c>
      <c r="AG2232">
        <v>67</v>
      </c>
      <c r="AH2232" t="str">
        <f t="shared" si="34"/>
        <v>Old</v>
      </c>
    </row>
    <row r="2233" spans="1:34" x14ac:dyDescent="0.25">
      <c r="A2233">
        <v>2756</v>
      </c>
      <c r="B2233" s="1">
        <v>44321</v>
      </c>
      <c r="C2233">
        <v>5</v>
      </c>
      <c r="D2233" t="s">
        <v>106</v>
      </c>
      <c r="E2233" t="s">
        <v>64</v>
      </c>
      <c r="F2233" t="s">
        <v>30</v>
      </c>
      <c r="G2233" t="s">
        <v>46</v>
      </c>
      <c r="H2233" t="s">
        <v>45</v>
      </c>
      <c r="I2233" t="s">
        <v>46</v>
      </c>
      <c r="J2233" t="s">
        <v>34</v>
      </c>
      <c r="K2233" t="s">
        <v>188</v>
      </c>
      <c r="L2233" t="s">
        <v>70</v>
      </c>
      <c r="M2233" s="1">
        <v>31614</v>
      </c>
      <c r="N2233" t="s">
        <v>36</v>
      </c>
      <c r="O2233" t="s">
        <v>48</v>
      </c>
      <c r="P2233" t="s">
        <v>38</v>
      </c>
      <c r="Q2233" t="s">
        <v>77</v>
      </c>
      <c r="R2233" t="s">
        <v>40</v>
      </c>
      <c r="S2233" t="str">
        <f>IF(Table1[[#This Row],[Current Employee Rating]]&gt;=4,"High Performer",IF(Table1[[#This Row],[Current Employee Rating]]&gt;=3,"Average Performer","Low Performer"))</f>
        <v>Low Performer</v>
      </c>
      <c r="T2233">
        <v>2</v>
      </c>
      <c r="U2233" s="1">
        <v>44864</v>
      </c>
      <c r="V2233">
        <v>1</v>
      </c>
      <c r="W2233" t="str">
        <f>IF(Table1[[#This Row],[Engagement Score]]&lt;3,"Low",IF(Table1[[#This Row],[Engagement Score]]&lt;4,"Medium","High"))</f>
        <v>Low</v>
      </c>
      <c r="X2233">
        <v>3</v>
      </c>
      <c r="Y2233" t="str">
        <f>IF(Table1[[#This Row],[Satisfaction Score]]&lt;3,"Unsatisfied",IF(Table1[[#This Row],[Satisfaction Score]]&lt;4,"Neutral","Satisfied"))</f>
        <v>Neutral</v>
      </c>
      <c r="Z2233">
        <v>1</v>
      </c>
      <c r="AA2233" s="1">
        <v>45020</v>
      </c>
      <c r="AB2233" t="s">
        <v>92</v>
      </c>
      <c r="AC2233" t="s">
        <v>51</v>
      </c>
      <c r="AD2233" t="s">
        <v>63</v>
      </c>
      <c r="AE2233">
        <v>5</v>
      </c>
      <c r="AF2233" s="5">
        <v>120.79</v>
      </c>
      <c r="AG2233">
        <v>35</v>
      </c>
      <c r="AH2233" t="str">
        <f t="shared" si="34"/>
        <v>Adult</v>
      </c>
    </row>
    <row r="2234" spans="1:34" x14ac:dyDescent="0.25">
      <c r="A2234">
        <v>2758</v>
      </c>
      <c r="B2234" s="1">
        <v>43454</v>
      </c>
      <c r="C2234">
        <v>7</v>
      </c>
      <c r="D2234" t="s">
        <v>28</v>
      </c>
      <c r="E2234" t="s">
        <v>64</v>
      </c>
      <c r="F2234" t="s">
        <v>108</v>
      </c>
      <c r="G2234" t="s">
        <v>46</v>
      </c>
      <c r="H2234" t="s">
        <v>45</v>
      </c>
      <c r="I2234" t="s">
        <v>55</v>
      </c>
      <c r="J2234" t="s">
        <v>34</v>
      </c>
      <c r="K2234" t="s">
        <v>188</v>
      </c>
      <c r="L2234" t="s">
        <v>101</v>
      </c>
      <c r="M2234" s="1">
        <v>16845</v>
      </c>
      <c r="N2234" t="s">
        <v>36</v>
      </c>
      <c r="O2234" t="s">
        <v>48</v>
      </c>
      <c r="P2234" t="s">
        <v>60</v>
      </c>
      <c r="Q2234" t="s">
        <v>77</v>
      </c>
      <c r="R2234" t="s">
        <v>40</v>
      </c>
      <c r="S2234" t="str">
        <f>IF(Table1[[#This Row],[Current Employee Rating]]&gt;=4,"High Performer",IF(Table1[[#This Row],[Current Employee Rating]]&gt;=3,"Average Performer","Low Performer"))</f>
        <v>Low Performer</v>
      </c>
      <c r="T2234">
        <v>2</v>
      </c>
      <c r="U2234" s="1">
        <v>44972</v>
      </c>
      <c r="V2234">
        <v>1</v>
      </c>
      <c r="W2234" t="str">
        <f>IF(Table1[[#This Row],[Engagement Score]]&lt;3,"Low",IF(Table1[[#This Row],[Engagement Score]]&lt;4,"Medium","High"))</f>
        <v>Low</v>
      </c>
      <c r="X2234">
        <v>3</v>
      </c>
      <c r="Y2234" t="str">
        <f>IF(Table1[[#This Row],[Satisfaction Score]]&lt;3,"Unsatisfied",IF(Table1[[#This Row],[Satisfaction Score]]&lt;4,"Neutral","Satisfied"))</f>
        <v>Neutral</v>
      </c>
      <c r="Z2234">
        <v>1</v>
      </c>
      <c r="AA2234" s="1">
        <v>45063</v>
      </c>
      <c r="AB2234" t="s">
        <v>68</v>
      </c>
      <c r="AC2234" t="s">
        <v>51</v>
      </c>
      <c r="AD2234" t="s">
        <v>52</v>
      </c>
      <c r="AE2234">
        <v>4</v>
      </c>
      <c r="AF2234" s="5">
        <v>100.17</v>
      </c>
      <c r="AG2234">
        <v>72</v>
      </c>
      <c r="AH2234" t="str">
        <f t="shared" si="34"/>
        <v>Old</v>
      </c>
    </row>
    <row r="2235" spans="1:34" x14ac:dyDescent="0.25">
      <c r="A2235">
        <v>2759</v>
      </c>
      <c r="B2235" s="1">
        <v>43338</v>
      </c>
      <c r="C2235">
        <v>7</v>
      </c>
      <c r="D2235" t="s">
        <v>28</v>
      </c>
      <c r="E2235" t="s">
        <v>94</v>
      </c>
      <c r="F2235" t="s">
        <v>30</v>
      </c>
      <c r="G2235" t="s">
        <v>55</v>
      </c>
      <c r="H2235" t="s">
        <v>56</v>
      </c>
      <c r="I2235" t="s">
        <v>55</v>
      </c>
      <c r="J2235" t="s">
        <v>34</v>
      </c>
      <c r="K2235" t="s">
        <v>188</v>
      </c>
      <c r="L2235" t="s">
        <v>47</v>
      </c>
      <c r="M2235" s="1">
        <v>32632</v>
      </c>
      <c r="N2235" t="s">
        <v>36</v>
      </c>
      <c r="O2235" t="s">
        <v>48</v>
      </c>
      <c r="P2235" t="s">
        <v>38</v>
      </c>
      <c r="Q2235" t="s">
        <v>77</v>
      </c>
      <c r="R2235" t="s">
        <v>40</v>
      </c>
      <c r="S2235" t="str">
        <f>IF(Table1[[#This Row],[Current Employee Rating]]&gt;=4,"High Performer",IF(Table1[[#This Row],[Current Employee Rating]]&gt;=3,"Average Performer","Low Performer"))</f>
        <v>Low Performer</v>
      </c>
      <c r="T2235">
        <v>2</v>
      </c>
      <c r="U2235" s="1">
        <v>44871</v>
      </c>
      <c r="V2235">
        <v>3</v>
      </c>
      <c r="W2235" t="str">
        <f>IF(Table1[[#This Row],[Engagement Score]]&lt;3,"Low",IF(Table1[[#This Row],[Engagement Score]]&lt;4,"Medium","High"))</f>
        <v>Medium</v>
      </c>
      <c r="X2235">
        <v>1</v>
      </c>
      <c r="Y2235" t="str">
        <f>IF(Table1[[#This Row],[Satisfaction Score]]&lt;3,"Unsatisfied",IF(Table1[[#This Row],[Satisfaction Score]]&lt;4,"Neutral","Satisfied"))</f>
        <v>Unsatisfied</v>
      </c>
      <c r="Z2235">
        <v>3</v>
      </c>
      <c r="AA2235" s="1">
        <v>45107</v>
      </c>
      <c r="AB2235" t="s">
        <v>62</v>
      </c>
      <c r="AC2235" t="s">
        <v>42</v>
      </c>
      <c r="AD2235" t="s">
        <v>52</v>
      </c>
      <c r="AE2235">
        <v>1</v>
      </c>
      <c r="AF2235" s="5">
        <v>662.8</v>
      </c>
      <c r="AG2235">
        <v>29</v>
      </c>
      <c r="AH2235" t="str">
        <f t="shared" si="34"/>
        <v>Adult</v>
      </c>
    </row>
    <row r="2236" spans="1:34" x14ac:dyDescent="0.25">
      <c r="A2236">
        <v>2760</v>
      </c>
      <c r="B2236" s="1">
        <v>44171</v>
      </c>
      <c r="C2236">
        <v>5</v>
      </c>
      <c r="D2236" t="s">
        <v>106</v>
      </c>
      <c r="E2236" t="s">
        <v>69</v>
      </c>
      <c r="F2236" t="s">
        <v>30</v>
      </c>
      <c r="G2236" t="s">
        <v>46</v>
      </c>
      <c r="H2236" t="s">
        <v>56</v>
      </c>
      <c r="I2236" t="s">
        <v>33</v>
      </c>
      <c r="J2236" t="s">
        <v>34</v>
      </c>
      <c r="K2236" t="s">
        <v>188</v>
      </c>
      <c r="L2236" t="s">
        <v>97</v>
      </c>
      <c r="M2236" s="1">
        <v>25404</v>
      </c>
      <c r="N2236" t="s">
        <v>36</v>
      </c>
      <c r="O2236" t="s">
        <v>48</v>
      </c>
      <c r="P2236" t="s">
        <v>60</v>
      </c>
      <c r="Q2236" t="s">
        <v>61</v>
      </c>
      <c r="R2236" t="s">
        <v>40</v>
      </c>
      <c r="S2236" t="str">
        <f>IF(Table1[[#This Row],[Current Employee Rating]]&gt;=4,"High Performer",IF(Table1[[#This Row],[Current Employee Rating]]&gt;=3,"Average Performer","Low Performer"))</f>
        <v>Low Performer</v>
      </c>
      <c r="T2236">
        <v>2</v>
      </c>
      <c r="U2236" s="1">
        <v>44830</v>
      </c>
      <c r="V2236">
        <v>2</v>
      </c>
      <c r="W2236" t="str">
        <f>IF(Table1[[#This Row],[Engagement Score]]&lt;3,"Low",IF(Table1[[#This Row],[Engagement Score]]&lt;4,"Medium","High"))</f>
        <v>Low</v>
      </c>
      <c r="X2236">
        <v>1</v>
      </c>
      <c r="Y2236" t="str">
        <f>IF(Table1[[#This Row],[Satisfaction Score]]&lt;3,"Unsatisfied",IF(Table1[[#This Row],[Satisfaction Score]]&lt;4,"Neutral","Satisfied"))</f>
        <v>Unsatisfied</v>
      </c>
      <c r="Z2236">
        <v>4</v>
      </c>
      <c r="AA2236" s="1">
        <v>45049</v>
      </c>
      <c r="AB2236" t="s">
        <v>41</v>
      </c>
      <c r="AC2236" t="s">
        <v>42</v>
      </c>
      <c r="AD2236" t="s">
        <v>63</v>
      </c>
      <c r="AE2236">
        <v>3</v>
      </c>
      <c r="AF2236" s="5">
        <v>287.58999999999997</v>
      </c>
      <c r="AG2236">
        <v>51</v>
      </c>
      <c r="AH2236" t="str">
        <f t="shared" si="34"/>
        <v>Middle Aged</v>
      </c>
    </row>
    <row r="2237" spans="1:34" x14ac:dyDescent="0.25">
      <c r="A2237">
        <v>2761</v>
      </c>
      <c r="B2237" s="1">
        <v>44543</v>
      </c>
      <c r="C2237">
        <v>4</v>
      </c>
      <c r="D2237" t="s">
        <v>28</v>
      </c>
      <c r="E2237" t="s">
        <v>44</v>
      </c>
      <c r="F2237" t="s">
        <v>30</v>
      </c>
      <c r="G2237" t="s">
        <v>31</v>
      </c>
      <c r="H2237" t="s">
        <v>32</v>
      </c>
      <c r="I2237" t="s">
        <v>33</v>
      </c>
      <c r="J2237" t="s">
        <v>34</v>
      </c>
      <c r="K2237" t="s">
        <v>188</v>
      </c>
      <c r="L2237" t="s">
        <v>101</v>
      </c>
      <c r="M2237" s="1">
        <v>35468</v>
      </c>
      <c r="N2237" t="s">
        <v>36</v>
      </c>
      <c r="O2237" t="s">
        <v>37</v>
      </c>
      <c r="P2237" t="s">
        <v>84</v>
      </c>
      <c r="Q2237" t="s">
        <v>67</v>
      </c>
      <c r="R2237" t="s">
        <v>40</v>
      </c>
      <c r="S2237" t="str">
        <f>IF(Table1[[#This Row],[Current Employee Rating]]&gt;=4,"High Performer",IF(Table1[[#This Row],[Current Employee Rating]]&gt;=3,"Average Performer","Low Performer"))</f>
        <v>High Performer</v>
      </c>
      <c r="T2237">
        <v>4</v>
      </c>
      <c r="U2237" s="1">
        <v>44972</v>
      </c>
      <c r="V2237">
        <v>1</v>
      </c>
      <c r="W2237" t="str">
        <f>IF(Table1[[#This Row],[Engagement Score]]&lt;3,"Low",IF(Table1[[#This Row],[Engagement Score]]&lt;4,"Medium","High"))</f>
        <v>Low</v>
      </c>
      <c r="X2237">
        <v>4</v>
      </c>
      <c r="Y2237" t="str">
        <f>IF(Table1[[#This Row],[Satisfaction Score]]&lt;3,"Unsatisfied",IF(Table1[[#This Row],[Satisfaction Score]]&lt;4,"Neutral","Satisfied"))</f>
        <v>Satisfied</v>
      </c>
      <c r="Z2237">
        <v>3</v>
      </c>
      <c r="AA2237" s="1">
        <v>44891</v>
      </c>
      <c r="AB2237" t="s">
        <v>62</v>
      </c>
      <c r="AC2237" t="s">
        <v>51</v>
      </c>
      <c r="AD2237" t="s">
        <v>52</v>
      </c>
      <c r="AE2237">
        <v>4</v>
      </c>
      <c r="AF2237" s="5">
        <v>653.32000000000005</v>
      </c>
      <c r="AG2237">
        <v>24</v>
      </c>
      <c r="AH2237" t="str">
        <f t="shared" si="34"/>
        <v>Young Adult</v>
      </c>
    </row>
    <row r="2238" spans="1:34" x14ac:dyDescent="0.25">
      <c r="A2238">
        <v>2762</v>
      </c>
      <c r="B2238" s="1">
        <v>44374</v>
      </c>
      <c r="C2238">
        <v>4</v>
      </c>
      <c r="D2238" t="s">
        <v>106</v>
      </c>
      <c r="E2238" t="s">
        <v>29</v>
      </c>
      <c r="F2238" t="s">
        <v>108</v>
      </c>
      <c r="G2238" t="s">
        <v>46</v>
      </c>
      <c r="H2238" t="s">
        <v>45</v>
      </c>
      <c r="I2238" t="s">
        <v>33</v>
      </c>
      <c r="J2238" t="s">
        <v>34</v>
      </c>
      <c r="K2238" t="s">
        <v>188</v>
      </c>
      <c r="L2238" t="s">
        <v>70</v>
      </c>
      <c r="M2238" s="1">
        <v>16415</v>
      </c>
      <c r="N2238" t="s">
        <v>36</v>
      </c>
      <c r="O2238" t="s">
        <v>37</v>
      </c>
      <c r="P2238" t="s">
        <v>84</v>
      </c>
      <c r="Q2238" t="s">
        <v>61</v>
      </c>
      <c r="R2238" t="s">
        <v>40</v>
      </c>
      <c r="S2238" t="str">
        <f>IF(Table1[[#This Row],[Current Employee Rating]]&gt;=4,"High Performer",IF(Table1[[#This Row],[Current Employee Rating]]&gt;=3,"Average Performer","Low Performer"))</f>
        <v>High Performer</v>
      </c>
      <c r="T2238">
        <v>4</v>
      </c>
      <c r="U2238" s="1">
        <v>44934</v>
      </c>
      <c r="V2238">
        <v>3</v>
      </c>
      <c r="W2238" t="str">
        <f>IF(Table1[[#This Row],[Engagement Score]]&lt;3,"Low",IF(Table1[[#This Row],[Engagement Score]]&lt;4,"Medium","High"))</f>
        <v>Medium</v>
      </c>
      <c r="X2238">
        <v>1</v>
      </c>
      <c r="Y2238" t="str">
        <f>IF(Table1[[#This Row],[Satisfaction Score]]&lt;3,"Unsatisfied",IF(Table1[[#This Row],[Satisfaction Score]]&lt;4,"Neutral","Satisfied"))</f>
        <v>Unsatisfied</v>
      </c>
      <c r="Z2238">
        <v>2</v>
      </c>
      <c r="AA2238" s="1">
        <v>45042</v>
      </c>
      <c r="AB2238" t="s">
        <v>41</v>
      </c>
      <c r="AC2238" t="s">
        <v>42</v>
      </c>
      <c r="AD2238" t="s">
        <v>43</v>
      </c>
      <c r="AE2238">
        <v>3</v>
      </c>
      <c r="AF2238" s="5">
        <v>254.85</v>
      </c>
      <c r="AG2238">
        <v>77</v>
      </c>
      <c r="AH2238" t="str">
        <f t="shared" si="34"/>
        <v>Old</v>
      </c>
    </row>
    <row r="2239" spans="1:34" x14ac:dyDescent="0.25">
      <c r="A2239">
        <v>2763</v>
      </c>
      <c r="B2239" s="1">
        <v>43757</v>
      </c>
      <c r="C2239">
        <v>6</v>
      </c>
      <c r="D2239" t="s">
        <v>28</v>
      </c>
      <c r="E2239" t="s">
        <v>81</v>
      </c>
      <c r="F2239" t="s">
        <v>30</v>
      </c>
      <c r="G2239" t="s">
        <v>46</v>
      </c>
      <c r="H2239" t="s">
        <v>32</v>
      </c>
      <c r="I2239" t="s">
        <v>55</v>
      </c>
      <c r="J2239" t="s">
        <v>34</v>
      </c>
      <c r="K2239" t="s">
        <v>188</v>
      </c>
      <c r="L2239" t="s">
        <v>70</v>
      </c>
      <c r="M2239" s="1">
        <v>33376</v>
      </c>
      <c r="N2239" t="s">
        <v>36</v>
      </c>
      <c r="O2239" t="s">
        <v>37</v>
      </c>
      <c r="P2239" t="s">
        <v>49</v>
      </c>
      <c r="Q2239" t="s">
        <v>61</v>
      </c>
      <c r="R2239" t="s">
        <v>40</v>
      </c>
      <c r="S2239" t="str">
        <f>IF(Table1[[#This Row],[Current Employee Rating]]&gt;=4,"High Performer",IF(Table1[[#This Row],[Current Employee Rating]]&gt;=3,"Average Performer","Low Performer"))</f>
        <v>Low Performer</v>
      </c>
      <c r="T2239">
        <v>2</v>
      </c>
      <c r="U2239" s="1">
        <v>44778</v>
      </c>
      <c r="V2239">
        <v>4</v>
      </c>
      <c r="W2239" t="str">
        <f>IF(Table1[[#This Row],[Engagement Score]]&lt;3,"Low",IF(Table1[[#This Row],[Engagement Score]]&lt;4,"Medium","High"))</f>
        <v>High</v>
      </c>
      <c r="X2239">
        <v>2</v>
      </c>
      <c r="Y2239" t="str">
        <f>IF(Table1[[#This Row],[Satisfaction Score]]&lt;3,"Unsatisfied",IF(Table1[[#This Row],[Satisfaction Score]]&lt;4,"Neutral","Satisfied"))</f>
        <v>Unsatisfied</v>
      </c>
      <c r="Z2239">
        <v>4</v>
      </c>
      <c r="AA2239" s="1">
        <v>44889</v>
      </c>
      <c r="AB2239" t="s">
        <v>68</v>
      </c>
      <c r="AC2239" t="s">
        <v>51</v>
      </c>
      <c r="AD2239" t="s">
        <v>63</v>
      </c>
      <c r="AE2239">
        <v>4</v>
      </c>
      <c r="AF2239" s="5">
        <v>430.35</v>
      </c>
      <c r="AG2239">
        <v>28</v>
      </c>
      <c r="AH2239" t="str">
        <f t="shared" si="34"/>
        <v>Adult</v>
      </c>
    </row>
    <row r="2240" spans="1:34" x14ac:dyDescent="0.25">
      <c r="A2240">
        <v>2764</v>
      </c>
      <c r="B2240" s="1">
        <v>44891</v>
      </c>
      <c r="C2240">
        <v>3</v>
      </c>
      <c r="D2240" t="s">
        <v>28</v>
      </c>
      <c r="E2240" t="s">
        <v>74</v>
      </c>
      <c r="F2240" t="s">
        <v>30</v>
      </c>
      <c r="G2240" t="s">
        <v>46</v>
      </c>
      <c r="H2240" t="s">
        <v>32</v>
      </c>
      <c r="I2240" t="s">
        <v>55</v>
      </c>
      <c r="J2240" t="s">
        <v>34</v>
      </c>
      <c r="K2240" t="s">
        <v>188</v>
      </c>
      <c r="L2240" t="s">
        <v>79</v>
      </c>
      <c r="M2240" s="1">
        <v>34052</v>
      </c>
      <c r="N2240" t="s">
        <v>36</v>
      </c>
      <c r="O2240" t="s">
        <v>48</v>
      </c>
      <c r="P2240" t="s">
        <v>72</v>
      </c>
      <c r="Q2240" t="s">
        <v>61</v>
      </c>
      <c r="R2240" t="s">
        <v>40</v>
      </c>
      <c r="S2240" t="str">
        <f>IF(Table1[[#This Row],[Current Employee Rating]]&gt;=4,"High Performer",IF(Table1[[#This Row],[Current Employee Rating]]&gt;=3,"Average Performer","Low Performer"))</f>
        <v>Low Performer</v>
      </c>
      <c r="T2240">
        <v>2</v>
      </c>
      <c r="U2240" s="1">
        <v>44856</v>
      </c>
      <c r="V2240">
        <v>2</v>
      </c>
      <c r="W2240" t="str">
        <f>IF(Table1[[#This Row],[Engagement Score]]&lt;3,"Low",IF(Table1[[#This Row],[Engagement Score]]&lt;4,"Medium","High"))</f>
        <v>Low</v>
      </c>
      <c r="X2240">
        <v>4</v>
      </c>
      <c r="Y2240" t="str">
        <f>IF(Table1[[#This Row],[Satisfaction Score]]&lt;3,"Unsatisfied",IF(Table1[[#This Row],[Satisfaction Score]]&lt;4,"Neutral","Satisfied"))</f>
        <v>Satisfied</v>
      </c>
      <c r="Z2240">
        <v>3</v>
      </c>
      <c r="AA2240" s="1">
        <v>45091</v>
      </c>
      <c r="AB2240" t="s">
        <v>92</v>
      </c>
      <c r="AC2240" t="s">
        <v>51</v>
      </c>
      <c r="AD2240" t="s">
        <v>52</v>
      </c>
      <c r="AE2240">
        <v>5</v>
      </c>
      <c r="AF2240" s="5">
        <v>755.77</v>
      </c>
      <c r="AG2240">
        <v>29</v>
      </c>
      <c r="AH2240" t="str">
        <f t="shared" si="34"/>
        <v>Adult</v>
      </c>
    </row>
    <row r="2241" spans="1:34" x14ac:dyDescent="0.25">
      <c r="A2241">
        <v>2765</v>
      </c>
      <c r="B2241" s="1">
        <v>43696</v>
      </c>
      <c r="C2241">
        <v>6</v>
      </c>
      <c r="D2241" t="s">
        <v>28</v>
      </c>
      <c r="E2241" t="s">
        <v>54</v>
      </c>
      <c r="F2241" t="s">
        <v>30</v>
      </c>
      <c r="G2241" t="s">
        <v>55</v>
      </c>
      <c r="H2241" t="s">
        <v>32</v>
      </c>
      <c r="I2241" t="s">
        <v>55</v>
      </c>
      <c r="J2241" t="s">
        <v>34</v>
      </c>
      <c r="K2241" t="s">
        <v>188</v>
      </c>
      <c r="L2241" t="s">
        <v>101</v>
      </c>
      <c r="M2241" s="1">
        <v>24662</v>
      </c>
      <c r="N2241" t="s">
        <v>36</v>
      </c>
      <c r="O2241" t="s">
        <v>48</v>
      </c>
      <c r="P2241" t="s">
        <v>72</v>
      </c>
      <c r="Q2241" t="s">
        <v>39</v>
      </c>
      <c r="R2241" t="s">
        <v>40</v>
      </c>
      <c r="S2241" t="str">
        <f>IF(Table1[[#This Row],[Current Employee Rating]]&gt;=4,"High Performer",IF(Table1[[#This Row],[Current Employee Rating]]&gt;=3,"Average Performer","Low Performer"))</f>
        <v>High Performer</v>
      </c>
      <c r="T2241">
        <v>4</v>
      </c>
      <c r="U2241" s="1">
        <v>44931</v>
      </c>
      <c r="V2241">
        <v>3</v>
      </c>
      <c r="W2241" t="str">
        <f>IF(Table1[[#This Row],[Engagement Score]]&lt;3,"Low",IF(Table1[[#This Row],[Engagement Score]]&lt;4,"Medium","High"))</f>
        <v>Medium</v>
      </c>
      <c r="X2241">
        <v>1</v>
      </c>
      <c r="Y2241" t="str">
        <f>IF(Table1[[#This Row],[Satisfaction Score]]&lt;3,"Unsatisfied",IF(Table1[[#This Row],[Satisfaction Score]]&lt;4,"Neutral","Satisfied"))</f>
        <v>Unsatisfied</v>
      </c>
      <c r="Z2241">
        <v>3</v>
      </c>
      <c r="AA2241" s="1">
        <v>45015</v>
      </c>
      <c r="AB2241" t="s">
        <v>50</v>
      </c>
      <c r="AC2241" t="s">
        <v>42</v>
      </c>
      <c r="AD2241" t="s">
        <v>52</v>
      </c>
      <c r="AE2241">
        <v>2</v>
      </c>
      <c r="AF2241" s="5">
        <v>529.91</v>
      </c>
      <c r="AG2241">
        <v>52</v>
      </c>
      <c r="AH2241" t="str">
        <f t="shared" si="34"/>
        <v>Middle Aged</v>
      </c>
    </row>
    <row r="2242" spans="1:34" x14ac:dyDescent="0.25">
      <c r="A2242">
        <v>2766</v>
      </c>
      <c r="B2242" s="1">
        <v>43334</v>
      </c>
      <c r="C2242">
        <v>7</v>
      </c>
      <c r="D2242" t="s">
        <v>106</v>
      </c>
      <c r="E2242" t="s">
        <v>44</v>
      </c>
      <c r="F2242" t="s">
        <v>108</v>
      </c>
      <c r="G2242" t="s">
        <v>46</v>
      </c>
      <c r="H2242" t="s">
        <v>45</v>
      </c>
      <c r="I2242" t="s">
        <v>55</v>
      </c>
      <c r="J2242" t="s">
        <v>34</v>
      </c>
      <c r="K2242" t="s">
        <v>188</v>
      </c>
      <c r="L2242" t="s">
        <v>79</v>
      </c>
      <c r="M2242" s="1">
        <v>20999</v>
      </c>
      <c r="N2242" t="s">
        <v>36</v>
      </c>
      <c r="O2242" t="s">
        <v>37</v>
      </c>
      <c r="P2242" t="s">
        <v>49</v>
      </c>
      <c r="Q2242" t="s">
        <v>67</v>
      </c>
      <c r="R2242" t="s">
        <v>40</v>
      </c>
      <c r="S2242" t="str">
        <f>IF(Table1[[#This Row],[Current Employee Rating]]&gt;=4,"High Performer",IF(Table1[[#This Row],[Current Employee Rating]]&gt;=3,"Average Performer","Low Performer"))</f>
        <v>Low Performer</v>
      </c>
      <c r="T2242">
        <v>2</v>
      </c>
      <c r="U2242" s="1">
        <v>44826</v>
      </c>
      <c r="V2242">
        <v>3</v>
      </c>
      <c r="W2242" t="str">
        <f>IF(Table1[[#This Row],[Engagement Score]]&lt;3,"Low",IF(Table1[[#This Row],[Engagement Score]]&lt;4,"Medium","High"))</f>
        <v>Medium</v>
      </c>
      <c r="X2242">
        <v>5</v>
      </c>
      <c r="Y2242" t="str">
        <f>IF(Table1[[#This Row],[Satisfaction Score]]&lt;3,"Unsatisfied",IF(Table1[[#This Row],[Satisfaction Score]]&lt;4,"Neutral","Satisfied"))</f>
        <v>Satisfied</v>
      </c>
      <c r="Z2242">
        <v>5</v>
      </c>
      <c r="AA2242" s="1">
        <v>45010</v>
      </c>
      <c r="AB2242" t="s">
        <v>68</v>
      </c>
      <c r="AC2242" t="s">
        <v>51</v>
      </c>
      <c r="AD2242" t="s">
        <v>63</v>
      </c>
      <c r="AE2242">
        <v>1</v>
      </c>
      <c r="AF2242" s="5">
        <v>440.14</v>
      </c>
      <c r="AG2242">
        <v>61</v>
      </c>
      <c r="AH2242" t="str">
        <f t="shared" si="34"/>
        <v>Old</v>
      </c>
    </row>
    <row r="2243" spans="1:34" x14ac:dyDescent="0.25">
      <c r="A2243">
        <v>2767</v>
      </c>
      <c r="B2243" s="1">
        <v>44685</v>
      </c>
      <c r="C2243">
        <v>4</v>
      </c>
      <c r="D2243" t="s">
        <v>28</v>
      </c>
      <c r="E2243" t="s">
        <v>69</v>
      </c>
      <c r="F2243" t="s">
        <v>30</v>
      </c>
      <c r="G2243" t="s">
        <v>55</v>
      </c>
      <c r="H2243" t="s">
        <v>45</v>
      </c>
      <c r="I2243" t="s">
        <v>55</v>
      </c>
      <c r="J2243" t="s">
        <v>34</v>
      </c>
      <c r="K2243" t="s">
        <v>188</v>
      </c>
      <c r="L2243" t="s">
        <v>70</v>
      </c>
      <c r="M2243" s="1">
        <v>17913</v>
      </c>
      <c r="N2243" t="s">
        <v>36</v>
      </c>
      <c r="O2243" t="s">
        <v>37</v>
      </c>
      <c r="P2243" t="s">
        <v>84</v>
      </c>
      <c r="Q2243" t="s">
        <v>77</v>
      </c>
      <c r="R2243" t="s">
        <v>40</v>
      </c>
      <c r="S2243" t="str">
        <f>IF(Table1[[#This Row],[Current Employee Rating]]&gt;=4,"High Performer",IF(Table1[[#This Row],[Current Employee Rating]]&gt;=3,"Average Performer","Low Performer"))</f>
        <v>Low Performer</v>
      </c>
      <c r="T2243">
        <v>2</v>
      </c>
      <c r="U2243" s="1">
        <v>44909</v>
      </c>
      <c r="V2243">
        <v>3</v>
      </c>
      <c r="W2243" t="str">
        <f>IF(Table1[[#This Row],[Engagement Score]]&lt;3,"Low",IF(Table1[[#This Row],[Engagement Score]]&lt;4,"Medium","High"))</f>
        <v>Medium</v>
      </c>
      <c r="X2243">
        <v>3</v>
      </c>
      <c r="Y2243" t="str">
        <f>IF(Table1[[#This Row],[Satisfaction Score]]&lt;3,"Unsatisfied",IF(Table1[[#This Row],[Satisfaction Score]]&lt;4,"Neutral","Satisfied"))</f>
        <v>Neutral</v>
      </c>
      <c r="Z2243">
        <v>4</v>
      </c>
      <c r="AA2243" s="1">
        <v>44947</v>
      </c>
      <c r="AB2243" t="s">
        <v>50</v>
      </c>
      <c r="AC2243" t="s">
        <v>42</v>
      </c>
      <c r="AD2243" t="s">
        <v>73</v>
      </c>
      <c r="AE2243">
        <v>2</v>
      </c>
      <c r="AF2243" s="5">
        <v>972.3</v>
      </c>
      <c r="AG2243">
        <v>73</v>
      </c>
      <c r="AH2243" t="str">
        <f t="shared" ref="AH2243:AH2306" si="35">IF(AG2243&lt;25,"Young Adult", IF(AG2243&lt;40, "Adult", IF(AG2243&lt;60, "Middle Aged", "Old")))</f>
        <v>Old</v>
      </c>
    </row>
    <row r="2244" spans="1:34" x14ac:dyDescent="0.25">
      <c r="A2244">
        <v>2768</v>
      </c>
      <c r="B2244" s="1">
        <v>44724</v>
      </c>
      <c r="C2244">
        <v>3</v>
      </c>
      <c r="D2244" t="s">
        <v>28</v>
      </c>
      <c r="E2244" t="s">
        <v>74</v>
      </c>
      <c r="F2244" t="s">
        <v>30</v>
      </c>
      <c r="G2244" t="s">
        <v>46</v>
      </c>
      <c r="H2244" t="s">
        <v>56</v>
      </c>
      <c r="I2244" t="s">
        <v>33</v>
      </c>
      <c r="J2244" t="s">
        <v>34</v>
      </c>
      <c r="K2244" t="s">
        <v>188</v>
      </c>
      <c r="L2244" t="s">
        <v>111</v>
      </c>
      <c r="M2244" s="1">
        <v>29637</v>
      </c>
      <c r="N2244" t="s">
        <v>36</v>
      </c>
      <c r="O2244" t="s">
        <v>48</v>
      </c>
      <c r="P2244" t="s">
        <v>84</v>
      </c>
      <c r="Q2244" t="s">
        <v>67</v>
      </c>
      <c r="R2244" t="s">
        <v>40</v>
      </c>
      <c r="S2244" t="str">
        <f>IF(Table1[[#This Row],[Current Employee Rating]]&gt;=4,"High Performer",IF(Table1[[#This Row],[Current Employee Rating]]&gt;=3,"Average Performer","Low Performer"))</f>
        <v>Low Performer</v>
      </c>
      <c r="T2244">
        <v>2</v>
      </c>
      <c r="U2244" s="1">
        <v>44793</v>
      </c>
      <c r="V2244">
        <v>2</v>
      </c>
      <c r="W2244" t="str">
        <f>IF(Table1[[#This Row],[Engagement Score]]&lt;3,"Low",IF(Table1[[#This Row],[Engagement Score]]&lt;4,"Medium","High"))</f>
        <v>Low</v>
      </c>
      <c r="X2244">
        <v>1</v>
      </c>
      <c r="Y2244" t="str">
        <f>IF(Table1[[#This Row],[Satisfaction Score]]&lt;3,"Unsatisfied",IF(Table1[[#This Row],[Satisfaction Score]]&lt;4,"Neutral","Satisfied"))</f>
        <v>Unsatisfied</v>
      </c>
      <c r="Z2244">
        <v>5</v>
      </c>
      <c r="AA2244" s="1">
        <v>44858</v>
      </c>
      <c r="AB2244" t="s">
        <v>62</v>
      </c>
      <c r="AC2244" t="s">
        <v>42</v>
      </c>
      <c r="AD2244" t="s">
        <v>52</v>
      </c>
      <c r="AE2244">
        <v>5</v>
      </c>
      <c r="AF2244" s="5">
        <v>176.6</v>
      </c>
      <c r="AG2244">
        <v>41</v>
      </c>
      <c r="AH2244" t="str">
        <f t="shared" si="35"/>
        <v>Middle Aged</v>
      </c>
    </row>
    <row r="2245" spans="1:34" x14ac:dyDescent="0.25">
      <c r="A2245">
        <v>2769</v>
      </c>
      <c r="B2245" s="1">
        <v>43412</v>
      </c>
      <c r="C2245">
        <v>7</v>
      </c>
      <c r="D2245" t="s">
        <v>28</v>
      </c>
      <c r="E2245" t="s">
        <v>81</v>
      </c>
      <c r="F2245" t="s">
        <v>30</v>
      </c>
      <c r="G2245" t="s">
        <v>31</v>
      </c>
      <c r="H2245" t="s">
        <v>45</v>
      </c>
      <c r="I2245" t="s">
        <v>46</v>
      </c>
      <c r="J2245" t="s">
        <v>34</v>
      </c>
      <c r="K2245" t="s">
        <v>188</v>
      </c>
      <c r="L2245" t="s">
        <v>47</v>
      </c>
      <c r="M2245" s="1">
        <v>18506</v>
      </c>
      <c r="N2245" t="s">
        <v>36</v>
      </c>
      <c r="O2245" t="s">
        <v>48</v>
      </c>
      <c r="P2245" t="s">
        <v>60</v>
      </c>
      <c r="Q2245" t="s">
        <v>39</v>
      </c>
      <c r="R2245" t="s">
        <v>40</v>
      </c>
      <c r="S2245" t="str">
        <f>IF(Table1[[#This Row],[Current Employee Rating]]&gt;=4,"High Performer",IF(Table1[[#This Row],[Current Employee Rating]]&gt;=3,"Average Performer","Low Performer"))</f>
        <v>High Performer</v>
      </c>
      <c r="T2245">
        <v>4</v>
      </c>
      <c r="U2245" s="1">
        <v>44780</v>
      </c>
      <c r="V2245">
        <v>3</v>
      </c>
      <c r="W2245" t="str">
        <f>IF(Table1[[#This Row],[Engagement Score]]&lt;3,"Low",IF(Table1[[#This Row],[Engagement Score]]&lt;4,"Medium","High"))</f>
        <v>Medium</v>
      </c>
      <c r="X2245">
        <v>1</v>
      </c>
      <c r="Y2245" t="str">
        <f>IF(Table1[[#This Row],[Satisfaction Score]]&lt;3,"Unsatisfied",IF(Table1[[#This Row],[Satisfaction Score]]&lt;4,"Neutral","Satisfied"))</f>
        <v>Unsatisfied</v>
      </c>
      <c r="Z2245">
        <v>3</v>
      </c>
      <c r="AA2245" s="1">
        <v>45124</v>
      </c>
      <c r="AB2245" t="s">
        <v>62</v>
      </c>
      <c r="AC2245" t="s">
        <v>42</v>
      </c>
      <c r="AD2245" t="s">
        <v>63</v>
      </c>
      <c r="AE2245">
        <v>1</v>
      </c>
      <c r="AF2245" s="5">
        <v>747.74</v>
      </c>
      <c r="AG2245">
        <v>68</v>
      </c>
      <c r="AH2245" t="str">
        <f t="shared" si="35"/>
        <v>Old</v>
      </c>
    </row>
    <row r="2246" spans="1:34" x14ac:dyDescent="0.25">
      <c r="A2246">
        <v>2770</v>
      </c>
      <c r="B2246" s="1">
        <v>44382</v>
      </c>
      <c r="C2246">
        <v>4</v>
      </c>
      <c r="D2246" t="s">
        <v>28</v>
      </c>
      <c r="E2246" t="s">
        <v>54</v>
      </c>
      <c r="F2246" t="s">
        <v>30</v>
      </c>
      <c r="G2246" t="s">
        <v>46</v>
      </c>
      <c r="H2246" t="s">
        <v>45</v>
      </c>
      <c r="I2246" t="s">
        <v>46</v>
      </c>
      <c r="J2246" t="s">
        <v>34</v>
      </c>
      <c r="K2246" t="s">
        <v>188</v>
      </c>
      <c r="L2246" t="s">
        <v>70</v>
      </c>
      <c r="M2246" s="1">
        <v>16760</v>
      </c>
      <c r="N2246" t="s">
        <v>36</v>
      </c>
      <c r="O2246" t="s">
        <v>48</v>
      </c>
      <c r="P2246" t="s">
        <v>72</v>
      </c>
      <c r="Q2246" t="s">
        <v>77</v>
      </c>
      <c r="R2246" t="s">
        <v>40</v>
      </c>
      <c r="S2246" t="str">
        <f>IF(Table1[[#This Row],[Current Employee Rating]]&gt;=4,"High Performer",IF(Table1[[#This Row],[Current Employee Rating]]&gt;=3,"Average Performer","Low Performer"))</f>
        <v>High Performer</v>
      </c>
      <c r="T2246">
        <v>5</v>
      </c>
      <c r="U2246" s="1">
        <v>44982</v>
      </c>
      <c r="V2246">
        <v>1</v>
      </c>
      <c r="W2246" t="str">
        <f>IF(Table1[[#This Row],[Engagement Score]]&lt;3,"Low",IF(Table1[[#This Row],[Engagement Score]]&lt;4,"Medium","High"))</f>
        <v>Low</v>
      </c>
      <c r="X2246">
        <v>2</v>
      </c>
      <c r="Y2246" t="str">
        <f>IF(Table1[[#This Row],[Satisfaction Score]]&lt;3,"Unsatisfied",IF(Table1[[#This Row],[Satisfaction Score]]&lt;4,"Neutral","Satisfied"))</f>
        <v>Unsatisfied</v>
      </c>
      <c r="Z2246">
        <v>3</v>
      </c>
      <c r="AA2246" s="1">
        <v>45114</v>
      </c>
      <c r="AB2246" t="s">
        <v>50</v>
      </c>
      <c r="AC2246" t="s">
        <v>51</v>
      </c>
      <c r="AD2246" t="s">
        <v>73</v>
      </c>
      <c r="AE2246">
        <v>5</v>
      </c>
      <c r="AF2246" s="5">
        <v>451.03</v>
      </c>
      <c r="AG2246">
        <v>76</v>
      </c>
      <c r="AH2246" t="str">
        <f t="shared" si="35"/>
        <v>Old</v>
      </c>
    </row>
    <row r="2247" spans="1:34" x14ac:dyDescent="0.25">
      <c r="A2247">
        <v>2771</v>
      </c>
      <c r="B2247" s="1">
        <v>44020</v>
      </c>
      <c r="C2247">
        <v>5</v>
      </c>
      <c r="D2247" t="s">
        <v>28</v>
      </c>
      <c r="E2247" t="s">
        <v>69</v>
      </c>
      <c r="F2247" t="s">
        <v>108</v>
      </c>
      <c r="G2247" t="s">
        <v>55</v>
      </c>
      <c r="H2247" t="s">
        <v>45</v>
      </c>
      <c r="I2247" t="s">
        <v>33</v>
      </c>
      <c r="J2247" t="s">
        <v>34</v>
      </c>
      <c r="K2247" t="s">
        <v>188</v>
      </c>
      <c r="L2247" t="s">
        <v>101</v>
      </c>
      <c r="M2247" s="1">
        <v>18332</v>
      </c>
      <c r="N2247" t="s">
        <v>36</v>
      </c>
      <c r="O2247" t="s">
        <v>48</v>
      </c>
      <c r="P2247" t="s">
        <v>60</v>
      </c>
      <c r="Q2247" t="s">
        <v>77</v>
      </c>
      <c r="R2247" t="s">
        <v>40</v>
      </c>
      <c r="S2247" t="str">
        <f>IF(Table1[[#This Row],[Current Employee Rating]]&gt;=4,"High Performer",IF(Table1[[#This Row],[Current Employee Rating]]&gt;=3,"Average Performer","Low Performer"))</f>
        <v>High Performer</v>
      </c>
      <c r="T2247">
        <v>5</v>
      </c>
      <c r="U2247" s="1">
        <v>44954</v>
      </c>
      <c r="V2247">
        <v>2</v>
      </c>
      <c r="W2247" t="str">
        <f>IF(Table1[[#This Row],[Engagement Score]]&lt;3,"Low",IF(Table1[[#This Row],[Engagement Score]]&lt;4,"Medium","High"))</f>
        <v>Low</v>
      </c>
      <c r="X2247">
        <v>4</v>
      </c>
      <c r="Y2247" t="str">
        <f>IF(Table1[[#This Row],[Satisfaction Score]]&lt;3,"Unsatisfied",IF(Table1[[#This Row],[Satisfaction Score]]&lt;4,"Neutral","Satisfied"))</f>
        <v>Satisfied</v>
      </c>
      <c r="Z2247">
        <v>2</v>
      </c>
      <c r="AA2247" s="1">
        <v>44906</v>
      </c>
      <c r="AB2247" t="s">
        <v>68</v>
      </c>
      <c r="AC2247" t="s">
        <v>42</v>
      </c>
      <c r="AD2247" t="s">
        <v>52</v>
      </c>
      <c r="AE2247">
        <v>5</v>
      </c>
      <c r="AF2247" s="5">
        <v>255.16</v>
      </c>
      <c r="AG2247">
        <v>70</v>
      </c>
      <c r="AH2247" t="str">
        <f t="shared" si="35"/>
        <v>Old</v>
      </c>
    </row>
    <row r="2248" spans="1:34" x14ac:dyDescent="0.25">
      <c r="A2248">
        <v>2772</v>
      </c>
      <c r="B2248" s="1">
        <v>43903</v>
      </c>
      <c r="C2248">
        <v>6</v>
      </c>
      <c r="D2248" t="s">
        <v>28</v>
      </c>
      <c r="E2248" t="s">
        <v>29</v>
      </c>
      <c r="F2248" t="s">
        <v>30</v>
      </c>
      <c r="G2248" t="s">
        <v>55</v>
      </c>
      <c r="H2248" t="s">
        <v>45</v>
      </c>
      <c r="I2248" t="s">
        <v>33</v>
      </c>
      <c r="J2248" t="s">
        <v>34</v>
      </c>
      <c r="K2248" t="s">
        <v>188</v>
      </c>
      <c r="L2248" t="s">
        <v>101</v>
      </c>
      <c r="M2248" s="1">
        <v>26769</v>
      </c>
      <c r="N2248" t="s">
        <v>36</v>
      </c>
      <c r="O2248" t="s">
        <v>48</v>
      </c>
      <c r="P2248" t="s">
        <v>60</v>
      </c>
      <c r="Q2248" t="s">
        <v>67</v>
      </c>
      <c r="R2248" t="s">
        <v>40</v>
      </c>
      <c r="S2248" t="str">
        <f>IF(Table1[[#This Row],[Current Employee Rating]]&gt;=4,"High Performer",IF(Table1[[#This Row],[Current Employee Rating]]&gt;=3,"Average Performer","Low Performer"))</f>
        <v>Low Performer</v>
      </c>
      <c r="T2248">
        <v>1</v>
      </c>
      <c r="U2248" s="1">
        <v>45041</v>
      </c>
      <c r="V2248">
        <v>2</v>
      </c>
      <c r="W2248" t="str">
        <f>IF(Table1[[#This Row],[Engagement Score]]&lt;3,"Low",IF(Table1[[#This Row],[Engagement Score]]&lt;4,"Medium","High"))</f>
        <v>Low</v>
      </c>
      <c r="X2248">
        <v>4</v>
      </c>
      <c r="Y2248" t="str">
        <f>IF(Table1[[#This Row],[Satisfaction Score]]&lt;3,"Unsatisfied",IF(Table1[[#This Row],[Satisfaction Score]]&lt;4,"Neutral","Satisfied"))</f>
        <v>Satisfied</v>
      </c>
      <c r="Z2248">
        <v>5</v>
      </c>
      <c r="AA2248" s="1">
        <v>44963</v>
      </c>
      <c r="AB2248" t="s">
        <v>41</v>
      </c>
      <c r="AC2248" t="s">
        <v>42</v>
      </c>
      <c r="AD2248" t="s">
        <v>73</v>
      </c>
      <c r="AE2248">
        <v>5</v>
      </c>
      <c r="AF2248" s="5">
        <v>258.08</v>
      </c>
      <c r="AG2248">
        <v>47</v>
      </c>
      <c r="AH2248" t="str">
        <f t="shared" si="35"/>
        <v>Middle Aged</v>
      </c>
    </row>
    <row r="2249" spans="1:34" x14ac:dyDescent="0.25">
      <c r="A2249">
        <v>2773</v>
      </c>
      <c r="B2249" s="1">
        <v>44923</v>
      </c>
      <c r="C2249">
        <v>3</v>
      </c>
      <c r="D2249" t="s">
        <v>28</v>
      </c>
      <c r="E2249" t="s">
        <v>85</v>
      </c>
      <c r="F2249" t="s">
        <v>30</v>
      </c>
      <c r="G2249" t="s">
        <v>55</v>
      </c>
      <c r="H2249" t="s">
        <v>56</v>
      </c>
      <c r="I2249" t="s">
        <v>55</v>
      </c>
      <c r="J2249" t="s">
        <v>34</v>
      </c>
      <c r="K2249" t="s">
        <v>188</v>
      </c>
      <c r="L2249" t="s">
        <v>89</v>
      </c>
      <c r="M2249" s="1">
        <v>23548</v>
      </c>
      <c r="N2249" t="s">
        <v>36</v>
      </c>
      <c r="O2249" t="s">
        <v>48</v>
      </c>
      <c r="P2249" t="s">
        <v>38</v>
      </c>
      <c r="Q2249" t="s">
        <v>39</v>
      </c>
      <c r="R2249" t="s">
        <v>40</v>
      </c>
      <c r="S2249" t="str">
        <f>IF(Table1[[#This Row],[Current Employee Rating]]&gt;=4,"High Performer",IF(Table1[[#This Row],[Current Employee Rating]]&gt;=3,"Average Performer","Low Performer"))</f>
        <v>Low Performer</v>
      </c>
      <c r="T2249">
        <v>2</v>
      </c>
      <c r="U2249" s="1">
        <v>45075</v>
      </c>
      <c r="V2249">
        <v>2</v>
      </c>
      <c r="W2249" t="str">
        <f>IF(Table1[[#This Row],[Engagement Score]]&lt;3,"Low",IF(Table1[[#This Row],[Engagement Score]]&lt;4,"Medium","High"))</f>
        <v>Low</v>
      </c>
      <c r="X2249">
        <v>5</v>
      </c>
      <c r="Y2249" t="str">
        <f>IF(Table1[[#This Row],[Satisfaction Score]]&lt;3,"Unsatisfied",IF(Table1[[#This Row],[Satisfaction Score]]&lt;4,"Neutral","Satisfied"))</f>
        <v>Satisfied</v>
      </c>
      <c r="Z2249">
        <v>4</v>
      </c>
      <c r="AA2249" s="1">
        <v>44959</v>
      </c>
      <c r="AB2249" t="s">
        <v>92</v>
      </c>
      <c r="AC2249" t="s">
        <v>42</v>
      </c>
      <c r="AD2249" t="s">
        <v>63</v>
      </c>
      <c r="AE2249">
        <v>4</v>
      </c>
      <c r="AF2249" s="5">
        <v>697.67</v>
      </c>
      <c r="AG2249">
        <v>58</v>
      </c>
      <c r="AH2249" t="str">
        <f t="shared" si="35"/>
        <v>Middle Aged</v>
      </c>
    </row>
    <row r="2250" spans="1:34" x14ac:dyDescent="0.25">
      <c r="A2250">
        <v>2774</v>
      </c>
      <c r="B2250" s="1">
        <v>43907</v>
      </c>
      <c r="C2250">
        <v>6</v>
      </c>
      <c r="D2250" t="s">
        <v>28</v>
      </c>
      <c r="E2250" t="s">
        <v>44</v>
      </c>
      <c r="F2250" t="s">
        <v>30</v>
      </c>
      <c r="G2250" t="s">
        <v>55</v>
      </c>
      <c r="H2250" t="s">
        <v>56</v>
      </c>
      <c r="I2250" t="s">
        <v>46</v>
      </c>
      <c r="J2250" t="s">
        <v>34</v>
      </c>
      <c r="K2250" t="s">
        <v>188</v>
      </c>
      <c r="L2250" t="s">
        <v>70</v>
      </c>
      <c r="M2250" s="1">
        <v>34125</v>
      </c>
      <c r="N2250" t="s">
        <v>36</v>
      </c>
      <c r="O2250" t="s">
        <v>48</v>
      </c>
      <c r="P2250" t="s">
        <v>60</v>
      </c>
      <c r="Q2250" t="s">
        <v>77</v>
      </c>
      <c r="R2250" t="s">
        <v>40</v>
      </c>
      <c r="S2250" t="str">
        <f>IF(Table1[[#This Row],[Current Employee Rating]]&gt;=4,"High Performer",IF(Table1[[#This Row],[Current Employee Rating]]&gt;=3,"Average Performer","Low Performer"))</f>
        <v>High Performer</v>
      </c>
      <c r="T2250">
        <v>5</v>
      </c>
      <c r="U2250" s="1">
        <v>45074</v>
      </c>
      <c r="V2250">
        <v>1</v>
      </c>
      <c r="W2250" t="str">
        <f>IF(Table1[[#This Row],[Engagement Score]]&lt;3,"Low",IF(Table1[[#This Row],[Engagement Score]]&lt;4,"Medium","High"))</f>
        <v>Low</v>
      </c>
      <c r="X2250">
        <v>5</v>
      </c>
      <c r="Y2250" t="str">
        <f>IF(Table1[[#This Row],[Satisfaction Score]]&lt;3,"Unsatisfied",IF(Table1[[#This Row],[Satisfaction Score]]&lt;4,"Neutral","Satisfied"))</f>
        <v>Satisfied</v>
      </c>
      <c r="Z2250">
        <v>3</v>
      </c>
      <c r="AA2250" s="1">
        <v>45143</v>
      </c>
      <c r="AB2250" t="s">
        <v>92</v>
      </c>
      <c r="AC2250" t="s">
        <v>42</v>
      </c>
      <c r="AD2250" t="s">
        <v>73</v>
      </c>
      <c r="AE2250">
        <v>5</v>
      </c>
      <c r="AF2250" s="5">
        <v>694.23</v>
      </c>
      <c r="AG2250">
        <v>27</v>
      </c>
      <c r="AH2250" t="str">
        <f t="shared" si="35"/>
        <v>Adult</v>
      </c>
    </row>
    <row r="2251" spans="1:34" x14ac:dyDescent="0.25">
      <c r="A2251">
        <v>2775</v>
      </c>
      <c r="B2251" s="1">
        <v>44933</v>
      </c>
      <c r="C2251">
        <v>3</v>
      </c>
      <c r="D2251" t="s">
        <v>28</v>
      </c>
      <c r="E2251" t="s">
        <v>87</v>
      </c>
      <c r="F2251" t="s">
        <v>30</v>
      </c>
      <c r="G2251" t="s">
        <v>46</v>
      </c>
      <c r="H2251" t="s">
        <v>56</v>
      </c>
      <c r="I2251" t="s">
        <v>33</v>
      </c>
      <c r="J2251" t="s">
        <v>34</v>
      </c>
      <c r="K2251" t="s">
        <v>188</v>
      </c>
      <c r="L2251" t="s">
        <v>70</v>
      </c>
      <c r="M2251" s="1">
        <v>24157</v>
      </c>
      <c r="N2251" t="s">
        <v>36</v>
      </c>
      <c r="O2251" t="s">
        <v>37</v>
      </c>
      <c r="P2251" t="s">
        <v>38</v>
      </c>
      <c r="Q2251" t="s">
        <v>61</v>
      </c>
      <c r="R2251" t="s">
        <v>40</v>
      </c>
      <c r="S2251" t="str">
        <f>IF(Table1[[#This Row],[Current Employee Rating]]&gt;=4,"High Performer",IF(Table1[[#This Row],[Current Employee Rating]]&gt;=3,"Average Performer","Low Performer"))</f>
        <v>Low Performer</v>
      </c>
      <c r="T2251">
        <v>2</v>
      </c>
      <c r="U2251" s="1">
        <v>45142</v>
      </c>
      <c r="V2251">
        <v>1</v>
      </c>
      <c r="W2251" t="str">
        <f>IF(Table1[[#This Row],[Engagement Score]]&lt;3,"Low",IF(Table1[[#This Row],[Engagement Score]]&lt;4,"Medium","High"))</f>
        <v>Low</v>
      </c>
      <c r="X2251">
        <v>4</v>
      </c>
      <c r="Y2251" t="str">
        <f>IF(Table1[[#This Row],[Satisfaction Score]]&lt;3,"Unsatisfied",IF(Table1[[#This Row],[Satisfaction Score]]&lt;4,"Neutral","Satisfied"))</f>
        <v>Satisfied</v>
      </c>
      <c r="Z2251">
        <v>3</v>
      </c>
      <c r="AA2251" s="1">
        <v>44870</v>
      </c>
      <c r="AB2251" t="s">
        <v>68</v>
      </c>
      <c r="AC2251" t="s">
        <v>42</v>
      </c>
      <c r="AD2251" t="s">
        <v>52</v>
      </c>
      <c r="AE2251">
        <v>1</v>
      </c>
      <c r="AF2251" s="5">
        <v>703.45</v>
      </c>
      <c r="AG2251">
        <v>57</v>
      </c>
      <c r="AH2251" t="str">
        <f t="shared" si="35"/>
        <v>Middle Aged</v>
      </c>
    </row>
    <row r="2252" spans="1:34" x14ac:dyDescent="0.25">
      <c r="A2252">
        <v>2776</v>
      </c>
      <c r="B2252" s="1">
        <v>44552</v>
      </c>
      <c r="C2252">
        <v>4</v>
      </c>
      <c r="D2252" t="s">
        <v>28</v>
      </c>
      <c r="E2252" t="s">
        <v>64</v>
      </c>
      <c r="F2252" t="s">
        <v>30</v>
      </c>
      <c r="G2252" t="s">
        <v>55</v>
      </c>
      <c r="H2252" t="s">
        <v>56</v>
      </c>
      <c r="I2252" t="s">
        <v>46</v>
      </c>
      <c r="J2252" t="s">
        <v>34</v>
      </c>
      <c r="K2252" t="s">
        <v>188</v>
      </c>
      <c r="L2252" t="s">
        <v>75</v>
      </c>
      <c r="M2252" s="1">
        <v>27431</v>
      </c>
      <c r="N2252" t="s">
        <v>36</v>
      </c>
      <c r="O2252" t="s">
        <v>48</v>
      </c>
      <c r="P2252" t="s">
        <v>38</v>
      </c>
      <c r="Q2252" t="s">
        <v>61</v>
      </c>
      <c r="R2252" t="s">
        <v>40</v>
      </c>
      <c r="S2252" t="str">
        <f>IF(Table1[[#This Row],[Current Employee Rating]]&gt;=4,"High Performer",IF(Table1[[#This Row],[Current Employee Rating]]&gt;=3,"Average Performer","Low Performer"))</f>
        <v>High Performer</v>
      </c>
      <c r="T2252">
        <v>4</v>
      </c>
      <c r="U2252" s="1">
        <v>44921</v>
      </c>
      <c r="V2252">
        <v>5</v>
      </c>
      <c r="W2252" t="str">
        <f>IF(Table1[[#This Row],[Engagement Score]]&lt;3,"Low",IF(Table1[[#This Row],[Engagement Score]]&lt;4,"Medium","High"))</f>
        <v>High</v>
      </c>
      <c r="X2252">
        <v>3</v>
      </c>
      <c r="Y2252" t="str">
        <f>IF(Table1[[#This Row],[Satisfaction Score]]&lt;3,"Unsatisfied",IF(Table1[[#This Row],[Satisfaction Score]]&lt;4,"Neutral","Satisfied"))</f>
        <v>Neutral</v>
      </c>
      <c r="Z2252">
        <v>5</v>
      </c>
      <c r="AA2252" s="1">
        <v>45116</v>
      </c>
      <c r="AB2252" t="s">
        <v>41</v>
      </c>
      <c r="AC2252" t="s">
        <v>51</v>
      </c>
      <c r="AD2252" t="s">
        <v>52</v>
      </c>
      <c r="AE2252">
        <v>1</v>
      </c>
      <c r="AF2252" s="5">
        <v>134.44</v>
      </c>
      <c r="AG2252">
        <v>46</v>
      </c>
      <c r="AH2252" t="str">
        <f t="shared" si="35"/>
        <v>Middle Aged</v>
      </c>
    </row>
    <row r="2253" spans="1:34" x14ac:dyDescent="0.25">
      <c r="A2253">
        <v>2777</v>
      </c>
      <c r="B2253" s="1">
        <v>43950</v>
      </c>
      <c r="C2253">
        <v>6</v>
      </c>
      <c r="D2253" t="s">
        <v>28</v>
      </c>
      <c r="E2253" t="s">
        <v>94</v>
      </c>
      <c r="F2253" t="s">
        <v>30</v>
      </c>
      <c r="G2253" t="s">
        <v>46</v>
      </c>
      <c r="H2253" t="s">
        <v>56</v>
      </c>
      <c r="I2253" t="s">
        <v>55</v>
      </c>
      <c r="J2253" t="s">
        <v>34</v>
      </c>
      <c r="K2253" t="s">
        <v>188</v>
      </c>
      <c r="L2253" t="s">
        <v>65</v>
      </c>
      <c r="M2253" s="1">
        <v>16284</v>
      </c>
      <c r="N2253" t="s">
        <v>36</v>
      </c>
      <c r="O2253" t="s">
        <v>48</v>
      </c>
      <c r="P2253" t="s">
        <v>49</v>
      </c>
      <c r="Q2253" t="s">
        <v>61</v>
      </c>
      <c r="R2253" t="s">
        <v>40</v>
      </c>
      <c r="S2253" t="str">
        <f>IF(Table1[[#This Row],[Current Employee Rating]]&gt;=4,"High Performer",IF(Table1[[#This Row],[Current Employee Rating]]&gt;=3,"Average Performer","Low Performer"))</f>
        <v>High Performer</v>
      </c>
      <c r="T2253">
        <v>5</v>
      </c>
      <c r="U2253" s="1">
        <v>45140</v>
      </c>
      <c r="V2253">
        <v>5</v>
      </c>
      <c r="W2253" t="str">
        <f>IF(Table1[[#This Row],[Engagement Score]]&lt;3,"Low",IF(Table1[[#This Row],[Engagement Score]]&lt;4,"Medium","High"))</f>
        <v>High</v>
      </c>
      <c r="X2253">
        <v>1</v>
      </c>
      <c r="Y2253" t="str">
        <f>IF(Table1[[#This Row],[Satisfaction Score]]&lt;3,"Unsatisfied",IF(Table1[[#This Row],[Satisfaction Score]]&lt;4,"Neutral","Satisfied"))</f>
        <v>Unsatisfied</v>
      </c>
      <c r="Z2253">
        <v>3</v>
      </c>
      <c r="AA2253" s="1">
        <v>45132</v>
      </c>
      <c r="AB2253" t="s">
        <v>92</v>
      </c>
      <c r="AC2253" t="s">
        <v>42</v>
      </c>
      <c r="AD2253" t="s">
        <v>43</v>
      </c>
      <c r="AE2253">
        <v>2</v>
      </c>
      <c r="AF2253" s="5">
        <v>458.37</v>
      </c>
      <c r="AG2253">
        <v>76</v>
      </c>
      <c r="AH2253" t="str">
        <f t="shared" si="35"/>
        <v>Old</v>
      </c>
    </row>
    <row r="2254" spans="1:34" x14ac:dyDescent="0.25">
      <c r="A2254">
        <v>2778</v>
      </c>
      <c r="B2254" s="1">
        <v>44167</v>
      </c>
      <c r="C2254">
        <v>5</v>
      </c>
      <c r="D2254" t="s">
        <v>28</v>
      </c>
      <c r="E2254" t="s">
        <v>74</v>
      </c>
      <c r="F2254" t="s">
        <v>30</v>
      </c>
      <c r="G2254" t="s">
        <v>46</v>
      </c>
      <c r="H2254" t="s">
        <v>32</v>
      </c>
      <c r="I2254" t="s">
        <v>33</v>
      </c>
      <c r="J2254" t="s">
        <v>34</v>
      </c>
      <c r="K2254" t="s">
        <v>188</v>
      </c>
      <c r="L2254" t="s">
        <v>103</v>
      </c>
      <c r="M2254" s="1">
        <v>20148</v>
      </c>
      <c r="N2254" t="s">
        <v>36</v>
      </c>
      <c r="O2254" t="s">
        <v>48</v>
      </c>
      <c r="P2254" t="s">
        <v>84</v>
      </c>
      <c r="Q2254" t="s">
        <v>77</v>
      </c>
      <c r="R2254" t="s">
        <v>40</v>
      </c>
      <c r="S2254" t="str">
        <f>IF(Table1[[#This Row],[Current Employee Rating]]&gt;=4,"High Performer",IF(Table1[[#This Row],[Current Employee Rating]]&gt;=3,"Average Performer","Low Performer"))</f>
        <v>High Performer</v>
      </c>
      <c r="T2254">
        <v>5</v>
      </c>
      <c r="U2254" s="1">
        <v>44976</v>
      </c>
      <c r="V2254">
        <v>1</v>
      </c>
      <c r="W2254" t="str">
        <f>IF(Table1[[#This Row],[Engagement Score]]&lt;3,"Low",IF(Table1[[#This Row],[Engagement Score]]&lt;4,"Medium","High"))</f>
        <v>Low</v>
      </c>
      <c r="X2254">
        <v>1</v>
      </c>
      <c r="Y2254" t="str">
        <f>IF(Table1[[#This Row],[Satisfaction Score]]&lt;3,"Unsatisfied",IF(Table1[[#This Row],[Satisfaction Score]]&lt;4,"Neutral","Satisfied"))</f>
        <v>Unsatisfied</v>
      </c>
      <c r="Z2254">
        <v>4</v>
      </c>
      <c r="AA2254" s="1">
        <v>44840</v>
      </c>
      <c r="AB2254" t="s">
        <v>62</v>
      </c>
      <c r="AC2254" t="s">
        <v>51</v>
      </c>
      <c r="AD2254" t="s">
        <v>43</v>
      </c>
      <c r="AE2254">
        <v>5</v>
      </c>
      <c r="AF2254" s="5">
        <v>594.73</v>
      </c>
      <c r="AG2254">
        <v>65</v>
      </c>
      <c r="AH2254" t="str">
        <f t="shared" si="35"/>
        <v>Old</v>
      </c>
    </row>
    <row r="2255" spans="1:34" x14ac:dyDescent="0.25">
      <c r="A2255">
        <v>2779</v>
      </c>
      <c r="B2255" s="1">
        <v>44538</v>
      </c>
      <c r="C2255">
        <v>4</v>
      </c>
      <c r="D2255" t="s">
        <v>28</v>
      </c>
      <c r="E2255" t="s">
        <v>81</v>
      </c>
      <c r="F2255" t="s">
        <v>30</v>
      </c>
      <c r="G2255" t="s">
        <v>31</v>
      </c>
      <c r="H2255" t="s">
        <v>45</v>
      </c>
      <c r="I2255" t="s">
        <v>46</v>
      </c>
      <c r="J2255" t="s">
        <v>34</v>
      </c>
      <c r="K2255" t="s">
        <v>188</v>
      </c>
      <c r="L2255" t="s">
        <v>70</v>
      </c>
      <c r="M2255" s="1">
        <v>21017</v>
      </c>
      <c r="N2255" t="s">
        <v>36</v>
      </c>
      <c r="O2255" t="s">
        <v>48</v>
      </c>
      <c r="P2255" t="s">
        <v>49</v>
      </c>
      <c r="Q2255" t="s">
        <v>67</v>
      </c>
      <c r="R2255" t="s">
        <v>40</v>
      </c>
      <c r="S2255" t="str">
        <f>IF(Table1[[#This Row],[Current Employee Rating]]&gt;=4,"High Performer",IF(Table1[[#This Row],[Current Employee Rating]]&gt;=3,"Average Performer","Low Performer"))</f>
        <v>Low Performer</v>
      </c>
      <c r="T2255">
        <v>2</v>
      </c>
      <c r="U2255" s="1">
        <v>44801</v>
      </c>
      <c r="V2255">
        <v>4</v>
      </c>
      <c r="W2255" t="str">
        <f>IF(Table1[[#This Row],[Engagement Score]]&lt;3,"Low",IF(Table1[[#This Row],[Engagement Score]]&lt;4,"Medium","High"))</f>
        <v>High</v>
      </c>
      <c r="X2255">
        <v>1</v>
      </c>
      <c r="Y2255" t="str">
        <f>IF(Table1[[#This Row],[Satisfaction Score]]&lt;3,"Unsatisfied",IF(Table1[[#This Row],[Satisfaction Score]]&lt;4,"Neutral","Satisfied"))</f>
        <v>Unsatisfied</v>
      </c>
      <c r="Z2255">
        <v>1</v>
      </c>
      <c r="AA2255" s="1">
        <v>44970</v>
      </c>
      <c r="AB2255" t="s">
        <v>41</v>
      </c>
      <c r="AC2255" t="s">
        <v>42</v>
      </c>
      <c r="AD2255" t="s">
        <v>63</v>
      </c>
      <c r="AE2255">
        <v>3</v>
      </c>
      <c r="AF2255" s="5">
        <v>330.68</v>
      </c>
      <c r="AG2255">
        <v>64</v>
      </c>
      <c r="AH2255" t="str">
        <f t="shared" si="35"/>
        <v>Old</v>
      </c>
    </row>
    <row r="2256" spans="1:34" x14ac:dyDescent="0.25">
      <c r="A2256">
        <v>2780</v>
      </c>
      <c r="B2256" s="1">
        <v>44664</v>
      </c>
      <c r="C2256">
        <v>4</v>
      </c>
      <c r="D2256" t="s">
        <v>28</v>
      </c>
      <c r="E2256" t="s">
        <v>54</v>
      </c>
      <c r="F2256" t="s">
        <v>30</v>
      </c>
      <c r="G2256" t="s">
        <v>31</v>
      </c>
      <c r="H2256" t="s">
        <v>56</v>
      </c>
      <c r="I2256" t="s">
        <v>46</v>
      </c>
      <c r="J2256" t="s">
        <v>34</v>
      </c>
      <c r="K2256" t="s">
        <v>188</v>
      </c>
      <c r="L2256" t="s">
        <v>65</v>
      </c>
      <c r="M2256" s="1">
        <v>18744</v>
      </c>
      <c r="N2256" t="s">
        <v>36</v>
      </c>
      <c r="O2256" t="s">
        <v>48</v>
      </c>
      <c r="P2256" t="s">
        <v>38</v>
      </c>
      <c r="Q2256" t="s">
        <v>67</v>
      </c>
      <c r="R2256" t="s">
        <v>40</v>
      </c>
      <c r="S2256" t="str">
        <f>IF(Table1[[#This Row],[Current Employee Rating]]&gt;=4,"High Performer",IF(Table1[[#This Row],[Current Employee Rating]]&gt;=3,"Average Performer","Low Performer"))</f>
        <v>High Performer</v>
      </c>
      <c r="T2256">
        <v>4</v>
      </c>
      <c r="U2256" s="1">
        <v>44802</v>
      </c>
      <c r="V2256">
        <v>3</v>
      </c>
      <c r="W2256" t="str">
        <f>IF(Table1[[#This Row],[Engagement Score]]&lt;3,"Low",IF(Table1[[#This Row],[Engagement Score]]&lt;4,"Medium","High"))</f>
        <v>Medium</v>
      </c>
      <c r="X2256">
        <v>5</v>
      </c>
      <c r="Y2256" t="str">
        <f>IF(Table1[[#This Row],[Satisfaction Score]]&lt;3,"Unsatisfied",IF(Table1[[#This Row],[Satisfaction Score]]&lt;4,"Neutral","Satisfied"))</f>
        <v>Satisfied</v>
      </c>
      <c r="Z2256">
        <v>2</v>
      </c>
      <c r="AA2256" s="1">
        <v>44919</v>
      </c>
      <c r="AB2256" t="s">
        <v>92</v>
      </c>
      <c r="AC2256" t="s">
        <v>42</v>
      </c>
      <c r="AD2256" t="s">
        <v>52</v>
      </c>
      <c r="AE2256">
        <v>3</v>
      </c>
      <c r="AF2256" s="5">
        <v>625.69000000000005</v>
      </c>
      <c r="AG2256">
        <v>71</v>
      </c>
      <c r="AH2256" t="str">
        <f t="shared" si="35"/>
        <v>Old</v>
      </c>
    </row>
    <row r="2257" spans="1:34" x14ac:dyDescent="0.25">
      <c r="A2257">
        <v>2781</v>
      </c>
      <c r="B2257" s="1">
        <v>44188</v>
      </c>
      <c r="C2257">
        <v>5</v>
      </c>
      <c r="D2257" t="s">
        <v>28</v>
      </c>
      <c r="E2257" t="s">
        <v>69</v>
      </c>
      <c r="F2257" t="s">
        <v>108</v>
      </c>
      <c r="G2257" t="s">
        <v>31</v>
      </c>
      <c r="H2257" t="s">
        <v>45</v>
      </c>
      <c r="I2257" t="s">
        <v>46</v>
      </c>
      <c r="J2257" t="s">
        <v>34</v>
      </c>
      <c r="K2257" t="s">
        <v>188</v>
      </c>
      <c r="L2257" t="s">
        <v>70</v>
      </c>
      <c r="M2257" s="1">
        <v>25498</v>
      </c>
      <c r="N2257" t="s">
        <v>36</v>
      </c>
      <c r="O2257" t="s">
        <v>48</v>
      </c>
      <c r="P2257" t="s">
        <v>84</v>
      </c>
      <c r="Q2257" t="s">
        <v>77</v>
      </c>
      <c r="R2257" t="s">
        <v>40</v>
      </c>
      <c r="S2257" t="str">
        <f>IF(Table1[[#This Row],[Current Employee Rating]]&gt;=4,"High Performer",IF(Table1[[#This Row],[Current Employee Rating]]&gt;=3,"Average Performer","Low Performer"))</f>
        <v>High Performer</v>
      </c>
      <c r="T2257">
        <v>4</v>
      </c>
      <c r="U2257" s="1">
        <v>44969</v>
      </c>
      <c r="V2257">
        <v>1</v>
      </c>
      <c r="W2257" t="str">
        <f>IF(Table1[[#This Row],[Engagement Score]]&lt;3,"Low",IF(Table1[[#This Row],[Engagement Score]]&lt;4,"Medium","High"))</f>
        <v>Low</v>
      </c>
      <c r="X2257">
        <v>2</v>
      </c>
      <c r="Y2257" t="str">
        <f>IF(Table1[[#This Row],[Satisfaction Score]]&lt;3,"Unsatisfied",IF(Table1[[#This Row],[Satisfaction Score]]&lt;4,"Neutral","Satisfied"))</f>
        <v>Unsatisfied</v>
      </c>
      <c r="Z2257">
        <v>2</v>
      </c>
      <c r="AA2257" s="1">
        <v>44877</v>
      </c>
      <c r="AB2257" t="s">
        <v>41</v>
      </c>
      <c r="AC2257" t="s">
        <v>42</v>
      </c>
      <c r="AD2257" t="s">
        <v>63</v>
      </c>
      <c r="AE2257">
        <v>5</v>
      </c>
      <c r="AF2257" s="5">
        <v>437.26</v>
      </c>
      <c r="AG2257">
        <v>51</v>
      </c>
      <c r="AH2257" t="str">
        <f t="shared" si="35"/>
        <v>Middle Aged</v>
      </c>
    </row>
    <row r="2258" spans="1:34" x14ac:dyDescent="0.25">
      <c r="A2258">
        <v>2782</v>
      </c>
      <c r="B2258" s="1">
        <v>43555</v>
      </c>
      <c r="C2258">
        <v>7</v>
      </c>
      <c r="D2258" t="s">
        <v>28</v>
      </c>
      <c r="E2258" t="s">
        <v>29</v>
      </c>
      <c r="F2258" t="s">
        <v>30</v>
      </c>
      <c r="G2258" t="s">
        <v>55</v>
      </c>
      <c r="H2258" t="s">
        <v>32</v>
      </c>
      <c r="I2258" t="s">
        <v>33</v>
      </c>
      <c r="J2258" t="s">
        <v>34</v>
      </c>
      <c r="K2258" t="s">
        <v>188</v>
      </c>
      <c r="L2258" t="s">
        <v>65</v>
      </c>
      <c r="M2258" s="1">
        <v>31946</v>
      </c>
      <c r="N2258" t="s">
        <v>36</v>
      </c>
      <c r="O2258" t="s">
        <v>37</v>
      </c>
      <c r="P2258" t="s">
        <v>72</v>
      </c>
      <c r="Q2258" t="s">
        <v>61</v>
      </c>
      <c r="R2258" t="s">
        <v>40</v>
      </c>
      <c r="S2258" t="str">
        <f>IF(Table1[[#This Row],[Current Employee Rating]]&gt;=4,"High Performer",IF(Table1[[#This Row],[Current Employee Rating]]&gt;=3,"Average Performer","Low Performer"))</f>
        <v>Low Performer</v>
      </c>
      <c r="T2258">
        <v>2</v>
      </c>
      <c r="U2258" s="1">
        <v>44841</v>
      </c>
      <c r="V2258">
        <v>3</v>
      </c>
      <c r="W2258" t="str">
        <f>IF(Table1[[#This Row],[Engagement Score]]&lt;3,"Low",IF(Table1[[#This Row],[Engagement Score]]&lt;4,"Medium","High"))</f>
        <v>Medium</v>
      </c>
      <c r="X2258">
        <v>5</v>
      </c>
      <c r="Y2258" t="str">
        <f>IF(Table1[[#This Row],[Satisfaction Score]]&lt;3,"Unsatisfied",IF(Table1[[#This Row],[Satisfaction Score]]&lt;4,"Neutral","Satisfied"))</f>
        <v>Satisfied</v>
      </c>
      <c r="Z2258">
        <v>3</v>
      </c>
      <c r="AA2258" s="1">
        <v>44851</v>
      </c>
      <c r="AB2258" t="s">
        <v>41</v>
      </c>
      <c r="AC2258" t="s">
        <v>42</v>
      </c>
      <c r="AD2258" t="s">
        <v>73</v>
      </c>
      <c r="AE2258">
        <v>2</v>
      </c>
      <c r="AF2258" s="5">
        <v>134.99</v>
      </c>
      <c r="AG2258">
        <v>32</v>
      </c>
      <c r="AH2258" t="str">
        <f t="shared" si="35"/>
        <v>Adult</v>
      </c>
    </row>
    <row r="2259" spans="1:34" x14ac:dyDescent="0.25">
      <c r="A2259">
        <v>2783</v>
      </c>
      <c r="B2259" s="1">
        <v>45088</v>
      </c>
      <c r="C2259">
        <v>2</v>
      </c>
      <c r="D2259" t="s">
        <v>106</v>
      </c>
      <c r="E2259" t="s">
        <v>85</v>
      </c>
      <c r="F2259" t="s">
        <v>30</v>
      </c>
      <c r="G2259" t="s">
        <v>46</v>
      </c>
      <c r="H2259" t="s">
        <v>45</v>
      </c>
      <c r="I2259" t="s">
        <v>33</v>
      </c>
      <c r="J2259" t="s">
        <v>34</v>
      </c>
      <c r="K2259" t="s">
        <v>188</v>
      </c>
      <c r="L2259" t="s">
        <v>101</v>
      </c>
      <c r="M2259" s="1">
        <v>28419</v>
      </c>
      <c r="N2259" t="s">
        <v>36</v>
      </c>
      <c r="O2259" t="s">
        <v>48</v>
      </c>
      <c r="P2259" t="s">
        <v>38</v>
      </c>
      <c r="Q2259" t="s">
        <v>67</v>
      </c>
      <c r="R2259" t="s">
        <v>40</v>
      </c>
      <c r="S2259" t="str">
        <f>IF(Table1[[#This Row],[Current Employee Rating]]&gt;=4,"High Performer",IF(Table1[[#This Row],[Current Employee Rating]]&gt;=3,"Average Performer","Low Performer"))</f>
        <v>Low Performer</v>
      </c>
      <c r="T2259">
        <v>1</v>
      </c>
      <c r="U2259" s="1">
        <v>44932</v>
      </c>
      <c r="V2259">
        <v>3</v>
      </c>
      <c r="W2259" t="str">
        <f>IF(Table1[[#This Row],[Engagement Score]]&lt;3,"Low",IF(Table1[[#This Row],[Engagement Score]]&lt;4,"Medium","High"))</f>
        <v>Medium</v>
      </c>
      <c r="X2259">
        <v>1</v>
      </c>
      <c r="Y2259" t="str">
        <f>IF(Table1[[#This Row],[Satisfaction Score]]&lt;3,"Unsatisfied",IF(Table1[[#This Row],[Satisfaction Score]]&lt;4,"Neutral","Satisfied"))</f>
        <v>Unsatisfied</v>
      </c>
      <c r="Z2259">
        <v>1</v>
      </c>
      <c r="AA2259" s="1">
        <v>45066</v>
      </c>
      <c r="AB2259" t="s">
        <v>68</v>
      </c>
      <c r="AC2259" t="s">
        <v>51</v>
      </c>
      <c r="AD2259" t="s">
        <v>52</v>
      </c>
      <c r="AE2259">
        <v>4</v>
      </c>
      <c r="AF2259" s="5">
        <v>880.21</v>
      </c>
      <c r="AG2259">
        <v>46</v>
      </c>
      <c r="AH2259" t="str">
        <f t="shared" si="35"/>
        <v>Middle Aged</v>
      </c>
    </row>
    <row r="2260" spans="1:34" x14ac:dyDescent="0.25">
      <c r="A2260">
        <v>2784</v>
      </c>
      <c r="B2260" s="1">
        <v>44336</v>
      </c>
      <c r="C2260">
        <v>4</v>
      </c>
      <c r="D2260" t="s">
        <v>106</v>
      </c>
      <c r="E2260" t="s">
        <v>64</v>
      </c>
      <c r="F2260" t="s">
        <v>30</v>
      </c>
      <c r="G2260" t="s">
        <v>31</v>
      </c>
      <c r="H2260" t="s">
        <v>56</v>
      </c>
      <c r="I2260" t="s">
        <v>55</v>
      </c>
      <c r="J2260" t="s">
        <v>34</v>
      </c>
      <c r="K2260" t="s">
        <v>188</v>
      </c>
      <c r="L2260" t="s">
        <v>70</v>
      </c>
      <c r="M2260" s="1">
        <v>29653</v>
      </c>
      <c r="N2260" t="s">
        <v>36</v>
      </c>
      <c r="O2260" t="s">
        <v>48</v>
      </c>
      <c r="P2260" t="s">
        <v>38</v>
      </c>
      <c r="Q2260" t="s">
        <v>77</v>
      </c>
      <c r="R2260" t="s">
        <v>40</v>
      </c>
      <c r="S2260" t="str">
        <f>IF(Table1[[#This Row],[Current Employee Rating]]&gt;=4,"High Performer",IF(Table1[[#This Row],[Current Employee Rating]]&gt;=3,"Average Performer","Low Performer"))</f>
        <v>Low Performer</v>
      </c>
      <c r="T2260">
        <v>2</v>
      </c>
      <c r="U2260" s="1">
        <v>44935</v>
      </c>
      <c r="V2260">
        <v>4</v>
      </c>
      <c r="W2260" t="str">
        <f>IF(Table1[[#This Row],[Engagement Score]]&lt;3,"Low",IF(Table1[[#This Row],[Engagement Score]]&lt;4,"Medium","High"))</f>
        <v>High</v>
      </c>
      <c r="X2260">
        <v>3</v>
      </c>
      <c r="Y2260" t="str">
        <f>IF(Table1[[#This Row],[Satisfaction Score]]&lt;3,"Unsatisfied",IF(Table1[[#This Row],[Satisfaction Score]]&lt;4,"Neutral","Satisfied"))</f>
        <v>Neutral</v>
      </c>
      <c r="Z2260">
        <v>4</v>
      </c>
      <c r="AA2260" s="1">
        <v>44812</v>
      </c>
      <c r="AB2260" t="s">
        <v>50</v>
      </c>
      <c r="AC2260" t="s">
        <v>42</v>
      </c>
      <c r="AD2260" t="s">
        <v>63</v>
      </c>
      <c r="AE2260">
        <v>5</v>
      </c>
      <c r="AF2260" s="5">
        <v>427.99</v>
      </c>
      <c r="AG2260">
        <v>40</v>
      </c>
      <c r="AH2260" t="str">
        <f t="shared" si="35"/>
        <v>Middle Aged</v>
      </c>
    </row>
    <row r="2261" spans="1:34" x14ac:dyDescent="0.25">
      <c r="A2261">
        <v>2785</v>
      </c>
      <c r="B2261" s="1">
        <v>44149</v>
      </c>
      <c r="C2261">
        <v>5</v>
      </c>
      <c r="D2261" t="s">
        <v>106</v>
      </c>
      <c r="E2261" t="s">
        <v>74</v>
      </c>
      <c r="F2261" t="s">
        <v>30</v>
      </c>
      <c r="G2261" t="s">
        <v>55</v>
      </c>
      <c r="H2261" t="s">
        <v>32</v>
      </c>
      <c r="I2261" t="s">
        <v>55</v>
      </c>
      <c r="J2261" t="s">
        <v>34</v>
      </c>
      <c r="K2261" t="s">
        <v>188</v>
      </c>
      <c r="L2261" t="s">
        <v>70</v>
      </c>
      <c r="M2261" s="1">
        <v>24659</v>
      </c>
      <c r="N2261" t="s">
        <v>36</v>
      </c>
      <c r="O2261" t="s">
        <v>48</v>
      </c>
      <c r="P2261" t="s">
        <v>49</v>
      </c>
      <c r="Q2261" t="s">
        <v>39</v>
      </c>
      <c r="R2261" t="s">
        <v>40</v>
      </c>
      <c r="S2261" t="str">
        <f>IF(Table1[[#This Row],[Current Employee Rating]]&gt;=4,"High Performer",IF(Table1[[#This Row],[Current Employee Rating]]&gt;=3,"Average Performer","Low Performer"))</f>
        <v>High Performer</v>
      </c>
      <c r="T2261">
        <v>4</v>
      </c>
      <c r="U2261" s="1">
        <v>44788</v>
      </c>
      <c r="V2261">
        <v>3</v>
      </c>
      <c r="W2261" t="str">
        <f>IF(Table1[[#This Row],[Engagement Score]]&lt;3,"Low",IF(Table1[[#This Row],[Engagement Score]]&lt;4,"Medium","High"))</f>
        <v>Medium</v>
      </c>
      <c r="X2261">
        <v>1</v>
      </c>
      <c r="Y2261" t="str">
        <f>IF(Table1[[#This Row],[Satisfaction Score]]&lt;3,"Unsatisfied",IF(Table1[[#This Row],[Satisfaction Score]]&lt;4,"Neutral","Satisfied"))</f>
        <v>Unsatisfied</v>
      </c>
      <c r="Z2261">
        <v>5</v>
      </c>
      <c r="AA2261" s="1">
        <v>44891</v>
      </c>
      <c r="AB2261" t="s">
        <v>68</v>
      </c>
      <c r="AC2261" t="s">
        <v>42</v>
      </c>
      <c r="AD2261" t="s">
        <v>63</v>
      </c>
      <c r="AE2261">
        <v>1</v>
      </c>
      <c r="AF2261" s="5">
        <v>925.68</v>
      </c>
      <c r="AG2261">
        <v>53</v>
      </c>
      <c r="AH2261" t="str">
        <f t="shared" si="35"/>
        <v>Middle Aged</v>
      </c>
    </row>
    <row r="2262" spans="1:34" x14ac:dyDescent="0.25">
      <c r="A2262">
        <v>2786</v>
      </c>
      <c r="B2262" s="1">
        <v>43463</v>
      </c>
      <c r="C2262">
        <v>7</v>
      </c>
      <c r="D2262" t="s">
        <v>106</v>
      </c>
      <c r="E2262" t="s">
        <v>94</v>
      </c>
      <c r="F2262" t="s">
        <v>30</v>
      </c>
      <c r="G2262" t="s">
        <v>31</v>
      </c>
      <c r="H2262" t="s">
        <v>45</v>
      </c>
      <c r="I2262" t="s">
        <v>55</v>
      </c>
      <c r="J2262" t="s">
        <v>34</v>
      </c>
      <c r="K2262" t="s">
        <v>188</v>
      </c>
      <c r="L2262" t="s">
        <v>70</v>
      </c>
      <c r="M2262" s="1">
        <v>36720</v>
      </c>
      <c r="N2262" t="s">
        <v>36</v>
      </c>
      <c r="O2262" t="s">
        <v>37</v>
      </c>
      <c r="P2262" t="s">
        <v>84</v>
      </c>
      <c r="Q2262" t="s">
        <v>39</v>
      </c>
      <c r="R2262" t="s">
        <v>40</v>
      </c>
      <c r="S2262" t="str">
        <f>IF(Table1[[#This Row],[Current Employee Rating]]&gt;=4,"High Performer",IF(Table1[[#This Row],[Current Employee Rating]]&gt;=3,"Average Performer","Low Performer"))</f>
        <v>Low Performer</v>
      </c>
      <c r="T2262">
        <v>1</v>
      </c>
      <c r="U2262" s="1">
        <v>44902</v>
      </c>
      <c r="V2262">
        <v>4</v>
      </c>
      <c r="W2262" t="str">
        <f>IF(Table1[[#This Row],[Engagement Score]]&lt;3,"Low",IF(Table1[[#This Row],[Engagement Score]]&lt;4,"Medium","High"))</f>
        <v>High</v>
      </c>
      <c r="X2262">
        <v>3</v>
      </c>
      <c r="Y2262" t="str">
        <f>IF(Table1[[#This Row],[Satisfaction Score]]&lt;3,"Unsatisfied",IF(Table1[[#This Row],[Satisfaction Score]]&lt;4,"Neutral","Satisfied"))</f>
        <v>Neutral</v>
      </c>
      <c r="Z2262">
        <v>1</v>
      </c>
      <c r="AA2262" s="1">
        <v>45093</v>
      </c>
      <c r="AB2262" t="s">
        <v>92</v>
      </c>
      <c r="AC2262" t="s">
        <v>51</v>
      </c>
      <c r="AD2262" t="s">
        <v>52</v>
      </c>
      <c r="AE2262">
        <v>4</v>
      </c>
      <c r="AF2262" s="5">
        <v>485.05</v>
      </c>
      <c r="AG2262">
        <v>18</v>
      </c>
      <c r="AH2262" t="str">
        <f t="shared" si="35"/>
        <v>Young Adult</v>
      </c>
    </row>
    <row r="2263" spans="1:34" x14ac:dyDescent="0.25">
      <c r="A2263">
        <v>2787</v>
      </c>
      <c r="B2263" s="1">
        <v>44308</v>
      </c>
      <c r="C2263">
        <v>5</v>
      </c>
      <c r="D2263" t="s">
        <v>106</v>
      </c>
      <c r="E2263" t="s">
        <v>74</v>
      </c>
      <c r="F2263" t="s">
        <v>30</v>
      </c>
      <c r="G2263" t="s">
        <v>31</v>
      </c>
      <c r="H2263" t="s">
        <v>45</v>
      </c>
      <c r="I2263" t="s">
        <v>55</v>
      </c>
      <c r="J2263" t="s">
        <v>34</v>
      </c>
      <c r="K2263" t="s">
        <v>188</v>
      </c>
      <c r="L2263" t="s">
        <v>82</v>
      </c>
      <c r="M2263" s="1">
        <v>17877</v>
      </c>
      <c r="N2263" t="s">
        <v>36</v>
      </c>
      <c r="O2263" t="s">
        <v>37</v>
      </c>
      <c r="P2263" t="s">
        <v>38</v>
      </c>
      <c r="Q2263" t="s">
        <v>77</v>
      </c>
      <c r="R2263" t="s">
        <v>40</v>
      </c>
      <c r="S2263" t="str">
        <f>IF(Table1[[#This Row],[Current Employee Rating]]&gt;=4,"High Performer",IF(Table1[[#This Row],[Current Employee Rating]]&gt;=3,"Average Performer","Low Performer"))</f>
        <v>High Performer</v>
      </c>
      <c r="T2263">
        <v>4</v>
      </c>
      <c r="U2263" s="1">
        <v>45026</v>
      </c>
      <c r="V2263">
        <v>4</v>
      </c>
      <c r="W2263" t="str">
        <f>IF(Table1[[#This Row],[Engagement Score]]&lt;3,"Low",IF(Table1[[#This Row],[Engagement Score]]&lt;4,"Medium","High"))</f>
        <v>High</v>
      </c>
      <c r="X2263">
        <v>2</v>
      </c>
      <c r="Y2263" t="str">
        <f>IF(Table1[[#This Row],[Satisfaction Score]]&lt;3,"Unsatisfied",IF(Table1[[#This Row],[Satisfaction Score]]&lt;4,"Neutral","Satisfied"))</f>
        <v>Unsatisfied</v>
      </c>
      <c r="Z2263">
        <v>5</v>
      </c>
      <c r="AA2263" s="1">
        <v>45034</v>
      </c>
      <c r="AB2263" t="s">
        <v>68</v>
      </c>
      <c r="AC2263" t="s">
        <v>51</v>
      </c>
      <c r="AD2263" t="s">
        <v>73</v>
      </c>
      <c r="AE2263">
        <v>5</v>
      </c>
      <c r="AF2263" s="5">
        <v>720.07</v>
      </c>
      <c r="AG2263">
        <v>73</v>
      </c>
      <c r="AH2263" t="str">
        <f t="shared" si="35"/>
        <v>Old</v>
      </c>
    </row>
    <row r="2264" spans="1:34" x14ac:dyDescent="0.25">
      <c r="A2264">
        <v>2788</v>
      </c>
      <c r="B2264" s="1">
        <v>45080</v>
      </c>
      <c r="C2264">
        <v>2</v>
      </c>
      <c r="D2264" t="s">
        <v>106</v>
      </c>
      <c r="E2264" t="s">
        <v>81</v>
      </c>
      <c r="F2264" t="s">
        <v>108</v>
      </c>
      <c r="G2264" t="s">
        <v>31</v>
      </c>
      <c r="H2264" t="s">
        <v>32</v>
      </c>
      <c r="I2264" t="s">
        <v>55</v>
      </c>
      <c r="J2264" t="s">
        <v>34</v>
      </c>
      <c r="K2264" t="s">
        <v>188</v>
      </c>
      <c r="L2264" t="s">
        <v>96</v>
      </c>
      <c r="M2264" s="1">
        <v>17936</v>
      </c>
      <c r="N2264" t="s">
        <v>36</v>
      </c>
      <c r="O2264" t="s">
        <v>37</v>
      </c>
      <c r="P2264" t="s">
        <v>72</v>
      </c>
      <c r="Q2264" t="s">
        <v>39</v>
      </c>
      <c r="R2264" t="s">
        <v>40</v>
      </c>
      <c r="S2264" t="str">
        <f>IF(Table1[[#This Row],[Current Employee Rating]]&gt;=4,"High Performer",IF(Table1[[#This Row],[Current Employee Rating]]&gt;=3,"Average Performer","Low Performer"))</f>
        <v>Low Performer</v>
      </c>
      <c r="T2264">
        <v>1</v>
      </c>
      <c r="U2264" s="1">
        <v>45075</v>
      </c>
      <c r="V2264">
        <v>4</v>
      </c>
      <c r="W2264" t="str">
        <f>IF(Table1[[#This Row],[Engagement Score]]&lt;3,"Low",IF(Table1[[#This Row],[Engagement Score]]&lt;4,"Medium","High"))</f>
        <v>High</v>
      </c>
      <c r="X2264">
        <v>1</v>
      </c>
      <c r="Y2264" t="str">
        <f>IF(Table1[[#This Row],[Satisfaction Score]]&lt;3,"Unsatisfied",IF(Table1[[#This Row],[Satisfaction Score]]&lt;4,"Neutral","Satisfied"))</f>
        <v>Unsatisfied</v>
      </c>
      <c r="Z2264">
        <v>3</v>
      </c>
      <c r="AA2264" s="1">
        <v>44947</v>
      </c>
      <c r="AB2264" t="s">
        <v>62</v>
      </c>
      <c r="AC2264" t="s">
        <v>51</v>
      </c>
      <c r="AD2264" t="s">
        <v>52</v>
      </c>
      <c r="AE2264">
        <v>5</v>
      </c>
      <c r="AF2264" s="5">
        <v>161.15</v>
      </c>
      <c r="AG2264">
        <v>74</v>
      </c>
      <c r="AH2264" t="str">
        <f t="shared" si="35"/>
        <v>Old</v>
      </c>
    </row>
    <row r="2265" spans="1:34" x14ac:dyDescent="0.25">
      <c r="A2265">
        <v>2789</v>
      </c>
      <c r="B2265" s="1">
        <v>44312</v>
      </c>
      <c r="C2265">
        <v>5</v>
      </c>
      <c r="D2265" t="s">
        <v>28</v>
      </c>
      <c r="E2265" t="s">
        <v>29</v>
      </c>
      <c r="F2265" t="s">
        <v>30</v>
      </c>
      <c r="G2265" t="s">
        <v>31</v>
      </c>
      <c r="H2265" t="s">
        <v>56</v>
      </c>
      <c r="I2265" t="s">
        <v>33</v>
      </c>
      <c r="J2265" t="s">
        <v>34</v>
      </c>
      <c r="K2265" t="s">
        <v>188</v>
      </c>
      <c r="L2265" t="s">
        <v>103</v>
      </c>
      <c r="M2265" s="1">
        <v>15496</v>
      </c>
      <c r="N2265" t="s">
        <v>36</v>
      </c>
      <c r="O2265" t="s">
        <v>48</v>
      </c>
      <c r="P2265" t="s">
        <v>84</v>
      </c>
      <c r="Q2265" t="s">
        <v>77</v>
      </c>
      <c r="R2265" t="s">
        <v>40</v>
      </c>
      <c r="S2265" t="str">
        <f>IF(Table1[[#This Row],[Current Employee Rating]]&gt;=4,"High Performer",IF(Table1[[#This Row],[Current Employee Rating]]&gt;=3,"Average Performer","Low Performer"))</f>
        <v>High Performer</v>
      </c>
      <c r="T2265">
        <v>4</v>
      </c>
      <c r="U2265" s="1">
        <v>44898</v>
      </c>
      <c r="V2265">
        <v>1</v>
      </c>
      <c r="W2265" t="str">
        <f>IF(Table1[[#This Row],[Engagement Score]]&lt;3,"Low",IF(Table1[[#This Row],[Engagement Score]]&lt;4,"Medium","High"))</f>
        <v>Low</v>
      </c>
      <c r="X2265">
        <v>2</v>
      </c>
      <c r="Y2265" t="str">
        <f>IF(Table1[[#This Row],[Satisfaction Score]]&lt;3,"Unsatisfied",IF(Table1[[#This Row],[Satisfaction Score]]&lt;4,"Neutral","Satisfied"))</f>
        <v>Unsatisfied</v>
      </c>
      <c r="Z2265">
        <v>2</v>
      </c>
      <c r="AA2265" s="1">
        <v>45083</v>
      </c>
      <c r="AB2265" t="s">
        <v>62</v>
      </c>
      <c r="AC2265" t="s">
        <v>42</v>
      </c>
      <c r="AD2265" t="s">
        <v>63</v>
      </c>
      <c r="AE2265">
        <v>4</v>
      </c>
      <c r="AF2265" s="5">
        <v>899.17</v>
      </c>
      <c r="AG2265">
        <v>79</v>
      </c>
      <c r="AH2265" t="str">
        <f t="shared" si="35"/>
        <v>Old</v>
      </c>
    </row>
    <row r="2266" spans="1:34" x14ac:dyDescent="0.25">
      <c r="A2266">
        <v>2790</v>
      </c>
      <c r="B2266" s="1">
        <v>43585</v>
      </c>
      <c r="C2266">
        <v>7</v>
      </c>
      <c r="D2266" t="s">
        <v>28</v>
      </c>
      <c r="E2266" t="s">
        <v>44</v>
      </c>
      <c r="F2266" t="s">
        <v>30</v>
      </c>
      <c r="G2266" t="s">
        <v>31</v>
      </c>
      <c r="H2266" t="s">
        <v>56</v>
      </c>
      <c r="I2266" t="s">
        <v>46</v>
      </c>
      <c r="J2266" t="s">
        <v>34</v>
      </c>
      <c r="K2266" t="s">
        <v>188</v>
      </c>
      <c r="L2266" t="s">
        <v>102</v>
      </c>
      <c r="M2266" s="1">
        <v>21770</v>
      </c>
      <c r="N2266" t="s">
        <v>36</v>
      </c>
      <c r="O2266" t="s">
        <v>48</v>
      </c>
      <c r="P2266" t="s">
        <v>49</v>
      </c>
      <c r="Q2266" t="s">
        <v>39</v>
      </c>
      <c r="R2266" t="s">
        <v>40</v>
      </c>
      <c r="S2266" t="str">
        <f>IF(Table1[[#This Row],[Current Employee Rating]]&gt;=4,"High Performer",IF(Table1[[#This Row],[Current Employee Rating]]&gt;=3,"Average Performer","Low Performer"))</f>
        <v>High Performer</v>
      </c>
      <c r="T2266">
        <v>4</v>
      </c>
      <c r="U2266" s="1">
        <v>44929</v>
      </c>
      <c r="V2266">
        <v>1</v>
      </c>
      <c r="W2266" t="str">
        <f>IF(Table1[[#This Row],[Engagement Score]]&lt;3,"Low",IF(Table1[[#This Row],[Engagement Score]]&lt;4,"Medium","High"))</f>
        <v>Low</v>
      </c>
      <c r="X2266">
        <v>5</v>
      </c>
      <c r="Y2266" t="str">
        <f>IF(Table1[[#This Row],[Satisfaction Score]]&lt;3,"Unsatisfied",IF(Table1[[#This Row],[Satisfaction Score]]&lt;4,"Neutral","Satisfied"))</f>
        <v>Satisfied</v>
      </c>
      <c r="Z2266">
        <v>2</v>
      </c>
      <c r="AA2266" s="1">
        <v>44824</v>
      </c>
      <c r="AB2266" t="s">
        <v>92</v>
      </c>
      <c r="AC2266" t="s">
        <v>51</v>
      </c>
      <c r="AD2266" t="s">
        <v>52</v>
      </c>
      <c r="AE2266">
        <v>1</v>
      </c>
      <c r="AF2266" s="5">
        <v>438.31</v>
      </c>
      <c r="AG2266">
        <v>60</v>
      </c>
      <c r="AH2266" t="str">
        <f t="shared" si="35"/>
        <v>Old</v>
      </c>
    </row>
    <row r="2267" spans="1:34" x14ac:dyDescent="0.25">
      <c r="A2267">
        <v>2791</v>
      </c>
      <c r="B2267" s="1">
        <v>44381</v>
      </c>
      <c r="C2267">
        <v>4</v>
      </c>
      <c r="D2267" t="s">
        <v>28</v>
      </c>
      <c r="E2267" t="s">
        <v>87</v>
      </c>
      <c r="F2267" t="s">
        <v>30</v>
      </c>
      <c r="G2267" t="s">
        <v>31</v>
      </c>
      <c r="H2267" t="s">
        <v>56</v>
      </c>
      <c r="I2267" t="s">
        <v>33</v>
      </c>
      <c r="J2267" t="s">
        <v>34</v>
      </c>
      <c r="K2267" t="s">
        <v>188</v>
      </c>
      <c r="L2267" t="s">
        <v>70</v>
      </c>
      <c r="M2267" s="1">
        <v>17103</v>
      </c>
      <c r="N2267" t="s">
        <v>36</v>
      </c>
      <c r="O2267" t="s">
        <v>48</v>
      </c>
      <c r="P2267" t="s">
        <v>38</v>
      </c>
      <c r="Q2267" t="s">
        <v>39</v>
      </c>
      <c r="R2267" t="s">
        <v>40</v>
      </c>
      <c r="S2267" t="str">
        <f>IF(Table1[[#This Row],[Current Employee Rating]]&gt;=4,"High Performer",IF(Table1[[#This Row],[Current Employee Rating]]&gt;=3,"Average Performer","Low Performer"))</f>
        <v>Low Performer</v>
      </c>
      <c r="T2267">
        <v>2</v>
      </c>
      <c r="U2267" s="1">
        <v>44945</v>
      </c>
      <c r="V2267">
        <v>1</v>
      </c>
      <c r="W2267" t="str">
        <f>IF(Table1[[#This Row],[Engagement Score]]&lt;3,"Low",IF(Table1[[#This Row],[Engagement Score]]&lt;4,"Medium","High"))</f>
        <v>Low</v>
      </c>
      <c r="X2267">
        <v>3</v>
      </c>
      <c r="Y2267" t="str">
        <f>IF(Table1[[#This Row],[Satisfaction Score]]&lt;3,"Unsatisfied",IF(Table1[[#This Row],[Satisfaction Score]]&lt;4,"Neutral","Satisfied"))</f>
        <v>Neutral</v>
      </c>
      <c r="Z2267">
        <v>1</v>
      </c>
      <c r="AA2267" s="1">
        <v>45024</v>
      </c>
      <c r="AB2267" t="s">
        <v>92</v>
      </c>
      <c r="AC2267" t="s">
        <v>42</v>
      </c>
      <c r="AD2267" t="s">
        <v>73</v>
      </c>
      <c r="AE2267">
        <v>3</v>
      </c>
      <c r="AF2267" s="5">
        <v>903.18</v>
      </c>
      <c r="AG2267">
        <v>75</v>
      </c>
      <c r="AH2267" t="str">
        <f t="shared" si="35"/>
        <v>Old</v>
      </c>
    </row>
    <row r="2268" spans="1:34" x14ac:dyDescent="0.25">
      <c r="A2268">
        <v>2792</v>
      </c>
      <c r="B2268" s="1">
        <v>44981</v>
      </c>
      <c r="C2268">
        <v>3</v>
      </c>
      <c r="D2268" t="s">
        <v>28</v>
      </c>
      <c r="E2268" t="s">
        <v>81</v>
      </c>
      <c r="F2268" t="s">
        <v>30</v>
      </c>
      <c r="G2268" t="s">
        <v>46</v>
      </c>
      <c r="H2268" t="s">
        <v>45</v>
      </c>
      <c r="I2268" t="s">
        <v>33</v>
      </c>
      <c r="J2268" t="s">
        <v>34</v>
      </c>
      <c r="K2268" t="s">
        <v>188</v>
      </c>
      <c r="L2268" t="s">
        <v>79</v>
      </c>
      <c r="M2268" s="1">
        <v>19489</v>
      </c>
      <c r="N2268" t="s">
        <v>36</v>
      </c>
      <c r="O2268" t="s">
        <v>48</v>
      </c>
      <c r="P2268" t="s">
        <v>72</v>
      </c>
      <c r="Q2268" t="s">
        <v>61</v>
      </c>
      <c r="R2268" t="s">
        <v>40</v>
      </c>
      <c r="S2268" t="str">
        <f>IF(Table1[[#This Row],[Current Employee Rating]]&gt;=4,"High Performer",IF(Table1[[#This Row],[Current Employee Rating]]&gt;=3,"Average Performer","Low Performer"))</f>
        <v>Low Performer</v>
      </c>
      <c r="T2268">
        <v>1</v>
      </c>
      <c r="U2268" s="1">
        <v>44813</v>
      </c>
      <c r="V2268">
        <v>3</v>
      </c>
      <c r="W2268" t="str">
        <f>IF(Table1[[#This Row],[Engagement Score]]&lt;3,"Low",IF(Table1[[#This Row],[Engagement Score]]&lt;4,"Medium","High"))</f>
        <v>Medium</v>
      </c>
      <c r="X2268">
        <v>4</v>
      </c>
      <c r="Y2268" t="str">
        <f>IF(Table1[[#This Row],[Satisfaction Score]]&lt;3,"Unsatisfied",IF(Table1[[#This Row],[Satisfaction Score]]&lt;4,"Neutral","Satisfied"))</f>
        <v>Satisfied</v>
      </c>
      <c r="Z2268">
        <v>4</v>
      </c>
      <c r="AA2268" s="1">
        <v>45067</v>
      </c>
      <c r="AB2268" t="s">
        <v>68</v>
      </c>
      <c r="AC2268" t="s">
        <v>51</v>
      </c>
      <c r="AD2268" t="s">
        <v>73</v>
      </c>
      <c r="AE2268">
        <v>2</v>
      </c>
      <c r="AF2268" s="5">
        <v>607.80999999999995</v>
      </c>
      <c r="AG2268">
        <v>70</v>
      </c>
      <c r="AH2268" t="str">
        <f t="shared" si="35"/>
        <v>Old</v>
      </c>
    </row>
    <row r="2269" spans="1:34" x14ac:dyDescent="0.25">
      <c r="A2269">
        <v>2793</v>
      </c>
      <c r="B2269" s="1">
        <v>44257</v>
      </c>
      <c r="C2269">
        <v>5</v>
      </c>
      <c r="D2269" t="s">
        <v>28</v>
      </c>
      <c r="E2269" t="s">
        <v>54</v>
      </c>
      <c r="F2269" t="s">
        <v>30</v>
      </c>
      <c r="G2269" t="s">
        <v>55</v>
      </c>
      <c r="H2269" t="s">
        <v>45</v>
      </c>
      <c r="I2269" t="s">
        <v>55</v>
      </c>
      <c r="J2269" t="s">
        <v>34</v>
      </c>
      <c r="K2269" t="s">
        <v>188</v>
      </c>
      <c r="L2269" t="s">
        <v>105</v>
      </c>
      <c r="M2269" s="1">
        <v>29817</v>
      </c>
      <c r="N2269" t="s">
        <v>36</v>
      </c>
      <c r="O2269" t="s">
        <v>48</v>
      </c>
      <c r="P2269" t="s">
        <v>72</v>
      </c>
      <c r="Q2269" t="s">
        <v>77</v>
      </c>
      <c r="R2269" t="s">
        <v>40</v>
      </c>
      <c r="S2269" t="str">
        <f>IF(Table1[[#This Row],[Current Employee Rating]]&gt;=4,"High Performer",IF(Table1[[#This Row],[Current Employee Rating]]&gt;=3,"Average Performer","Low Performer"))</f>
        <v>Low Performer</v>
      </c>
      <c r="T2269">
        <v>1</v>
      </c>
      <c r="U2269" s="1">
        <v>45012</v>
      </c>
      <c r="V2269">
        <v>2</v>
      </c>
      <c r="W2269" t="str">
        <f>IF(Table1[[#This Row],[Engagement Score]]&lt;3,"Low",IF(Table1[[#This Row],[Engagement Score]]&lt;4,"Medium","High"))</f>
        <v>Low</v>
      </c>
      <c r="X2269">
        <v>5</v>
      </c>
      <c r="Y2269" t="str">
        <f>IF(Table1[[#This Row],[Satisfaction Score]]&lt;3,"Unsatisfied",IF(Table1[[#This Row],[Satisfaction Score]]&lt;4,"Neutral","Satisfied"))</f>
        <v>Satisfied</v>
      </c>
      <c r="Z2269">
        <v>3</v>
      </c>
      <c r="AA2269" s="1">
        <v>44843</v>
      </c>
      <c r="AB2269" t="s">
        <v>62</v>
      </c>
      <c r="AC2269" t="s">
        <v>51</v>
      </c>
      <c r="AD2269" t="s">
        <v>52</v>
      </c>
      <c r="AE2269">
        <v>1</v>
      </c>
      <c r="AF2269" s="5">
        <v>774.44</v>
      </c>
      <c r="AG2269">
        <v>40</v>
      </c>
      <c r="AH2269" t="str">
        <f t="shared" si="35"/>
        <v>Middle Aged</v>
      </c>
    </row>
    <row r="2270" spans="1:34" x14ac:dyDescent="0.25">
      <c r="A2270">
        <v>2794</v>
      </c>
      <c r="B2270" s="1">
        <v>44557</v>
      </c>
      <c r="C2270">
        <v>4</v>
      </c>
      <c r="D2270" t="s">
        <v>28</v>
      </c>
      <c r="E2270" t="s">
        <v>94</v>
      </c>
      <c r="F2270" t="s">
        <v>30</v>
      </c>
      <c r="G2270" t="s">
        <v>31</v>
      </c>
      <c r="H2270" t="s">
        <v>56</v>
      </c>
      <c r="I2270" t="s">
        <v>33</v>
      </c>
      <c r="J2270" t="s">
        <v>34</v>
      </c>
      <c r="K2270" t="s">
        <v>188</v>
      </c>
      <c r="L2270" t="s">
        <v>70</v>
      </c>
      <c r="M2270" s="1">
        <v>27896</v>
      </c>
      <c r="N2270" t="s">
        <v>36</v>
      </c>
      <c r="O2270" t="s">
        <v>48</v>
      </c>
      <c r="P2270" t="s">
        <v>49</v>
      </c>
      <c r="Q2270" t="s">
        <v>61</v>
      </c>
      <c r="R2270" t="s">
        <v>40</v>
      </c>
      <c r="S2270" t="str">
        <f>IF(Table1[[#This Row],[Current Employee Rating]]&gt;=4,"High Performer",IF(Table1[[#This Row],[Current Employee Rating]]&gt;=3,"Average Performer","Low Performer"))</f>
        <v>High Performer</v>
      </c>
      <c r="T2270">
        <v>5</v>
      </c>
      <c r="U2270" s="1">
        <v>44807</v>
      </c>
      <c r="V2270">
        <v>5</v>
      </c>
      <c r="W2270" t="str">
        <f>IF(Table1[[#This Row],[Engagement Score]]&lt;3,"Low",IF(Table1[[#This Row],[Engagement Score]]&lt;4,"Medium","High"))</f>
        <v>High</v>
      </c>
      <c r="X2270">
        <v>4</v>
      </c>
      <c r="Y2270" t="str">
        <f>IF(Table1[[#This Row],[Satisfaction Score]]&lt;3,"Unsatisfied",IF(Table1[[#This Row],[Satisfaction Score]]&lt;4,"Neutral","Satisfied"))</f>
        <v>Satisfied</v>
      </c>
      <c r="Z2270">
        <v>4</v>
      </c>
      <c r="AA2270" s="1">
        <v>44936</v>
      </c>
      <c r="AB2270" t="s">
        <v>50</v>
      </c>
      <c r="AC2270" t="s">
        <v>42</v>
      </c>
      <c r="AD2270" t="s">
        <v>52</v>
      </c>
      <c r="AE2270">
        <v>3</v>
      </c>
      <c r="AF2270" s="5">
        <v>644.38</v>
      </c>
      <c r="AG2270">
        <v>45</v>
      </c>
      <c r="AH2270" t="str">
        <f t="shared" si="35"/>
        <v>Middle Aged</v>
      </c>
    </row>
    <row r="2271" spans="1:34" x14ac:dyDescent="0.25">
      <c r="A2271">
        <v>2795</v>
      </c>
      <c r="B2271" s="1">
        <v>44752</v>
      </c>
      <c r="C2271">
        <v>3</v>
      </c>
      <c r="D2271" t="s">
        <v>28</v>
      </c>
      <c r="E2271" t="s">
        <v>85</v>
      </c>
      <c r="F2271" t="s">
        <v>30</v>
      </c>
      <c r="G2271" t="s">
        <v>46</v>
      </c>
      <c r="H2271" t="s">
        <v>32</v>
      </c>
      <c r="I2271" t="s">
        <v>33</v>
      </c>
      <c r="J2271" t="s">
        <v>34</v>
      </c>
      <c r="K2271" t="s">
        <v>188</v>
      </c>
      <c r="L2271" t="s">
        <v>75</v>
      </c>
      <c r="M2271" s="1">
        <v>17924</v>
      </c>
      <c r="N2271" t="s">
        <v>36</v>
      </c>
      <c r="O2271" t="s">
        <v>37</v>
      </c>
      <c r="P2271" t="s">
        <v>84</v>
      </c>
      <c r="Q2271" t="s">
        <v>61</v>
      </c>
      <c r="R2271" t="s">
        <v>40</v>
      </c>
      <c r="S2271" t="str">
        <f>IF(Table1[[#This Row],[Current Employee Rating]]&gt;=4,"High Performer",IF(Table1[[#This Row],[Current Employee Rating]]&gt;=3,"Average Performer","Low Performer"))</f>
        <v>High Performer</v>
      </c>
      <c r="T2271">
        <v>4</v>
      </c>
      <c r="U2271" s="1">
        <v>45083</v>
      </c>
      <c r="V2271">
        <v>5</v>
      </c>
      <c r="W2271" t="str">
        <f>IF(Table1[[#This Row],[Engagement Score]]&lt;3,"Low",IF(Table1[[#This Row],[Engagement Score]]&lt;4,"Medium","High"))</f>
        <v>High</v>
      </c>
      <c r="X2271">
        <v>1</v>
      </c>
      <c r="Y2271" t="str">
        <f>IF(Table1[[#This Row],[Satisfaction Score]]&lt;3,"Unsatisfied",IF(Table1[[#This Row],[Satisfaction Score]]&lt;4,"Neutral","Satisfied"))</f>
        <v>Unsatisfied</v>
      </c>
      <c r="Z2271">
        <v>1</v>
      </c>
      <c r="AA2271" s="1">
        <v>45046</v>
      </c>
      <c r="AB2271" t="s">
        <v>50</v>
      </c>
      <c r="AC2271" t="s">
        <v>42</v>
      </c>
      <c r="AD2271" t="s">
        <v>43</v>
      </c>
      <c r="AE2271">
        <v>4</v>
      </c>
      <c r="AF2271" s="5">
        <v>457.74</v>
      </c>
      <c r="AG2271">
        <v>73</v>
      </c>
      <c r="AH2271" t="str">
        <f t="shared" si="35"/>
        <v>Old</v>
      </c>
    </row>
    <row r="2272" spans="1:34" x14ac:dyDescent="0.25">
      <c r="A2272">
        <v>2796</v>
      </c>
      <c r="B2272" s="1">
        <v>44823</v>
      </c>
      <c r="C2272">
        <v>3</v>
      </c>
      <c r="D2272" t="s">
        <v>28</v>
      </c>
      <c r="E2272" t="s">
        <v>64</v>
      </c>
      <c r="F2272" t="s">
        <v>30</v>
      </c>
      <c r="G2272" t="s">
        <v>31</v>
      </c>
      <c r="H2272" t="s">
        <v>45</v>
      </c>
      <c r="I2272" t="s">
        <v>55</v>
      </c>
      <c r="J2272" t="s">
        <v>34</v>
      </c>
      <c r="K2272" t="s">
        <v>188</v>
      </c>
      <c r="L2272" t="s">
        <v>79</v>
      </c>
      <c r="M2272" s="1">
        <v>33482</v>
      </c>
      <c r="N2272" t="s">
        <v>36</v>
      </c>
      <c r="O2272" t="s">
        <v>37</v>
      </c>
      <c r="P2272" t="s">
        <v>84</v>
      </c>
      <c r="Q2272" t="s">
        <v>67</v>
      </c>
      <c r="R2272" t="s">
        <v>40</v>
      </c>
      <c r="S2272" t="str">
        <f>IF(Table1[[#This Row],[Current Employee Rating]]&gt;=4,"High Performer",IF(Table1[[#This Row],[Current Employee Rating]]&gt;=3,"Average Performer","Low Performer"))</f>
        <v>Low Performer</v>
      </c>
      <c r="T2272">
        <v>1</v>
      </c>
      <c r="U2272" s="1">
        <v>45143</v>
      </c>
      <c r="V2272">
        <v>2</v>
      </c>
      <c r="W2272" t="str">
        <f>IF(Table1[[#This Row],[Engagement Score]]&lt;3,"Low",IF(Table1[[#This Row],[Engagement Score]]&lt;4,"Medium","High"))</f>
        <v>Low</v>
      </c>
      <c r="X2272">
        <v>4</v>
      </c>
      <c r="Y2272" t="str">
        <f>IF(Table1[[#This Row],[Satisfaction Score]]&lt;3,"Unsatisfied",IF(Table1[[#This Row],[Satisfaction Score]]&lt;4,"Neutral","Satisfied"))</f>
        <v>Satisfied</v>
      </c>
      <c r="Z2272">
        <v>2</v>
      </c>
      <c r="AA2272" s="1">
        <v>44853</v>
      </c>
      <c r="AB2272" t="s">
        <v>92</v>
      </c>
      <c r="AC2272" t="s">
        <v>51</v>
      </c>
      <c r="AD2272" t="s">
        <v>52</v>
      </c>
      <c r="AE2272">
        <v>2</v>
      </c>
      <c r="AF2272" s="5">
        <v>840.27</v>
      </c>
      <c r="AG2272">
        <v>31</v>
      </c>
      <c r="AH2272" t="str">
        <f t="shared" si="35"/>
        <v>Adult</v>
      </c>
    </row>
    <row r="2273" spans="1:34" x14ac:dyDescent="0.25">
      <c r="A2273">
        <v>2797</v>
      </c>
      <c r="B2273" s="1">
        <v>44346</v>
      </c>
      <c r="C2273">
        <v>4</v>
      </c>
      <c r="D2273" t="s">
        <v>28</v>
      </c>
      <c r="E2273" t="s">
        <v>74</v>
      </c>
      <c r="F2273" t="s">
        <v>30</v>
      </c>
      <c r="G2273" t="s">
        <v>31</v>
      </c>
      <c r="H2273" t="s">
        <v>45</v>
      </c>
      <c r="I2273" t="s">
        <v>33</v>
      </c>
      <c r="J2273" t="s">
        <v>34</v>
      </c>
      <c r="K2273" t="s">
        <v>188</v>
      </c>
      <c r="L2273" t="s">
        <v>47</v>
      </c>
      <c r="M2273" s="1">
        <v>23694</v>
      </c>
      <c r="N2273" t="s">
        <v>36</v>
      </c>
      <c r="O2273" t="s">
        <v>48</v>
      </c>
      <c r="P2273" t="s">
        <v>60</v>
      </c>
      <c r="Q2273" t="s">
        <v>67</v>
      </c>
      <c r="R2273" t="s">
        <v>78</v>
      </c>
      <c r="S2273" t="str">
        <f>IF(Table1[[#This Row],[Current Employee Rating]]&gt;=4,"High Performer",IF(Table1[[#This Row],[Current Employee Rating]]&gt;=3,"Average Performer","Low Performer"))</f>
        <v>Low Performer</v>
      </c>
      <c r="T2273">
        <v>1</v>
      </c>
      <c r="U2273" s="1">
        <v>44778</v>
      </c>
      <c r="V2273">
        <v>2</v>
      </c>
      <c r="W2273" t="str">
        <f>IF(Table1[[#This Row],[Engagement Score]]&lt;3,"Low",IF(Table1[[#This Row],[Engagement Score]]&lt;4,"Medium","High"))</f>
        <v>Low</v>
      </c>
      <c r="X2273">
        <v>1</v>
      </c>
      <c r="Y2273" t="str">
        <f>IF(Table1[[#This Row],[Satisfaction Score]]&lt;3,"Unsatisfied",IF(Table1[[#This Row],[Satisfaction Score]]&lt;4,"Neutral","Satisfied"))</f>
        <v>Unsatisfied</v>
      </c>
      <c r="Z2273">
        <v>2</v>
      </c>
      <c r="AA2273" s="1">
        <v>44913</v>
      </c>
      <c r="AB2273" t="s">
        <v>92</v>
      </c>
      <c r="AC2273" t="s">
        <v>51</v>
      </c>
      <c r="AD2273" t="s">
        <v>43</v>
      </c>
      <c r="AE2273">
        <v>1</v>
      </c>
      <c r="AF2273" s="5">
        <v>559.59</v>
      </c>
      <c r="AG2273">
        <v>57</v>
      </c>
      <c r="AH2273" t="str">
        <f t="shared" si="35"/>
        <v>Middle Aged</v>
      </c>
    </row>
    <row r="2274" spans="1:34" x14ac:dyDescent="0.25">
      <c r="A2274">
        <v>2798</v>
      </c>
      <c r="B2274" s="1">
        <v>43928</v>
      </c>
      <c r="C2274">
        <v>6</v>
      </c>
      <c r="D2274" t="s">
        <v>28</v>
      </c>
      <c r="E2274" t="s">
        <v>69</v>
      </c>
      <c r="F2274" t="s">
        <v>30</v>
      </c>
      <c r="G2274" t="s">
        <v>31</v>
      </c>
      <c r="H2274" t="s">
        <v>45</v>
      </c>
      <c r="I2274" t="s">
        <v>46</v>
      </c>
      <c r="J2274" t="s">
        <v>34</v>
      </c>
      <c r="K2274" t="s">
        <v>188</v>
      </c>
      <c r="L2274" t="s">
        <v>79</v>
      </c>
      <c r="M2274" s="1">
        <v>25340</v>
      </c>
      <c r="N2274" t="s">
        <v>36</v>
      </c>
      <c r="O2274" t="s">
        <v>48</v>
      </c>
      <c r="P2274" t="s">
        <v>84</v>
      </c>
      <c r="Q2274" t="s">
        <v>77</v>
      </c>
      <c r="R2274" t="s">
        <v>40</v>
      </c>
      <c r="S2274" t="str">
        <f>IF(Table1[[#This Row],[Current Employee Rating]]&gt;=4,"High Performer",IF(Table1[[#This Row],[Current Employee Rating]]&gt;=3,"Average Performer","Low Performer"))</f>
        <v>Low Performer</v>
      </c>
      <c r="T2274">
        <v>2</v>
      </c>
      <c r="U2274" s="1">
        <v>45075</v>
      </c>
      <c r="V2274">
        <v>3</v>
      </c>
      <c r="W2274" t="str">
        <f>IF(Table1[[#This Row],[Engagement Score]]&lt;3,"Low",IF(Table1[[#This Row],[Engagement Score]]&lt;4,"Medium","High"))</f>
        <v>Medium</v>
      </c>
      <c r="X2274">
        <v>4</v>
      </c>
      <c r="Y2274" t="str">
        <f>IF(Table1[[#This Row],[Satisfaction Score]]&lt;3,"Unsatisfied",IF(Table1[[#This Row],[Satisfaction Score]]&lt;4,"Neutral","Satisfied"))</f>
        <v>Satisfied</v>
      </c>
      <c r="Z2274">
        <v>2</v>
      </c>
      <c r="AA2274" s="1">
        <v>45040</v>
      </c>
      <c r="AB2274" t="s">
        <v>41</v>
      </c>
      <c r="AC2274" t="s">
        <v>51</v>
      </c>
      <c r="AD2274" t="s">
        <v>63</v>
      </c>
      <c r="AE2274">
        <v>1</v>
      </c>
      <c r="AF2274" s="5">
        <v>840.65</v>
      </c>
      <c r="AG2274">
        <v>51</v>
      </c>
      <c r="AH2274" t="str">
        <f t="shared" si="35"/>
        <v>Middle Aged</v>
      </c>
    </row>
    <row r="2275" spans="1:34" x14ac:dyDescent="0.25">
      <c r="A2275">
        <v>2799</v>
      </c>
      <c r="B2275" s="1">
        <v>44306</v>
      </c>
      <c r="C2275">
        <v>5</v>
      </c>
      <c r="D2275" t="s">
        <v>28</v>
      </c>
      <c r="E2275" t="s">
        <v>29</v>
      </c>
      <c r="F2275" t="s">
        <v>30</v>
      </c>
      <c r="G2275" t="s">
        <v>46</v>
      </c>
      <c r="H2275" t="s">
        <v>45</v>
      </c>
      <c r="I2275" t="s">
        <v>46</v>
      </c>
      <c r="J2275" t="s">
        <v>34</v>
      </c>
      <c r="K2275" t="s">
        <v>188</v>
      </c>
      <c r="L2275" t="s">
        <v>79</v>
      </c>
      <c r="M2275" s="1">
        <v>32194</v>
      </c>
      <c r="N2275" t="s">
        <v>36</v>
      </c>
      <c r="O2275" t="s">
        <v>48</v>
      </c>
      <c r="P2275" t="s">
        <v>38</v>
      </c>
      <c r="Q2275" t="s">
        <v>77</v>
      </c>
      <c r="R2275" t="s">
        <v>40</v>
      </c>
      <c r="S2275" t="str">
        <f>IF(Table1[[#This Row],[Current Employee Rating]]&gt;=4,"High Performer",IF(Table1[[#This Row],[Current Employee Rating]]&gt;=3,"Average Performer","Low Performer"))</f>
        <v>Low Performer</v>
      </c>
      <c r="T2275">
        <v>2</v>
      </c>
      <c r="U2275" s="1">
        <v>44958</v>
      </c>
      <c r="V2275">
        <v>2</v>
      </c>
      <c r="W2275" t="str">
        <f>IF(Table1[[#This Row],[Engagement Score]]&lt;3,"Low",IF(Table1[[#This Row],[Engagement Score]]&lt;4,"Medium","High"))</f>
        <v>Low</v>
      </c>
      <c r="X2275">
        <v>1</v>
      </c>
      <c r="Y2275" t="str">
        <f>IF(Table1[[#This Row],[Satisfaction Score]]&lt;3,"Unsatisfied",IF(Table1[[#This Row],[Satisfaction Score]]&lt;4,"Neutral","Satisfied"))</f>
        <v>Unsatisfied</v>
      </c>
      <c r="Z2275">
        <v>1</v>
      </c>
      <c r="AA2275" s="1">
        <v>45135</v>
      </c>
      <c r="AB2275" t="s">
        <v>92</v>
      </c>
      <c r="AC2275" t="s">
        <v>42</v>
      </c>
      <c r="AD2275" t="s">
        <v>52</v>
      </c>
      <c r="AE2275">
        <v>1</v>
      </c>
      <c r="AF2275" s="5">
        <v>543.46</v>
      </c>
      <c r="AG2275">
        <v>33</v>
      </c>
      <c r="AH2275" t="str">
        <f t="shared" si="35"/>
        <v>Adult</v>
      </c>
    </row>
    <row r="2276" spans="1:34" x14ac:dyDescent="0.25">
      <c r="A2276">
        <v>2800</v>
      </c>
      <c r="B2276" s="1">
        <v>43679</v>
      </c>
      <c r="C2276">
        <v>6</v>
      </c>
      <c r="D2276" t="s">
        <v>28</v>
      </c>
      <c r="E2276" t="s">
        <v>44</v>
      </c>
      <c r="F2276" t="s">
        <v>30</v>
      </c>
      <c r="G2276" t="s">
        <v>31</v>
      </c>
      <c r="H2276" t="s">
        <v>56</v>
      </c>
      <c r="I2276" t="s">
        <v>33</v>
      </c>
      <c r="J2276" t="s">
        <v>34</v>
      </c>
      <c r="K2276" t="s">
        <v>188</v>
      </c>
      <c r="L2276" t="s">
        <v>65</v>
      </c>
      <c r="M2276" s="1">
        <v>17724</v>
      </c>
      <c r="N2276" t="s">
        <v>36</v>
      </c>
      <c r="O2276" t="s">
        <v>48</v>
      </c>
      <c r="P2276" t="s">
        <v>72</v>
      </c>
      <c r="Q2276" t="s">
        <v>67</v>
      </c>
      <c r="R2276" t="s">
        <v>40</v>
      </c>
      <c r="S2276" t="str">
        <f>IF(Table1[[#This Row],[Current Employee Rating]]&gt;=4,"High Performer",IF(Table1[[#This Row],[Current Employee Rating]]&gt;=3,"Average Performer","Low Performer"))</f>
        <v>Low Performer</v>
      </c>
      <c r="T2276">
        <v>1</v>
      </c>
      <c r="U2276" s="1">
        <v>45097</v>
      </c>
      <c r="V2276">
        <v>1</v>
      </c>
      <c r="W2276" t="str">
        <f>IF(Table1[[#This Row],[Engagement Score]]&lt;3,"Low",IF(Table1[[#This Row],[Engagement Score]]&lt;4,"Medium","High"))</f>
        <v>Low</v>
      </c>
      <c r="X2276">
        <v>2</v>
      </c>
      <c r="Y2276" t="str">
        <f>IF(Table1[[#This Row],[Satisfaction Score]]&lt;3,"Unsatisfied",IF(Table1[[#This Row],[Satisfaction Score]]&lt;4,"Neutral","Satisfied"))</f>
        <v>Unsatisfied</v>
      </c>
      <c r="Z2276">
        <v>2</v>
      </c>
      <c r="AA2276" s="1">
        <v>44915</v>
      </c>
      <c r="AB2276" t="s">
        <v>50</v>
      </c>
      <c r="AC2276" t="s">
        <v>51</v>
      </c>
      <c r="AD2276" t="s">
        <v>52</v>
      </c>
      <c r="AE2276">
        <v>1</v>
      </c>
      <c r="AF2276" s="5">
        <v>729.03</v>
      </c>
      <c r="AG2276">
        <v>71</v>
      </c>
      <c r="AH2276" t="str">
        <f t="shared" si="35"/>
        <v>Old</v>
      </c>
    </row>
    <row r="2277" spans="1:34" x14ac:dyDescent="0.25">
      <c r="A2277">
        <v>2801</v>
      </c>
      <c r="B2277" s="1">
        <v>44572</v>
      </c>
      <c r="C2277">
        <v>4</v>
      </c>
      <c r="D2277" t="s">
        <v>28</v>
      </c>
      <c r="E2277" t="s">
        <v>87</v>
      </c>
      <c r="F2277" t="s">
        <v>30</v>
      </c>
      <c r="G2277" t="s">
        <v>55</v>
      </c>
      <c r="H2277" t="s">
        <v>32</v>
      </c>
      <c r="I2277" t="s">
        <v>33</v>
      </c>
      <c r="J2277" t="s">
        <v>34</v>
      </c>
      <c r="K2277" t="s">
        <v>188</v>
      </c>
      <c r="L2277" t="s">
        <v>70</v>
      </c>
      <c r="M2277" s="1">
        <v>34970</v>
      </c>
      <c r="N2277" t="s">
        <v>36</v>
      </c>
      <c r="O2277" t="s">
        <v>48</v>
      </c>
      <c r="P2277" t="s">
        <v>38</v>
      </c>
      <c r="Q2277" t="s">
        <v>77</v>
      </c>
      <c r="R2277" t="s">
        <v>40</v>
      </c>
      <c r="S2277" t="str">
        <f>IF(Table1[[#This Row],[Current Employee Rating]]&gt;=4,"High Performer",IF(Table1[[#This Row],[Current Employee Rating]]&gt;=3,"Average Performer","Low Performer"))</f>
        <v>High Performer</v>
      </c>
      <c r="T2277">
        <v>5</v>
      </c>
      <c r="U2277" s="1">
        <v>44824</v>
      </c>
      <c r="V2277">
        <v>1</v>
      </c>
      <c r="W2277" t="str">
        <f>IF(Table1[[#This Row],[Engagement Score]]&lt;3,"Low",IF(Table1[[#This Row],[Engagement Score]]&lt;4,"Medium","High"))</f>
        <v>Low</v>
      </c>
      <c r="X2277">
        <v>3</v>
      </c>
      <c r="Y2277" t="str">
        <f>IF(Table1[[#This Row],[Satisfaction Score]]&lt;3,"Unsatisfied",IF(Table1[[#This Row],[Satisfaction Score]]&lt;4,"Neutral","Satisfied"))</f>
        <v>Neutral</v>
      </c>
      <c r="Z2277">
        <v>4</v>
      </c>
      <c r="AA2277" s="1">
        <v>45091</v>
      </c>
      <c r="AB2277" t="s">
        <v>41</v>
      </c>
      <c r="AC2277" t="s">
        <v>51</v>
      </c>
      <c r="AD2277" t="s">
        <v>52</v>
      </c>
      <c r="AE2277">
        <v>4</v>
      </c>
      <c r="AF2277" s="5">
        <v>449.65</v>
      </c>
      <c r="AG2277">
        <v>27</v>
      </c>
      <c r="AH2277" t="str">
        <f t="shared" si="35"/>
        <v>Adult</v>
      </c>
    </row>
    <row r="2278" spans="1:34" x14ac:dyDescent="0.25">
      <c r="A2278">
        <v>2802</v>
      </c>
      <c r="B2278" s="1">
        <v>44150</v>
      </c>
      <c r="C2278">
        <v>5</v>
      </c>
      <c r="D2278" t="s">
        <v>28</v>
      </c>
      <c r="E2278" t="s">
        <v>81</v>
      </c>
      <c r="F2278" t="s">
        <v>30</v>
      </c>
      <c r="G2278" t="s">
        <v>31</v>
      </c>
      <c r="H2278" t="s">
        <v>32</v>
      </c>
      <c r="I2278" t="s">
        <v>46</v>
      </c>
      <c r="J2278" t="s">
        <v>34</v>
      </c>
      <c r="K2278" t="s">
        <v>188</v>
      </c>
      <c r="L2278" t="s">
        <v>65</v>
      </c>
      <c r="M2278" s="1">
        <v>28348</v>
      </c>
      <c r="N2278" t="s">
        <v>36</v>
      </c>
      <c r="O2278" t="s">
        <v>37</v>
      </c>
      <c r="P2278" t="s">
        <v>38</v>
      </c>
      <c r="Q2278" t="s">
        <v>67</v>
      </c>
      <c r="R2278" t="s">
        <v>40</v>
      </c>
      <c r="S2278" t="str">
        <f>IF(Table1[[#This Row],[Current Employee Rating]]&gt;=4,"High Performer",IF(Table1[[#This Row],[Current Employee Rating]]&gt;=3,"Average Performer","Low Performer"))</f>
        <v>High Performer</v>
      </c>
      <c r="T2278">
        <v>4</v>
      </c>
      <c r="U2278" s="1">
        <v>45108</v>
      </c>
      <c r="V2278">
        <v>2</v>
      </c>
      <c r="W2278" t="str">
        <f>IF(Table1[[#This Row],[Engagement Score]]&lt;3,"Low",IF(Table1[[#This Row],[Engagement Score]]&lt;4,"Medium","High"))</f>
        <v>Low</v>
      </c>
      <c r="X2278">
        <v>3</v>
      </c>
      <c r="Y2278" t="str">
        <f>IF(Table1[[#This Row],[Satisfaction Score]]&lt;3,"Unsatisfied",IF(Table1[[#This Row],[Satisfaction Score]]&lt;4,"Neutral","Satisfied"))</f>
        <v>Neutral</v>
      </c>
      <c r="Z2278">
        <v>5</v>
      </c>
      <c r="AA2278" s="1">
        <v>45037</v>
      </c>
      <c r="AB2278" t="s">
        <v>68</v>
      </c>
      <c r="AC2278" t="s">
        <v>51</v>
      </c>
      <c r="AD2278" t="s">
        <v>73</v>
      </c>
      <c r="AE2278">
        <v>3</v>
      </c>
      <c r="AF2278" s="5">
        <v>213.38</v>
      </c>
      <c r="AG2278">
        <v>43</v>
      </c>
      <c r="AH2278" t="str">
        <f t="shared" si="35"/>
        <v>Middle Aged</v>
      </c>
    </row>
    <row r="2279" spans="1:34" x14ac:dyDescent="0.25">
      <c r="A2279">
        <v>2803</v>
      </c>
      <c r="B2279" s="1">
        <v>43959</v>
      </c>
      <c r="C2279">
        <v>6</v>
      </c>
      <c r="D2279" t="s">
        <v>28</v>
      </c>
      <c r="E2279" t="s">
        <v>54</v>
      </c>
      <c r="F2279" t="s">
        <v>30</v>
      </c>
      <c r="G2279" t="s">
        <v>46</v>
      </c>
      <c r="H2279" t="s">
        <v>56</v>
      </c>
      <c r="I2279" t="s">
        <v>46</v>
      </c>
      <c r="J2279" t="s">
        <v>34</v>
      </c>
      <c r="K2279" t="s">
        <v>188</v>
      </c>
      <c r="L2279" t="s">
        <v>65</v>
      </c>
      <c r="M2279" s="1">
        <v>23988</v>
      </c>
      <c r="N2279" t="s">
        <v>36</v>
      </c>
      <c r="O2279" t="s">
        <v>37</v>
      </c>
      <c r="P2279" t="s">
        <v>84</v>
      </c>
      <c r="Q2279" t="s">
        <v>67</v>
      </c>
      <c r="R2279" t="s">
        <v>40</v>
      </c>
      <c r="S2279" t="str">
        <f>IF(Table1[[#This Row],[Current Employee Rating]]&gt;=4,"High Performer",IF(Table1[[#This Row],[Current Employee Rating]]&gt;=3,"Average Performer","Low Performer"))</f>
        <v>High Performer</v>
      </c>
      <c r="T2279">
        <v>5</v>
      </c>
      <c r="U2279" s="1">
        <v>44869</v>
      </c>
      <c r="V2279">
        <v>4</v>
      </c>
      <c r="W2279" t="str">
        <f>IF(Table1[[#This Row],[Engagement Score]]&lt;3,"Low",IF(Table1[[#This Row],[Engagement Score]]&lt;4,"Medium","High"))</f>
        <v>High</v>
      </c>
      <c r="X2279">
        <v>4</v>
      </c>
      <c r="Y2279" t="str">
        <f>IF(Table1[[#This Row],[Satisfaction Score]]&lt;3,"Unsatisfied",IF(Table1[[#This Row],[Satisfaction Score]]&lt;4,"Neutral","Satisfied"))</f>
        <v>Satisfied</v>
      </c>
      <c r="Z2279">
        <v>5</v>
      </c>
      <c r="AA2279" s="1">
        <v>44955</v>
      </c>
      <c r="AB2279" t="s">
        <v>41</v>
      </c>
      <c r="AC2279" t="s">
        <v>42</v>
      </c>
      <c r="AD2279" t="s">
        <v>43</v>
      </c>
      <c r="AE2279">
        <v>4</v>
      </c>
      <c r="AF2279" s="5">
        <v>106.21</v>
      </c>
      <c r="AG2279">
        <v>55</v>
      </c>
      <c r="AH2279" t="str">
        <f t="shared" si="35"/>
        <v>Middle Aged</v>
      </c>
    </row>
    <row r="2280" spans="1:34" x14ac:dyDescent="0.25">
      <c r="A2280">
        <v>2804</v>
      </c>
      <c r="B2280" s="1">
        <v>43534</v>
      </c>
      <c r="C2280">
        <v>7</v>
      </c>
      <c r="D2280" t="s">
        <v>106</v>
      </c>
      <c r="E2280" t="s">
        <v>85</v>
      </c>
      <c r="F2280" t="s">
        <v>30</v>
      </c>
      <c r="G2280" t="s">
        <v>46</v>
      </c>
      <c r="H2280" t="s">
        <v>56</v>
      </c>
      <c r="I2280" t="s">
        <v>55</v>
      </c>
      <c r="J2280" t="s">
        <v>34</v>
      </c>
      <c r="K2280" t="s">
        <v>188</v>
      </c>
      <c r="L2280" t="s">
        <v>96</v>
      </c>
      <c r="M2280" s="1">
        <v>19419</v>
      </c>
      <c r="N2280" t="s">
        <v>36</v>
      </c>
      <c r="O2280" t="s">
        <v>48</v>
      </c>
      <c r="P2280" t="s">
        <v>49</v>
      </c>
      <c r="Q2280" t="s">
        <v>67</v>
      </c>
      <c r="R2280" t="s">
        <v>40</v>
      </c>
      <c r="S2280" t="str">
        <f>IF(Table1[[#This Row],[Current Employee Rating]]&gt;=4,"High Performer",IF(Table1[[#This Row],[Current Employee Rating]]&gt;=3,"Average Performer","Low Performer"))</f>
        <v>High Performer</v>
      </c>
      <c r="T2280">
        <v>4</v>
      </c>
      <c r="U2280" s="1">
        <v>44900</v>
      </c>
      <c r="V2280">
        <v>5</v>
      </c>
      <c r="W2280" t="str">
        <f>IF(Table1[[#This Row],[Engagement Score]]&lt;3,"Low",IF(Table1[[#This Row],[Engagement Score]]&lt;4,"Medium","High"))</f>
        <v>High</v>
      </c>
      <c r="X2280">
        <v>4</v>
      </c>
      <c r="Y2280" t="str">
        <f>IF(Table1[[#This Row],[Satisfaction Score]]&lt;3,"Unsatisfied",IF(Table1[[#This Row],[Satisfaction Score]]&lt;4,"Neutral","Satisfied"))</f>
        <v>Satisfied</v>
      </c>
      <c r="Z2280">
        <v>2</v>
      </c>
      <c r="AA2280" s="1">
        <v>44952</v>
      </c>
      <c r="AB2280" t="s">
        <v>41</v>
      </c>
      <c r="AC2280" t="s">
        <v>42</v>
      </c>
      <c r="AD2280" t="s">
        <v>63</v>
      </c>
      <c r="AE2280">
        <v>5</v>
      </c>
      <c r="AF2280" s="5">
        <v>483.07</v>
      </c>
      <c r="AG2280">
        <v>66</v>
      </c>
      <c r="AH2280" t="str">
        <f t="shared" si="35"/>
        <v>Old</v>
      </c>
    </row>
    <row r="2281" spans="1:34" x14ac:dyDescent="0.25">
      <c r="A2281">
        <v>2805</v>
      </c>
      <c r="B2281" s="1">
        <v>44670</v>
      </c>
      <c r="C2281">
        <v>4</v>
      </c>
      <c r="D2281" t="s">
        <v>106</v>
      </c>
      <c r="E2281" t="s">
        <v>64</v>
      </c>
      <c r="F2281" t="s">
        <v>30</v>
      </c>
      <c r="G2281" t="s">
        <v>55</v>
      </c>
      <c r="H2281" t="s">
        <v>32</v>
      </c>
      <c r="I2281" t="s">
        <v>46</v>
      </c>
      <c r="J2281" t="s">
        <v>34</v>
      </c>
      <c r="K2281" t="s">
        <v>188</v>
      </c>
      <c r="L2281" t="s">
        <v>70</v>
      </c>
      <c r="M2281" s="1">
        <v>32354</v>
      </c>
      <c r="N2281" t="s">
        <v>36</v>
      </c>
      <c r="O2281" t="s">
        <v>48</v>
      </c>
      <c r="P2281" t="s">
        <v>38</v>
      </c>
      <c r="Q2281" t="s">
        <v>39</v>
      </c>
      <c r="R2281" t="s">
        <v>40</v>
      </c>
      <c r="S2281" t="str">
        <f>IF(Table1[[#This Row],[Current Employee Rating]]&gt;=4,"High Performer",IF(Table1[[#This Row],[Current Employee Rating]]&gt;=3,"Average Performer","Low Performer"))</f>
        <v>Low Performer</v>
      </c>
      <c r="T2281">
        <v>1</v>
      </c>
      <c r="U2281" s="1">
        <v>45065</v>
      </c>
      <c r="V2281">
        <v>5</v>
      </c>
      <c r="W2281" t="str">
        <f>IF(Table1[[#This Row],[Engagement Score]]&lt;3,"Low",IF(Table1[[#This Row],[Engagement Score]]&lt;4,"Medium","High"))</f>
        <v>High</v>
      </c>
      <c r="X2281">
        <v>3</v>
      </c>
      <c r="Y2281" t="str">
        <f>IF(Table1[[#This Row],[Satisfaction Score]]&lt;3,"Unsatisfied",IF(Table1[[#This Row],[Satisfaction Score]]&lt;4,"Neutral","Satisfied"))</f>
        <v>Neutral</v>
      </c>
      <c r="Z2281">
        <v>2</v>
      </c>
      <c r="AA2281" s="1">
        <v>45125</v>
      </c>
      <c r="AB2281" t="s">
        <v>62</v>
      </c>
      <c r="AC2281" t="s">
        <v>42</v>
      </c>
      <c r="AD2281" t="s">
        <v>73</v>
      </c>
      <c r="AE2281">
        <v>2</v>
      </c>
      <c r="AF2281" s="5">
        <v>515.30999999999995</v>
      </c>
      <c r="AG2281">
        <v>34</v>
      </c>
      <c r="AH2281" t="str">
        <f t="shared" si="35"/>
        <v>Adult</v>
      </c>
    </row>
    <row r="2282" spans="1:34" x14ac:dyDescent="0.25">
      <c r="A2282">
        <v>2806</v>
      </c>
      <c r="B2282" s="1">
        <v>43799</v>
      </c>
      <c r="C2282">
        <v>6</v>
      </c>
      <c r="D2282" t="s">
        <v>106</v>
      </c>
      <c r="E2282" t="s">
        <v>74</v>
      </c>
      <c r="F2282" t="s">
        <v>30</v>
      </c>
      <c r="G2282" t="s">
        <v>55</v>
      </c>
      <c r="H2282" t="s">
        <v>45</v>
      </c>
      <c r="I2282" t="s">
        <v>46</v>
      </c>
      <c r="J2282" t="s">
        <v>34</v>
      </c>
      <c r="K2282" t="s">
        <v>188</v>
      </c>
      <c r="L2282" t="s">
        <v>102</v>
      </c>
      <c r="M2282" s="1">
        <v>22819</v>
      </c>
      <c r="N2282" t="s">
        <v>36</v>
      </c>
      <c r="O2282" t="s">
        <v>37</v>
      </c>
      <c r="P2282" t="s">
        <v>84</v>
      </c>
      <c r="Q2282" t="s">
        <v>77</v>
      </c>
      <c r="R2282" t="s">
        <v>40</v>
      </c>
      <c r="S2282" t="str">
        <f>IF(Table1[[#This Row],[Current Employee Rating]]&gt;=4,"High Performer",IF(Table1[[#This Row],[Current Employee Rating]]&gt;=3,"Average Performer","Low Performer"))</f>
        <v>Low Performer</v>
      </c>
      <c r="T2282">
        <v>2</v>
      </c>
      <c r="U2282" s="1">
        <v>45030</v>
      </c>
      <c r="V2282">
        <v>1</v>
      </c>
      <c r="W2282" t="str">
        <f>IF(Table1[[#This Row],[Engagement Score]]&lt;3,"Low",IF(Table1[[#This Row],[Engagement Score]]&lt;4,"Medium","High"))</f>
        <v>Low</v>
      </c>
      <c r="X2282">
        <v>3</v>
      </c>
      <c r="Y2282" t="str">
        <f>IF(Table1[[#This Row],[Satisfaction Score]]&lt;3,"Unsatisfied",IF(Table1[[#This Row],[Satisfaction Score]]&lt;4,"Neutral","Satisfied"))</f>
        <v>Neutral</v>
      </c>
      <c r="Z2282">
        <v>1</v>
      </c>
      <c r="AA2282" s="1">
        <v>45073</v>
      </c>
      <c r="AB2282" t="s">
        <v>92</v>
      </c>
      <c r="AC2282" t="s">
        <v>42</v>
      </c>
      <c r="AD2282" t="s">
        <v>52</v>
      </c>
      <c r="AE2282">
        <v>5</v>
      </c>
      <c r="AF2282" s="5">
        <v>290.8</v>
      </c>
      <c r="AG2282">
        <v>57</v>
      </c>
      <c r="AH2282" t="str">
        <f t="shared" si="35"/>
        <v>Middle Aged</v>
      </c>
    </row>
    <row r="2283" spans="1:34" x14ac:dyDescent="0.25">
      <c r="A2283">
        <v>2807</v>
      </c>
      <c r="B2283" s="1">
        <v>44383</v>
      </c>
      <c r="C2283">
        <v>4</v>
      </c>
      <c r="D2283" t="s">
        <v>106</v>
      </c>
      <c r="E2283" t="s">
        <v>69</v>
      </c>
      <c r="F2283" t="s">
        <v>108</v>
      </c>
      <c r="G2283" t="s">
        <v>46</v>
      </c>
      <c r="H2283" t="s">
        <v>45</v>
      </c>
      <c r="I2283" t="s">
        <v>46</v>
      </c>
      <c r="J2283" t="s">
        <v>34</v>
      </c>
      <c r="K2283" t="s">
        <v>188</v>
      </c>
      <c r="L2283" t="s">
        <v>101</v>
      </c>
      <c r="M2283" s="1">
        <v>28232</v>
      </c>
      <c r="N2283" t="s">
        <v>36</v>
      </c>
      <c r="O2283" t="s">
        <v>37</v>
      </c>
      <c r="P2283" t="s">
        <v>38</v>
      </c>
      <c r="Q2283" t="s">
        <v>67</v>
      </c>
      <c r="R2283" t="s">
        <v>40</v>
      </c>
      <c r="S2283" t="str">
        <f>IF(Table1[[#This Row],[Current Employee Rating]]&gt;=4,"High Performer",IF(Table1[[#This Row],[Current Employee Rating]]&gt;=3,"Average Performer","Low Performer"))</f>
        <v>Low Performer</v>
      </c>
      <c r="T2283">
        <v>2</v>
      </c>
      <c r="U2283" s="1">
        <v>44939</v>
      </c>
      <c r="V2283">
        <v>3</v>
      </c>
      <c r="W2283" t="str">
        <f>IF(Table1[[#This Row],[Engagement Score]]&lt;3,"Low",IF(Table1[[#This Row],[Engagement Score]]&lt;4,"Medium","High"))</f>
        <v>Medium</v>
      </c>
      <c r="X2283">
        <v>2</v>
      </c>
      <c r="Y2283" t="str">
        <f>IF(Table1[[#This Row],[Satisfaction Score]]&lt;3,"Unsatisfied",IF(Table1[[#This Row],[Satisfaction Score]]&lt;4,"Neutral","Satisfied"))</f>
        <v>Unsatisfied</v>
      </c>
      <c r="Z2283">
        <v>4</v>
      </c>
      <c r="AA2283" s="1">
        <v>45032</v>
      </c>
      <c r="AB2283" t="s">
        <v>50</v>
      </c>
      <c r="AC2283" t="s">
        <v>42</v>
      </c>
      <c r="AD2283" t="s">
        <v>73</v>
      </c>
      <c r="AE2283">
        <v>4</v>
      </c>
      <c r="AF2283" s="5">
        <v>977.46</v>
      </c>
      <c r="AG2283">
        <v>44</v>
      </c>
      <c r="AH2283" t="str">
        <f t="shared" si="35"/>
        <v>Middle Aged</v>
      </c>
    </row>
    <row r="2284" spans="1:34" x14ac:dyDescent="0.25">
      <c r="A2284">
        <v>2808</v>
      </c>
      <c r="B2284" s="1">
        <v>43431</v>
      </c>
      <c r="C2284">
        <v>7</v>
      </c>
      <c r="D2284" t="s">
        <v>106</v>
      </c>
      <c r="E2284" t="s">
        <v>29</v>
      </c>
      <c r="F2284" t="s">
        <v>30</v>
      </c>
      <c r="G2284" t="s">
        <v>46</v>
      </c>
      <c r="H2284" t="s">
        <v>56</v>
      </c>
      <c r="I2284" t="s">
        <v>33</v>
      </c>
      <c r="J2284" t="s">
        <v>34</v>
      </c>
      <c r="K2284" t="s">
        <v>188</v>
      </c>
      <c r="L2284" t="s">
        <v>109</v>
      </c>
      <c r="M2284" s="1">
        <v>34328</v>
      </c>
      <c r="N2284" t="s">
        <v>36</v>
      </c>
      <c r="O2284" t="s">
        <v>37</v>
      </c>
      <c r="P2284" t="s">
        <v>84</v>
      </c>
      <c r="Q2284" t="s">
        <v>77</v>
      </c>
      <c r="R2284" t="s">
        <v>40</v>
      </c>
      <c r="S2284" t="str">
        <f>IF(Table1[[#This Row],[Current Employee Rating]]&gt;=4,"High Performer",IF(Table1[[#This Row],[Current Employee Rating]]&gt;=3,"Average Performer","Low Performer"))</f>
        <v>High Performer</v>
      </c>
      <c r="T2284">
        <v>4</v>
      </c>
      <c r="U2284" s="1">
        <v>44998</v>
      </c>
      <c r="V2284">
        <v>5</v>
      </c>
      <c r="W2284" t="str">
        <f>IF(Table1[[#This Row],[Engagement Score]]&lt;3,"Low",IF(Table1[[#This Row],[Engagement Score]]&lt;4,"Medium","High"))</f>
        <v>High</v>
      </c>
      <c r="X2284">
        <v>2</v>
      </c>
      <c r="Y2284" t="str">
        <f>IF(Table1[[#This Row],[Satisfaction Score]]&lt;3,"Unsatisfied",IF(Table1[[#This Row],[Satisfaction Score]]&lt;4,"Neutral","Satisfied"))</f>
        <v>Unsatisfied</v>
      </c>
      <c r="Z2284">
        <v>4</v>
      </c>
      <c r="AA2284" s="1">
        <v>44827</v>
      </c>
      <c r="AB2284" t="s">
        <v>92</v>
      </c>
      <c r="AC2284" t="s">
        <v>51</v>
      </c>
      <c r="AD2284" t="s">
        <v>73</v>
      </c>
      <c r="AE2284">
        <v>5</v>
      </c>
      <c r="AF2284" s="5">
        <v>105.41</v>
      </c>
      <c r="AG2284">
        <v>25</v>
      </c>
      <c r="AH2284" t="str">
        <f t="shared" si="35"/>
        <v>Adult</v>
      </c>
    </row>
    <row r="2285" spans="1:34" x14ac:dyDescent="0.25">
      <c r="A2285">
        <v>2809</v>
      </c>
      <c r="B2285" s="1">
        <v>44956</v>
      </c>
      <c r="C2285">
        <v>3</v>
      </c>
      <c r="D2285" t="s">
        <v>28</v>
      </c>
      <c r="E2285" t="s">
        <v>74</v>
      </c>
      <c r="F2285" t="s">
        <v>30</v>
      </c>
      <c r="G2285" t="s">
        <v>55</v>
      </c>
      <c r="H2285" t="s">
        <v>32</v>
      </c>
      <c r="I2285" t="s">
        <v>46</v>
      </c>
      <c r="J2285" t="s">
        <v>34</v>
      </c>
      <c r="K2285" t="s">
        <v>188</v>
      </c>
      <c r="L2285" t="s">
        <v>89</v>
      </c>
      <c r="M2285" s="1">
        <v>23431</v>
      </c>
      <c r="N2285" t="s">
        <v>36</v>
      </c>
      <c r="O2285" t="s">
        <v>48</v>
      </c>
      <c r="P2285" t="s">
        <v>49</v>
      </c>
      <c r="Q2285" t="s">
        <v>61</v>
      </c>
      <c r="R2285" t="s">
        <v>40</v>
      </c>
      <c r="S2285" t="str">
        <f>IF(Table1[[#This Row],[Current Employee Rating]]&gt;=4,"High Performer",IF(Table1[[#This Row],[Current Employee Rating]]&gt;=3,"Average Performer","Low Performer"))</f>
        <v>Low Performer</v>
      </c>
      <c r="T2285">
        <v>2</v>
      </c>
      <c r="U2285" s="1">
        <v>44970</v>
      </c>
      <c r="V2285">
        <v>1</v>
      </c>
      <c r="W2285" t="str">
        <f>IF(Table1[[#This Row],[Engagement Score]]&lt;3,"Low",IF(Table1[[#This Row],[Engagement Score]]&lt;4,"Medium","High"))</f>
        <v>Low</v>
      </c>
      <c r="X2285">
        <v>1</v>
      </c>
      <c r="Y2285" t="str">
        <f>IF(Table1[[#This Row],[Satisfaction Score]]&lt;3,"Unsatisfied",IF(Table1[[#This Row],[Satisfaction Score]]&lt;4,"Neutral","Satisfied"))</f>
        <v>Unsatisfied</v>
      </c>
      <c r="Z2285">
        <v>5</v>
      </c>
      <c r="AA2285" s="1">
        <v>44916</v>
      </c>
      <c r="AB2285" t="s">
        <v>68</v>
      </c>
      <c r="AC2285" t="s">
        <v>42</v>
      </c>
      <c r="AD2285" t="s">
        <v>43</v>
      </c>
      <c r="AE2285">
        <v>2</v>
      </c>
      <c r="AF2285" s="5">
        <v>856.23</v>
      </c>
      <c r="AG2285">
        <v>59</v>
      </c>
      <c r="AH2285" t="str">
        <f t="shared" si="35"/>
        <v>Middle Aged</v>
      </c>
    </row>
    <row r="2286" spans="1:34" x14ac:dyDescent="0.25">
      <c r="A2286">
        <v>2810</v>
      </c>
      <c r="B2286" s="1">
        <v>44882</v>
      </c>
      <c r="C2286">
        <v>3</v>
      </c>
      <c r="D2286" t="s">
        <v>28</v>
      </c>
      <c r="E2286" t="s">
        <v>81</v>
      </c>
      <c r="F2286" t="s">
        <v>30</v>
      </c>
      <c r="G2286" t="s">
        <v>55</v>
      </c>
      <c r="H2286" t="s">
        <v>45</v>
      </c>
      <c r="I2286" t="s">
        <v>46</v>
      </c>
      <c r="J2286" t="s">
        <v>34</v>
      </c>
      <c r="K2286" t="s">
        <v>188</v>
      </c>
      <c r="L2286" t="s">
        <v>70</v>
      </c>
      <c r="M2286" s="1">
        <v>21650</v>
      </c>
      <c r="N2286" t="s">
        <v>36</v>
      </c>
      <c r="O2286" t="s">
        <v>48</v>
      </c>
      <c r="P2286" t="s">
        <v>60</v>
      </c>
      <c r="Q2286" t="s">
        <v>67</v>
      </c>
      <c r="R2286" t="s">
        <v>40</v>
      </c>
      <c r="S2286" t="str">
        <f>IF(Table1[[#This Row],[Current Employee Rating]]&gt;=4,"High Performer",IF(Table1[[#This Row],[Current Employee Rating]]&gt;=3,"Average Performer","Low Performer"))</f>
        <v>High Performer</v>
      </c>
      <c r="T2286">
        <v>4</v>
      </c>
      <c r="U2286" s="1">
        <v>45120</v>
      </c>
      <c r="V2286">
        <v>2</v>
      </c>
      <c r="W2286" t="str">
        <f>IF(Table1[[#This Row],[Engagement Score]]&lt;3,"Low",IF(Table1[[#This Row],[Engagement Score]]&lt;4,"Medium","High"))</f>
        <v>Low</v>
      </c>
      <c r="X2286">
        <v>5</v>
      </c>
      <c r="Y2286" t="str">
        <f>IF(Table1[[#This Row],[Satisfaction Score]]&lt;3,"Unsatisfied",IF(Table1[[#This Row],[Satisfaction Score]]&lt;4,"Neutral","Satisfied"))</f>
        <v>Satisfied</v>
      </c>
      <c r="Z2286">
        <v>5</v>
      </c>
      <c r="AA2286" s="1">
        <v>45021</v>
      </c>
      <c r="AB2286" t="s">
        <v>68</v>
      </c>
      <c r="AC2286" t="s">
        <v>42</v>
      </c>
      <c r="AD2286" t="s">
        <v>52</v>
      </c>
      <c r="AE2286">
        <v>3</v>
      </c>
      <c r="AF2286" s="5">
        <v>964.33</v>
      </c>
      <c r="AG2286">
        <v>63</v>
      </c>
      <c r="AH2286" t="str">
        <f t="shared" si="35"/>
        <v>Old</v>
      </c>
    </row>
    <row r="2287" spans="1:34" x14ac:dyDescent="0.25">
      <c r="A2287">
        <v>2811</v>
      </c>
      <c r="B2287" s="1">
        <v>43325</v>
      </c>
      <c r="C2287">
        <v>7</v>
      </c>
      <c r="D2287" t="s">
        <v>28</v>
      </c>
      <c r="E2287" t="s">
        <v>54</v>
      </c>
      <c r="F2287" t="s">
        <v>30</v>
      </c>
      <c r="G2287" t="s">
        <v>46</v>
      </c>
      <c r="H2287" t="s">
        <v>45</v>
      </c>
      <c r="I2287" t="s">
        <v>55</v>
      </c>
      <c r="J2287" t="s">
        <v>34</v>
      </c>
      <c r="K2287" t="s">
        <v>188</v>
      </c>
      <c r="L2287" t="s">
        <v>70</v>
      </c>
      <c r="M2287" s="1">
        <v>35068</v>
      </c>
      <c r="N2287" t="s">
        <v>36</v>
      </c>
      <c r="O2287" t="s">
        <v>48</v>
      </c>
      <c r="P2287" t="s">
        <v>49</v>
      </c>
      <c r="Q2287" t="s">
        <v>39</v>
      </c>
      <c r="R2287" t="s">
        <v>40</v>
      </c>
      <c r="S2287" t="str">
        <f>IF(Table1[[#This Row],[Current Employee Rating]]&gt;=4,"High Performer",IF(Table1[[#This Row],[Current Employee Rating]]&gt;=3,"Average Performer","Low Performer"))</f>
        <v>Low Performer</v>
      </c>
      <c r="T2287">
        <v>2</v>
      </c>
      <c r="U2287" s="1">
        <v>45029</v>
      </c>
      <c r="V2287">
        <v>3</v>
      </c>
      <c r="W2287" t="str">
        <f>IF(Table1[[#This Row],[Engagement Score]]&lt;3,"Low",IF(Table1[[#This Row],[Engagement Score]]&lt;4,"Medium","High"))</f>
        <v>Medium</v>
      </c>
      <c r="X2287">
        <v>4</v>
      </c>
      <c r="Y2287" t="str">
        <f>IF(Table1[[#This Row],[Satisfaction Score]]&lt;3,"Unsatisfied",IF(Table1[[#This Row],[Satisfaction Score]]&lt;4,"Neutral","Satisfied"))</f>
        <v>Satisfied</v>
      </c>
      <c r="Z2287">
        <v>3</v>
      </c>
      <c r="AA2287" s="1">
        <v>44869</v>
      </c>
      <c r="AB2287" t="s">
        <v>68</v>
      </c>
      <c r="AC2287" t="s">
        <v>51</v>
      </c>
      <c r="AD2287" t="s">
        <v>63</v>
      </c>
      <c r="AE2287">
        <v>3</v>
      </c>
      <c r="AF2287" s="5">
        <v>589.88</v>
      </c>
      <c r="AG2287">
        <v>22</v>
      </c>
      <c r="AH2287" t="str">
        <f t="shared" si="35"/>
        <v>Young Adult</v>
      </c>
    </row>
    <row r="2288" spans="1:34" x14ac:dyDescent="0.25">
      <c r="A2288">
        <v>2812</v>
      </c>
      <c r="B2288" s="1">
        <v>44379</v>
      </c>
      <c r="C2288">
        <v>4</v>
      </c>
      <c r="D2288" t="s">
        <v>28</v>
      </c>
      <c r="E2288" t="s">
        <v>69</v>
      </c>
      <c r="F2288" t="s">
        <v>108</v>
      </c>
      <c r="G2288" t="s">
        <v>46</v>
      </c>
      <c r="H2288" t="s">
        <v>56</v>
      </c>
      <c r="I2288" t="s">
        <v>33</v>
      </c>
      <c r="J2288" t="s">
        <v>34</v>
      </c>
      <c r="K2288" t="s">
        <v>188</v>
      </c>
      <c r="L2288" t="s">
        <v>75</v>
      </c>
      <c r="M2288" s="1">
        <v>16938</v>
      </c>
      <c r="N2288" t="s">
        <v>36</v>
      </c>
      <c r="O2288" t="s">
        <v>48</v>
      </c>
      <c r="P2288" t="s">
        <v>38</v>
      </c>
      <c r="Q2288" t="s">
        <v>77</v>
      </c>
      <c r="R2288" t="s">
        <v>40</v>
      </c>
      <c r="S2288" t="str">
        <f>IF(Table1[[#This Row],[Current Employee Rating]]&gt;=4,"High Performer",IF(Table1[[#This Row],[Current Employee Rating]]&gt;=3,"Average Performer","Low Performer"))</f>
        <v>High Performer</v>
      </c>
      <c r="T2288">
        <v>4</v>
      </c>
      <c r="U2288" s="1">
        <v>44787</v>
      </c>
      <c r="V2288">
        <v>3</v>
      </c>
      <c r="W2288" t="str">
        <f>IF(Table1[[#This Row],[Engagement Score]]&lt;3,"Low",IF(Table1[[#This Row],[Engagement Score]]&lt;4,"Medium","High"))</f>
        <v>Medium</v>
      </c>
      <c r="X2288">
        <v>2</v>
      </c>
      <c r="Y2288" t="str">
        <f>IF(Table1[[#This Row],[Satisfaction Score]]&lt;3,"Unsatisfied",IF(Table1[[#This Row],[Satisfaction Score]]&lt;4,"Neutral","Satisfied"))</f>
        <v>Unsatisfied</v>
      </c>
      <c r="Z2288">
        <v>5</v>
      </c>
      <c r="AA2288" s="1">
        <v>44890</v>
      </c>
      <c r="AB2288" t="s">
        <v>41</v>
      </c>
      <c r="AC2288" t="s">
        <v>51</v>
      </c>
      <c r="AD2288" t="s">
        <v>52</v>
      </c>
      <c r="AE2288">
        <v>4</v>
      </c>
      <c r="AF2288" s="5">
        <v>663.36</v>
      </c>
      <c r="AG2288">
        <v>75</v>
      </c>
      <c r="AH2288" t="str">
        <f t="shared" si="35"/>
        <v>Old</v>
      </c>
    </row>
    <row r="2289" spans="1:34" x14ac:dyDescent="0.25">
      <c r="A2289">
        <v>2813</v>
      </c>
      <c r="B2289" s="1">
        <v>44740</v>
      </c>
      <c r="C2289">
        <v>3</v>
      </c>
      <c r="D2289" t="s">
        <v>28</v>
      </c>
      <c r="E2289" t="s">
        <v>29</v>
      </c>
      <c r="F2289" t="s">
        <v>30</v>
      </c>
      <c r="G2289" t="s">
        <v>31</v>
      </c>
      <c r="H2289" t="s">
        <v>56</v>
      </c>
      <c r="I2289" t="s">
        <v>55</v>
      </c>
      <c r="J2289" t="s">
        <v>34</v>
      </c>
      <c r="K2289" t="s">
        <v>188</v>
      </c>
      <c r="L2289" t="s">
        <v>101</v>
      </c>
      <c r="M2289" s="1">
        <v>26903</v>
      </c>
      <c r="N2289" t="s">
        <v>36</v>
      </c>
      <c r="O2289" t="s">
        <v>48</v>
      </c>
      <c r="P2289" t="s">
        <v>60</v>
      </c>
      <c r="Q2289" t="s">
        <v>61</v>
      </c>
      <c r="R2289" t="s">
        <v>40</v>
      </c>
      <c r="S2289" t="str">
        <f>IF(Table1[[#This Row],[Current Employee Rating]]&gt;=4,"High Performer",IF(Table1[[#This Row],[Current Employee Rating]]&gt;=3,"Average Performer","Low Performer"))</f>
        <v>Low Performer</v>
      </c>
      <c r="T2289">
        <v>1</v>
      </c>
      <c r="U2289" s="1">
        <v>44801</v>
      </c>
      <c r="V2289">
        <v>4</v>
      </c>
      <c r="W2289" t="str">
        <f>IF(Table1[[#This Row],[Engagement Score]]&lt;3,"Low",IF(Table1[[#This Row],[Engagement Score]]&lt;4,"Medium","High"))</f>
        <v>High</v>
      </c>
      <c r="X2289">
        <v>4</v>
      </c>
      <c r="Y2289" t="str">
        <f>IF(Table1[[#This Row],[Satisfaction Score]]&lt;3,"Unsatisfied",IF(Table1[[#This Row],[Satisfaction Score]]&lt;4,"Neutral","Satisfied"))</f>
        <v>Satisfied</v>
      </c>
      <c r="Z2289">
        <v>2</v>
      </c>
      <c r="AA2289" s="1">
        <v>45036</v>
      </c>
      <c r="AB2289" t="s">
        <v>68</v>
      </c>
      <c r="AC2289" t="s">
        <v>42</v>
      </c>
      <c r="AD2289" t="s">
        <v>63</v>
      </c>
      <c r="AE2289">
        <v>2</v>
      </c>
      <c r="AF2289" s="5">
        <v>249.88</v>
      </c>
      <c r="AG2289">
        <v>49</v>
      </c>
      <c r="AH2289" t="str">
        <f t="shared" si="35"/>
        <v>Middle Aged</v>
      </c>
    </row>
    <row r="2290" spans="1:34" x14ac:dyDescent="0.25">
      <c r="A2290">
        <v>2814</v>
      </c>
      <c r="B2290" s="1">
        <v>43490</v>
      </c>
      <c r="C2290">
        <v>7</v>
      </c>
      <c r="D2290" t="s">
        <v>28</v>
      </c>
      <c r="E2290" t="s">
        <v>85</v>
      </c>
      <c r="F2290" t="s">
        <v>30</v>
      </c>
      <c r="G2290" t="s">
        <v>46</v>
      </c>
      <c r="H2290" t="s">
        <v>45</v>
      </c>
      <c r="I2290" t="s">
        <v>33</v>
      </c>
      <c r="J2290" t="s">
        <v>34</v>
      </c>
      <c r="K2290" t="s">
        <v>188</v>
      </c>
      <c r="L2290" t="s">
        <v>70</v>
      </c>
      <c r="M2290" s="1">
        <v>27665</v>
      </c>
      <c r="N2290" t="s">
        <v>36</v>
      </c>
      <c r="O2290" t="s">
        <v>48</v>
      </c>
      <c r="P2290" t="s">
        <v>49</v>
      </c>
      <c r="Q2290" t="s">
        <v>61</v>
      </c>
      <c r="R2290" t="s">
        <v>40</v>
      </c>
      <c r="S2290" t="str">
        <f>IF(Table1[[#This Row],[Current Employee Rating]]&gt;=4,"High Performer",IF(Table1[[#This Row],[Current Employee Rating]]&gt;=3,"Average Performer","Low Performer"))</f>
        <v>Low Performer</v>
      </c>
      <c r="T2290">
        <v>2</v>
      </c>
      <c r="U2290" s="1">
        <v>45120</v>
      </c>
      <c r="V2290">
        <v>4</v>
      </c>
      <c r="W2290" t="str">
        <f>IF(Table1[[#This Row],[Engagement Score]]&lt;3,"Low",IF(Table1[[#This Row],[Engagement Score]]&lt;4,"Medium","High"))</f>
        <v>High</v>
      </c>
      <c r="X2290">
        <v>1</v>
      </c>
      <c r="Y2290" t="str">
        <f>IF(Table1[[#This Row],[Satisfaction Score]]&lt;3,"Unsatisfied",IF(Table1[[#This Row],[Satisfaction Score]]&lt;4,"Neutral","Satisfied"))</f>
        <v>Unsatisfied</v>
      </c>
      <c r="Z2290">
        <v>1</v>
      </c>
      <c r="AA2290" s="1">
        <v>45138</v>
      </c>
      <c r="AB2290" t="s">
        <v>41</v>
      </c>
      <c r="AC2290" t="s">
        <v>42</v>
      </c>
      <c r="AD2290" t="s">
        <v>73</v>
      </c>
      <c r="AE2290">
        <v>2</v>
      </c>
      <c r="AF2290" s="5">
        <v>809.89</v>
      </c>
      <c r="AG2290">
        <v>44</v>
      </c>
      <c r="AH2290" t="str">
        <f t="shared" si="35"/>
        <v>Middle Aged</v>
      </c>
    </row>
    <row r="2291" spans="1:34" x14ac:dyDescent="0.25">
      <c r="A2291">
        <v>2815</v>
      </c>
      <c r="B2291" s="1">
        <v>45130</v>
      </c>
      <c r="C2291">
        <v>2</v>
      </c>
      <c r="D2291" t="s">
        <v>28</v>
      </c>
      <c r="E2291" t="s">
        <v>44</v>
      </c>
      <c r="F2291" t="s">
        <v>30</v>
      </c>
      <c r="G2291" t="s">
        <v>31</v>
      </c>
      <c r="H2291" t="s">
        <v>32</v>
      </c>
      <c r="I2291" t="s">
        <v>46</v>
      </c>
      <c r="J2291" t="s">
        <v>34</v>
      </c>
      <c r="K2291" t="s">
        <v>188</v>
      </c>
      <c r="L2291" t="s">
        <v>96</v>
      </c>
      <c r="M2291" s="1">
        <v>28700</v>
      </c>
      <c r="N2291" t="s">
        <v>36</v>
      </c>
      <c r="O2291" t="s">
        <v>37</v>
      </c>
      <c r="P2291" t="s">
        <v>84</v>
      </c>
      <c r="Q2291" t="s">
        <v>61</v>
      </c>
      <c r="R2291" t="s">
        <v>40</v>
      </c>
      <c r="S2291" t="str">
        <f>IF(Table1[[#This Row],[Current Employee Rating]]&gt;=4,"High Performer",IF(Table1[[#This Row],[Current Employee Rating]]&gt;=3,"Average Performer","Low Performer"))</f>
        <v>High Performer</v>
      </c>
      <c r="T2291">
        <v>4</v>
      </c>
      <c r="U2291" s="1">
        <v>44826</v>
      </c>
      <c r="V2291">
        <v>2</v>
      </c>
      <c r="W2291" t="str">
        <f>IF(Table1[[#This Row],[Engagement Score]]&lt;3,"Low",IF(Table1[[#This Row],[Engagement Score]]&lt;4,"Medium","High"))</f>
        <v>Low</v>
      </c>
      <c r="X2291">
        <v>5</v>
      </c>
      <c r="Y2291" t="str">
        <f>IF(Table1[[#This Row],[Satisfaction Score]]&lt;3,"Unsatisfied",IF(Table1[[#This Row],[Satisfaction Score]]&lt;4,"Neutral","Satisfied"))</f>
        <v>Satisfied</v>
      </c>
      <c r="Z2291">
        <v>3</v>
      </c>
      <c r="AA2291" s="1">
        <v>45056</v>
      </c>
      <c r="AB2291" t="s">
        <v>62</v>
      </c>
      <c r="AC2291" t="s">
        <v>42</v>
      </c>
      <c r="AD2291" t="s">
        <v>63</v>
      </c>
      <c r="AE2291">
        <v>5</v>
      </c>
      <c r="AF2291" s="5">
        <v>224.58</v>
      </c>
      <c r="AG2291">
        <v>45</v>
      </c>
      <c r="AH2291" t="str">
        <f t="shared" si="35"/>
        <v>Middle Aged</v>
      </c>
    </row>
    <row r="2292" spans="1:34" x14ac:dyDescent="0.25">
      <c r="A2292">
        <v>2816</v>
      </c>
      <c r="B2292" s="1">
        <v>44767</v>
      </c>
      <c r="C2292">
        <v>3</v>
      </c>
      <c r="D2292" t="s">
        <v>28</v>
      </c>
      <c r="E2292" t="s">
        <v>87</v>
      </c>
      <c r="F2292" t="s">
        <v>30</v>
      </c>
      <c r="G2292" t="s">
        <v>55</v>
      </c>
      <c r="H2292" t="s">
        <v>32</v>
      </c>
      <c r="I2292" t="s">
        <v>33</v>
      </c>
      <c r="J2292" t="s">
        <v>34</v>
      </c>
      <c r="K2292" t="s">
        <v>188</v>
      </c>
      <c r="L2292" t="s">
        <v>65</v>
      </c>
      <c r="M2292" s="1">
        <v>33942</v>
      </c>
      <c r="N2292" t="s">
        <v>36</v>
      </c>
      <c r="O2292" t="s">
        <v>37</v>
      </c>
      <c r="P2292" t="s">
        <v>72</v>
      </c>
      <c r="Q2292" t="s">
        <v>67</v>
      </c>
      <c r="R2292" t="s">
        <v>40</v>
      </c>
      <c r="S2292" t="str">
        <f>IF(Table1[[#This Row],[Current Employee Rating]]&gt;=4,"High Performer",IF(Table1[[#This Row],[Current Employee Rating]]&gt;=3,"Average Performer","Low Performer"))</f>
        <v>High Performer</v>
      </c>
      <c r="T2292">
        <v>5</v>
      </c>
      <c r="U2292" s="1">
        <v>45120</v>
      </c>
      <c r="V2292">
        <v>4</v>
      </c>
      <c r="W2292" t="str">
        <f>IF(Table1[[#This Row],[Engagement Score]]&lt;3,"Low",IF(Table1[[#This Row],[Engagement Score]]&lt;4,"Medium","High"))</f>
        <v>High</v>
      </c>
      <c r="X2292">
        <v>2</v>
      </c>
      <c r="Y2292" t="str">
        <f>IF(Table1[[#This Row],[Satisfaction Score]]&lt;3,"Unsatisfied",IF(Table1[[#This Row],[Satisfaction Score]]&lt;4,"Neutral","Satisfied"))</f>
        <v>Unsatisfied</v>
      </c>
      <c r="Z2292">
        <v>4</v>
      </c>
      <c r="AA2292" s="1">
        <v>45002</v>
      </c>
      <c r="AB2292" t="s">
        <v>62</v>
      </c>
      <c r="AC2292" t="s">
        <v>51</v>
      </c>
      <c r="AD2292" t="s">
        <v>52</v>
      </c>
      <c r="AE2292">
        <v>3</v>
      </c>
      <c r="AF2292" s="5">
        <v>251.78</v>
      </c>
      <c r="AG2292">
        <v>30</v>
      </c>
      <c r="AH2292" t="str">
        <f t="shared" si="35"/>
        <v>Adult</v>
      </c>
    </row>
    <row r="2293" spans="1:34" x14ac:dyDescent="0.25">
      <c r="A2293">
        <v>2817</v>
      </c>
      <c r="B2293" s="1">
        <v>44937</v>
      </c>
      <c r="C2293">
        <v>3</v>
      </c>
      <c r="D2293" t="s">
        <v>28</v>
      </c>
      <c r="E2293" t="s">
        <v>64</v>
      </c>
      <c r="F2293" t="s">
        <v>30</v>
      </c>
      <c r="G2293" t="s">
        <v>31</v>
      </c>
      <c r="H2293" t="s">
        <v>45</v>
      </c>
      <c r="I2293" t="s">
        <v>46</v>
      </c>
      <c r="J2293" t="s">
        <v>34</v>
      </c>
      <c r="K2293" t="s">
        <v>188</v>
      </c>
      <c r="L2293" t="s">
        <v>70</v>
      </c>
      <c r="M2293" s="1">
        <v>36050</v>
      </c>
      <c r="N2293" t="s">
        <v>36</v>
      </c>
      <c r="O2293" t="s">
        <v>48</v>
      </c>
      <c r="P2293" t="s">
        <v>38</v>
      </c>
      <c r="Q2293" t="s">
        <v>39</v>
      </c>
      <c r="R2293" t="s">
        <v>40</v>
      </c>
      <c r="S2293" t="str">
        <f>IF(Table1[[#This Row],[Current Employee Rating]]&gt;=4,"High Performer",IF(Table1[[#This Row],[Current Employee Rating]]&gt;=3,"Average Performer","Low Performer"))</f>
        <v>High Performer</v>
      </c>
      <c r="T2293">
        <v>4</v>
      </c>
      <c r="U2293" s="1">
        <v>44785</v>
      </c>
      <c r="V2293">
        <v>4</v>
      </c>
      <c r="W2293" t="str">
        <f>IF(Table1[[#This Row],[Engagement Score]]&lt;3,"Low",IF(Table1[[#This Row],[Engagement Score]]&lt;4,"Medium","High"))</f>
        <v>High</v>
      </c>
      <c r="X2293">
        <v>1</v>
      </c>
      <c r="Y2293" t="str">
        <f>IF(Table1[[#This Row],[Satisfaction Score]]&lt;3,"Unsatisfied",IF(Table1[[#This Row],[Satisfaction Score]]&lt;4,"Neutral","Satisfied"))</f>
        <v>Unsatisfied</v>
      </c>
      <c r="Z2293">
        <v>5</v>
      </c>
      <c r="AA2293" s="1">
        <v>44939</v>
      </c>
      <c r="AB2293" t="s">
        <v>68</v>
      </c>
      <c r="AC2293" t="s">
        <v>51</v>
      </c>
      <c r="AD2293" t="s">
        <v>43</v>
      </c>
      <c r="AE2293">
        <v>2</v>
      </c>
      <c r="AF2293" s="5">
        <v>314</v>
      </c>
      <c r="AG2293">
        <v>25</v>
      </c>
      <c r="AH2293" t="str">
        <f t="shared" si="35"/>
        <v>Adult</v>
      </c>
    </row>
    <row r="2294" spans="1:34" x14ac:dyDescent="0.25">
      <c r="A2294">
        <v>2818</v>
      </c>
      <c r="B2294" s="1">
        <v>45135</v>
      </c>
      <c r="C2294">
        <v>2</v>
      </c>
      <c r="D2294" t="s">
        <v>28</v>
      </c>
      <c r="E2294" t="s">
        <v>94</v>
      </c>
      <c r="F2294" t="s">
        <v>30</v>
      </c>
      <c r="G2294" t="s">
        <v>46</v>
      </c>
      <c r="H2294" t="s">
        <v>56</v>
      </c>
      <c r="I2294" t="s">
        <v>33</v>
      </c>
      <c r="J2294" t="s">
        <v>34</v>
      </c>
      <c r="K2294" t="s">
        <v>188</v>
      </c>
      <c r="L2294" t="s">
        <v>97</v>
      </c>
      <c r="M2294" s="1">
        <v>23395</v>
      </c>
      <c r="N2294" t="s">
        <v>36</v>
      </c>
      <c r="O2294" t="s">
        <v>48</v>
      </c>
      <c r="P2294" t="s">
        <v>49</v>
      </c>
      <c r="Q2294" t="s">
        <v>61</v>
      </c>
      <c r="R2294" t="s">
        <v>78</v>
      </c>
      <c r="S2294" t="str">
        <f>IF(Table1[[#This Row],[Current Employee Rating]]&gt;=4,"High Performer",IF(Table1[[#This Row],[Current Employee Rating]]&gt;=3,"Average Performer","Low Performer"))</f>
        <v>Low Performer</v>
      </c>
      <c r="T2294">
        <v>2</v>
      </c>
      <c r="U2294" s="1">
        <v>45098</v>
      </c>
      <c r="V2294">
        <v>4</v>
      </c>
      <c r="W2294" t="str">
        <f>IF(Table1[[#This Row],[Engagement Score]]&lt;3,"Low",IF(Table1[[#This Row],[Engagement Score]]&lt;4,"Medium","High"))</f>
        <v>High</v>
      </c>
      <c r="X2294">
        <v>3</v>
      </c>
      <c r="Y2294" t="str">
        <f>IF(Table1[[#This Row],[Satisfaction Score]]&lt;3,"Unsatisfied",IF(Table1[[#This Row],[Satisfaction Score]]&lt;4,"Neutral","Satisfied"))</f>
        <v>Neutral</v>
      </c>
      <c r="Z2294">
        <v>3</v>
      </c>
      <c r="AA2294" s="1">
        <v>44984</v>
      </c>
      <c r="AB2294" t="s">
        <v>68</v>
      </c>
      <c r="AC2294" t="s">
        <v>51</v>
      </c>
      <c r="AD2294" t="s">
        <v>63</v>
      </c>
      <c r="AE2294">
        <v>5</v>
      </c>
      <c r="AF2294" s="5">
        <v>453.51</v>
      </c>
      <c r="AG2294">
        <v>59</v>
      </c>
      <c r="AH2294" t="str">
        <f t="shared" si="35"/>
        <v>Middle Aged</v>
      </c>
    </row>
    <row r="2295" spans="1:34" x14ac:dyDescent="0.25">
      <c r="A2295">
        <v>2819</v>
      </c>
      <c r="B2295" s="1">
        <v>45052</v>
      </c>
      <c r="C2295">
        <v>3</v>
      </c>
      <c r="D2295" t="s">
        <v>28</v>
      </c>
      <c r="E2295" t="s">
        <v>74</v>
      </c>
      <c r="F2295" t="s">
        <v>30</v>
      </c>
      <c r="G2295" t="s">
        <v>55</v>
      </c>
      <c r="H2295" t="s">
        <v>32</v>
      </c>
      <c r="I2295" t="s">
        <v>46</v>
      </c>
      <c r="J2295" t="s">
        <v>34</v>
      </c>
      <c r="K2295" t="s">
        <v>188</v>
      </c>
      <c r="L2295" t="s">
        <v>65</v>
      </c>
      <c r="M2295" s="1">
        <v>36559</v>
      </c>
      <c r="N2295" t="s">
        <v>36</v>
      </c>
      <c r="O2295" t="s">
        <v>48</v>
      </c>
      <c r="P2295" t="s">
        <v>38</v>
      </c>
      <c r="Q2295" t="s">
        <v>39</v>
      </c>
      <c r="R2295" t="s">
        <v>40</v>
      </c>
      <c r="S2295" t="str">
        <f>IF(Table1[[#This Row],[Current Employee Rating]]&gt;=4,"High Performer",IF(Table1[[#This Row],[Current Employee Rating]]&gt;=3,"Average Performer","Low Performer"))</f>
        <v>High Performer</v>
      </c>
      <c r="T2295">
        <v>4</v>
      </c>
      <c r="U2295" s="1">
        <v>44926</v>
      </c>
      <c r="V2295">
        <v>2</v>
      </c>
      <c r="W2295" t="str">
        <f>IF(Table1[[#This Row],[Engagement Score]]&lt;3,"Low",IF(Table1[[#This Row],[Engagement Score]]&lt;4,"Medium","High"))</f>
        <v>Low</v>
      </c>
      <c r="X2295">
        <v>3</v>
      </c>
      <c r="Y2295" t="str">
        <f>IF(Table1[[#This Row],[Satisfaction Score]]&lt;3,"Unsatisfied",IF(Table1[[#This Row],[Satisfaction Score]]&lt;4,"Neutral","Satisfied"))</f>
        <v>Neutral</v>
      </c>
      <c r="Z2295">
        <v>4</v>
      </c>
      <c r="AA2295" s="1">
        <v>45138</v>
      </c>
      <c r="AB2295" t="s">
        <v>41</v>
      </c>
      <c r="AC2295" t="s">
        <v>42</v>
      </c>
      <c r="AD2295" t="s">
        <v>43</v>
      </c>
      <c r="AE2295">
        <v>2</v>
      </c>
      <c r="AF2295" s="5">
        <v>595.4</v>
      </c>
      <c r="AG2295">
        <v>23</v>
      </c>
      <c r="AH2295" t="str">
        <f t="shared" si="35"/>
        <v>Young Adult</v>
      </c>
    </row>
    <row r="2296" spans="1:34" x14ac:dyDescent="0.25">
      <c r="A2296">
        <v>2820</v>
      </c>
      <c r="B2296" s="1">
        <v>44822</v>
      </c>
      <c r="C2296">
        <v>3</v>
      </c>
      <c r="D2296" t="s">
        <v>28</v>
      </c>
      <c r="E2296" t="s">
        <v>81</v>
      </c>
      <c r="F2296" t="s">
        <v>30</v>
      </c>
      <c r="G2296" t="s">
        <v>55</v>
      </c>
      <c r="H2296" t="s">
        <v>32</v>
      </c>
      <c r="I2296" t="s">
        <v>33</v>
      </c>
      <c r="J2296" t="s">
        <v>34</v>
      </c>
      <c r="K2296" t="s">
        <v>188</v>
      </c>
      <c r="L2296" t="s">
        <v>101</v>
      </c>
      <c r="M2296" s="1">
        <v>29045</v>
      </c>
      <c r="N2296" t="s">
        <v>36</v>
      </c>
      <c r="O2296" t="s">
        <v>48</v>
      </c>
      <c r="P2296" t="s">
        <v>49</v>
      </c>
      <c r="Q2296" t="s">
        <v>77</v>
      </c>
      <c r="R2296" t="s">
        <v>40</v>
      </c>
      <c r="S2296" t="str">
        <f>IF(Table1[[#This Row],[Current Employee Rating]]&gt;=4,"High Performer",IF(Table1[[#This Row],[Current Employee Rating]]&gt;=3,"Average Performer","Low Performer"))</f>
        <v>Low Performer</v>
      </c>
      <c r="T2296">
        <v>2</v>
      </c>
      <c r="U2296" s="1">
        <v>44850</v>
      </c>
      <c r="V2296">
        <v>2</v>
      </c>
      <c r="W2296" t="str">
        <f>IF(Table1[[#This Row],[Engagement Score]]&lt;3,"Low",IF(Table1[[#This Row],[Engagement Score]]&lt;4,"Medium","High"))</f>
        <v>Low</v>
      </c>
      <c r="X2296">
        <v>1</v>
      </c>
      <c r="Y2296" t="str">
        <f>IF(Table1[[#This Row],[Satisfaction Score]]&lt;3,"Unsatisfied",IF(Table1[[#This Row],[Satisfaction Score]]&lt;4,"Neutral","Satisfied"))</f>
        <v>Unsatisfied</v>
      </c>
      <c r="Z2296">
        <v>5</v>
      </c>
      <c r="AA2296" s="1">
        <v>44857</v>
      </c>
      <c r="AB2296" t="s">
        <v>62</v>
      </c>
      <c r="AC2296" t="s">
        <v>51</v>
      </c>
      <c r="AD2296" t="s">
        <v>63</v>
      </c>
      <c r="AE2296">
        <v>2</v>
      </c>
      <c r="AF2296" s="5">
        <v>606.29999999999995</v>
      </c>
      <c r="AG2296">
        <v>43</v>
      </c>
      <c r="AH2296" t="str">
        <f t="shared" si="35"/>
        <v>Middle Aged</v>
      </c>
    </row>
    <row r="2297" spans="1:34" x14ac:dyDescent="0.25">
      <c r="A2297">
        <v>2821</v>
      </c>
      <c r="B2297" s="1">
        <v>43716</v>
      </c>
      <c r="C2297">
        <v>6</v>
      </c>
      <c r="D2297" t="s">
        <v>28</v>
      </c>
      <c r="E2297" t="s">
        <v>54</v>
      </c>
      <c r="F2297" t="s">
        <v>30</v>
      </c>
      <c r="G2297" t="s">
        <v>55</v>
      </c>
      <c r="H2297" t="s">
        <v>56</v>
      </c>
      <c r="I2297" t="s">
        <v>33</v>
      </c>
      <c r="J2297" t="s">
        <v>34</v>
      </c>
      <c r="K2297" t="s">
        <v>188</v>
      </c>
      <c r="L2297" t="s">
        <v>70</v>
      </c>
      <c r="M2297" s="1">
        <v>36060</v>
      </c>
      <c r="N2297" t="s">
        <v>36</v>
      </c>
      <c r="O2297" t="s">
        <v>48</v>
      </c>
      <c r="P2297" t="s">
        <v>49</v>
      </c>
      <c r="Q2297" t="s">
        <v>61</v>
      </c>
      <c r="R2297" t="s">
        <v>40</v>
      </c>
      <c r="S2297" t="str">
        <f>IF(Table1[[#This Row],[Current Employee Rating]]&gt;=4,"High Performer",IF(Table1[[#This Row],[Current Employee Rating]]&gt;=3,"Average Performer","Low Performer"))</f>
        <v>Low Performer</v>
      </c>
      <c r="T2297">
        <v>2</v>
      </c>
      <c r="U2297" s="1">
        <v>45028</v>
      </c>
      <c r="V2297">
        <v>2</v>
      </c>
      <c r="W2297" t="str">
        <f>IF(Table1[[#This Row],[Engagement Score]]&lt;3,"Low",IF(Table1[[#This Row],[Engagement Score]]&lt;4,"Medium","High"))</f>
        <v>Low</v>
      </c>
      <c r="X2297">
        <v>5</v>
      </c>
      <c r="Y2297" t="str">
        <f>IF(Table1[[#This Row],[Satisfaction Score]]&lt;3,"Unsatisfied",IF(Table1[[#This Row],[Satisfaction Score]]&lt;4,"Neutral","Satisfied"))</f>
        <v>Satisfied</v>
      </c>
      <c r="Z2297">
        <v>5</v>
      </c>
      <c r="AA2297" s="1">
        <v>44991</v>
      </c>
      <c r="AB2297" t="s">
        <v>68</v>
      </c>
      <c r="AC2297" t="s">
        <v>42</v>
      </c>
      <c r="AD2297" t="s">
        <v>52</v>
      </c>
      <c r="AE2297">
        <v>5</v>
      </c>
      <c r="AF2297" s="5">
        <v>841.22</v>
      </c>
      <c r="AG2297">
        <v>21</v>
      </c>
      <c r="AH2297" t="str">
        <f t="shared" si="35"/>
        <v>Young Adult</v>
      </c>
    </row>
    <row r="2298" spans="1:34" x14ac:dyDescent="0.25">
      <c r="A2298">
        <v>2822</v>
      </c>
      <c r="B2298" s="1">
        <v>43707</v>
      </c>
      <c r="C2298">
        <v>6</v>
      </c>
      <c r="D2298" t="s">
        <v>28</v>
      </c>
      <c r="E2298" t="s">
        <v>69</v>
      </c>
      <c r="F2298" t="s">
        <v>30</v>
      </c>
      <c r="G2298" t="s">
        <v>46</v>
      </c>
      <c r="H2298" t="s">
        <v>56</v>
      </c>
      <c r="I2298" t="s">
        <v>46</v>
      </c>
      <c r="J2298" t="s">
        <v>34</v>
      </c>
      <c r="K2298" t="s">
        <v>188</v>
      </c>
      <c r="L2298" t="s">
        <v>47</v>
      </c>
      <c r="M2298" s="1">
        <v>21624</v>
      </c>
      <c r="N2298" t="s">
        <v>36</v>
      </c>
      <c r="O2298" t="s">
        <v>37</v>
      </c>
      <c r="P2298" t="s">
        <v>38</v>
      </c>
      <c r="Q2298" t="s">
        <v>77</v>
      </c>
      <c r="R2298" t="s">
        <v>40</v>
      </c>
      <c r="S2298" t="str">
        <f>IF(Table1[[#This Row],[Current Employee Rating]]&gt;=4,"High Performer",IF(Table1[[#This Row],[Current Employee Rating]]&gt;=3,"Average Performer","Low Performer"))</f>
        <v>High Performer</v>
      </c>
      <c r="T2298">
        <v>4</v>
      </c>
      <c r="U2298" s="1">
        <v>45070</v>
      </c>
      <c r="V2298">
        <v>2</v>
      </c>
      <c r="W2298" t="str">
        <f>IF(Table1[[#This Row],[Engagement Score]]&lt;3,"Low",IF(Table1[[#This Row],[Engagement Score]]&lt;4,"Medium","High"))</f>
        <v>Low</v>
      </c>
      <c r="X2298">
        <v>3</v>
      </c>
      <c r="Y2298" t="str">
        <f>IF(Table1[[#This Row],[Satisfaction Score]]&lt;3,"Unsatisfied",IF(Table1[[#This Row],[Satisfaction Score]]&lt;4,"Neutral","Satisfied"))</f>
        <v>Neutral</v>
      </c>
      <c r="Z2298">
        <v>3</v>
      </c>
      <c r="AA2298" s="1">
        <v>44822</v>
      </c>
      <c r="AB2298" t="s">
        <v>92</v>
      </c>
      <c r="AC2298" t="s">
        <v>42</v>
      </c>
      <c r="AD2298" t="s">
        <v>43</v>
      </c>
      <c r="AE2298">
        <v>4</v>
      </c>
      <c r="AF2298" s="5">
        <v>912.5</v>
      </c>
      <c r="AG2298">
        <v>60</v>
      </c>
      <c r="AH2298" t="str">
        <f t="shared" si="35"/>
        <v>Old</v>
      </c>
    </row>
    <row r="2299" spans="1:34" x14ac:dyDescent="0.25">
      <c r="A2299">
        <v>2823</v>
      </c>
      <c r="B2299" s="1">
        <v>45068</v>
      </c>
      <c r="C2299">
        <v>2</v>
      </c>
      <c r="D2299" t="s">
        <v>28</v>
      </c>
      <c r="E2299" t="s">
        <v>29</v>
      </c>
      <c r="F2299" t="s">
        <v>30</v>
      </c>
      <c r="G2299" t="s">
        <v>31</v>
      </c>
      <c r="H2299" t="s">
        <v>56</v>
      </c>
      <c r="I2299" t="s">
        <v>46</v>
      </c>
      <c r="J2299" t="s">
        <v>34</v>
      </c>
      <c r="K2299" t="s">
        <v>188</v>
      </c>
      <c r="L2299" t="s">
        <v>65</v>
      </c>
      <c r="M2299" s="1">
        <v>31388</v>
      </c>
      <c r="N2299" t="s">
        <v>36</v>
      </c>
      <c r="O2299" t="s">
        <v>37</v>
      </c>
      <c r="P2299" t="s">
        <v>38</v>
      </c>
      <c r="Q2299" t="s">
        <v>77</v>
      </c>
      <c r="R2299" t="s">
        <v>40</v>
      </c>
      <c r="S2299" t="str">
        <f>IF(Table1[[#This Row],[Current Employee Rating]]&gt;=4,"High Performer",IF(Table1[[#This Row],[Current Employee Rating]]&gt;=3,"Average Performer","Low Performer"))</f>
        <v>Low Performer</v>
      </c>
      <c r="T2299">
        <v>2</v>
      </c>
      <c r="U2299" s="1">
        <v>44949</v>
      </c>
      <c r="V2299">
        <v>5</v>
      </c>
      <c r="W2299" t="str">
        <f>IF(Table1[[#This Row],[Engagement Score]]&lt;3,"Low",IF(Table1[[#This Row],[Engagement Score]]&lt;4,"Medium","High"))</f>
        <v>High</v>
      </c>
      <c r="X2299">
        <v>2</v>
      </c>
      <c r="Y2299" t="str">
        <f>IF(Table1[[#This Row],[Satisfaction Score]]&lt;3,"Unsatisfied",IF(Table1[[#This Row],[Satisfaction Score]]&lt;4,"Neutral","Satisfied"))</f>
        <v>Unsatisfied</v>
      </c>
      <c r="Z2299">
        <v>1</v>
      </c>
      <c r="AA2299" s="1">
        <v>44808</v>
      </c>
      <c r="AB2299" t="s">
        <v>92</v>
      </c>
      <c r="AC2299" t="s">
        <v>51</v>
      </c>
      <c r="AD2299" t="s">
        <v>52</v>
      </c>
      <c r="AE2299">
        <v>2</v>
      </c>
      <c r="AF2299" s="5">
        <v>196.27</v>
      </c>
      <c r="AG2299">
        <v>38</v>
      </c>
      <c r="AH2299" t="str">
        <f t="shared" si="35"/>
        <v>Adult</v>
      </c>
    </row>
    <row r="2300" spans="1:34" x14ac:dyDescent="0.25">
      <c r="A2300">
        <v>2824</v>
      </c>
      <c r="B2300" s="1">
        <v>44257</v>
      </c>
      <c r="C2300">
        <v>5</v>
      </c>
      <c r="D2300" t="s">
        <v>106</v>
      </c>
      <c r="E2300" t="s">
        <v>44</v>
      </c>
      <c r="F2300" t="s">
        <v>30</v>
      </c>
      <c r="G2300" t="s">
        <v>46</v>
      </c>
      <c r="H2300" t="s">
        <v>45</v>
      </c>
      <c r="I2300" t="s">
        <v>55</v>
      </c>
      <c r="J2300" t="s">
        <v>34</v>
      </c>
      <c r="K2300" t="s">
        <v>188</v>
      </c>
      <c r="L2300" t="s">
        <v>101</v>
      </c>
      <c r="M2300" s="1">
        <v>23005</v>
      </c>
      <c r="N2300" t="s">
        <v>36</v>
      </c>
      <c r="O2300" t="s">
        <v>48</v>
      </c>
      <c r="P2300" t="s">
        <v>49</v>
      </c>
      <c r="Q2300" t="s">
        <v>39</v>
      </c>
      <c r="R2300" t="s">
        <v>40</v>
      </c>
      <c r="S2300" t="str">
        <f>IF(Table1[[#This Row],[Current Employee Rating]]&gt;=4,"High Performer",IF(Table1[[#This Row],[Current Employee Rating]]&gt;=3,"Average Performer","Low Performer"))</f>
        <v>High Performer</v>
      </c>
      <c r="T2300">
        <v>5</v>
      </c>
      <c r="U2300" s="1">
        <v>44813</v>
      </c>
      <c r="V2300">
        <v>1</v>
      </c>
      <c r="W2300" t="str">
        <f>IF(Table1[[#This Row],[Engagement Score]]&lt;3,"Low",IF(Table1[[#This Row],[Engagement Score]]&lt;4,"Medium","High"))</f>
        <v>Low</v>
      </c>
      <c r="X2300">
        <v>4</v>
      </c>
      <c r="Y2300" t="str">
        <f>IF(Table1[[#This Row],[Satisfaction Score]]&lt;3,"Unsatisfied",IF(Table1[[#This Row],[Satisfaction Score]]&lt;4,"Neutral","Satisfied"))</f>
        <v>Satisfied</v>
      </c>
      <c r="Z2300">
        <v>1</v>
      </c>
      <c r="AA2300" s="1">
        <v>44811</v>
      </c>
      <c r="AB2300" t="s">
        <v>62</v>
      </c>
      <c r="AC2300" t="s">
        <v>42</v>
      </c>
      <c r="AD2300" t="s">
        <v>52</v>
      </c>
      <c r="AE2300">
        <v>1</v>
      </c>
      <c r="AF2300" s="5">
        <v>224.09</v>
      </c>
      <c r="AG2300">
        <v>59</v>
      </c>
      <c r="AH2300" t="str">
        <f t="shared" si="35"/>
        <v>Middle Aged</v>
      </c>
    </row>
    <row r="2301" spans="1:34" x14ac:dyDescent="0.25">
      <c r="A2301">
        <v>2825</v>
      </c>
      <c r="B2301" s="1">
        <v>44970</v>
      </c>
      <c r="C2301">
        <v>3</v>
      </c>
      <c r="D2301" t="s">
        <v>106</v>
      </c>
      <c r="E2301" t="s">
        <v>87</v>
      </c>
      <c r="F2301" t="s">
        <v>30</v>
      </c>
      <c r="G2301" t="s">
        <v>55</v>
      </c>
      <c r="H2301" t="s">
        <v>32</v>
      </c>
      <c r="I2301" t="s">
        <v>33</v>
      </c>
      <c r="J2301" t="s">
        <v>34</v>
      </c>
      <c r="K2301" t="s">
        <v>188</v>
      </c>
      <c r="L2301" t="s">
        <v>99</v>
      </c>
      <c r="M2301" s="1">
        <v>30314</v>
      </c>
      <c r="N2301" t="s">
        <v>36</v>
      </c>
      <c r="O2301" t="s">
        <v>48</v>
      </c>
      <c r="P2301" t="s">
        <v>49</v>
      </c>
      <c r="Q2301" t="s">
        <v>39</v>
      </c>
      <c r="R2301" t="s">
        <v>40</v>
      </c>
      <c r="S2301" t="str">
        <f>IF(Table1[[#This Row],[Current Employee Rating]]&gt;=4,"High Performer",IF(Table1[[#This Row],[Current Employee Rating]]&gt;=3,"Average Performer","Low Performer"))</f>
        <v>High Performer</v>
      </c>
      <c r="T2301">
        <v>4</v>
      </c>
      <c r="U2301" s="1">
        <v>44979</v>
      </c>
      <c r="V2301">
        <v>5</v>
      </c>
      <c r="W2301" t="str">
        <f>IF(Table1[[#This Row],[Engagement Score]]&lt;3,"Low",IF(Table1[[#This Row],[Engagement Score]]&lt;4,"Medium","High"))</f>
        <v>High</v>
      </c>
      <c r="X2301">
        <v>4</v>
      </c>
      <c r="Y2301" t="str">
        <f>IF(Table1[[#This Row],[Satisfaction Score]]&lt;3,"Unsatisfied",IF(Table1[[#This Row],[Satisfaction Score]]&lt;4,"Neutral","Satisfied"))</f>
        <v>Satisfied</v>
      </c>
      <c r="Z2301">
        <v>4</v>
      </c>
      <c r="AA2301" s="1">
        <v>44867</v>
      </c>
      <c r="AB2301" t="s">
        <v>68</v>
      </c>
      <c r="AC2301" t="s">
        <v>51</v>
      </c>
      <c r="AD2301" t="s">
        <v>63</v>
      </c>
      <c r="AE2301">
        <v>2</v>
      </c>
      <c r="AF2301" s="5">
        <v>363.8</v>
      </c>
      <c r="AG2301">
        <v>41</v>
      </c>
      <c r="AH2301" t="str">
        <f t="shared" si="35"/>
        <v>Middle Aged</v>
      </c>
    </row>
    <row r="2302" spans="1:34" x14ac:dyDescent="0.25">
      <c r="A2302">
        <v>2827</v>
      </c>
      <c r="B2302" s="1">
        <v>43880</v>
      </c>
      <c r="C2302">
        <v>6</v>
      </c>
      <c r="D2302" t="s">
        <v>106</v>
      </c>
      <c r="E2302" t="s">
        <v>94</v>
      </c>
      <c r="F2302" t="s">
        <v>108</v>
      </c>
      <c r="G2302" t="s">
        <v>55</v>
      </c>
      <c r="H2302" t="s">
        <v>45</v>
      </c>
      <c r="I2302" t="s">
        <v>55</v>
      </c>
      <c r="J2302" t="s">
        <v>34</v>
      </c>
      <c r="K2302" t="s">
        <v>188</v>
      </c>
      <c r="L2302" t="s">
        <v>70</v>
      </c>
      <c r="M2302" s="1">
        <v>29442</v>
      </c>
      <c r="N2302" t="s">
        <v>36</v>
      </c>
      <c r="O2302" t="s">
        <v>37</v>
      </c>
      <c r="P2302" t="s">
        <v>60</v>
      </c>
      <c r="Q2302" t="s">
        <v>67</v>
      </c>
      <c r="R2302" t="s">
        <v>40</v>
      </c>
      <c r="S2302" t="str">
        <f>IF(Table1[[#This Row],[Current Employee Rating]]&gt;=4,"High Performer",IF(Table1[[#This Row],[Current Employee Rating]]&gt;=3,"Average Performer","Low Performer"))</f>
        <v>High Performer</v>
      </c>
      <c r="T2302">
        <v>4</v>
      </c>
      <c r="U2302" s="1">
        <v>44803</v>
      </c>
      <c r="V2302">
        <v>4</v>
      </c>
      <c r="W2302" t="str">
        <f>IF(Table1[[#This Row],[Engagement Score]]&lt;3,"Low",IF(Table1[[#This Row],[Engagement Score]]&lt;4,"Medium","High"))</f>
        <v>High</v>
      </c>
      <c r="X2302">
        <v>4</v>
      </c>
      <c r="Y2302" t="str">
        <f>IF(Table1[[#This Row],[Satisfaction Score]]&lt;3,"Unsatisfied",IF(Table1[[#This Row],[Satisfaction Score]]&lt;4,"Neutral","Satisfied"))</f>
        <v>Satisfied</v>
      </c>
      <c r="Z2302">
        <v>5</v>
      </c>
      <c r="AA2302" s="1">
        <v>44811</v>
      </c>
      <c r="AB2302" t="s">
        <v>41</v>
      </c>
      <c r="AC2302" t="s">
        <v>42</v>
      </c>
      <c r="AD2302" t="s">
        <v>52</v>
      </c>
      <c r="AE2302">
        <v>1</v>
      </c>
      <c r="AF2302" s="5">
        <v>629.85</v>
      </c>
      <c r="AG2302">
        <v>40</v>
      </c>
      <c r="AH2302" t="str">
        <f t="shared" si="35"/>
        <v>Middle Aged</v>
      </c>
    </row>
    <row r="2303" spans="1:34" x14ac:dyDescent="0.25">
      <c r="A2303">
        <v>2828</v>
      </c>
      <c r="B2303" s="1">
        <v>44484</v>
      </c>
      <c r="C2303">
        <v>4</v>
      </c>
      <c r="D2303" t="s">
        <v>106</v>
      </c>
      <c r="E2303" t="s">
        <v>74</v>
      </c>
      <c r="F2303" t="s">
        <v>108</v>
      </c>
      <c r="G2303" t="s">
        <v>55</v>
      </c>
      <c r="H2303" t="s">
        <v>45</v>
      </c>
      <c r="I2303" t="s">
        <v>33</v>
      </c>
      <c r="J2303" t="s">
        <v>34</v>
      </c>
      <c r="K2303" t="s">
        <v>188</v>
      </c>
      <c r="L2303" t="s">
        <v>70</v>
      </c>
      <c r="M2303" s="1">
        <v>16203</v>
      </c>
      <c r="N2303" t="s">
        <v>36</v>
      </c>
      <c r="O2303" t="s">
        <v>37</v>
      </c>
      <c r="P2303" t="s">
        <v>72</v>
      </c>
      <c r="Q2303" t="s">
        <v>61</v>
      </c>
      <c r="R2303" t="s">
        <v>40</v>
      </c>
      <c r="S2303" t="str">
        <f>IF(Table1[[#This Row],[Current Employee Rating]]&gt;=4,"High Performer",IF(Table1[[#This Row],[Current Employee Rating]]&gt;=3,"Average Performer","Low Performer"))</f>
        <v>Low Performer</v>
      </c>
      <c r="T2303">
        <v>2</v>
      </c>
      <c r="U2303" s="1">
        <v>44983</v>
      </c>
      <c r="V2303">
        <v>5</v>
      </c>
      <c r="W2303" t="str">
        <f>IF(Table1[[#This Row],[Engagement Score]]&lt;3,"Low",IF(Table1[[#This Row],[Engagement Score]]&lt;4,"Medium","High"))</f>
        <v>High</v>
      </c>
      <c r="X2303">
        <v>5</v>
      </c>
      <c r="Y2303" t="str">
        <f>IF(Table1[[#This Row],[Satisfaction Score]]&lt;3,"Unsatisfied",IF(Table1[[#This Row],[Satisfaction Score]]&lt;4,"Neutral","Satisfied"))</f>
        <v>Satisfied</v>
      </c>
      <c r="Z2303">
        <v>3</v>
      </c>
      <c r="AA2303" s="1">
        <v>44956</v>
      </c>
      <c r="AB2303" t="s">
        <v>92</v>
      </c>
      <c r="AC2303" t="s">
        <v>42</v>
      </c>
      <c r="AD2303" t="s">
        <v>63</v>
      </c>
      <c r="AE2303">
        <v>3</v>
      </c>
      <c r="AF2303" s="5">
        <v>915.92</v>
      </c>
      <c r="AG2303">
        <v>77</v>
      </c>
      <c r="AH2303" t="str">
        <f t="shared" si="35"/>
        <v>Old</v>
      </c>
    </row>
    <row r="2304" spans="1:34" x14ac:dyDescent="0.25">
      <c r="A2304">
        <v>2829</v>
      </c>
      <c r="B2304" s="1">
        <v>44881</v>
      </c>
      <c r="C2304">
        <v>3</v>
      </c>
      <c r="D2304" t="s">
        <v>28</v>
      </c>
      <c r="E2304" t="s">
        <v>74</v>
      </c>
      <c r="F2304" t="s">
        <v>30</v>
      </c>
      <c r="G2304" t="s">
        <v>46</v>
      </c>
      <c r="H2304" t="s">
        <v>56</v>
      </c>
      <c r="I2304" t="s">
        <v>46</v>
      </c>
      <c r="J2304" t="s">
        <v>34</v>
      </c>
      <c r="K2304" t="s">
        <v>188</v>
      </c>
      <c r="L2304" t="s">
        <v>79</v>
      </c>
      <c r="M2304" s="1">
        <v>17271</v>
      </c>
      <c r="N2304" t="s">
        <v>36</v>
      </c>
      <c r="O2304" t="s">
        <v>48</v>
      </c>
      <c r="P2304" t="s">
        <v>60</v>
      </c>
      <c r="Q2304" t="s">
        <v>61</v>
      </c>
      <c r="R2304" t="s">
        <v>40</v>
      </c>
      <c r="S2304" t="str">
        <f>IF(Table1[[#This Row],[Current Employee Rating]]&gt;=4,"High Performer",IF(Table1[[#This Row],[Current Employee Rating]]&gt;=3,"Average Performer","Low Performer"))</f>
        <v>Low Performer</v>
      </c>
      <c r="T2304">
        <v>2</v>
      </c>
      <c r="U2304" s="1">
        <v>44964</v>
      </c>
      <c r="V2304">
        <v>2</v>
      </c>
      <c r="W2304" t="str">
        <f>IF(Table1[[#This Row],[Engagement Score]]&lt;3,"Low",IF(Table1[[#This Row],[Engagement Score]]&lt;4,"Medium","High"))</f>
        <v>Low</v>
      </c>
      <c r="X2304">
        <v>5</v>
      </c>
      <c r="Y2304" t="str">
        <f>IF(Table1[[#This Row],[Satisfaction Score]]&lt;3,"Unsatisfied",IF(Table1[[#This Row],[Satisfaction Score]]&lt;4,"Neutral","Satisfied"))</f>
        <v>Satisfied</v>
      </c>
      <c r="Z2304">
        <v>3</v>
      </c>
      <c r="AA2304" s="1">
        <v>44860</v>
      </c>
      <c r="AB2304" t="s">
        <v>50</v>
      </c>
      <c r="AC2304" t="s">
        <v>51</v>
      </c>
      <c r="AD2304" t="s">
        <v>73</v>
      </c>
      <c r="AE2304">
        <v>3</v>
      </c>
      <c r="AF2304" s="5">
        <v>487.27</v>
      </c>
      <c r="AG2304">
        <v>75</v>
      </c>
      <c r="AH2304" t="str">
        <f t="shared" si="35"/>
        <v>Old</v>
      </c>
    </row>
    <row r="2305" spans="1:34" x14ac:dyDescent="0.25">
      <c r="A2305">
        <v>2830</v>
      </c>
      <c r="B2305" s="1">
        <v>44742</v>
      </c>
      <c r="C2305">
        <v>3</v>
      </c>
      <c r="D2305" t="s">
        <v>28</v>
      </c>
      <c r="E2305" t="s">
        <v>81</v>
      </c>
      <c r="F2305" t="s">
        <v>30</v>
      </c>
      <c r="G2305" t="s">
        <v>55</v>
      </c>
      <c r="H2305" t="s">
        <v>56</v>
      </c>
      <c r="I2305" t="s">
        <v>46</v>
      </c>
      <c r="J2305" t="s">
        <v>34</v>
      </c>
      <c r="K2305" t="s">
        <v>188</v>
      </c>
      <c r="L2305" t="s">
        <v>75</v>
      </c>
      <c r="M2305" s="1">
        <v>34480</v>
      </c>
      <c r="N2305" t="s">
        <v>36</v>
      </c>
      <c r="O2305" t="s">
        <v>48</v>
      </c>
      <c r="P2305" t="s">
        <v>38</v>
      </c>
      <c r="Q2305" t="s">
        <v>67</v>
      </c>
      <c r="R2305" t="s">
        <v>40</v>
      </c>
      <c r="S2305" t="str">
        <f>IF(Table1[[#This Row],[Current Employee Rating]]&gt;=4,"High Performer",IF(Table1[[#This Row],[Current Employee Rating]]&gt;=3,"Average Performer","Low Performer"))</f>
        <v>Low Performer</v>
      </c>
      <c r="T2305">
        <v>1</v>
      </c>
      <c r="U2305" s="1">
        <v>44904</v>
      </c>
      <c r="V2305">
        <v>1</v>
      </c>
      <c r="W2305" t="str">
        <f>IF(Table1[[#This Row],[Engagement Score]]&lt;3,"Low",IF(Table1[[#This Row],[Engagement Score]]&lt;4,"Medium","High"))</f>
        <v>Low</v>
      </c>
      <c r="X2305">
        <v>2</v>
      </c>
      <c r="Y2305" t="str">
        <f>IF(Table1[[#This Row],[Satisfaction Score]]&lt;3,"Unsatisfied",IF(Table1[[#This Row],[Satisfaction Score]]&lt;4,"Neutral","Satisfied"))</f>
        <v>Unsatisfied</v>
      </c>
      <c r="Z2305">
        <v>2</v>
      </c>
      <c r="AA2305" s="1">
        <v>44901</v>
      </c>
      <c r="AB2305" t="s">
        <v>62</v>
      </c>
      <c r="AC2305" t="s">
        <v>51</v>
      </c>
      <c r="AD2305" t="s">
        <v>63</v>
      </c>
      <c r="AE2305">
        <v>1</v>
      </c>
      <c r="AF2305" s="5">
        <v>266.42</v>
      </c>
      <c r="AG2305">
        <v>28</v>
      </c>
      <c r="AH2305" t="str">
        <f t="shared" si="35"/>
        <v>Adult</v>
      </c>
    </row>
    <row r="2306" spans="1:34" x14ac:dyDescent="0.25">
      <c r="A2306">
        <v>2831</v>
      </c>
      <c r="B2306" s="1">
        <v>44405</v>
      </c>
      <c r="C2306">
        <v>4</v>
      </c>
      <c r="D2306" t="s">
        <v>28</v>
      </c>
      <c r="E2306" t="s">
        <v>54</v>
      </c>
      <c r="F2306" t="s">
        <v>30</v>
      </c>
      <c r="G2306" t="s">
        <v>55</v>
      </c>
      <c r="H2306" t="s">
        <v>32</v>
      </c>
      <c r="I2306" t="s">
        <v>55</v>
      </c>
      <c r="J2306" t="s">
        <v>34</v>
      </c>
      <c r="K2306" t="s">
        <v>188</v>
      </c>
      <c r="L2306" t="s">
        <v>47</v>
      </c>
      <c r="M2306" s="1">
        <v>19113</v>
      </c>
      <c r="N2306" t="s">
        <v>36</v>
      </c>
      <c r="O2306" t="s">
        <v>48</v>
      </c>
      <c r="P2306" t="s">
        <v>38</v>
      </c>
      <c r="Q2306" t="s">
        <v>39</v>
      </c>
      <c r="R2306" t="s">
        <v>40</v>
      </c>
      <c r="S2306" t="str">
        <f>IF(Table1[[#This Row],[Current Employee Rating]]&gt;=4,"High Performer",IF(Table1[[#This Row],[Current Employee Rating]]&gt;=3,"Average Performer","Low Performer"))</f>
        <v>Low Performer</v>
      </c>
      <c r="T2306">
        <v>2</v>
      </c>
      <c r="U2306" s="1">
        <v>45120</v>
      </c>
      <c r="V2306">
        <v>5</v>
      </c>
      <c r="W2306" t="str">
        <f>IF(Table1[[#This Row],[Engagement Score]]&lt;3,"Low",IF(Table1[[#This Row],[Engagement Score]]&lt;4,"Medium","High"))</f>
        <v>High</v>
      </c>
      <c r="X2306">
        <v>1</v>
      </c>
      <c r="Y2306" t="str">
        <f>IF(Table1[[#This Row],[Satisfaction Score]]&lt;3,"Unsatisfied",IF(Table1[[#This Row],[Satisfaction Score]]&lt;4,"Neutral","Satisfied"))</f>
        <v>Unsatisfied</v>
      </c>
      <c r="Z2306">
        <v>4</v>
      </c>
      <c r="AA2306" s="1">
        <v>44966</v>
      </c>
      <c r="AB2306" t="s">
        <v>92</v>
      </c>
      <c r="AC2306" t="s">
        <v>51</v>
      </c>
      <c r="AD2306" t="s">
        <v>52</v>
      </c>
      <c r="AE2306">
        <v>1</v>
      </c>
      <c r="AF2306" s="5">
        <v>277.22000000000003</v>
      </c>
      <c r="AG2306">
        <v>69</v>
      </c>
      <c r="AH2306" t="str">
        <f t="shared" si="35"/>
        <v>Old</v>
      </c>
    </row>
    <row r="2307" spans="1:34" x14ac:dyDescent="0.25">
      <c r="A2307">
        <v>2832</v>
      </c>
      <c r="B2307" s="1">
        <v>44521</v>
      </c>
      <c r="C2307">
        <v>4</v>
      </c>
      <c r="D2307" t="s">
        <v>28</v>
      </c>
      <c r="E2307" t="s">
        <v>69</v>
      </c>
      <c r="F2307" t="s">
        <v>30</v>
      </c>
      <c r="G2307" t="s">
        <v>31</v>
      </c>
      <c r="H2307" t="s">
        <v>32</v>
      </c>
      <c r="I2307" t="s">
        <v>55</v>
      </c>
      <c r="J2307" t="s">
        <v>34</v>
      </c>
      <c r="K2307" t="s">
        <v>188</v>
      </c>
      <c r="L2307" t="s">
        <v>70</v>
      </c>
      <c r="M2307" s="1">
        <v>27397</v>
      </c>
      <c r="N2307" t="s">
        <v>36</v>
      </c>
      <c r="O2307" t="s">
        <v>48</v>
      </c>
      <c r="P2307" t="s">
        <v>38</v>
      </c>
      <c r="Q2307" t="s">
        <v>67</v>
      </c>
      <c r="R2307" t="s">
        <v>40</v>
      </c>
      <c r="S2307" t="str">
        <f>IF(Table1[[#This Row],[Current Employee Rating]]&gt;=4,"High Performer",IF(Table1[[#This Row],[Current Employee Rating]]&gt;=3,"Average Performer","Low Performer"))</f>
        <v>High Performer</v>
      </c>
      <c r="T2307">
        <v>5</v>
      </c>
      <c r="U2307" s="1">
        <v>44879</v>
      </c>
      <c r="V2307">
        <v>4</v>
      </c>
      <c r="W2307" t="str">
        <f>IF(Table1[[#This Row],[Engagement Score]]&lt;3,"Low",IF(Table1[[#This Row],[Engagement Score]]&lt;4,"Medium","High"))</f>
        <v>High</v>
      </c>
      <c r="X2307">
        <v>5</v>
      </c>
      <c r="Y2307" t="str">
        <f>IF(Table1[[#This Row],[Satisfaction Score]]&lt;3,"Unsatisfied",IF(Table1[[#This Row],[Satisfaction Score]]&lt;4,"Neutral","Satisfied"))</f>
        <v>Satisfied</v>
      </c>
      <c r="Z2307">
        <v>5</v>
      </c>
      <c r="AA2307" s="1">
        <v>44918</v>
      </c>
      <c r="AB2307" t="s">
        <v>50</v>
      </c>
      <c r="AC2307" t="s">
        <v>42</v>
      </c>
      <c r="AD2307" t="s">
        <v>52</v>
      </c>
      <c r="AE2307">
        <v>1</v>
      </c>
      <c r="AF2307" s="5">
        <v>545.87</v>
      </c>
      <c r="AG2307">
        <v>46</v>
      </c>
      <c r="AH2307" t="str">
        <f t="shared" ref="AH2307:AH2370" si="36">IF(AG2307&lt;25,"Young Adult", IF(AG2307&lt;40, "Adult", IF(AG2307&lt;60, "Middle Aged", "Old")))</f>
        <v>Middle Aged</v>
      </c>
    </row>
    <row r="2308" spans="1:34" x14ac:dyDescent="0.25">
      <c r="A2308">
        <v>2833</v>
      </c>
      <c r="B2308" s="1">
        <v>44116</v>
      </c>
      <c r="C2308">
        <v>5</v>
      </c>
      <c r="D2308" t="s">
        <v>28</v>
      </c>
      <c r="E2308" t="s">
        <v>29</v>
      </c>
      <c r="F2308" t="s">
        <v>30</v>
      </c>
      <c r="G2308" t="s">
        <v>31</v>
      </c>
      <c r="H2308" t="s">
        <v>45</v>
      </c>
      <c r="I2308" t="s">
        <v>55</v>
      </c>
      <c r="J2308" t="s">
        <v>34</v>
      </c>
      <c r="K2308" t="s">
        <v>188</v>
      </c>
      <c r="L2308" t="s">
        <v>65</v>
      </c>
      <c r="M2308" s="1">
        <v>32592</v>
      </c>
      <c r="N2308" t="s">
        <v>36</v>
      </c>
      <c r="O2308" t="s">
        <v>48</v>
      </c>
      <c r="P2308" t="s">
        <v>84</v>
      </c>
      <c r="Q2308" t="s">
        <v>67</v>
      </c>
      <c r="R2308" t="s">
        <v>40</v>
      </c>
      <c r="S2308" t="str">
        <f>IF(Table1[[#This Row],[Current Employee Rating]]&gt;=4,"High Performer",IF(Table1[[#This Row],[Current Employee Rating]]&gt;=3,"Average Performer","Low Performer"))</f>
        <v>Low Performer</v>
      </c>
      <c r="T2308">
        <v>2</v>
      </c>
      <c r="U2308" s="1">
        <v>44806</v>
      </c>
      <c r="V2308">
        <v>2</v>
      </c>
      <c r="W2308" t="str">
        <f>IF(Table1[[#This Row],[Engagement Score]]&lt;3,"Low",IF(Table1[[#This Row],[Engagement Score]]&lt;4,"Medium","High"))</f>
        <v>Low</v>
      </c>
      <c r="X2308">
        <v>5</v>
      </c>
      <c r="Y2308" t="str">
        <f>IF(Table1[[#This Row],[Satisfaction Score]]&lt;3,"Unsatisfied",IF(Table1[[#This Row],[Satisfaction Score]]&lt;4,"Neutral","Satisfied"))</f>
        <v>Satisfied</v>
      </c>
      <c r="Z2308">
        <v>2</v>
      </c>
      <c r="AA2308" s="1">
        <v>44797</v>
      </c>
      <c r="AB2308" t="s">
        <v>41</v>
      </c>
      <c r="AC2308" t="s">
        <v>51</v>
      </c>
      <c r="AD2308" t="s">
        <v>52</v>
      </c>
      <c r="AE2308">
        <v>3</v>
      </c>
      <c r="AF2308" s="5">
        <v>182.84</v>
      </c>
      <c r="AG2308">
        <v>31</v>
      </c>
      <c r="AH2308" t="str">
        <f t="shared" si="36"/>
        <v>Adult</v>
      </c>
    </row>
    <row r="2309" spans="1:34" x14ac:dyDescent="0.25">
      <c r="A2309">
        <v>2834</v>
      </c>
      <c r="B2309" s="1">
        <v>43375</v>
      </c>
      <c r="C2309">
        <v>7</v>
      </c>
      <c r="D2309" t="s">
        <v>28</v>
      </c>
      <c r="E2309" t="s">
        <v>85</v>
      </c>
      <c r="F2309" t="s">
        <v>30</v>
      </c>
      <c r="G2309" t="s">
        <v>55</v>
      </c>
      <c r="H2309" t="s">
        <v>45</v>
      </c>
      <c r="I2309" t="s">
        <v>55</v>
      </c>
      <c r="J2309" t="s">
        <v>34</v>
      </c>
      <c r="K2309" t="s">
        <v>188</v>
      </c>
      <c r="L2309" t="s">
        <v>65</v>
      </c>
      <c r="M2309" s="1">
        <v>16026</v>
      </c>
      <c r="N2309" t="s">
        <v>36</v>
      </c>
      <c r="O2309" t="s">
        <v>37</v>
      </c>
      <c r="P2309" t="s">
        <v>84</v>
      </c>
      <c r="Q2309" t="s">
        <v>77</v>
      </c>
      <c r="R2309" t="s">
        <v>40</v>
      </c>
      <c r="S2309" t="str">
        <f>IF(Table1[[#This Row],[Current Employee Rating]]&gt;=4,"High Performer",IF(Table1[[#This Row],[Current Employee Rating]]&gt;=3,"Average Performer","Low Performer"))</f>
        <v>High Performer</v>
      </c>
      <c r="T2309">
        <v>5</v>
      </c>
      <c r="U2309" s="1">
        <v>45046</v>
      </c>
      <c r="V2309">
        <v>5</v>
      </c>
      <c r="W2309" t="str">
        <f>IF(Table1[[#This Row],[Engagement Score]]&lt;3,"Low",IF(Table1[[#This Row],[Engagement Score]]&lt;4,"Medium","High"))</f>
        <v>High</v>
      </c>
      <c r="X2309">
        <v>3</v>
      </c>
      <c r="Y2309" t="str">
        <f>IF(Table1[[#This Row],[Satisfaction Score]]&lt;3,"Unsatisfied",IF(Table1[[#This Row],[Satisfaction Score]]&lt;4,"Neutral","Satisfied"))</f>
        <v>Neutral</v>
      </c>
      <c r="Z2309">
        <v>3</v>
      </c>
      <c r="AA2309" s="1">
        <v>45087</v>
      </c>
      <c r="AB2309" t="s">
        <v>68</v>
      </c>
      <c r="AC2309" t="s">
        <v>51</v>
      </c>
      <c r="AD2309" t="s">
        <v>63</v>
      </c>
      <c r="AE2309">
        <v>4</v>
      </c>
      <c r="AF2309" s="5">
        <v>149.66999999999999</v>
      </c>
      <c r="AG2309">
        <v>75</v>
      </c>
      <c r="AH2309" t="str">
        <f t="shared" si="36"/>
        <v>Old</v>
      </c>
    </row>
    <row r="2310" spans="1:34" x14ac:dyDescent="0.25">
      <c r="A2310">
        <v>2835</v>
      </c>
      <c r="B2310" s="1">
        <v>44394</v>
      </c>
      <c r="C2310">
        <v>4</v>
      </c>
      <c r="D2310" t="s">
        <v>28</v>
      </c>
      <c r="E2310" t="s">
        <v>44</v>
      </c>
      <c r="F2310" t="s">
        <v>30</v>
      </c>
      <c r="G2310" t="s">
        <v>31</v>
      </c>
      <c r="H2310" t="s">
        <v>32</v>
      </c>
      <c r="I2310" t="s">
        <v>46</v>
      </c>
      <c r="J2310" t="s">
        <v>34</v>
      </c>
      <c r="K2310" t="s">
        <v>188</v>
      </c>
      <c r="L2310" t="s">
        <v>79</v>
      </c>
      <c r="M2310" s="1">
        <v>34800</v>
      </c>
      <c r="N2310" t="s">
        <v>36</v>
      </c>
      <c r="O2310" t="s">
        <v>37</v>
      </c>
      <c r="P2310" t="s">
        <v>38</v>
      </c>
      <c r="Q2310" t="s">
        <v>77</v>
      </c>
      <c r="R2310" t="s">
        <v>40</v>
      </c>
      <c r="S2310" t="str">
        <f>IF(Table1[[#This Row],[Current Employee Rating]]&gt;=4,"High Performer",IF(Table1[[#This Row],[Current Employee Rating]]&gt;=3,"Average Performer","Low Performer"))</f>
        <v>High Performer</v>
      </c>
      <c r="T2310">
        <v>5</v>
      </c>
      <c r="U2310" s="1">
        <v>45015</v>
      </c>
      <c r="V2310">
        <v>4</v>
      </c>
      <c r="W2310" t="str">
        <f>IF(Table1[[#This Row],[Engagement Score]]&lt;3,"Low",IF(Table1[[#This Row],[Engagement Score]]&lt;4,"Medium","High"))</f>
        <v>High</v>
      </c>
      <c r="X2310">
        <v>5</v>
      </c>
      <c r="Y2310" t="str">
        <f>IF(Table1[[#This Row],[Satisfaction Score]]&lt;3,"Unsatisfied",IF(Table1[[#This Row],[Satisfaction Score]]&lt;4,"Neutral","Satisfied"))</f>
        <v>Satisfied</v>
      </c>
      <c r="Z2310">
        <v>3</v>
      </c>
      <c r="AA2310" s="1">
        <v>44887</v>
      </c>
      <c r="AB2310" t="s">
        <v>50</v>
      </c>
      <c r="AC2310" t="s">
        <v>42</v>
      </c>
      <c r="AD2310" t="s">
        <v>63</v>
      </c>
      <c r="AE2310">
        <v>4</v>
      </c>
      <c r="AF2310" s="5">
        <v>939.72</v>
      </c>
      <c r="AG2310">
        <v>26</v>
      </c>
      <c r="AH2310" t="str">
        <f t="shared" si="36"/>
        <v>Adult</v>
      </c>
    </row>
    <row r="2311" spans="1:34" x14ac:dyDescent="0.25">
      <c r="A2311">
        <v>2836</v>
      </c>
      <c r="B2311" s="1">
        <v>44664</v>
      </c>
      <c r="C2311">
        <v>4</v>
      </c>
      <c r="D2311" t="s">
        <v>28</v>
      </c>
      <c r="E2311" t="s">
        <v>87</v>
      </c>
      <c r="F2311" t="s">
        <v>30</v>
      </c>
      <c r="G2311" t="s">
        <v>31</v>
      </c>
      <c r="H2311" t="s">
        <v>32</v>
      </c>
      <c r="I2311" t="s">
        <v>46</v>
      </c>
      <c r="J2311" t="s">
        <v>34</v>
      </c>
      <c r="K2311" t="s">
        <v>188</v>
      </c>
      <c r="L2311" t="s">
        <v>102</v>
      </c>
      <c r="M2311" s="1">
        <v>32423</v>
      </c>
      <c r="N2311" t="s">
        <v>36</v>
      </c>
      <c r="O2311" t="s">
        <v>37</v>
      </c>
      <c r="P2311" t="s">
        <v>72</v>
      </c>
      <c r="Q2311" t="s">
        <v>77</v>
      </c>
      <c r="R2311" t="s">
        <v>40</v>
      </c>
      <c r="S2311" t="str">
        <f>IF(Table1[[#This Row],[Current Employee Rating]]&gt;=4,"High Performer",IF(Table1[[#This Row],[Current Employee Rating]]&gt;=3,"Average Performer","Low Performer"))</f>
        <v>Low Performer</v>
      </c>
      <c r="T2311">
        <v>2</v>
      </c>
      <c r="U2311" s="1">
        <v>44786</v>
      </c>
      <c r="V2311">
        <v>5</v>
      </c>
      <c r="W2311" t="str">
        <f>IF(Table1[[#This Row],[Engagement Score]]&lt;3,"Low",IF(Table1[[#This Row],[Engagement Score]]&lt;4,"Medium","High"))</f>
        <v>High</v>
      </c>
      <c r="X2311">
        <v>4</v>
      </c>
      <c r="Y2311" t="str">
        <f>IF(Table1[[#This Row],[Satisfaction Score]]&lt;3,"Unsatisfied",IF(Table1[[#This Row],[Satisfaction Score]]&lt;4,"Neutral","Satisfied"))</f>
        <v>Satisfied</v>
      </c>
      <c r="Z2311">
        <v>1</v>
      </c>
      <c r="AA2311" s="1">
        <v>45064</v>
      </c>
      <c r="AB2311" t="s">
        <v>50</v>
      </c>
      <c r="AC2311" t="s">
        <v>51</v>
      </c>
      <c r="AD2311" t="s">
        <v>63</v>
      </c>
      <c r="AE2311">
        <v>5</v>
      </c>
      <c r="AF2311" s="5">
        <v>410.04</v>
      </c>
      <c r="AG2311">
        <v>34</v>
      </c>
      <c r="AH2311" t="str">
        <f t="shared" si="36"/>
        <v>Adult</v>
      </c>
    </row>
    <row r="2312" spans="1:34" x14ac:dyDescent="0.25">
      <c r="A2312">
        <v>2837</v>
      </c>
      <c r="B2312" s="1">
        <v>44275</v>
      </c>
      <c r="C2312">
        <v>5</v>
      </c>
      <c r="D2312" t="s">
        <v>28</v>
      </c>
      <c r="E2312" t="s">
        <v>64</v>
      </c>
      <c r="F2312" t="s">
        <v>30</v>
      </c>
      <c r="G2312" t="s">
        <v>46</v>
      </c>
      <c r="H2312" t="s">
        <v>32</v>
      </c>
      <c r="I2312" t="s">
        <v>33</v>
      </c>
      <c r="J2312" t="s">
        <v>34</v>
      </c>
      <c r="K2312" t="s">
        <v>188</v>
      </c>
      <c r="L2312" t="s">
        <v>89</v>
      </c>
      <c r="M2312" s="1">
        <v>16263</v>
      </c>
      <c r="N2312" t="s">
        <v>36</v>
      </c>
      <c r="O2312" t="s">
        <v>48</v>
      </c>
      <c r="P2312" t="s">
        <v>84</v>
      </c>
      <c r="Q2312" t="s">
        <v>61</v>
      </c>
      <c r="R2312" t="s">
        <v>40</v>
      </c>
      <c r="S2312" t="str">
        <f>IF(Table1[[#This Row],[Current Employee Rating]]&gt;=4,"High Performer",IF(Table1[[#This Row],[Current Employee Rating]]&gt;=3,"Average Performer","Low Performer"))</f>
        <v>High Performer</v>
      </c>
      <c r="T2312">
        <v>4</v>
      </c>
      <c r="U2312" s="1">
        <v>44781</v>
      </c>
      <c r="V2312">
        <v>4</v>
      </c>
      <c r="W2312" t="str">
        <f>IF(Table1[[#This Row],[Engagement Score]]&lt;3,"Low",IF(Table1[[#This Row],[Engagement Score]]&lt;4,"Medium","High"))</f>
        <v>High</v>
      </c>
      <c r="X2312">
        <v>1</v>
      </c>
      <c r="Y2312" t="str">
        <f>IF(Table1[[#This Row],[Satisfaction Score]]&lt;3,"Unsatisfied",IF(Table1[[#This Row],[Satisfaction Score]]&lt;4,"Neutral","Satisfied"))</f>
        <v>Unsatisfied</v>
      </c>
      <c r="Z2312">
        <v>4</v>
      </c>
      <c r="AA2312" s="1">
        <v>45085</v>
      </c>
      <c r="AB2312" t="s">
        <v>92</v>
      </c>
      <c r="AC2312" t="s">
        <v>51</v>
      </c>
      <c r="AD2312" t="s">
        <v>52</v>
      </c>
      <c r="AE2312">
        <v>1</v>
      </c>
      <c r="AF2312" s="5">
        <v>945.59</v>
      </c>
      <c r="AG2312">
        <v>77</v>
      </c>
      <c r="AH2312" t="str">
        <f t="shared" si="36"/>
        <v>Old</v>
      </c>
    </row>
    <row r="2313" spans="1:34" x14ac:dyDescent="0.25">
      <c r="A2313">
        <v>2838</v>
      </c>
      <c r="B2313" s="1">
        <v>44448</v>
      </c>
      <c r="C2313">
        <v>4</v>
      </c>
      <c r="D2313" t="s">
        <v>28</v>
      </c>
      <c r="E2313" t="s">
        <v>94</v>
      </c>
      <c r="F2313" t="s">
        <v>30</v>
      </c>
      <c r="G2313" t="s">
        <v>46</v>
      </c>
      <c r="H2313" t="s">
        <v>45</v>
      </c>
      <c r="I2313" t="s">
        <v>33</v>
      </c>
      <c r="J2313" t="s">
        <v>34</v>
      </c>
      <c r="K2313" t="s">
        <v>188</v>
      </c>
      <c r="L2313" t="s">
        <v>58</v>
      </c>
      <c r="M2313" s="1">
        <v>16570</v>
      </c>
      <c r="N2313" t="s">
        <v>36</v>
      </c>
      <c r="O2313" t="s">
        <v>48</v>
      </c>
      <c r="P2313" t="s">
        <v>72</v>
      </c>
      <c r="Q2313" t="s">
        <v>61</v>
      </c>
      <c r="R2313" t="s">
        <v>40</v>
      </c>
      <c r="S2313" t="str">
        <f>IF(Table1[[#This Row],[Current Employee Rating]]&gt;=4,"High Performer",IF(Table1[[#This Row],[Current Employee Rating]]&gt;=3,"Average Performer","Low Performer"))</f>
        <v>High Performer</v>
      </c>
      <c r="T2313">
        <v>5</v>
      </c>
      <c r="U2313" s="1">
        <v>45110</v>
      </c>
      <c r="V2313">
        <v>4</v>
      </c>
      <c r="W2313" t="str">
        <f>IF(Table1[[#This Row],[Engagement Score]]&lt;3,"Low",IF(Table1[[#This Row],[Engagement Score]]&lt;4,"Medium","High"))</f>
        <v>High</v>
      </c>
      <c r="X2313">
        <v>4</v>
      </c>
      <c r="Y2313" t="str">
        <f>IF(Table1[[#This Row],[Satisfaction Score]]&lt;3,"Unsatisfied",IF(Table1[[#This Row],[Satisfaction Score]]&lt;4,"Neutral","Satisfied"))</f>
        <v>Satisfied</v>
      </c>
      <c r="Z2313">
        <v>2</v>
      </c>
      <c r="AA2313" s="1">
        <v>45064</v>
      </c>
      <c r="AB2313" t="s">
        <v>92</v>
      </c>
      <c r="AC2313" t="s">
        <v>42</v>
      </c>
      <c r="AD2313" t="s">
        <v>63</v>
      </c>
      <c r="AE2313">
        <v>4</v>
      </c>
      <c r="AF2313" s="5">
        <v>539.05999999999995</v>
      </c>
      <c r="AG2313">
        <v>76</v>
      </c>
      <c r="AH2313" t="str">
        <f t="shared" si="36"/>
        <v>Old</v>
      </c>
    </row>
    <row r="2314" spans="1:34" x14ac:dyDescent="0.25">
      <c r="A2314">
        <v>2839</v>
      </c>
      <c r="B2314" s="1">
        <v>43805</v>
      </c>
      <c r="C2314">
        <v>6</v>
      </c>
      <c r="D2314" t="s">
        <v>28</v>
      </c>
      <c r="E2314" t="s">
        <v>74</v>
      </c>
      <c r="F2314" t="s">
        <v>30</v>
      </c>
      <c r="G2314" t="s">
        <v>46</v>
      </c>
      <c r="H2314" t="s">
        <v>32</v>
      </c>
      <c r="I2314" t="s">
        <v>46</v>
      </c>
      <c r="J2314" t="s">
        <v>34</v>
      </c>
      <c r="K2314" t="s">
        <v>188</v>
      </c>
      <c r="L2314" t="s">
        <v>65</v>
      </c>
      <c r="M2314" s="1">
        <v>25452</v>
      </c>
      <c r="N2314" t="s">
        <v>36</v>
      </c>
      <c r="O2314" t="s">
        <v>48</v>
      </c>
      <c r="P2314" t="s">
        <v>72</v>
      </c>
      <c r="Q2314" t="s">
        <v>67</v>
      </c>
      <c r="R2314" t="s">
        <v>40</v>
      </c>
      <c r="S2314" t="str">
        <f>IF(Table1[[#This Row],[Current Employee Rating]]&gt;=4,"High Performer",IF(Table1[[#This Row],[Current Employee Rating]]&gt;=3,"Average Performer","Low Performer"))</f>
        <v>Low Performer</v>
      </c>
      <c r="T2314">
        <v>1</v>
      </c>
      <c r="U2314" s="1">
        <v>44857</v>
      </c>
      <c r="V2314">
        <v>1</v>
      </c>
      <c r="W2314" t="str">
        <f>IF(Table1[[#This Row],[Engagement Score]]&lt;3,"Low",IF(Table1[[#This Row],[Engagement Score]]&lt;4,"Medium","High"))</f>
        <v>Low</v>
      </c>
      <c r="X2314">
        <v>4</v>
      </c>
      <c r="Y2314" t="str">
        <f>IF(Table1[[#This Row],[Satisfaction Score]]&lt;3,"Unsatisfied",IF(Table1[[#This Row],[Satisfaction Score]]&lt;4,"Neutral","Satisfied"))</f>
        <v>Satisfied</v>
      </c>
      <c r="Z2314">
        <v>5</v>
      </c>
      <c r="AA2314" s="1">
        <v>44780</v>
      </c>
      <c r="AB2314" t="s">
        <v>50</v>
      </c>
      <c r="AC2314" t="s">
        <v>51</v>
      </c>
      <c r="AD2314" t="s">
        <v>52</v>
      </c>
      <c r="AE2314">
        <v>2</v>
      </c>
      <c r="AF2314" s="5">
        <v>837.22</v>
      </c>
      <c r="AG2314">
        <v>50</v>
      </c>
      <c r="AH2314" t="str">
        <f t="shared" si="36"/>
        <v>Middle Aged</v>
      </c>
    </row>
    <row r="2315" spans="1:34" x14ac:dyDescent="0.25">
      <c r="A2315">
        <v>2840</v>
      </c>
      <c r="B2315" s="1">
        <v>45042</v>
      </c>
      <c r="C2315">
        <v>3</v>
      </c>
      <c r="D2315" t="s">
        <v>28</v>
      </c>
      <c r="E2315" t="s">
        <v>81</v>
      </c>
      <c r="F2315" t="s">
        <v>30</v>
      </c>
      <c r="G2315" t="s">
        <v>31</v>
      </c>
      <c r="H2315" t="s">
        <v>56</v>
      </c>
      <c r="I2315" t="s">
        <v>46</v>
      </c>
      <c r="J2315" t="s">
        <v>34</v>
      </c>
      <c r="K2315" t="s">
        <v>188</v>
      </c>
      <c r="L2315" t="s">
        <v>97</v>
      </c>
      <c r="M2315" s="1">
        <v>36645</v>
      </c>
      <c r="N2315" t="s">
        <v>36</v>
      </c>
      <c r="O2315" t="s">
        <v>48</v>
      </c>
      <c r="P2315" t="s">
        <v>49</v>
      </c>
      <c r="Q2315" t="s">
        <v>77</v>
      </c>
      <c r="R2315" t="s">
        <v>40</v>
      </c>
      <c r="S2315" t="str">
        <f>IF(Table1[[#This Row],[Current Employee Rating]]&gt;=4,"High Performer",IF(Table1[[#This Row],[Current Employee Rating]]&gt;=3,"Average Performer","Low Performer"))</f>
        <v>Low Performer</v>
      </c>
      <c r="T2315">
        <v>2</v>
      </c>
      <c r="U2315" s="1">
        <v>45053</v>
      </c>
      <c r="V2315">
        <v>3</v>
      </c>
      <c r="W2315" t="str">
        <f>IF(Table1[[#This Row],[Engagement Score]]&lt;3,"Low",IF(Table1[[#This Row],[Engagement Score]]&lt;4,"Medium","High"))</f>
        <v>Medium</v>
      </c>
      <c r="X2315">
        <v>2</v>
      </c>
      <c r="Y2315" t="str">
        <f>IF(Table1[[#This Row],[Satisfaction Score]]&lt;3,"Unsatisfied",IF(Table1[[#This Row],[Satisfaction Score]]&lt;4,"Neutral","Satisfied"))</f>
        <v>Unsatisfied</v>
      </c>
      <c r="Z2315">
        <v>3</v>
      </c>
      <c r="AA2315" s="1">
        <v>44838</v>
      </c>
      <c r="AB2315" t="s">
        <v>50</v>
      </c>
      <c r="AC2315" t="s">
        <v>42</v>
      </c>
      <c r="AD2315" t="s">
        <v>52</v>
      </c>
      <c r="AE2315">
        <v>3</v>
      </c>
      <c r="AF2315" s="5">
        <v>360.08</v>
      </c>
      <c r="AG2315">
        <v>23</v>
      </c>
      <c r="AH2315" t="str">
        <f t="shared" si="36"/>
        <v>Young Adult</v>
      </c>
    </row>
    <row r="2316" spans="1:34" x14ac:dyDescent="0.25">
      <c r="A2316">
        <v>2841</v>
      </c>
      <c r="B2316" s="1">
        <v>43561</v>
      </c>
      <c r="C2316">
        <v>7</v>
      </c>
      <c r="D2316" t="s">
        <v>28</v>
      </c>
      <c r="E2316" t="s">
        <v>54</v>
      </c>
      <c r="F2316" t="s">
        <v>30</v>
      </c>
      <c r="G2316" t="s">
        <v>31</v>
      </c>
      <c r="H2316" t="s">
        <v>56</v>
      </c>
      <c r="I2316" t="s">
        <v>33</v>
      </c>
      <c r="J2316" t="s">
        <v>34</v>
      </c>
      <c r="K2316" t="s">
        <v>188</v>
      </c>
      <c r="L2316" t="s">
        <v>65</v>
      </c>
      <c r="M2316" s="1">
        <v>22568</v>
      </c>
      <c r="N2316" t="s">
        <v>36</v>
      </c>
      <c r="O2316" t="s">
        <v>48</v>
      </c>
      <c r="P2316" t="s">
        <v>49</v>
      </c>
      <c r="Q2316" t="s">
        <v>67</v>
      </c>
      <c r="R2316" t="s">
        <v>40</v>
      </c>
      <c r="S2316" t="str">
        <f>IF(Table1[[#This Row],[Current Employee Rating]]&gt;=4,"High Performer",IF(Table1[[#This Row],[Current Employee Rating]]&gt;=3,"Average Performer","Low Performer"))</f>
        <v>High Performer</v>
      </c>
      <c r="T2316">
        <v>5</v>
      </c>
      <c r="U2316" s="1">
        <v>44844</v>
      </c>
      <c r="V2316">
        <v>2</v>
      </c>
      <c r="W2316" t="str">
        <f>IF(Table1[[#This Row],[Engagement Score]]&lt;3,"Low",IF(Table1[[#This Row],[Engagement Score]]&lt;4,"Medium","High"))</f>
        <v>Low</v>
      </c>
      <c r="X2316">
        <v>2</v>
      </c>
      <c r="Y2316" t="str">
        <f>IF(Table1[[#This Row],[Satisfaction Score]]&lt;3,"Unsatisfied",IF(Table1[[#This Row],[Satisfaction Score]]&lt;4,"Neutral","Satisfied"))</f>
        <v>Unsatisfied</v>
      </c>
      <c r="Z2316">
        <v>2</v>
      </c>
      <c r="AA2316" s="1">
        <v>45038</v>
      </c>
      <c r="AB2316" t="s">
        <v>50</v>
      </c>
      <c r="AC2316" t="s">
        <v>42</v>
      </c>
      <c r="AD2316" t="s">
        <v>63</v>
      </c>
      <c r="AE2316">
        <v>2</v>
      </c>
      <c r="AF2316" s="5">
        <v>405.48</v>
      </c>
      <c r="AG2316">
        <v>58</v>
      </c>
      <c r="AH2316" t="str">
        <f t="shared" si="36"/>
        <v>Middle Aged</v>
      </c>
    </row>
    <row r="2317" spans="1:34" x14ac:dyDescent="0.25">
      <c r="A2317">
        <v>2842</v>
      </c>
      <c r="B2317" s="1">
        <v>44123</v>
      </c>
      <c r="C2317">
        <v>5</v>
      </c>
      <c r="D2317" t="s">
        <v>28</v>
      </c>
      <c r="E2317" t="s">
        <v>69</v>
      </c>
      <c r="F2317" t="s">
        <v>108</v>
      </c>
      <c r="G2317" t="s">
        <v>46</v>
      </c>
      <c r="H2317" t="s">
        <v>56</v>
      </c>
      <c r="I2317" t="s">
        <v>33</v>
      </c>
      <c r="J2317" t="s">
        <v>34</v>
      </c>
      <c r="K2317" t="s">
        <v>188</v>
      </c>
      <c r="L2317" t="s">
        <v>65</v>
      </c>
      <c r="M2317" s="1">
        <v>23939</v>
      </c>
      <c r="N2317" t="s">
        <v>36</v>
      </c>
      <c r="O2317" t="s">
        <v>37</v>
      </c>
      <c r="P2317" t="s">
        <v>72</v>
      </c>
      <c r="Q2317" t="s">
        <v>39</v>
      </c>
      <c r="R2317" t="s">
        <v>40</v>
      </c>
      <c r="S2317" t="str">
        <f>IF(Table1[[#This Row],[Current Employee Rating]]&gt;=4,"High Performer",IF(Table1[[#This Row],[Current Employee Rating]]&gt;=3,"Average Performer","Low Performer"))</f>
        <v>Low Performer</v>
      </c>
      <c r="T2317">
        <v>1</v>
      </c>
      <c r="U2317" s="1">
        <v>44875</v>
      </c>
      <c r="V2317">
        <v>2</v>
      </c>
      <c r="W2317" t="str">
        <f>IF(Table1[[#This Row],[Engagement Score]]&lt;3,"Low",IF(Table1[[#This Row],[Engagement Score]]&lt;4,"Medium","High"))</f>
        <v>Low</v>
      </c>
      <c r="X2317">
        <v>1</v>
      </c>
      <c r="Y2317" t="str">
        <f>IF(Table1[[#This Row],[Satisfaction Score]]&lt;3,"Unsatisfied",IF(Table1[[#This Row],[Satisfaction Score]]&lt;4,"Neutral","Satisfied"))</f>
        <v>Unsatisfied</v>
      </c>
      <c r="Z2317">
        <v>5</v>
      </c>
      <c r="AA2317" s="1">
        <v>44917</v>
      </c>
      <c r="AB2317" t="s">
        <v>62</v>
      </c>
      <c r="AC2317" t="s">
        <v>42</v>
      </c>
      <c r="AD2317" t="s">
        <v>43</v>
      </c>
      <c r="AE2317">
        <v>4</v>
      </c>
      <c r="AF2317" s="5">
        <v>577.78</v>
      </c>
      <c r="AG2317">
        <v>55</v>
      </c>
      <c r="AH2317" t="str">
        <f t="shared" si="36"/>
        <v>Middle Aged</v>
      </c>
    </row>
    <row r="2318" spans="1:34" x14ac:dyDescent="0.25">
      <c r="A2318">
        <v>2843</v>
      </c>
      <c r="B2318" s="1">
        <v>44522</v>
      </c>
      <c r="C2318">
        <v>4</v>
      </c>
      <c r="D2318" t="s">
        <v>106</v>
      </c>
      <c r="E2318" t="s">
        <v>85</v>
      </c>
      <c r="F2318" t="s">
        <v>30</v>
      </c>
      <c r="G2318" t="s">
        <v>55</v>
      </c>
      <c r="H2318" t="s">
        <v>32</v>
      </c>
      <c r="I2318" t="s">
        <v>33</v>
      </c>
      <c r="J2318" t="s">
        <v>34</v>
      </c>
      <c r="K2318" t="s">
        <v>188</v>
      </c>
      <c r="L2318" t="s">
        <v>65</v>
      </c>
      <c r="M2318" s="1">
        <v>15677</v>
      </c>
      <c r="N2318" t="s">
        <v>36</v>
      </c>
      <c r="O2318" t="s">
        <v>48</v>
      </c>
      <c r="P2318" t="s">
        <v>72</v>
      </c>
      <c r="Q2318" t="s">
        <v>67</v>
      </c>
      <c r="R2318" t="s">
        <v>40</v>
      </c>
      <c r="S2318" t="str">
        <f>IF(Table1[[#This Row],[Current Employee Rating]]&gt;=4,"High Performer",IF(Table1[[#This Row],[Current Employee Rating]]&gt;=3,"Average Performer","Low Performer"))</f>
        <v>Low Performer</v>
      </c>
      <c r="T2318">
        <v>1</v>
      </c>
      <c r="U2318" s="1">
        <v>44837</v>
      </c>
      <c r="V2318">
        <v>5</v>
      </c>
      <c r="W2318" t="str">
        <f>IF(Table1[[#This Row],[Engagement Score]]&lt;3,"Low",IF(Table1[[#This Row],[Engagement Score]]&lt;4,"Medium","High"))</f>
        <v>High</v>
      </c>
      <c r="X2318">
        <v>1</v>
      </c>
      <c r="Y2318" t="str">
        <f>IF(Table1[[#This Row],[Satisfaction Score]]&lt;3,"Unsatisfied",IF(Table1[[#This Row],[Satisfaction Score]]&lt;4,"Neutral","Satisfied"))</f>
        <v>Unsatisfied</v>
      </c>
      <c r="Z2318">
        <v>4</v>
      </c>
      <c r="AA2318" s="1">
        <v>44835</v>
      </c>
      <c r="AB2318" t="s">
        <v>41</v>
      </c>
      <c r="AC2318" t="s">
        <v>51</v>
      </c>
      <c r="AD2318" t="s">
        <v>63</v>
      </c>
      <c r="AE2318">
        <v>2</v>
      </c>
      <c r="AF2318" s="5">
        <v>102.16</v>
      </c>
      <c r="AG2318">
        <v>79</v>
      </c>
      <c r="AH2318" t="str">
        <f t="shared" si="36"/>
        <v>Old</v>
      </c>
    </row>
    <row r="2319" spans="1:34" x14ac:dyDescent="0.25">
      <c r="A2319">
        <v>2845</v>
      </c>
      <c r="B2319" s="1">
        <v>44077</v>
      </c>
      <c r="C2319">
        <v>5</v>
      </c>
      <c r="D2319" t="s">
        <v>106</v>
      </c>
      <c r="E2319" t="s">
        <v>74</v>
      </c>
      <c r="F2319" t="s">
        <v>30</v>
      </c>
      <c r="G2319" t="s">
        <v>55</v>
      </c>
      <c r="H2319" t="s">
        <v>56</v>
      </c>
      <c r="I2319" t="s">
        <v>46</v>
      </c>
      <c r="J2319" t="s">
        <v>34</v>
      </c>
      <c r="K2319" t="s">
        <v>188</v>
      </c>
      <c r="L2319" t="s">
        <v>65</v>
      </c>
      <c r="M2319" s="1">
        <v>29024</v>
      </c>
      <c r="N2319" t="s">
        <v>36</v>
      </c>
      <c r="O2319" t="s">
        <v>37</v>
      </c>
      <c r="P2319" t="s">
        <v>38</v>
      </c>
      <c r="Q2319" t="s">
        <v>61</v>
      </c>
      <c r="R2319" t="s">
        <v>40</v>
      </c>
      <c r="S2319" t="str">
        <f>IF(Table1[[#This Row],[Current Employee Rating]]&gt;=4,"High Performer",IF(Table1[[#This Row],[Current Employee Rating]]&gt;=3,"Average Performer","Low Performer"))</f>
        <v>High Performer</v>
      </c>
      <c r="T2319">
        <v>4</v>
      </c>
      <c r="U2319" s="1">
        <v>44879</v>
      </c>
      <c r="V2319">
        <v>3</v>
      </c>
      <c r="W2319" t="str">
        <f>IF(Table1[[#This Row],[Engagement Score]]&lt;3,"Low",IF(Table1[[#This Row],[Engagement Score]]&lt;4,"Medium","High"))</f>
        <v>Medium</v>
      </c>
      <c r="X2319">
        <v>4</v>
      </c>
      <c r="Y2319" t="str">
        <f>IF(Table1[[#This Row],[Satisfaction Score]]&lt;3,"Unsatisfied",IF(Table1[[#This Row],[Satisfaction Score]]&lt;4,"Neutral","Satisfied"))</f>
        <v>Satisfied</v>
      </c>
      <c r="Z2319">
        <v>2</v>
      </c>
      <c r="AA2319" s="1">
        <v>44963</v>
      </c>
      <c r="AB2319" t="s">
        <v>50</v>
      </c>
      <c r="AC2319" t="s">
        <v>51</v>
      </c>
      <c r="AD2319" t="s">
        <v>63</v>
      </c>
      <c r="AE2319">
        <v>2</v>
      </c>
      <c r="AF2319" s="5">
        <v>764.22</v>
      </c>
      <c r="AG2319">
        <v>41</v>
      </c>
      <c r="AH2319" t="str">
        <f t="shared" si="36"/>
        <v>Middle Aged</v>
      </c>
    </row>
    <row r="2320" spans="1:34" x14ac:dyDescent="0.25">
      <c r="A2320">
        <v>2846</v>
      </c>
      <c r="B2320" s="1">
        <v>43752</v>
      </c>
      <c r="C2320">
        <v>6</v>
      </c>
      <c r="D2320" t="s">
        <v>106</v>
      </c>
      <c r="E2320" t="s">
        <v>69</v>
      </c>
      <c r="F2320" t="s">
        <v>108</v>
      </c>
      <c r="G2320" t="s">
        <v>31</v>
      </c>
      <c r="H2320" t="s">
        <v>32</v>
      </c>
      <c r="I2320" t="s">
        <v>55</v>
      </c>
      <c r="J2320" t="s">
        <v>34</v>
      </c>
      <c r="K2320" t="s">
        <v>188</v>
      </c>
      <c r="L2320" t="s">
        <v>103</v>
      </c>
      <c r="M2320" s="1">
        <v>20334</v>
      </c>
      <c r="N2320" t="s">
        <v>36</v>
      </c>
      <c r="O2320" t="s">
        <v>37</v>
      </c>
      <c r="P2320" t="s">
        <v>38</v>
      </c>
      <c r="Q2320" t="s">
        <v>77</v>
      </c>
      <c r="R2320" t="s">
        <v>40</v>
      </c>
      <c r="S2320" t="str">
        <f>IF(Table1[[#This Row],[Current Employee Rating]]&gt;=4,"High Performer",IF(Table1[[#This Row],[Current Employee Rating]]&gt;=3,"Average Performer","Low Performer"))</f>
        <v>High Performer</v>
      </c>
      <c r="T2320">
        <v>5</v>
      </c>
      <c r="U2320" s="1">
        <v>45021</v>
      </c>
      <c r="V2320">
        <v>1</v>
      </c>
      <c r="W2320" t="str">
        <f>IF(Table1[[#This Row],[Engagement Score]]&lt;3,"Low",IF(Table1[[#This Row],[Engagement Score]]&lt;4,"Medium","High"))</f>
        <v>Low</v>
      </c>
      <c r="X2320">
        <v>1</v>
      </c>
      <c r="Y2320" t="str">
        <f>IF(Table1[[#This Row],[Satisfaction Score]]&lt;3,"Unsatisfied",IF(Table1[[#This Row],[Satisfaction Score]]&lt;4,"Neutral","Satisfied"))</f>
        <v>Unsatisfied</v>
      </c>
      <c r="Z2320">
        <v>4</v>
      </c>
      <c r="AA2320" s="1">
        <v>44806</v>
      </c>
      <c r="AB2320" t="s">
        <v>92</v>
      </c>
      <c r="AC2320" t="s">
        <v>42</v>
      </c>
      <c r="AD2320" t="s">
        <v>52</v>
      </c>
      <c r="AE2320">
        <v>2</v>
      </c>
      <c r="AF2320" s="5">
        <v>326.54000000000002</v>
      </c>
      <c r="AG2320">
        <v>64</v>
      </c>
      <c r="AH2320" t="str">
        <f t="shared" si="36"/>
        <v>Old</v>
      </c>
    </row>
    <row r="2321" spans="1:34" x14ac:dyDescent="0.25">
      <c r="A2321">
        <v>2848</v>
      </c>
      <c r="B2321" s="1">
        <v>44633</v>
      </c>
      <c r="C2321">
        <v>4</v>
      </c>
      <c r="D2321" t="s">
        <v>28</v>
      </c>
      <c r="E2321" t="s">
        <v>69</v>
      </c>
      <c r="F2321" t="s">
        <v>108</v>
      </c>
      <c r="G2321" t="s">
        <v>55</v>
      </c>
      <c r="H2321" t="s">
        <v>45</v>
      </c>
      <c r="I2321" t="s">
        <v>33</v>
      </c>
      <c r="J2321" t="s">
        <v>34</v>
      </c>
      <c r="K2321" t="s">
        <v>188</v>
      </c>
      <c r="L2321" t="s">
        <v>96</v>
      </c>
      <c r="M2321" s="1">
        <v>16830</v>
      </c>
      <c r="N2321" t="s">
        <v>36</v>
      </c>
      <c r="O2321" t="s">
        <v>48</v>
      </c>
      <c r="P2321" t="s">
        <v>38</v>
      </c>
      <c r="Q2321" t="s">
        <v>61</v>
      </c>
      <c r="R2321" t="s">
        <v>78</v>
      </c>
      <c r="S2321" t="str">
        <f>IF(Table1[[#This Row],[Current Employee Rating]]&gt;=4,"High Performer",IF(Table1[[#This Row],[Current Employee Rating]]&gt;=3,"Average Performer","Low Performer"))</f>
        <v>Low Performer</v>
      </c>
      <c r="T2321">
        <v>1</v>
      </c>
      <c r="U2321" s="1">
        <v>44784</v>
      </c>
      <c r="V2321">
        <v>2</v>
      </c>
      <c r="W2321" t="str">
        <f>IF(Table1[[#This Row],[Engagement Score]]&lt;3,"Low",IF(Table1[[#This Row],[Engagement Score]]&lt;4,"Medium","High"))</f>
        <v>Low</v>
      </c>
      <c r="X2321">
        <v>1</v>
      </c>
      <c r="Y2321" t="str">
        <f>IF(Table1[[#This Row],[Satisfaction Score]]&lt;3,"Unsatisfied",IF(Table1[[#This Row],[Satisfaction Score]]&lt;4,"Neutral","Satisfied"))</f>
        <v>Unsatisfied</v>
      </c>
      <c r="Z2321">
        <v>1</v>
      </c>
      <c r="AA2321" s="1">
        <v>45128</v>
      </c>
      <c r="AB2321" t="s">
        <v>50</v>
      </c>
      <c r="AC2321" t="s">
        <v>42</v>
      </c>
      <c r="AD2321" t="s">
        <v>43</v>
      </c>
      <c r="AE2321">
        <v>2</v>
      </c>
      <c r="AF2321" s="5">
        <v>510.12</v>
      </c>
      <c r="AG2321">
        <v>76</v>
      </c>
      <c r="AH2321" t="str">
        <f t="shared" si="36"/>
        <v>Old</v>
      </c>
    </row>
    <row r="2322" spans="1:34" x14ac:dyDescent="0.25">
      <c r="A2322">
        <v>2849</v>
      </c>
      <c r="B2322" s="1">
        <v>43375</v>
      </c>
      <c r="C2322">
        <v>7</v>
      </c>
      <c r="D2322" t="s">
        <v>28</v>
      </c>
      <c r="E2322" t="s">
        <v>29</v>
      </c>
      <c r="F2322" t="s">
        <v>30</v>
      </c>
      <c r="G2322" t="s">
        <v>46</v>
      </c>
      <c r="H2322" t="s">
        <v>32</v>
      </c>
      <c r="I2322" t="s">
        <v>55</v>
      </c>
      <c r="J2322" t="s">
        <v>34</v>
      </c>
      <c r="K2322" t="s">
        <v>188</v>
      </c>
      <c r="L2322" t="s">
        <v>65</v>
      </c>
      <c r="M2322" s="1">
        <v>18106</v>
      </c>
      <c r="N2322" t="s">
        <v>36</v>
      </c>
      <c r="O2322" t="s">
        <v>48</v>
      </c>
      <c r="P2322" t="s">
        <v>49</v>
      </c>
      <c r="Q2322" t="s">
        <v>61</v>
      </c>
      <c r="R2322" t="s">
        <v>40</v>
      </c>
      <c r="S2322" t="str">
        <f>IF(Table1[[#This Row],[Current Employee Rating]]&gt;=4,"High Performer",IF(Table1[[#This Row],[Current Employee Rating]]&gt;=3,"Average Performer","Low Performer"))</f>
        <v>High Performer</v>
      </c>
      <c r="T2322">
        <v>5</v>
      </c>
      <c r="U2322" s="1">
        <v>44966</v>
      </c>
      <c r="V2322">
        <v>5</v>
      </c>
      <c r="W2322" t="str">
        <f>IF(Table1[[#This Row],[Engagement Score]]&lt;3,"Low",IF(Table1[[#This Row],[Engagement Score]]&lt;4,"Medium","High"))</f>
        <v>High</v>
      </c>
      <c r="X2322">
        <v>1</v>
      </c>
      <c r="Y2322" t="str">
        <f>IF(Table1[[#This Row],[Satisfaction Score]]&lt;3,"Unsatisfied",IF(Table1[[#This Row],[Satisfaction Score]]&lt;4,"Neutral","Satisfied"))</f>
        <v>Unsatisfied</v>
      </c>
      <c r="Z2322">
        <v>1</v>
      </c>
      <c r="AA2322" s="1">
        <v>45052</v>
      </c>
      <c r="AB2322" t="s">
        <v>68</v>
      </c>
      <c r="AC2322" t="s">
        <v>42</v>
      </c>
      <c r="AD2322" t="s">
        <v>43</v>
      </c>
      <c r="AE2322">
        <v>3</v>
      </c>
      <c r="AF2322" s="5">
        <v>706.23</v>
      </c>
      <c r="AG2322">
        <v>69</v>
      </c>
      <c r="AH2322" t="str">
        <f t="shared" si="36"/>
        <v>Old</v>
      </c>
    </row>
    <row r="2323" spans="1:34" x14ac:dyDescent="0.25">
      <c r="A2323">
        <v>2850</v>
      </c>
      <c r="B2323" s="1">
        <v>44840</v>
      </c>
      <c r="C2323">
        <v>3</v>
      </c>
      <c r="D2323" t="s">
        <v>28</v>
      </c>
      <c r="E2323" t="s">
        <v>44</v>
      </c>
      <c r="F2323" t="s">
        <v>30</v>
      </c>
      <c r="G2323" t="s">
        <v>55</v>
      </c>
      <c r="H2323" t="s">
        <v>32</v>
      </c>
      <c r="I2323" t="s">
        <v>46</v>
      </c>
      <c r="J2323" t="s">
        <v>34</v>
      </c>
      <c r="K2323" t="s">
        <v>188</v>
      </c>
      <c r="L2323" t="s">
        <v>65</v>
      </c>
      <c r="M2323" s="1">
        <v>26509</v>
      </c>
      <c r="N2323" t="s">
        <v>36</v>
      </c>
      <c r="O2323" t="s">
        <v>48</v>
      </c>
      <c r="P2323" t="s">
        <v>49</v>
      </c>
      <c r="Q2323" t="s">
        <v>77</v>
      </c>
      <c r="R2323" t="s">
        <v>78</v>
      </c>
      <c r="S2323" t="str">
        <f>IF(Table1[[#This Row],[Current Employee Rating]]&gt;=4,"High Performer",IF(Table1[[#This Row],[Current Employee Rating]]&gt;=3,"Average Performer","Low Performer"))</f>
        <v>Low Performer</v>
      </c>
      <c r="T2323">
        <v>1</v>
      </c>
      <c r="U2323" s="1">
        <v>45016</v>
      </c>
      <c r="V2323">
        <v>4</v>
      </c>
      <c r="W2323" t="str">
        <f>IF(Table1[[#This Row],[Engagement Score]]&lt;3,"Low",IF(Table1[[#This Row],[Engagement Score]]&lt;4,"Medium","High"))</f>
        <v>High</v>
      </c>
      <c r="X2323">
        <v>1</v>
      </c>
      <c r="Y2323" t="str">
        <f>IF(Table1[[#This Row],[Satisfaction Score]]&lt;3,"Unsatisfied",IF(Table1[[#This Row],[Satisfaction Score]]&lt;4,"Neutral","Satisfied"))</f>
        <v>Unsatisfied</v>
      </c>
      <c r="Z2323">
        <v>4</v>
      </c>
      <c r="AA2323" s="1">
        <v>45042</v>
      </c>
      <c r="AB2323" t="s">
        <v>68</v>
      </c>
      <c r="AC2323" t="s">
        <v>51</v>
      </c>
      <c r="AD2323" t="s">
        <v>73</v>
      </c>
      <c r="AE2323">
        <v>2</v>
      </c>
      <c r="AF2323" s="5">
        <v>634.36</v>
      </c>
      <c r="AG2323">
        <v>50</v>
      </c>
      <c r="AH2323" t="str">
        <f t="shared" si="36"/>
        <v>Middle Aged</v>
      </c>
    </row>
    <row r="2324" spans="1:34" x14ac:dyDescent="0.25">
      <c r="A2324">
        <v>2851</v>
      </c>
      <c r="B2324" s="1">
        <v>44095</v>
      </c>
      <c r="C2324">
        <v>5</v>
      </c>
      <c r="D2324" t="s">
        <v>28</v>
      </c>
      <c r="E2324" t="s">
        <v>87</v>
      </c>
      <c r="F2324" t="s">
        <v>30</v>
      </c>
      <c r="G2324" t="s">
        <v>55</v>
      </c>
      <c r="H2324" t="s">
        <v>56</v>
      </c>
      <c r="I2324" t="s">
        <v>46</v>
      </c>
      <c r="J2324" t="s">
        <v>34</v>
      </c>
      <c r="K2324" t="s">
        <v>188</v>
      </c>
      <c r="L2324" t="s">
        <v>70</v>
      </c>
      <c r="M2324" s="1">
        <v>24536</v>
      </c>
      <c r="N2324" t="s">
        <v>36</v>
      </c>
      <c r="O2324" t="s">
        <v>48</v>
      </c>
      <c r="P2324" t="s">
        <v>72</v>
      </c>
      <c r="Q2324" t="s">
        <v>77</v>
      </c>
      <c r="R2324" t="s">
        <v>40</v>
      </c>
      <c r="S2324" t="str">
        <f>IF(Table1[[#This Row],[Current Employee Rating]]&gt;=4,"High Performer",IF(Table1[[#This Row],[Current Employee Rating]]&gt;=3,"Average Performer","Low Performer"))</f>
        <v>High Performer</v>
      </c>
      <c r="T2324">
        <v>4</v>
      </c>
      <c r="U2324" s="1">
        <v>44850</v>
      </c>
      <c r="V2324">
        <v>4</v>
      </c>
      <c r="W2324" t="str">
        <f>IF(Table1[[#This Row],[Engagement Score]]&lt;3,"Low",IF(Table1[[#This Row],[Engagement Score]]&lt;4,"Medium","High"))</f>
        <v>High</v>
      </c>
      <c r="X2324">
        <v>3</v>
      </c>
      <c r="Y2324" t="str">
        <f>IF(Table1[[#This Row],[Satisfaction Score]]&lt;3,"Unsatisfied",IF(Table1[[#This Row],[Satisfaction Score]]&lt;4,"Neutral","Satisfied"))</f>
        <v>Neutral</v>
      </c>
      <c r="Z2324">
        <v>3</v>
      </c>
      <c r="AA2324" s="1">
        <v>45123</v>
      </c>
      <c r="AB2324" t="s">
        <v>92</v>
      </c>
      <c r="AC2324" t="s">
        <v>42</v>
      </c>
      <c r="AD2324" t="s">
        <v>43</v>
      </c>
      <c r="AE2324">
        <v>2</v>
      </c>
      <c r="AF2324" s="5">
        <v>718.77</v>
      </c>
      <c r="AG2324">
        <v>53</v>
      </c>
      <c r="AH2324" t="str">
        <f t="shared" si="36"/>
        <v>Middle Aged</v>
      </c>
    </row>
    <row r="2325" spans="1:34" x14ac:dyDescent="0.25">
      <c r="A2325">
        <v>2852</v>
      </c>
      <c r="B2325" s="1">
        <v>44536</v>
      </c>
      <c r="C2325">
        <v>4</v>
      </c>
      <c r="D2325" t="s">
        <v>28</v>
      </c>
      <c r="E2325" t="s">
        <v>81</v>
      </c>
      <c r="F2325" t="s">
        <v>30</v>
      </c>
      <c r="G2325" t="s">
        <v>46</v>
      </c>
      <c r="H2325" t="s">
        <v>32</v>
      </c>
      <c r="I2325" t="s">
        <v>33</v>
      </c>
      <c r="J2325" t="s">
        <v>34</v>
      </c>
      <c r="K2325" t="s">
        <v>188</v>
      </c>
      <c r="L2325" t="s">
        <v>70</v>
      </c>
      <c r="M2325" s="1">
        <v>17126</v>
      </c>
      <c r="N2325" t="s">
        <v>36</v>
      </c>
      <c r="O2325" t="s">
        <v>48</v>
      </c>
      <c r="P2325" t="s">
        <v>60</v>
      </c>
      <c r="Q2325" t="s">
        <v>39</v>
      </c>
      <c r="R2325" t="s">
        <v>40</v>
      </c>
      <c r="S2325" t="str">
        <f>IF(Table1[[#This Row],[Current Employee Rating]]&gt;=4,"High Performer",IF(Table1[[#This Row],[Current Employee Rating]]&gt;=3,"Average Performer","Low Performer"))</f>
        <v>Low Performer</v>
      </c>
      <c r="T2325">
        <v>1</v>
      </c>
      <c r="U2325" s="1">
        <v>44959</v>
      </c>
      <c r="V2325">
        <v>2</v>
      </c>
      <c r="W2325" t="str">
        <f>IF(Table1[[#This Row],[Engagement Score]]&lt;3,"Low",IF(Table1[[#This Row],[Engagement Score]]&lt;4,"Medium","High"))</f>
        <v>Low</v>
      </c>
      <c r="X2325">
        <v>1</v>
      </c>
      <c r="Y2325" t="str">
        <f>IF(Table1[[#This Row],[Satisfaction Score]]&lt;3,"Unsatisfied",IF(Table1[[#This Row],[Satisfaction Score]]&lt;4,"Neutral","Satisfied"))</f>
        <v>Unsatisfied</v>
      </c>
      <c r="Z2325">
        <v>2</v>
      </c>
      <c r="AA2325" s="1">
        <v>45100</v>
      </c>
      <c r="AB2325" t="s">
        <v>92</v>
      </c>
      <c r="AC2325" t="s">
        <v>42</v>
      </c>
      <c r="AD2325" t="s">
        <v>52</v>
      </c>
      <c r="AE2325">
        <v>3</v>
      </c>
      <c r="AF2325" s="5">
        <v>820.39</v>
      </c>
      <c r="AG2325">
        <v>75</v>
      </c>
      <c r="AH2325" t="str">
        <f t="shared" si="36"/>
        <v>Old</v>
      </c>
    </row>
    <row r="2326" spans="1:34" x14ac:dyDescent="0.25">
      <c r="A2326">
        <v>2853</v>
      </c>
      <c r="B2326" s="1">
        <v>44881</v>
      </c>
      <c r="C2326">
        <v>3</v>
      </c>
      <c r="D2326" t="s">
        <v>28</v>
      </c>
      <c r="E2326" t="s">
        <v>54</v>
      </c>
      <c r="F2326" t="s">
        <v>108</v>
      </c>
      <c r="G2326" t="s">
        <v>31</v>
      </c>
      <c r="H2326" t="s">
        <v>56</v>
      </c>
      <c r="I2326" t="s">
        <v>46</v>
      </c>
      <c r="J2326" t="s">
        <v>34</v>
      </c>
      <c r="K2326" t="s">
        <v>188</v>
      </c>
      <c r="L2326" t="s">
        <v>65</v>
      </c>
      <c r="M2326" s="1">
        <v>34430</v>
      </c>
      <c r="N2326" t="s">
        <v>36</v>
      </c>
      <c r="O2326" t="s">
        <v>48</v>
      </c>
      <c r="P2326" t="s">
        <v>60</v>
      </c>
      <c r="Q2326" t="s">
        <v>39</v>
      </c>
      <c r="R2326" t="s">
        <v>98</v>
      </c>
      <c r="S2326" t="str">
        <f>IF(Table1[[#This Row],[Current Employee Rating]]&gt;=4,"High Performer",IF(Table1[[#This Row],[Current Employee Rating]]&gt;=3,"Average Performer","Low Performer"))</f>
        <v>High Performer</v>
      </c>
      <c r="T2326">
        <v>5</v>
      </c>
      <c r="U2326" s="1">
        <v>45138</v>
      </c>
      <c r="V2326">
        <v>5</v>
      </c>
      <c r="W2326" t="str">
        <f>IF(Table1[[#This Row],[Engagement Score]]&lt;3,"Low",IF(Table1[[#This Row],[Engagement Score]]&lt;4,"Medium","High"))</f>
        <v>High</v>
      </c>
      <c r="X2326">
        <v>1</v>
      </c>
      <c r="Y2326" t="str">
        <f>IF(Table1[[#This Row],[Satisfaction Score]]&lt;3,"Unsatisfied",IF(Table1[[#This Row],[Satisfaction Score]]&lt;4,"Neutral","Satisfied"))</f>
        <v>Unsatisfied</v>
      </c>
      <c r="Z2326">
        <v>1</v>
      </c>
      <c r="AA2326" s="1">
        <v>44927</v>
      </c>
      <c r="AB2326" t="s">
        <v>41</v>
      </c>
      <c r="AC2326" t="s">
        <v>42</v>
      </c>
      <c r="AD2326" t="s">
        <v>73</v>
      </c>
      <c r="AE2326">
        <v>1</v>
      </c>
      <c r="AF2326" s="5">
        <v>835.07</v>
      </c>
      <c r="AG2326">
        <v>28</v>
      </c>
      <c r="AH2326" t="str">
        <f t="shared" si="36"/>
        <v>Adult</v>
      </c>
    </row>
    <row r="2327" spans="1:34" x14ac:dyDescent="0.25">
      <c r="A2327">
        <v>2854</v>
      </c>
      <c r="B2327" s="1">
        <v>44775</v>
      </c>
      <c r="C2327">
        <v>3</v>
      </c>
      <c r="D2327" t="s">
        <v>28</v>
      </c>
      <c r="E2327" t="s">
        <v>94</v>
      </c>
      <c r="F2327" t="s">
        <v>30</v>
      </c>
      <c r="G2327" t="s">
        <v>46</v>
      </c>
      <c r="H2327" t="s">
        <v>45</v>
      </c>
      <c r="I2327" t="s">
        <v>55</v>
      </c>
      <c r="J2327" t="s">
        <v>34</v>
      </c>
      <c r="K2327" t="s">
        <v>188</v>
      </c>
      <c r="L2327" t="s">
        <v>82</v>
      </c>
      <c r="M2327" s="1">
        <v>16789</v>
      </c>
      <c r="N2327" t="s">
        <v>36</v>
      </c>
      <c r="O2327" t="s">
        <v>37</v>
      </c>
      <c r="P2327" t="s">
        <v>49</v>
      </c>
      <c r="Q2327" t="s">
        <v>67</v>
      </c>
      <c r="R2327" t="s">
        <v>98</v>
      </c>
      <c r="S2327" t="str">
        <f>IF(Table1[[#This Row],[Current Employee Rating]]&gt;=4,"High Performer",IF(Table1[[#This Row],[Current Employee Rating]]&gt;=3,"Average Performer","Low Performer"))</f>
        <v>Low Performer</v>
      </c>
      <c r="T2327">
        <v>2</v>
      </c>
      <c r="U2327" s="1">
        <v>44990</v>
      </c>
      <c r="V2327">
        <v>1</v>
      </c>
      <c r="W2327" t="str">
        <f>IF(Table1[[#This Row],[Engagement Score]]&lt;3,"Low",IF(Table1[[#This Row],[Engagement Score]]&lt;4,"Medium","High"))</f>
        <v>Low</v>
      </c>
      <c r="X2327">
        <v>3</v>
      </c>
      <c r="Y2327" t="str">
        <f>IF(Table1[[#This Row],[Satisfaction Score]]&lt;3,"Unsatisfied",IF(Table1[[#This Row],[Satisfaction Score]]&lt;4,"Neutral","Satisfied"))</f>
        <v>Neutral</v>
      </c>
      <c r="Z2327">
        <v>4</v>
      </c>
      <c r="AA2327" s="1">
        <v>45034</v>
      </c>
      <c r="AB2327" t="s">
        <v>62</v>
      </c>
      <c r="AC2327" t="s">
        <v>51</v>
      </c>
      <c r="AD2327" t="s">
        <v>52</v>
      </c>
      <c r="AE2327">
        <v>4</v>
      </c>
      <c r="AF2327" s="5">
        <v>670.82</v>
      </c>
      <c r="AG2327">
        <v>77</v>
      </c>
      <c r="AH2327" t="str">
        <f t="shared" si="36"/>
        <v>Old</v>
      </c>
    </row>
    <row r="2328" spans="1:34" x14ac:dyDescent="0.25">
      <c r="A2328">
        <v>2855</v>
      </c>
      <c r="B2328" s="1">
        <v>44580</v>
      </c>
      <c r="C2328">
        <v>4</v>
      </c>
      <c r="D2328" t="s">
        <v>28</v>
      </c>
      <c r="E2328" t="s">
        <v>85</v>
      </c>
      <c r="F2328" t="s">
        <v>30</v>
      </c>
      <c r="G2328" t="s">
        <v>46</v>
      </c>
      <c r="H2328" t="s">
        <v>32</v>
      </c>
      <c r="I2328" t="s">
        <v>55</v>
      </c>
      <c r="J2328" t="s">
        <v>34</v>
      </c>
      <c r="K2328" t="s">
        <v>188</v>
      </c>
      <c r="L2328" t="s">
        <v>70</v>
      </c>
      <c r="M2328" s="1">
        <v>28904</v>
      </c>
      <c r="N2328" t="s">
        <v>36</v>
      </c>
      <c r="O2328" t="s">
        <v>37</v>
      </c>
      <c r="P2328" t="s">
        <v>72</v>
      </c>
      <c r="Q2328" t="s">
        <v>61</v>
      </c>
      <c r="R2328" t="s">
        <v>98</v>
      </c>
      <c r="S2328" t="str">
        <f>IF(Table1[[#This Row],[Current Employee Rating]]&gt;=4,"High Performer",IF(Table1[[#This Row],[Current Employee Rating]]&gt;=3,"Average Performer","Low Performer"))</f>
        <v>High Performer</v>
      </c>
      <c r="T2328">
        <v>4</v>
      </c>
      <c r="U2328" s="1">
        <v>45012</v>
      </c>
      <c r="V2328">
        <v>3</v>
      </c>
      <c r="W2328" t="str">
        <f>IF(Table1[[#This Row],[Engagement Score]]&lt;3,"Low",IF(Table1[[#This Row],[Engagement Score]]&lt;4,"Medium","High"))</f>
        <v>Medium</v>
      </c>
      <c r="X2328">
        <v>5</v>
      </c>
      <c r="Y2328" t="str">
        <f>IF(Table1[[#This Row],[Satisfaction Score]]&lt;3,"Unsatisfied",IF(Table1[[#This Row],[Satisfaction Score]]&lt;4,"Neutral","Satisfied"))</f>
        <v>Satisfied</v>
      </c>
      <c r="Z2328">
        <v>5</v>
      </c>
      <c r="AA2328" s="1">
        <v>44809</v>
      </c>
      <c r="AB2328" t="s">
        <v>68</v>
      </c>
      <c r="AC2328" t="s">
        <v>51</v>
      </c>
      <c r="AD2328" t="s">
        <v>73</v>
      </c>
      <c r="AE2328">
        <v>1</v>
      </c>
      <c r="AF2328" s="5">
        <v>596.23</v>
      </c>
      <c r="AG2328">
        <v>43</v>
      </c>
      <c r="AH2328" t="str">
        <f t="shared" si="36"/>
        <v>Middle Aged</v>
      </c>
    </row>
    <row r="2329" spans="1:34" x14ac:dyDescent="0.25">
      <c r="A2329">
        <v>2856</v>
      </c>
      <c r="B2329" s="1">
        <v>44660</v>
      </c>
      <c r="C2329">
        <v>4</v>
      </c>
      <c r="D2329" t="s">
        <v>28</v>
      </c>
      <c r="E2329" t="s">
        <v>64</v>
      </c>
      <c r="F2329" t="s">
        <v>30</v>
      </c>
      <c r="G2329" t="s">
        <v>55</v>
      </c>
      <c r="H2329" t="s">
        <v>45</v>
      </c>
      <c r="I2329" t="s">
        <v>33</v>
      </c>
      <c r="J2329" t="s">
        <v>34</v>
      </c>
      <c r="K2329" t="s">
        <v>188</v>
      </c>
      <c r="L2329" t="s">
        <v>118</v>
      </c>
      <c r="M2329" s="1">
        <v>19222</v>
      </c>
      <c r="N2329" t="s">
        <v>36</v>
      </c>
      <c r="O2329" t="s">
        <v>37</v>
      </c>
      <c r="P2329" t="s">
        <v>38</v>
      </c>
      <c r="Q2329" t="s">
        <v>67</v>
      </c>
      <c r="R2329" t="s">
        <v>98</v>
      </c>
      <c r="S2329" t="str">
        <f>IF(Table1[[#This Row],[Current Employee Rating]]&gt;=4,"High Performer",IF(Table1[[#This Row],[Current Employee Rating]]&gt;=3,"Average Performer","Low Performer"))</f>
        <v>High Performer</v>
      </c>
      <c r="T2329">
        <v>5</v>
      </c>
      <c r="U2329" s="1">
        <v>44949</v>
      </c>
      <c r="V2329">
        <v>4</v>
      </c>
      <c r="W2329" t="str">
        <f>IF(Table1[[#This Row],[Engagement Score]]&lt;3,"Low",IF(Table1[[#This Row],[Engagement Score]]&lt;4,"Medium","High"))</f>
        <v>High</v>
      </c>
      <c r="X2329">
        <v>5</v>
      </c>
      <c r="Y2329" t="str">
        <f>IF(Table1[[#This Row],[Satisfaction Score]]&lt;3,"Unsatisfied",IF(Table1[[#This Row],[Satisfaction Score]]&lt;4,"Neutral","Satisfied"))</f>
        <v>Satisfied</v>
      </c>
      <c r="Z2329">
        <v>2</v>
      </c>
      <c r="AA2329" s="1">
        <v>44929</v>
      </c>
      <c r="AB2329" t="s">
        <v>50</v>
      </c>
      <c r="AC2329" t="s">
        <v>42</v>
      </c>
      <c r="AD2329" t="s">
        <v>63</v>
      </c>
      <c r="AE2329">
        <v>2</v>
      </c>
      <c r="AF2329" s="5">
        <v>842.67</v>
      </c>
      <c r="AG2329">
        <v>70</v>
      </c>
      <c r="AH2329" t="str">
        <f t="shared" si="36"/>
        <v>Old</v>
      </c>
    </row>
    <row r="2330" spans="1:34" x14ac:dyDescent="0.25">
      <c r="A2330">
        <v>2857</v>
      </c>
      <c r="B2330" s="1">
        <v>43665</v>
      </c>
      <c r="C2330">
        <v>6</v>
      </c>
      <c r="D2330" t="s">
        <v>28</v>
      </c>
      <c r="E2330" t="s">
        <v>74</v>
      </c>
      <c r="F2330" t="s">
        <v>30</v>
      </c>
      <c r="G2330" t="s">
        <v>55</v>
      </c>
      <c r="H2330" t="s">
        <v>45</v>
      </c>
      <c r="I2330" t="s">
        <v>46</v>
      </c>
      <c r="J2330" t="s">
        <v>34</v>
      </c>
      <c r="K2330" t="s">
        <v>188</v>
      </c>
      <c r="L2330" t="s">
        <v>65</v>
      </c>
      <c r="M2330" s="1">
        <v>27334</v>
      </c>
      <c r="N2330" t="s">
        <v>36</v>
      </c>
      <c r="O2330" t="s">
        <v>48</v>
      </c>
      <c r="P2330" t="s">
        <v>38</v>
      </c>
      <c r="Q2330" t="s">
        <v>61</v>
      </c>
      <c r="R2330" t="s">
        <v>40</v>
      </c>
      <c r="S2330" t="str">
        <f>IF(Table1[[#This Row],[Current Employee Rating]]&gt;=4,"High Performer",IF(Table1[[#This Row],[Current Employee Rating]]&gt;=3,"Average Performer","Low Performer"))</f>
        <v>Low Performer</v>
      </c>
      <c r="T2330">
        <v>2</v>
      </c>
      <c r="U2330" s="1">
        <v>44919</v>
      </c>
      <c r="V2330">
        <v>5</v>
      </c>
      <c r="W2330" t="str">
        <f>IF(Table1[[#This Row],[Engagement Score]]&lt;3,"Low",IF(Table1[[#This Row],[Engagement Score]]&lt;4,"Medium","High"))</f>
        <v>High</v>
      </c>
      <c r="X2330">
        <v>2</v>
      </c>
      <c r="Y2330" t="str">
        <f>IF(Table1[[#This Row],[Satisfaction Score]]&lt;3,"Unsatisfied",IF(Table1[[#This Row],[Satisfaction Score]]&lt;4,"Neutral","Satisfied"))</f>
        <v>Unsatisfied</v>
      </c>
      <c r="Z2330">
        <v>5</v>
      </c>
      <c r="AA2330" s="1">
        <v>44920</v>
      </c>
      <c r="AB2330" t="s">
        <v>50</v>
      </c>
      <c r="AC2330" t="s">
        <v>42</v>
      </c>
      <c r="AD2330" t="s">
        <v>63</v>
      </c>
      <c r="AE2330">
        <v>3</v>
      </c>
      <c r="AF2330" s="5">
        <v>229.18</v>
      </c>
      <c r="AG2330">
        <v>45</v>
      </c>
      <c r="AH2330" t="str">
        <f t="shared" si="36"/>
        <v>Middle Aged</v>
      </c>
    </row>
    <row r="2331" spans="1:34" x14ac:dyDescent="0.25">
      <c r="A2331">
        <v>2858</v>
      </c>
      <c r="B2331" s="1">
        <v>44441</v>
      </c>
      <c r="C2331">
        <v>4</v>
      </c>
      <c r="D2331" t="s">
        <v>28</v>
      </c>
      <c r="E2331" t="s">
        <v>69</v>
      </c>
      <c r="F2331" t="s">
        <v>30</v>
      </c>
      <c r="G2331" t="s">
        <v>55</v>
      </c>
      <c r="H2331" t="s">
        <v>32</v>
      </c>
      <c r="I2331" t="s">
        <v>33</v>
      </c>
      <c r="J2331" t="s">
        <v>34</v>
      </c>
      <c r="K2331" t="s">
        <v>188</v>
      </c>
      <c r="L2331" t="s">
        <v>79</v>
      </c>
      <c r="M2331" s="1">
        <v>27043</v>
      </c>
      <c r="N2331" t="s">
        <v>36</v>
      </c>
      <c r="O2331" t="s">
        <v>48</v>
      </c>
      <c r="P2331" t="s">
        <v>60</v>
      </c>
      <c r="Q2331" t="s">
        <v>67</v>
      </c>
      <c r="R2331" t="s">
        <v>40</v>
      </c>
      <c r="S2331" t="str">
        <f>IF(Table1[[#This Row],[Current Employee Rating]]&gt;=4,"High Performer",IF(Table1[[#This Row],[Current Employee Rating]]&gt;=3,"Average Performer","Low Performer"))</f>
        <v>High Performer</v>
      </c>
      <c r="T2331">
        <v>5</v>
      </c>
      <c r="U2331" s="1">
        <v>45119</v>
      </c>
      <c r="V2331">
        <v>1</v>
      </c>
      <c r="W2331" t="str">
        <f>IF(Table1[[#This Row],[Engagement Score]]&lt;3,"Low",IF(Table1[[#This Row],[Engagement Score]]&lt;4,"Medium","High"))</f>
        <v>Low</v>
      </c>
      <c r="X2331">
        <v>2</v>
      </c>
      <c r="Y2331" t="str">
        <f>IF(Table1[[#This Row],[Satisfaction Score]]&lt;3,"Unsatisfied",IF(Table1[[#This Row],[Satisfaction Score]]&lt;4,"Neutral","Satisfied"))</f>
        <v>Unsatisfied</v>
      </c>
      <c r="Z2331">
        <v>5</v>
      </c>
      <c r="AA2331" s="1">
        <v>44875</v>
      </c>
      <c r="AB2331" t="s">
        <v>62</v>
      </c>
      <c r="AC2331" t="s">
        <v>42</v>
      </c>
      <c r="AD2331" t="s">
        <v>43</v>
      </c>
      <c r="AE2331">
        <v>3</v>
      </c>
      <c r="AF2331" s="5">
        <v>851.72</v>
      </c>
      <c r="AG2331">
        <v>47</v>
      </c>
      <c r="AH2331" t="str">
        <f t="shared" si="36"/>
        <v>Middle Aged</v>
      </c>
    </row>
    <row r="2332" spans="1:34" x14ac:dyDescent="0.25">
      <c r="A2332">
        <v>2859</v>
      </c>
      <c r="B2332" s="1">
        <v>43497</v>
      </c>
      <c r="C2332">
        <v>7</v>
      </c>
      <c r="D2332" t="s">
        <v>28</v>
      </c>
      <c r="E2332" t="s">
        <v>29</v>
      </c>
      <c r="F2332" t="s">
        <v>30</v>
      </c>
      <c r="G2332" t="s">
        <v>55</v>
      </c>
      <c r="H2332" t="s">
        <v>32</v>
      </c>
      <c r="I2332" t="s">
        <v>46</v>
      </c>
      <c r="J2332" t="s">
        <v>34</v>
      </c>
      <c r="K2332" t="s">
        <v>188</v>
      </c>
      <c r="L2332" t="s">
        <v>70</v>
      </c>
      <c r="M2332" s="1">
        <v>16503</v>
      </c>
      <c r="N2332" t="s">
        <v>36</v>
      </c>
      <c r="O2332" t="s">
        <v>48</v>
      </c>
      <c r="P2332" t="s">
        <v>60</v>
      </c>
      <c r="Q2332" t="s">
        <v>77</v>
      </c>
      <c r="R2332" t="s">
        <v>98</v>
      </c>
      <c r="S2332" t="str">
        <f>IF(Table1[[#This Row],[Current Employee Rating]]&gt;=4,"High Performer",IF(Table1[[#This Row],[Current Employee Rating]]&gt;=3,"Average Performer","Low Performer"))</f>
        <v>Low Performer</v>
      </c>
      <c r="T2332">
        <v>2</v>
      </c>
      <c r="U2332" s="1">
        <v>44792</v>
      </c>
      <c r="V2332">
        <v>1</v>
      </c>
      <c r="W2332" t="str">
        <f>IF(Table1[[#This Row],[Engagement Score]]&lt;3,"Low",IF(Table1[[#This Row],[Engagement Score]]&lt;4,"Medium","High"))</f>
        <v>Low</v>
      </c>
      <c r="X2332">
        <v>3</v>
      </c>
      <c r="Y2332" t="str">
        <f>IF(Table1[[#This Row],[Satisfaction Score]]&lt;3,"Unsatisfied",IF(Table1[[#This Row],[Satisfaction Score]]&lt;4,"Neutral","Satisfied"))</f>
        <v>Neutral</v>
      </c>
      <c r="Z2332">
        <v>3</v>
      </c>
      <c r="AA2332" s="1">
        <v>44827</v>
      </c>
      <c r="AB2332" t="s">
        <v>68</v>
      </c>
      <c r="AC2332" t="s">
        <v>42</v>
      </c>
      <c r="AD2332" t="s">
        <v>63</v>
      </c>
      <c r="AE2332">
        <v>1</v>
      </c>
      <c r="AF2332" s="5">
        <v>798.08</v>
      </c>
      <c r="AG2332">
        <v>74</v>
      </c>
      <c r="AH2332" t="str">
        <f t="shared" si="36"/>
        <v>Old</v>
      </c>
    </row>
    <row r="2333" spans="1:34" x14ac:dyDescent="0.25">
      <c r="A2333">
        <v>2860</v>
      </c>
      <c r="B2333" s="1">
        <v>45029</v>
      </c>
      <c r="C2333">
        <v>3</v>
      </c>
      <c r="D2333" t="s">
        <v>28</v>
      </c>
      <c r="E2333" t="s">
        <v>44</v>
      </c>
      <c r="F2333" t="s">
        <v>30</v>
      </c>
      <c r="G2333" t="s">
        <v>46</v>
      </c>
      <c r="H2333" t="s">
        <v>32</v>
      </c>
      <c r="I2333" t="s">
        <v>46</v>
      </c>
      <c r="J2333" t="s">
        <v>34</v>
      </c>
      <c r="K2333" t="s">
        <v>188</v>
      </c>
      <c r="L2333" t="s">
        <v>65</v>
      </c>
      <c r="M2333" s="1">
        <v>22585</v>
      </c>
      <c r="N2333" t="s">
        <v>36</v>
      </c>
      <c r="O2333" t="s">
        <v>48</v>
      </c>
      <c r="P2333" t="s">
        <v>72</v>
      </c>
      <c r="Q2333" t="s">
        <v>67</v>
      </c>
      <c r="R2333" t="s">
        <v>40</v>
      </c>
      <c r="S2333" t="str">
        <f>IF(Table1[[#This Row],[Current Employee Rating]]&gt;=4,"High Performer",IF(Table1[[#This Row],[Current Employee Rating]]&gt;=3,"Average Performer","Low Performer"))</f>
        <v>Low Performer</v>
      </c>
      <c r="T2333">
        <v>2</v>
      </c>
      <c r="U2333" s="1">
        <v>44957</v>
      </c>
      <c r="V2333">
        <v>2</v>
      </c>
      <c r="W2333" t="str">
        <f>IF(Table1[[#This Row],[Engagement Score]]&lt;3,"Low",IF(Table1[[#This Row],[Engagement Score]]&lt;4,"Medium","High"))</f>
        <v>Low</v>
      </c>
      <c r="X2333">
        <v>1</v>
      </c>
      <c r="Y2333" t="str">
        <f>IF(Table1[[#This Row],[Satisfaction Score]]&lt;3,"Unsatisfied",IF(Table1[[#This Row],[Satisfaction Score]]&lt;4,"Neutral","Satisfied"))</f>
        <v>Unsatisfied</v>
      </c>
      <c r="Z2333">
        <v>4</v>
      </c>
      <c r="AA2333" s="1">
        <v>44817</v>
      </c>
      <c r="AB2333" t="s">
        <v>41</v>
      </c>
      <c r="AC2333" t="s">
        <v>51</v>
      </c>
      <c r="AD2333" t="s">
        <v>73</v>
      </c>
      <c r="AE2333">
        <v>3</v>
      </c>
      <c r="AF2333" s="5">
        <v>587.16</v>
      </c>
      <c r="AG2333">
        <v>62</v>
      </c>
      <c r="AH2333" t="str">
        <f t="shared" si="36"/>
        <v>Old</v>
      </c>
    </row>
    <row r="2334" spans="1:34" x14ac:dyDescent="0.25">
      <c r="A2334">
        <v>2861</v>
      </c>
      <c r="B2334" s="1">
        <v>43379</v>
      </c>
      <c r="C2334">
        <v>7</v>
      </c>
      <c r="D2334" t="s">
        <v>28</v>
      </c>
      <c r="E2334" t="s">
        <v>87</v>
      </c>
      <c r="F2334" t="s">
        <v>30</v>
      </c>
      <c r="G2334" t="s">
        <v>55</v>
      </c>
      <c r="H2334" t="s">
        <v>32</v>
      </c>
      <c r="I2334" t="s">
        <v>55</v>
      </c>
      <c r="J2334" t="s">
        <v>34</v>
      </c>
      <c r="K2334" t="s">
        <v>188</v>
      </c>
      <c r="L2334" t="s">
        <v>65</v>
      </c>
      <c r="M2334" s="1">
        <v>31606</v>
      </c>
      <c r="N2334" t="s">
        <v>36</v>
      </c>
      <c r="O2334" t="s">
        <v>48</v>
      </c>
      <c r="P2334" t="s">
        <v>38</v>
      </c>
      <c r="Q2334" t="s">
        <v>39</v>
      </c>
      <c r="R2334" t="s">
        <v>40</v>
      </c>
      <c r="S2334" t="str">
        <f>IF(Table1[[#This Row],[Current Employee Rating]]&gt;=4,"High Performer",IF(Table1[[#This Row],[Current Employee Rating]]&gt;=3,"Average Performer","Low Performer"))</f>
        <v>Low Performer</v>
      </c>
      <c r="T2334">
        <v>2</v>
      </c>
      <c r="U2334" s="1">
        <v>45128</v>
      </c>
      <c r="V2334">
        <v>2</v>
      </c>
      <c r="W2334" t="str">
        <f>IF(Table1[[#This Row],[Engagement Score]]&lt;3,"Low",IF(Table1[[#This Row],[Engagement Score]]&lt;4,"Medium","High"))</f>
        <v>Low</v>
      </c>
      <c r="X2334">
        <v>4</v>
      </c>
      <c r="Y2334" t="str">
        <f>IF(Table1[[#This Row],[Satisfaction Score]]&lt;3,"Unsatisfied",IF(Table1[[#This Row],[Satisfaction Score]]&lt;4,"Neutral","Satisfied"))</f>
        <v>Satisfied</v>
      </c>
      <c r="Z2334">
        <v>5</v>
      </c>
      <c r="AA2334" s="1">
        <v>44872</v>
      </c>
      <c r="AB2334" t="s">
        <v>62</v>
      </c>
      <c r="AC2334" t="s">
        <v>51</v>
      </c>
      <c r="AD2334" t="s">
        <v>63</v>
      </c>
      <c r="AE2334">
        <v>2</v>
      </c>
      <c r="AF2334" s="5">
        <v>828.48</v>
      </c>
      <c r="AG2334">
        <v>32</v>
      </c>
      <c r="AH2334" t="str">
        <f t="shared" si="36"/>
        <v>Adult</v>
      </c>
    </row>
    <row r="2335" spans="1:34" x14ac:dyDescent="0.25">
      <c r="A2335">
        <v>2862</v>
      </c>
      <c r="B2335" s="1">
        <v>43914</v>
      </c>
      <c r="C2335">
        <v>6</v>
      </c>
      <c r="D2335" t="s">
        <v>106</v>
      </c>
      <c r="E2335" t="s">
        <v>85</v>
      </c>
      <c r="F2335" t="s">
        <v>30</v>
      </c>
      <c r="G2335" t="s">
        <v>46</v>
      </c>
      <c r="H2335" t="s">
        <v>56</v>
      </c>
      <c r="I2335" t="s">
        <v>46</v>
      </c>
      <c r="J2335" t="s">
        <v>34</v>
      </c>
      <c r="K2335" t="s">
        <v>188</v>
      </c>
      <c r="L2335" t="s">
        <v>79</v>
      </c>
      <c r="M2335" s="1">
        <v>15901</v>
      </c>
      <c r="N2335" t="s">
        <v>36</v>
      </c>
      <c r="O2335" t="s">
        <v>48</v>
      </c>
      <c r="P2335" t="s">
        <v>60</v>
      </c>
      <c r="Q2335" t="s">
        <v>61</v>
      </c>
      <c r="R2335" t="s">
        <v>40</v>
      </c>
      <c r="S2335" t="str">
        <f>IF(Table1[[#This Row],[Current Employee Rating]]&gt;=4,"High Performer",IF(Table1[[#This Row],[Current Employee Rating]]&gt;=3,"Average Performer","Low Performer"))</f>
        <v>High Performer</v>
      </c>
      <c r="T2335">
        <v>4</v>
      </c>
      <c r="U2335" s="1">
        <v>44995</v>
      </c>
      <c r="V2335">
        <v>1</v>
      </c>
      <c r="W2335" t="str">
        <f>IF(Table1[[#This Row],[Engagement Score]]&lt;3,"Low",IF(Table1[[#This Row],[Engagement Score]]&lt;4,"Medium","High"))</f>
        <v>Low</v>
      </c>
      <c r="X2335">
        <v>2</v>
      </c>
      <c r="Y2335" t="str">
        <f>IF(Table1[[#This Row],[Satisfaction Score]]&lt;3,"Unsatisfied",IF(Table1[[#This Row],[Satisfaction Score]]&lt;4,"Neutral","Satisfied"))</f>
        <v>Unsatisfied</v>
      </c>
      <c r="Z2335">
        <v>3</v>
      </c>
      <c r="AA2335" s="1">
        <v>45027</v>
      </c>
      <c r="AB2335" t="s">
        <v>92</v>
      </c>
      <c r="AC2335" t="s">
        <v>42</v>
      </c>
      <c r="AD2335" t="s">
        <v>52</v>
      </c>
      <c r="AE2335">
        <v>3</v>
      </c>
      <c r="AF2335" s="5">
        <v>192.39</v>
      </c>
      <c r="AG2335">
        <v>77</v>
      </c>
      <c r="AH2335" t="str">
        <f t="shared" si="36"/>
        <v>Old</v>
      </c>
    </row>
    <row r="2336" spans="1:34" x14ac:dyDescent="0.25">
      <c r="A2336">
        <v>2863</v>
      </c>
      <c r="B2336" s="1">
        <v>44477</v>
      </c>
      <c r="C2336">
        <v>4</v>
      </c>
      <c r="D2336" t="s">
        <v>106</v>
      </c>
      <c r="E2336" t="s">
        <v>44</v>
      </c>
      <c r="F2336" t="s">
        <v>30</v>
      </c>
      <c r="G2336" t="s">
        <v>55</v>
      </c>
      <c r="H2336" t="s">
        <v>56</v>
      </c>
      <c r="I2336" t="s">
        <v>33</v>
      </c>
      <c r="J2336" t="s">
        <v>34</v>
      </c>
      <c r="K2336" t="s">
        <v>188</v>
      </c>
      <c r="L2336" t="s">
        <v>105</v>
      </c>
      <c r="M2336" s="1">
        <v>16049</v>
      </c>
      <c r="N2336" t="s">
        <v>36</v>
      </c>
      <c r="O2336" t="s">
        <v>48</v>
      </c>
      <c r="P2336" t="s">
        <v>60</v>
      </c>
      <c r="Q2336" t="s">
        <v>39</v>
      </c>
      <c r="R2336" t="s">
        <v>98</v>
      </c>
      <c r="S2336" t="str">
        <f>IF(Table1[[#This Row],[Current Employee Rating]]&gt;=4,"High Performer",IF(Table1[[#This Row],[Current Employee Rating]]&gt;=3,"Average Performer","Low Performer"))</f>
        <v>High Performer</v>
      </c>
      <c r="T2336">
        <v>4</v>
      </c>
      <c r="U2336" s="1">
        <v>44998</v>
      </c>
      <c r="V2336">
        <v>2</v>
      </c>
      <c r="W2336" t="str">
        <f>IF(Table1[[#This Row],[Engagement Score]]&lt;3,"Low",IF(Table1[[#This Row],[Engagement Score]]&lt;4,"Medium","High"))</f>
        <v>Low</v>
      </c>
      <c r="X2336">
        <v>2</v>
      </c>
      <c r="Y2336" t="str">
        <f>IF(Table1[[#This Row],[Satisfaction Score]]&lt;3,"Unsatisfied",IF(Table1[[#This Row],[Satisfaction Score]]&lt;4,"Neutral","Satisfied"))</f>
        <v>Unsatisfied</v>
      </c>
      <c r="Z2336">
        <v>1</v>
      </c>
      <c r="AA2336" s="1">
        <v>44903</v>
      </c>
      <c r="AB2336" t="s">
        <v>50</v>
      </c>
      <c r="AC2336" t="s">
        <v>42</v>
      </c>
      <c r="AD2336" t="s">
        <v>63</v>
      </c>
      <c r="AE2336">
        <v>4</v>
      </c>
      <c r="AF2336" s="5">
        <v>422.27</v>
      </c>
      <c r="AG2336">
        <v>78</v>
      </c>
      <c r="AH2336" t="str">
        <f t="shared" si="36"/>
        <v>Old</v>
      </c>
    </row>
    <row r="2337" spans="1:34" x14ac:dyDescent="0.25">
      <c r="A2337">
        <v>2864</v>
      </c>
      <c r="B2337" s="1">
        <v>44697</v>
      </c>
      <c r="C2337">
        <v>3</v>
      </c>
      <c r="D2337" t="s">
        <v>106</v>
      </c>
      <c r="E2337" t="s">
        <v>87</v>
      </c>
      <c r="F2337" t="s">
        <v>30</v>
      </c>
      <c r="G2337" t="s">
        <v>46</v>
      </c>
      <c r="H2337" t="s">
        <v>56</v>
      </c>
      <c r="I2337" t="s">
        <v>55</v>
      </c>
      <c r="J2337" t="s">
        <v>34</v>
      </c>
      <c r="K2337" t="s">
        <v>188</v>
      </c>
      <c r="L2337" t="s">
        <v>70</v>
      </c>
      <c r="M2337" s="1">
        <v>35059</v>
      </c>
      <c r="N2337" t="s">
        <v>36</v>
      </c>
      <c r="O2337" t="s">
        <v>48</v>
      </c>
      <c r="P2337" t="s">
        <v>84</v>
      </c>
      <c r="Q2337" t="s">
        <v>61</v>
      </c>
      <c r="R2337" t="s">
        <v>40</v>
      </c>
      <c r="S2337" t="str">
        <f>IF(Table1[[#This Row],[Current Employee Rating]]&gt;=4,"High Performer",IF(Table1[[#This Row],[Current Employee Rating]]&gt;=3,"Average Performer","Low Performer"))</f>
        <v>Low Performer</v>
      </c>
      <c r="T2337">
        <v>2</v>
      </c>
      <c r="U2337" s="1">
        <v>44881</v>
      </c>
      <c r="V2337">
        <v>1</v>
      </c>
      <c r="W2337" t="str">
        <f>IF(Table1[[#This Row],[Engagement Score]]&lt;3,"Low",IF(Table1[[#This Row],[Engagement Score]]&lt;4,"Medium","High"))</f>
        <v>Low</v>
      </c>
      <c r="X2337">
        <v>3</v>
      </c>
      <c r="Y2337" t="str">
        <f>IF(Table1[[#This Row],[Satisfaction Score]]&lt;3,"Unsatisfied",IF(Table1[[#This Row],[Satisfaction Score]]&lt;4,"Neutral","Satisfied"))</f>
        <v>Neutral</v>
      </c>
      <c r="Z2337">
        <v>4</v>
      </c>
      <c r="AA2337" s="1">
        <v>45093</v>
      </c>
      <c r="AB2337" t="s">
        <v>41</v>
      </c>
      <c r="AC2337" t="s">
        <v>51</v>
      </c>
      <c r="AD2337" t="s">
        <v>43</v>
      </c>
      <c r="AE2337">
        <v>4</v>
      </c>
      <c r="AF2337" s="5">
        <v>242.25</v>
      </c>
      <c r="AG2337">
        <v>27</v>
      </c>
      <c r="AH2337" t="str">
        <f t="shared" si="36"/>
        <v>Adult</v>
      </c>
    </row>
    <row r="2338" spans="1:34" x14ac:dyDescent="0.25">
      <c r="A2338">
        <v>2865</v>
      </c>
      <c r="B2338" s="1">
        <v>44691</v>
      </c>
      <c r="C2338">
        <v>4</v>
      </c>
      <c r="D2338" t="s">
        <v>106</v>
      </c>
      <c r="E2338" t="s">
        <v>64</v>
      </c>
      <c r="F2338" t="s">
        <v>108</v>
      </c>
      <c r="G2338" t="s">
        <v>46</v>
      </c>
      <c r="H2338" t="s">
        <v>32</v>
      </c>
      <c r="I2338" t="s">
        <v>46</v>
      </c>
      <c r="J2338" t="s">
        <v>34</v>
      </c>
      <c r="K2338" t="s">
        <v>188</v>
      </c>
      <c r="L2338" t="s">
        <v>65</v>
      </c>
      <c r="M2338" s="1">
        <v>25442</v>
      </c>
      <c r="N2338" t="s">
        <v>36</v>
      </c>
      <c r="O2338" t="s">
        <v>37</v>
      </c>
      <c r="P2338" t="s">
        <v>38</v>
      </c>
      <c r="Q2338" t="s">
        <v>77</v>
      </c>
      <c r="R2338" t="s">
        <v>40</v>
      </c>
      <c r="S2338" t="str">
        <f>IF(Table1[[#This Row],[Current Employee Rating]]&gt;=4,"High Performer",IF(Table1[[#This Row],[Current Employee Rating]]&gt;=3,"Average Performer","Low Performer"))</f>
        <v>Low Performer</v>
      </c>
      <c r="T2338">
        <v>1</v>
      </c>
      <c r="U2338" s="1">
        <v>44857</v>
      </c>
      <c r="V2338">
        <v>2</v>
      </c>
      <c r="W2338" t="str">
        <f>IF(Table1[[#This Row],[Engagement Score]]&lt;3,"Low",IF(Table1[[#This Row],[Engagement Score]]&lt;4,"Medium","High"))</f>
        <v>Low</v>
      </c>
      <c r="X2338">
        <v>2</v>
      </c>
      <c r="Y2338" t="str">
        <f>IF(Table1[[#This Row],[Satisfaction Score]]&lt;3,"Unsatisfied",IF(Table1[[#This Row],[Satisfaction Score]]&lt;4,"Neutral","Satisfied"))</f>
        <v>Unsatisfied</v>
      </c>
      <c r="Z2338">
        <v>3</v>
      </c>
      <c r="AA2338" s="1">
        <v>45007</v>
      </c>
      <c r="AB2338" t="s">
        <v>50</v>
      </c>
      <c r="AC2338" t="s">
        <v>51</v>
      </c>
      <c r="AD2338" t="s">
        <v>73</v>
      </c>
      <c r="AE2338">
        <v>4</v>
      </c>
      <c r="AF2338" s="5">
        <v>653.99</v>
      </c>
      <c r="AG2338">
        <v>53</v>
      </c>
      <c r="AH2338" t="str">
        <f t="shared" si="36"/>
        <v>Middle Aged</v>
      </c>
    </row>
    <row r="2339" spans="1:34" x14ac:dyDescent="0.25">
      <c r="A2339">
        <v>2866</v>
      </c>
      <c r="B2339" s="1">
        <v>44516</v>
      </c>
      <c r="C2339">
        <v>4</v>
      </c>
      <c r="D2339" t="s">
        <v>106</v>
      </c>
      <c r="E2339" t="s">
        <v>69</v>
      </c>
      <c r="F2339" t="s">
        <v>30</v>
      </c>
      <c r="G2339" t="s">
        <v>46</v>
      </c>
      <c r="H2339" t="s">
        <v>32</v>
      </c>
      <c r="I2339" t="s">
        <v>33</v>
      </c>
      <c r="J2339" t="s">
        <v>34</v>
      </c>
      <c r="K2339" t="s">
        <v>188</v>
      </c>
      <c r="L2339" t="s">
        <v>70</v>
      </c>
      <c r="M2339" s="1">
        <v>18878</v>
      </c>
      <c r="N2339" t="s">
        <v>36</v>
      </c>
      <c r="O2339" t="s">
        <v>37</v>
      </c>
      <c r="P2339" t="s">
        <v>49</v>
      </c>
      <c r="Q2339" t="s">
        <v>61</v>
      </c>
      <c r="R2339" t="s">
        <v>40</v>
      </c>
      <c r="S2339" t="str">
        <f>IF(Table1[[#This Row],[Current Employee Rating]]&gt;=4,"High Performer",IF(Table1[[#This Row],[Current Employee Rating]]&gt;=3,"Average Performer","Low Performer"))</f>
        <v>Low Performer</v>
      </c>
      <c r="T2339">
        <v>2</v>
      </c>
      <c r="U2339" s="1">
        <v>45116</v>
      </c>
      <c r="V2339">
        <v>3</v>
      </c>
      <c r="W2339" t="str">
        <f>IF(Table1[[#This Row],[Engagement Score]]&lt;3,"Low",IF(Table1[[#This Row],[Engagement Score]]&lt;4,"Medium","High"))</f>
        <v>Medium</v>
      </c>
      <c r="X2339">
        <v>3</v>
      </c>
      <c r="Y2339" t="str">
        <f>IF(Table1[[#This Row],[Satisfaction Score]]&lt;3,"Unsatisfied",IF(Table1[[#This Row],[Satisfaction Score]]&lt;4,"Neutral","Satisfied"))</f>
        <v>Neutral</v>
      </c>
      <c r="Z2339">
        <v>2</v>
      </c>
      <c r="AA2339" s="1">
        <v>45027</v>
      </c>
      <c r="AB2339" t="s">
        <v>62</v>
      </c>
      <c r="AC2339" t="s">
        <v>51</v>
      </c>
      <c r="AD2339" t="s">
        <v>73</v>
      </c>
      <c r="AE2339">
        <v>5</v>
      </c>
      <c r="AF2339" s="5">
        <v>792.46</v>
      </c>
      <c r="AG2339">
        <v>70</v>
      </c>
      <c r="AH2339" t="str">
        <f t="shared" si="36"/>
        <v>Old</v>
      </c>
    </row>
    <row r="2340" spans="1:34" x14ac:dyDescent="0.25">
      <c r="A2340">
        <v>2867</v>
      </c>
      <c r="B2340" s="1">
        <v>43521</v>
      </c>
      <c r="C2340">
        <v>7</v>
      </c>
      <c r="D2340" t="s">
        <v>106</v>
      </c>
      <c r="E2340" t="s">
        <v>29</v>
      </c>
      <c r="F2340" t="s">
        <v>30</v>
      </c>
      <c r="G2340" t="s">
        <v>46</v>
      </c>
      <c r="H2340" t="s">
        <v>45</v>
      </c>
      <c r="I2340" t="s">
        <v>33</v>
      </c>
      <c r="J2340" t="s">
        <v>34</v>
      </c>
      <c r="K2340" t="s">
        <v>188</v>
      </c>
      <c r="L2340" t="s">
        <v>110</v>
      </c>
      <c r="M2340" s="1">
        <v>34500</v>
      </c>
      <c r="N2340" t="s">
        <v>36</v>
      </c>
      <c r="O2340" t="s">
        <v>37</v>
      </c>
      <c r="P2340" t="s">
        <v>38</v>
      </c>
      <c r="Q2340" t="s">
        <v>61</v>
      </c>
      <c r="R2340" t="s">
        <v>40</v>
      </c>
      <c r="S2340" t="str">
        <f>IF(Table1[[#This Row],[Current Employee Rating]]&gt;=4,"High Performer",IF(Table1[[#This Row],[Current Employee Rating]]&gt;=3,"Average Performer","Low Performer"))</f>
        <v>Low Performer</v>
      </c>
      <c r="T2340">
        <v>2</v>
      </c>
      <c r="U2340" s="1">
        <v>44992</v>
      </c>
      <c r="V2340">
        <v>3</v>
      </c>
      <c r="W2340" t="str">
        <f>IF(Table1[[#This Row],[Engagement Score]]&lt;3,"Low",IF(Table1[[#This Row],[Engagement Score]]&lt;4,"Medium","High"))</f>
        <v>Medium</v>
      </c>
      <c r="X2340">
        <v>1</v>
      </c>
      <c r="Y2340" t="str">
        <f>IF(Table1[[#This Row],[Satisfaction Score]]&lt;3,"Unsatisfied",IF(Table1[[#This Row],[Satisfaction Score]]&lt;4,"Neutral","Satisfied"))</f>
        <v>Unsatisfied</v>
      </c>
      <c r="Z2340">
        <v>3</v>
      </c>
      <c r="AA2340" s="1">
        <v>44978</v>
      </c>
      <c r="AB2340" t="s">
        <v>41</v>
      </c>
      <c r="AC2340" t="s">
        <v>51</v>
      </c>
      <c r="AD2340" t="s">
        <v>52</v>
      </c>
      <c r="AE2340">
        <v>4</v>
      </c>
      <c r="AF2340" s="5">
        <v>317.26</v>
      </c>
      <c r="AG2340">
        <v>25</v>
      </c>
      <c r="AH2340" t="str">
        <f t="shared" si="36"/>
        <v>Adult</v>
      </c>
    </row>
    <row r="2341" spans="1:34" x14ac:dyDescent="0.25">
      <c r="A2341">
        <v>2868</v>
      </c>
      <c r="B2341" s="1">
        <v>44743</v>
      </c>
      <c r="C2341">
        <v>3</v>
      </c>
      <c r="D2341" t="s">
        <v>28</v>
      </c>
      <c r="E2341" t="s">
        <v>64</v>
      </c>
      <c r="F2341" t="s">
        <v>30</v>
      </c>
      <c r="G2341" t="s">
        <v>55</v>
      </c>
      <c r="H2341" t="s">
        <v>45</v>
      </c>
      <c r="I2341" t="s">
        <v>33</v>
      </c>
      <c r="J2341" t="s">
        <v>34</v>
      </c>
      <c r="K2341" t="s">
        <v>188</v>
      </c>
      <c r="L2341" t="s">
        <v>82</v>
      </c>
      <c r="M2341" s="1">
        <v>16947</v>
      </c>
      <c r="N2341" t="s">
        <v>36</v>
      </c>
      <c r="O2341" t="s">
        <v>48</v>
      </c>
      <c r="P2341" t="s">
        <v>72</v>
      </c>
      <c r="Q2341" t="s">
        <v>67</v>
      </c>
      <c r="R2341" t="s">
        <v>40</v>
      </c>
      <c r="S2341" t="str">
        <f>IF(Table1[[#This Row],[Current Employee Rating]]&gt;=4,"High Performer",IF(Table1[[#This Row],[Current Employee Rating]]&gt;=3,"Average Performer","Low Performer"))</f>
        <v>High Performer</v>
      </c>
      <c r="T2341">
        <v>5</v>
      </c>
      <c r="U2341" s="1">
        <v>44970</v>
      </c>
      <c r="V2341">
        <v>3</v>
      </c>
      <c r="W2341" t="str">
        <f>IF(Table1[[#This Row],[Engagement Score]]&lt;3,"Low",IF(Table1[[#This Row],[Engagement Score]]&lt;4,"Medium","High"))</f>
        <v>Medium</v>
      </c>
      <c r="X2341">
        <v>4</v>
      </c>
      <c r="Y2341" t="str">
        <f>IF(Table1[[#This Row],[Satisfaction Score]]&lt;3,"Unsatisfied",IF(Table1[[#This Row],[Satisfaction Score]]&lt;4,"Neutral","Satisfied"))</f>
        <v>Satisfied</v>
      </c>
      <c r="Z2341">
        <v>1</v>
      </c>
      <c r="AA2341" s="1">
        <v>45094</v>
      </c>
      <c r="AB2341" t="s">
        <v>41</v>
      </c>
      <c r="AC2341" t="s">
        <v>51</v>
      </c>
      <c r="AD2341" t="s">
        <v>43</v>
      </c>
      <c r="AE2341">
        <v>5</v>
      </c>
      <c r="AF2341" s="5">
        <v>866.79</v>
      </c>
      <c r="AG2341">
        <v>76</v>
      </c>
      <c r="AH2341" t="str">
        <f t="shared" si="36"/>
        <v>Old</v>
      </c>
    </row>
    <row r="2342" spans="1:34" x14ac:dyDescent="0.25">
      <c r="A2342">
        <v>2869</v>
      </c>
      <c r="B2342" s="1">
        <v>44912</v>
      </c>
      <c r="C2342">
        <v>3</v>
      </c>
      <c r="D2342" t="s">
        <v>28</v>
      </c>
      <c r="E2342" t="s">
        <v>94</v>
      </c>
      <c r="F2342" t="s">
        <v>30</v>
      </c>
      <c r="G2342" t="s">
        <v>31</v>
      </c>
      <c r="H2342" t="s">
        <v>45</v>
      </c>
      <c r="I2342" t="s">
        <v>55</v>
      </c>
      <c r="J2342" t="s">
        <v>34</v>
      </c>
      <c r="K2342" t="s">
        <v>188</v>
      </c>
      <c r="L2342" t="s">
        <v>47</v>
      </c>
      <c r="M2342" s="1">
        <v>15787</v>
      </c>
      <c r="N2342" t="s">
        <v>36</v>
      </c>
      <c r="O2342" t="s">
        <v>48</v>
      </c>
      <c r="P2342" t="s">
        <v>72</v>
      </c>
      <c r="Q2342" t="s">
        <v>39</v>
      </c>
      <c r="R2342" t="s">
        <v>40</v>
      </c>
      <c r="S2342" t="str">
        <f>IF(Table1[[#This Row],[Current Employee Rating]]&gt;=4,"High Performer",IF(Table1[[#This Row],[Current Employee Rating]]&gt;=3,"Average Performer","Low Performer"))</f>
        <v>Low Performer</v>
      </c>
      <c r="T2342">
        <v>2</v>
      </c>
      <c r="U2342" s="1">
        <v>45009</v>
      </c>
      <c r="V2342">
        <v>2</v>
      </c>
      <c r="W2342" t="str">
        <f>IF(Table1[[#This Row],[Engagement Score]]&lt;3,"Low",IF(Table1[[#This Row],[Engagement Score]]&lt;4,"Medium","High"))</f>
        <v>Low</v>
      </c>
      <c r="X2342">
        <v>5</v>
      </c>
      <c r="Y2342" t="str">
        <f>IF(Table1[[#This Row],[Satisfaction Score]]&lt;3,"Unsatisfied",IF(Table1[[#This Row],[Satisfaction Score]]&lt;4,"Neutral","Satisfied"))</f>
        <v>Satisfied</v>
      </c>
      <c r="Z2342">
        <v>4</v>
      </c>
      <c r="AA2342" s="1">
        <v>45050</v>
      </c>
      <c r="AB2342" t="s">
        <v>41</v>
      </c>
      <c r="AC2342" t="s">
        <v>42</v>
      </c>
      <c r="AD2342" t="s">
        <v>63</v>
      </c>
      <c r="AE2342">
        <v>2</v>
      </c>
      <c r="AF2342" s="5">
        <v>422.63</v>
      </c>
      <c r="AG2342">
        <v>79</v>
      </c>
      <c r="AH2342" t="str">
        <f t="shared" si="36"/>
        <v>Old</v>
      </c>
    </row>
    <row r="2343" spans="1:34" x14ac:dyDescent="0.25">
      <c r="A2343">
        <v>2870</v>
      </c>
      <c r="B2343" s="1">
        <v>45133</v>
      </c>
      <c r="C2343">
        <v>2</v>
      </c>
      <c r="D2343" t="s">
        <v>28</v>
      </c>
      <c r="E2343" t="s">
        <v>74</v>
      </c>
      <c r="F2343" t="s">
        <v>30</v>
      </c>
      <c r="G2343" t="s">
        <v>46</v>
      </c>
      <c r="H2343" t="s">
        <v>56</v>
      </c>
      <c r="I2343" t="s">
        <v>46</v>
      </c>
      <c r="J2343" t="s">
        <v>34</v>
      </c>
      <c r="K2343" t="s">
        <v>188</v>
      </c>
      <c r="L2343" t="s">
        <v>118</v>
      </c>
      <c r="M2343" s="1">
        <v>18514</v>
      </c>
      <c r="N2343" t="s">
        <v>36</v>
      </c>
      <c r="O2343" t="s">
        <v>48</v>
      </c>
      <c r="P2343" t="s">
        <v>72</v>
      </c>
      <c r="Q2343" t="s">
        <v>67</v>
      </c>
      <c r="R2343" t="s">
        <v>40</v>
      </c>
      <c r="S2343" t="str">
        <f>IF(Table1[[#This Row],[Current Employee Rating]]&gt;=4,"High Performer",IF(Table1[[#This Row],[Current Employee Rating]]&gt;=3,"Average Performer","Low Performer"))</f>
        <v>High Performer</v>
      </c>
      <c r="T2343">
        <v>4</v>
      </c>
      <c r="U2343" s="1">
        <v>44893</v>
      </c>
      <c r="V2343">
        <v>5</v>
      </c>
      <c r="W2343" t="str">
        <f>IF(Table1[[#This Row],[Engagement Score]]&lt;3,"Low",IF(Table1[[#This Row],[Engagement Score]]&lt;4,"Medium","High"))</f>
        <v>High</v>
      </c>
      <c r="X2343">
        <v>3</v>
      </c>
      <c r="Y2343" t="str">
        <f>IF(Table1[[#This Row],[Satisfaction Score]]&lt;3,"Unsatisfied",IF(Table1[[#This Row],[Satisfaction Score]]&lt;4,"Neutral","Satisfied"))</f>
        <v>Neutral</v>
      </c>
      <c r="Z2343">
        <v>2</v>
      </c>
      <c r="AA2343" s="1">
        <v>44981</v>
      </c>
      <c r="AB2343" t="s">
        <v>62</v>
      </c>
      <c r="AC2343" t="s">
        <v>42</v>
      </c>
      <c r="AD2343" t="s">
        <v>73</v>
      </c>
      <c r="AE2343">
        <v>5</v>
      </c>
      <c r="AF2343" s="5">
        <v>413.42</v>
      </c>
      <c r="AG2343">
        <v>73</v>
      </c>
      <c r="AH2343" t="str">
        <f t="shared" si="36"/>
        <v>Old</v>
      </c>
    </row>
    <row r="2344" spans="1:34" x14ac:dyDescent="0.25">
      <c r="A2344">
        <v>2871</v>
      </c>
      <c r="B2344" s="1">
        <v>44631</v>
      </c>
      <c r="C2344">
        <v>4</v>
      </c>
      <c r="D2344" t="s">
        <v>28</v>
      </c>
      <c r="E2344" t="s">
        <v>81</v>
      </c>
      <c r="F2344" t="s">
        <v>30</v>
      </c>
      <c r="G2344" t="s">
        <v>31</v>
      </c>
      <c r="H2344" t="s">
        <v>45</v>
      </c>
      <c r="I2344" t="s">
        <v>46</v>
      </c>
      <c r="J2344" t="s">
        <v>34</v>
      </c>
      <c r="K2344" t="s">
        <v>188</v>
      </c>
      <c r="L2344" t="s">
        <v>102</v>
      </c>
      <c r="M2344" s="1">
        <v>19476</v>
      </c>
      <c r="N2344" t="s">
        <v>36</v>
      </c>
      <c r="O2344" t="s">
        <v>48</v>
      </c>
      <c r="P2344" t="s">
        <v>49</v>
      </c>
      <c r="Q2344" t="s">
        <v>77</v>
      </c>
      <c r="R2344" t="s">
        <v>40</v>
      </c>
      <c r="S2344" t="str">
        <f>IF(Table1[[#This Row],[Current Employee Rating]]&gt;=4,"High Performer",IF(Table1[[#This Row],[Current Employee Rating]]&gt;=3,"Average Performer","Low Performer"))</f>
        <v>High Performer</v>
      </c>
      <c r="T2344">
        <v>5</v>
      </c>
      <c r="U2344" s="1">
        <v>45077</v>
      </c>
      <c r="V2344">
        <v>2</v>
      </c>
      <c r="W2344" t="str">
        <f>IF(Table1[[#This Row],[Engagement Score]]&lt;3,"Low",IF(Table1[[#This Row],[Engagement Score]]&lt;4,"Medium","High"))</f>
        <v>Low</v>
      </c>
      <c r="X2344">
        <v>5</v>
      </c>
      <c r="Y2344" t="str">
        <f>IF(Table1[[#This Row],[Satisfaction Score]]&lt;3,"Unsatisfied",IF(Table1[[#This Row],[Satisfaction Score]]&lt;4,"Neutral","Satisfied"))</f>
        <v>Satisfied</v>
      </c>
      <c r="Z2344">
        <v>2</v>
      </c>
      <c r="AA2344" s="1">
        <v>44850</v>
      </c>
      <c r="AB2344" t="s">
        <v>92</v>
      </c>
      <c r="AC2344" t="s">
        <v>51</v>
      </c>
      <c r="AD2344" t="s">
        <v>52</v>
      </c>
      <c r="AE2344">
        <v>5</v>
      </c>
      <c r="AF2344" s="5">
        <v>900.02</v>
      </c>
      <c r="AG2344">
        <v>69</v>
      </c>
      <c r="AH2344" t="str">
        <f t="shared" si="36"/>
        <v>Old</v>
      </c>
    </row>
    <row r="2345" spans="1:34" x14ac:dyDescent="0.25">
      <c r="A2345">
        <v>2872</v>
      </c>
      <c r="B2345" s="1">
        <v>44011</v>
      </c>
      <c r="C2345">
        <v>5</v>
      </c>
      <c r="D2345" t="s">
        <v>28</v>
      </c>
      <c r="E2345" t="s">
        <v>54</v>
      </c>
      <c r="F2345" t="s">
        <v>30</v>
      </c>
      <c r="G2345" t="s">
        <v>31</v>
      </c>
      <c r="H2345" t="s">
        <v>56</v>
      </c>
      <c r="I2345" t="s">
        <v>55</v>
      </c>
      <c r="J2345" t="s">
        <v>34</v>
      </c>
      <c r="K2345" t="s">
        <v>188</v>
      </c>
      <c r="L2345" t="s">
        <v>101</v>
      </c>
      <c r="M2345" s="1">
        <v>24809</v>
      </c>
      <c r="N2345" t="s">
        <v>36</v>
      </c>
      <c r="O2345" t="s">
        <v>48</v>
      </c>
      <c r="P2345" t="s">
        <v>49</v>
      </c>
      <c r="Q2345" t="s">
        <v>67</v>
      </c>
      <c r="R2345" t="s">
        <v>40</v>
      </c>
      <c r="S2345" t="str">
        <f>IF(Table1[[#This Row],[Current Employee Rating]]&gt;=4,"High Performer",IF(Table1[[#This Row],[Current Employee Rating]]&gt;=3,"Average Performer","Low Performer"))</f>
        <v>Low Performer</v>
      </c>
      <c r="T2345">
        <v>2</v>
      </c>
      <c r="U2345" s="1">
        <v>45085</v>
      </c>
      <c r="V2345">
        <v>3</v>
      </c>
      <c r="W2345" t="str">
        <f>IF(Table1[[#This Row],[Engagement Score]]&lt;3,"Low",IF(Table1[[#This Row],[Engagement Score]]&lt;4,"Medium","High"))</f>
        <v>Medium</v>
      </c>
      <c r="X2345">
        <v>5</v>
      </c>
      <c r="Y2345" t="str">
        <f>IF(Table1[[#This Row],[Satisfaction Score]]&lt;3,"Unsatisfied",IF(Table1[[#This Row],[Satisfaction Score]]&lt;4,"Neutral","Satisfied"))</f>
        <v>Satisfied</v>
      </c>
      <c r="Z2345">
        <v>1</v>
      </c>
      <c r="AA2345" s="1">
        <v>45005</v>
      </c>
      <c r="AB2345" t="s">
        <v>92</v>
      </c>
      <c r="AC2345" t="s">
        <v>42</v>
      </c>
      <c r="AD2345" t="s">
        <v>73</v>
      </c>
      <c r="AE2345">
        <v>3</v>
      </c>
      <c r="AF2345" s="5">
        <v>573.84</v>
      </c>
      <c r="AG2345">
        <v>53</v>
      </c>
      <c r="AH2345" t="str">
        <f t="shared" si="36"/>
        <v>Middle Aged</v>
      </c>
    </row>
    <row r="2346" spans="1:34" x14ac:dyDescent="0.25">
      <c r="A2346">
        <v>2873</v>
      </c>
      <c r="B2346" s="1">
        <v>44648</v>
      </c>
      <c r="C2346">
        <v>4</v>
      </c>
      <c r="D2346" t="s">
        <v>28</v>
      </c>
      <c r="E2346" t="s">
        <v>69</v>
      </c>
      <c r="F2346" t="s">
        <v>30</v>
      </c>
      <c r="G2346" t="s">
        <v>46</v>
      </c>
      <c r="H2346" t="s">
        <v>45</v>
      </c>
      <c r="I2346" t="s">
        <v>55</v>
      </c>
      <c r="J2346" t="s">
        <v>34</v>
      </c>
      <c r="K2346" t="s">
        <v>188</v>
      </c>
      <c r="L2346" t="s">
        <v>70</v>
      </c>
      <c r="M2346" s="1">
        <v>36050</v>
      </c>
      <c r="N2346" t="s">
        <v>36</v>
      </c>
      <c r="O2346" t="s">
        <v>48</v>
      </c>
      <c r="P2346" t="s">
        <v>49</v>
      </c>
      <c r="Q2346" t="s">
        <v>77</v>
      </c>
      <c r="R2346" t="s">
        <v>40</v>
      </c>
      <c r="S2346" t="str">
        <f>IF(Table1[[#This Row],[Current Employee Rating]]&gt;=4,"High Performer",IF(Table1[[#This Row],[Current Employee Rating]]&gt;=3,"Average Performer","Low Performer"))</f>
        <v>High Performer</v>
      </c>
      <c r="T2346">
        <v>4</v>
      </c>
      <c r="U2346" s="1">
        <v>44910</v>
      </c>
      <c r="V2346">
        <v>4</v>
      </c>
      <c r="W2346" t="str">
        <f>IF(Table1[[#This Row],[Engagement Score]]&lt;3,"Low",IF(Table1[[#This Row],[Engagement Score]]&lt;4,"Medium","High"))</f>
        <v>High</v>
      </c>
      <c r="X2346">
        <v>2</v>
      </c>
      <c r="Y2346" t="str">
        <f>IF(Table1[[#This Row],[Satisfaction Score]]&lt;3,"Unsatisfied",IF(Table1[[#This Row],[Satisfaction Score]]&lt;4,"Neutral","Satisfied"))</f>
        <v>Unsatisfied</v>
      </c>
      <c r="Z2346">
        <v>3</v>
      </c>
      <c r="AA2346" s="1">
        <v>45082</v>
      </c>
      <c r="AB2346" t="s">
        <v>62</v>
      </c>
      <c r="AC2346" t="s">
        <v>42</v>
      </c>
      <c r="AD2346" t="s">
        <v>43</v>
      </c>
      <c r="AE2346">
        <v>2</v>
      </c>
      <c r="AF2346" s="5">
        <v>801.16</v>
      </c>
      <c r="AG2346">
        <v>24</v>
      </c>
      <c r="AH2346" t="str">
        <f t="shared" si="36"/>
        <v>Young Adult</v>
      </c>
    </row>
    <row r="2347" spans="1:34" x14ac:dyDescent="0.25">
      <c r="A2347">
        <v>2874</v>
      </c>
      <c r="B2347" s="1">
        <v>44606</v>
      </c>
      <c r="C2347">
        <v>4</v>
      </c>
      <c r="D2347" t="s">
        <v>28</v>
      </c>
      <c r="E2347" t="s">
        <v>29</v>
      </c>
      <c r="F2347" t="s">
        <v>30</v>
      </c>
      <c r="G2347" t="s">
        <v>46</v>
      </c>
      <c r="H2347" t="s">
        <v>45</v>
      </c>
      <c r="I2347" t="s">
        <v>55</v>
      </c>
      <c r="J2347" t="s">
        <v>34</v>
      </c>
      <c r="K2347" t="s">
        <v>188</v>
      </c>
      <c r="L2347" t="s">
        <v>97</v>
      </c>
      <c r="M2347" s="1">
        <v>19705</v>
      </c>
      <c r="N2347" t="s">
        <v>36</v>
      </c>
      <c r="O2347" t="s">
        <v>48</v>
      </c>
      <c r="P2347" t="s">
        <v>38</v>
      </c>
      <c r="Q2347" t="s">
        <v>77</v>
      </c>
      <c r="R2347" t="s">
        <v>40</v>
      </c>
      <c r="S2347" t="str">
        <f>IF(Table1[[#This Row],[Current Employee Rating]]&gt;=4,"High Performer",IF(Table1[[#This Row],[Current Employee Rating]]&gt;=3,"Average Performer","Low Performer"))</f>
        <v>Low Performer</v>
      </c>
      <c r="T2347">
        <v>1</v>
      </c>
      <c r="U2347" s="1">
        <v>44999</v>
      </c>
      <c r="V2347">
        <v>3</v>
      </c>
      <c r="W2347" t="str">
        <f>IF(Table1[[#This Row],[Engagement Score]]&lt;3,"Low",IF(Table1[[#This Row],[Engagement Score]]&lt;4,"Medium","High"))</f>
        <v>Medium</v>
      </c>
      <c r="X2347">
        <v>5</v>
      </c>
      <c r="Y2347" t="str">
        <f>IF(Table1[[#This Row],[Satisfaction Score]]&lt;3,"Unsatisfied",IF(Table1[[#This Row],[Satisfaction Score]]&lt;4,"Neutral","Satisfied"))</f>
        <v>Satisfied</v>
      </c>
      <c r="Z2347">
        <v>1</v>
      </c>
      <c r="AA2347" s="1">
        <v>44831</v>
      </c>
      <c r="AB2347" t="s">
        <v>62</v>
      </c>
      <c r="AC2347" t="s">
        <v>42</v>
      </c>
      <c r="AD2347" t="s">
        <v>73</v>
      </c>
      <c r="AE2347">
        <v>5</v>
      </c>
      <c r="AF2347" s="5">
        <v>107.25</v>
      </c>
      <c r="AG2347">
        <v>69</v>
      </c>
      <c r="AH2347" t="str">
        <f t="shared" si="36"/>
        <v>Old</v>
      </c>
    </row>
    <row r="2348" spans="1:34" x14ac:dyDescent="0.25">
      <c r="A2348">
        <v>2875</v>
      </c>
      <c r="B2348" s="1">
        <v>44190</v>
      </c>
      <c r="C2348">
        <v>5</v>
      </c>
      <c r="D2348" t="s">
        <v>28</v>
      </c>
      <c r="E2348" t="s">
        <v>85</v>
      </c>
      <c r="F2348" t="s">
        <v>30</v>
      </c>
      <c r="G2348" t="s">
        <v>55</v>
      </c>
      <c r="H2348" t="s">
        <v>32</v>
      </c>
      <c r="I2348" t="s">
        <v>33</v>
      </c>
      <c r="J2348" t="s">
        <v>34</v>
      </c>
      <c r="K2348" t="s">
        <v>188</v>
      </c>
      <c r="L2348" t="s">
        <v>65</v>
      </c>
      <c r="M2348" s="1">
        <v>29740</v>
      </c>
      <c r="N2348" t="s">
        <v>36</v>
      </c>
      <c r="O2348" t="s">
        <v>37</v>
      </c>
      <c r="P2348" t="s">
        <v>72</v>
      </c>
      <c r="Q2348" t="s">
        <v>77</v>
      </c>
      <c r="R2348" t="s">
        <v>40</v>
      </c>
      <c r="S2348" t="str">
        <f>IF(Table1[[#This Row],[Current Employee Rating]]&gt;=4,"High Performer",IF(Table1[[#This Row],[Current Employee Rating]]&gt;=3,"Average Performer","Low Performer"))</f>
        <v>High Performer</v>
      </c>
      <c r="T2348">
        <v>4</v>
      </c>
      <c r="U2348" s="1">
        <v>45089</v>
      </c>
      <c r="V2348">
        <v>3</v>
      </c>
      <c r="W2348" t="str">
        <f>IF(Table1[[#This Row],[Engagement Score]]&lt;3,"Low",IF(Table1[[#This Row],[Engagement Score]]&lt;4,"Medium","High"))</f>
        <v>Medium</v>
      </c>
      <c r="X2348">
        <v>5</v>
      </c>
      <c r="Y2348" t="str">
        <f>IF(Table1[[#This Row],[Satisfaction Score]]&lt;3,"Unsatisfied",IF(Table1[[#This Row],[Satisfaction Score]]&lt;4,"Neutral","Satisfied"))</f>
        <v>Satisfied</v>
      </c>
      <c r="Z2348">
        <v>4</v>
      </c>
      <c r="AA2348" s="1">
        <v>44821</v>
      </c>
      <c r="AB2348" t="s">
        <v>62</v>
      </c>
      <c r="AC2348" t="s">
        <v>51</v>
      </c>
      <c r="AD2348" t="s">
        <v>52</v>
      </c>
      <c r="AE2348">
        <v>1</v>
      </c>
      <c r="AF2348" s="5">
        <v>892.56</v>
      </c>
      <c r="AG2348">
        <v>39</v>
      </c>
      <c r="AH2348" t="str">
        <f t="shared" si="36"/>
        <v>Adult</v>
      </c>
    </row>
    <row r="2349" spans="1:34" x14ac:dyDescent="0.25">
      <c r="A2349">
        <v>2876</v>
      </c>
      <c r="B2349" s="1">
        <v>45043</v>
      </c>
      <c r="C2349">
        <v>3</v>
      </c>
      <c r="D2349" t="s">
        <v>28</v>
      </c>
      <c r="E2349" t="s">
        <v>44</v>
      </c>
      <c r="F2349" t="s">
        <v>30</v>
      </c>
      <c r="G2349" t="s">
        <v>46</v>
      </c>
      <c r="H2349" t="s">
        <v>45</v>
      </c>
      <c r="I2349" t="s">
        <v>33</v>
      </c>
      <c r="J2349" t="s">
        <v>34</v>
      </c>
      <c r="K2349" t="s">
        <v>188</v>
      </c>
      <c r="L2349" t="s">
        <v>70</v>
      </c>
      <c r="M2349" s="1">
        <v>20919</v>
      </c>
      <c r="N2349" t="s">
        <v>36</v>
      </c>
      <c r="O2349" t="s">
        <v>37</v>
      </c>
      <c r="P2349" t="s">
        <v>84</v>
      </c>
      <c r="Q2349" t="s">
        <v>77</v>
      </c>
      <c r="R2349" t="s">
        <v>40</v>
      </c>
      <c r="S2349" t="str">
        <f>IF(Table1[[#This Row],[Current Employee Rating]]&gt;=4,"High Performer",IF(Table1[[#This Row],[Current Employee Rating]]&gt;=3,"Average Performer","Low Performer"))</f>
        <v>High Performer</v>
      </c>
      <c r="T2349">
        <v>4</v>
      </c>
      <c r="U2349" s="1">
        <v>44916</v>
      </c>
      <c r="V2349">
        <v>3</v>
      </c>
      <c r="W2349" t="str">
        <f>IF(Table1[[#This Row],[Engagement Score]]&lt;3,"Low",IF(Table1[[#This Row],[Engagement Score]]&lt;4,"Medium","High"))</f>
        <v>Medium</v>
      </c>
      <c r="X2349">
        <v>3</v>
      </c>
      <c r="Y2349" t="str">
        <f>IF(Table1[[#This Row],[Satisfaction Score]]&lt;3,"Unsatisfied",IF(Table1[[#This Row],[Satisfaction Score]]&lt;4,"Neutral","Satisfied"))</f>
        <v>Neutral</v>
      </c>
      <c r="Z2349">
        <v>2</v>
      </c>
      <c r="AA2349" s="1">
        <v>45112</v>
      </c>
      <c r="AB2349" t="s">
        <v>62</v>
      </c>
      <c r="AC2349" t="s">
        <v>51</v>
      </c>
      <c r="AD2349" t="s">
        <v>43</v>
      </c>
      <c r="AE2349">
        <v>1</v>
      </c>
      <c r="AF2349" s="5">
        <v>429.89</v>
      </c>
      <c r="AG2349">
        <v>66</v>
      </c>
      <c r="AH2349" t="str">
        <f t="shared" si="36"/>
        <v>Old</v>
      </c>
    </row>
    <row r="2350" spans="1:34" x14ac:dyDescent="0.25">
      <c r="A2350">
        <v>2877</v>
      </c>
      <c r="B2350" s="1">
        <v>44876</v>
      </c>
      <c r="C2350">
        <v>3</v>
      </c>
      <c r="D2350" t="s">
        <v>28</v>
      </c>
      <c r="E2350" t="s">
        <v>87</v>
      </c>
      <c r="F2350" t="s">
        <v>30</v>
      </c>
      <c r="G2350" t="s">
        <v>31</v>
      </c>
      <c r="H2350" t="s">
        <v>56</v>
      </c>
      <c r="I2350" t="s">
        <v>46</v>
      </c>
      <c r="J2350" t="s">
        <v>34</v>
      </c>
      <c r="K2350" t="s">
        <v>188</v>
      </c>
      <c r="L2350" t="s">
        <v>96</v>
      </c>
      <c r="M2350" s="1">
        <v>16434</v>
      </c>
      <c r="N2350" t="s">
        <v>36</v>
      </c>
      <c r="O2350" t="s">
        <v>37</v>
      </c>
      <c r="P2350" t="s">
        <v>84</v>
      </c>
      <c r="Q2350" t="s">
        <v>39</v>
      </c>
      <c r="R2350" t="s">
        <v>40</v>
      </c>
      <c r="S2350" t="str">
        <f>IF(Table1[[#This Row],[Current Employee Rating]]&gt;=4,"High Performer",IF(Table1[[#This Row],[Current Employee Rating]]&gt;=3,"Average Performer","Low Performer"))</f>
        <v>Low Performer</v>
      </c>
      <c r="T2350">
        <v>2</v>
      </c>
      <c r="U2350" s="1">
        <v>44987</v>
      </c>
      <c r="V2350">
        <v>2</v>
      </c>
      <c r="W2350" t="str">
        <f>IF(Table1[[#This Row],[Engagement Score]]&lt;3,"Low",IF(Table1[[#This Row],[Engagement Score]]&lt;4,"Medium","High"))</f>
        <v>Low</v>
      </c>
      <c r="X2350">
        <v>4</v>
      </c>
      <c r="Y2350" t="str">
        <f>IF(Table1[[#This Row],[Satisfaction Score]]&lt;3,"Unsatisfied",IF(Table1[[#This Row],[Satisfaction Score]]&lt;4,"Neutral","Satisfied"))</f>
        <v>Satisfied</v>
      </c>
      <c r="Z2350">
        <v>1</v>
      </c>
      <c r="AA2350" s="1">
        <v>44905</v>
      </c>
      <c r="AB2350" t="s">
        <v>50</v>
      </c>
      <c r="AC2350" t="s">
        <v>42</v>
      </c>
      <c r="AD2350" t="s">
        <v>43</v>
      </c>
      <c r="AE2350">
        <v>4</v>
      </c>
      <c r="AF2350" s="5">
        <v>664.5</v>
      </c>
      <c r="AG2350">
        <v>78</v>
      </c>
      <c r="AH2350" t="str">
        <f t="shared" si="36"/>
        <v>Old</v>
      </c>
    </row>
    <row r="2351" spans="1:34" x14ac:dyDescent="0.25">
      <c r="A2351">
        <v>2878</v>
      </c>
      <c r="B2351" s="1">
        <v>44320</v>
      </c>
      <c r="C2351">
        <v>5</v>
      </c>
      <c r="D2351" t="s">
        <v>28</v>
      </c>
      <c r="E2351" t="s">
        <v>64</v>
      </c>
      <c r="F2351" t="s">
        <v>30</v>
      </c>
      <c r="G2351" t="s">
        <v>46</v>
      </c>
      <c r="H2351" t="s">
        <v>45</v>
      </c>
      <c r="I2351" t="s">
        <v>46</v>
      </c>
      <c r="J2351" t="s">
        <v>34</v>
      </c>
      <c r="K2351" t="s">
        <v>188</v>
      </c>
      <c r="L2351" t="s">
        <v>58</v>
      </c>
      <c r="M2351" s="1">
        <v>21043</v>
      </c>
      <c r="N2351" t="s">
        <v>36</v>
      </c>
      <c r="O2351" t="s">
        <v>48</v>
      </c>
      <c r="P2351" t="s">
        <v>72</v>
      </c>
      <c r="Q2351" t="s">
        <v>67</v>
      </c>
      <c r="R2351" t="s">
        <v>40</v>
      </c>
      <c r="S2351" t="str">
        <f>IF(Table1[[#This Row],[Current Employee Rating]]&gt;=4,"High Performer",IF(Table1[[#This Row],[Current Employee Rating]]&gt;=3,"Average Performer","Low Performer"))</f>
        <v>Low Performer</v>
      </c>
      <c r="T2351">
        <v>2</v>
      </c>
      <c r="U2351" s="1">
        <v>44904</v>
      </c>
      <c r="V2351">
        <v>2</v>
      </c>
      <c r="W2351" t="str">
        <f>IF(Table1[[#This Row],[Engagement Score]]&lt;3,"Low",IF(Table1[[#This Row],[Engagement Score]]&lt;4,"Medium","High"))</f>
        <v>Low</v>
      </c>
      <c r="X2351">
        <v>3</v>
      </c>
      <c r="Y2351" t="str">
        <f>IF(Table1[[#This Row],[Satisfaction Score]]&lt;3,"Unsatisfied",IF(Table1[[#This Row],[Satisfaction Score]]&lt;4,"Neutral","Satisfied"))</f>
        <v>Neutral</v>
      </c>
      <c r="Z2351">
        <v>3</v>
      </c>
      <c r="AA2351" s="1">
        <v>44896</v>
      </c>
      <c r="AB2351" t="s">
        <v>62</v>
      </c>
      <c r="AC2351" t="s">
        <v>42</v>
      </c>
      <c r="AD2351" t="s">
        <v>52</v>
      </c>
      <c r="AE2351">
        <v>5</v>
      </c>
      <c r="AF2351" s="5">
        <v>925.8</v>
      </c>
      <c r="AG2351">
        <v>64</v>
      </c>
      <c r="AH2351" t="str">
        <f t="shared" si="36"/>
        <v>Old</v>
      </c>
    </row>
    <row r="2352" spans="1:34" x14ac:dyDescent="0.25">
      <c r="A2352">
        <v>2879</v>
      </c>
      <c r="B2352" s="1">
        <v>43454</v>
      </c>
      <c r="C2352">
        <v>7</v>
      </c>
      <c r="D2352" t="s">
        <v>28</v>
      </c>
      <c r="E2352" t="s">
        <v>94</v>
      </c>
      <c r="F2352" t="s">
        <v>30</v>
      </c>
      <c r="G2352" t="s">
        <v>55</v>
      </c>
      <c r="H2352" t="s">
        <v>45</v>
      </c>
      <c r="I2352" t="s">
        <v>55</v>
      </c>
      <c r="J2352" t="s">
        <v>34</v>
      </c>
      <c r="K2352" t="s">
        <v>188</v>
      </c>
      <c r="L2352" t="s">
        <v>82</v>
      </c>
      <c r="M2352" s="1">
        <v>22965</v>
      </c>
      <c r="N2352" t="s">
        <v>36</v>
      </c>
      <c r="O2352" t="s">
        <v>48</v>
      </c>
      <c r="P2352" t="s">
        <v>72</v>
      </c>
      <c r="Q2352" t="s">
        <v>67</v>
      </c>
      <c r="R2352" t="s">
        <v>40</v>
      </c>
      <c r="S2352" t="str">
        <f>IF(Table1[[#This Row],[Current Employee Rating]]&gt;=4,"High Performer",IF(Table1[[#This Row],[Current Employee Rating]]&gt;=3,"Average Performer","Low Performer"))</f>
        <v>Low Performer</v>
      </c>
      <c r="T2352">
        <v>2</v>
      </c>
      <c r="U2352" s="1">
        <v>44933</v>
      </c>
      <c r="V2352">
        <v>1</v>
      </c>
      <c r="W2352" t="str">
        <f>IF(Table1[[#This Row],[Engagement Score]]&lt;3,"Low",IF(Table1[[#This Row],[Engagement Score]]&lt;4,"Medium","High"))</f>
        <v>Low</v>
      </c>
      <c r="X2352">
        <v>5</v>
      </c>
      <c r="Y2352" t="str">
        <f>IF(Table1[[#This Row],[Satisfaction Score]]&lt;3,"Unsatisfied",IF(Table1[[#This Row],[Satisfaction Score]]&lt;4,"Neutral","Satisfied"))</f>
        <v>Satisfied</v>
      </c>
      <c r="Z2352">
        <v>2</v>
      </c>
      <c r="AA2352" s="1">
        <v>45092</v>
      </c>
      <c r="AB2352" t="s">
        <v>50</v>
      </c>
      <c r="AC2352" t="s">
        <v>51</v>
      </c>
      <c r="AD2352" t="s">
        <v>43</v>
      </c>
      <c r="AE2352">
        <v>3</v>
      </c>
      <c r="AF2352" s="5">
        <v>118.94</v>
      </c>
      <c r="AG2352">
        <v>56</v>
      </c>
      <c r="AH2352" t="str">
        <f t="shared" si="36"/>
        <v>Middle Aged</v>
      </c>
    </row>
    <row r="2353" spans="1:34" x14ac:dyDescent="0.25">
      <c r="A2353">
        <v>2880</v>
      </c>
      <c r="B2353" s="1">
        <v>44358</v>
      </c>
      <c r="C2353">
        <v>4</v>
      </c>
      <c r="D2353" t="s">
        <v>28</v>
      </c>
      <c r="E2353" t="s">
        <v>74</v>
      </c>
      <c r="F2353" t="s">
        <v>30</v>
      </c>
      <c r="G2353" t="s">
        <v>31</v>
      </c>
      <c r="H2353" t="s">
        <v>45</v>
      </c>
      <c r="I2353" t="s">
        <v>33</v>
      </c>
      <c r="J2353" t="s">
        <v>34</v>
      </c>
      <c r="K2353" t="s">
        <v>188</v>
      </c>
      <c r="L2353" t="s">
        <v>65</v>
      </c>
      <c r="M2353" s="1">
        <v>36759</v>
      </c>
      <c r="N2353" t="s">
        <v>36</v>
      </c>
      <c r="O2353" t="s">
        <v>37</v>
      </c>
      <c r="P2353" t="s">
        <v>72</v>
      </c>
      <c r="Q2353" t="s">
        <v>61</v>
      </c>
      <c r="R2353" t="s">
        <v>40</v>
      </c>
      <c r="S2353" t="str">
        <f>IF(Table1[[#This Row],[Current Employee Rating]]&gt;=4,"High Performer",IF(Table1[[#This Row],[Current Employee Rating]]&gt;=3,"Average Performer","Low Performer"))</f>
        <v>High Performer</v>
      </c>
      <c r="T2353">
        <v>4</v>
      </c>
      <c r="U2353" s="1">
        <v>44939</v>
      </c>
      <c r="V2353">
        <v>1</v>
      </c>
      <c r="W2353" t="str">
        <f>IF(Table1[[#This Row],[Engagement Score]]&lt;3,"Low",IF(Table1[[#This Row],[Engagement Score]]&lt;4,"Medium","High"))</f>
        <v>Low</v>
      </c>
      <c r="X2353">
        <v>1</v>
      </c>
      <c r="Y2353" t="str">
        <f>IF(Table1[[#This Row],[Satisfaction Score]]&lt;3,"Unsatisfied",IF(Table1[[#This Row],[Satisfaction Score]]&lt;4,"Neutral","Satisfied"))</f>
        <v>Unsatisfied</v>
      </c>
      <c r="Z2353">
        <v>2</v>
      </c>
      <c r="AA2353" s="1">
        <v>44972</v>
      </c>
      <c r="AB2353" t="s">
        <v>62</v>
      </c>
      <c r="AC2353" t="s">
        <v>42</v>
      </c>
      <c r="AD2353" t="s">
        <v>43</v>
      </c>
      <c r="AE2353">
        <v>4</v>
      </c>
      <c r="AF2353" s="5">
        <v>932.34</v>
      </c>
      <c r="AG2353">
        <v>21</v>
      </c>
      <c r="AH2353" t="str">
        <f t="shared" si="36"/>
        <v>Young Adult</v>
      </c>
    </row>
    <row r="2354" spans="1:34" x14ac:dyDescent="0.25">
      <c r="A2354">
        <v>2881</v>
      </c>
      <c r="B2354" s="1">
        <v>45084</v>
      </c>
      <c r="C2354">
        <v>2</v>
      </c>
      <c r="D2354" t="s">
        <v>28</v>
      </c>
      <c r="E2354" t="s">
        <v>81</v>
      </c>
      <c r="F2354" t="s">
        <v>30</v>
      </c>
      <c r="G2354" t="s">
        <v>31</v>
      </c>
      <c r="H2354" t="s">
        <v>56</v>
      </c>
      <c r="I2354" t="s">
        <v>55</v>
      </c>
      <c r="J2354" t="s">
        <v>34</v>
      </c>
      <c r="K2354" t="s">
        <v>188</v>
      </c>
      <c r="L2354" t="s">
        <v>70</v>
      </c>
      <c r="M2354" s="1">
        <v>20567</v>
      </c>
      <c r="N2354" t="s">
        <v>36</v>
      </c>
      <c r="O2354" t="s">
        <v>48</v>
      </c>
      <c r="P2354" t="s">
        <v>84</v>
      </c>
      <c r="Q2354" t="s">
        <v>77</v>
      </c>
      <c r="R2354" t="s">
        <v>40</v>
      </c>
      <c r="S2354" t="str">
        <f>IF(Table1[[#This Row],[Current Employee Rating]]&gt;=4,"High Performer",IF(Table1[[#This Row],[Current Employee Rating]]&gt;=3,"Average Performer","Low Performer"))</f>
        <v>High Performer</v>
      </c>
      <c r="T2354">
        <v>4</v>
      </c>
      <c r="U2354" s="1">
        <v>44854</v>
      </c>
      <c r="V2354">
        <v>5</v>
      </c>
      <c r="W2354" t="str">
        <f>IF(Table1[[#This Row],[Engagement Score]]&lt;3,"Low",IF(Table1[[#This Row],[Engagement Score]]&lt;4,"Medium","High"))</f>
        <v>High</v>
      </c>
      <c r="X2354">
        <v>4</v>
      </c>
      <c r="Y2354" t="str">
        <f>IF(Table1[[#This Row],[Satisfaction Score]]&lt;3,"Unsatisfied",IF(Table1[[#This Row],[Satisfaction Score]]&lt;4,"Neutral","Satisfied"))</f>
        <v>Satisfied</v>
      </c>
      <c r="Z2354">
        <v>1</v>
      </c>
      <c r="AA2354" s="1">
        <v>45064</v>
      </c>
      <c r="AB2354" t="s">
        <v>41</v>
      </c>
      <c r="AC2354" t="s">
        <v>51</v>
      </c>
      <c r="AD2354" t="s">
        <v>52</v>
      </c>
      <c r="AE2354">
        <v>1</v>
      </c>
      <c r="AF2354" s="5">
        <v>624.59</v>
      </c>
      <c r="AG2354">
        <v>67</v>
      </c>
      <c r="AH2354" t="str">
        <f t="shared" si="36"/>
        <v>Old</v>
      </c>
    </row>
    <row r="2355" spans="1:34" x14ac:dyDescent="0.25">
      <c r="A2355">
        <v>2882</v>
      </c>
      <c r="B2355" s="1">
        <v>43606</v>
      </c>
      <c r="C2355">
        <v>6</v>
      </c>
      <c r="D2355" t="s">
        <v>28</v>
      </c>
      <c r="E2355" t="s">
        <v>54</v>
      </c>
      <c r="F2355" t="s">
        <v>108</v>
      </c>
      <c r="G2355" t="s">
        <v>46</v>
      </c>
      <c r="H2355" t="s">
        <v>56</v>
      </c>
      <c r="I2355" t="s">
        <v>55</v>
      </c>
      <c r="J2355" t="s">
        <v>34</v>
      </c>
      <c r="K2355" t="s">
        <v>188</v>
      </c>
      <c r="L2355" t="s">
        <v>100</v>
      </c>
      <c r="M2355" s="1">
        <v>28823</v>
      </c>
      <c r="N2355" t="s">
        <v>36</v>
      </c>
      <c r="O2355" t="s">
        <v>48</v>
      </c>
      <c r="P2355" t="s">
        <v>84</v>
      </c>
      <c r="Q2355" t="s">
        <v>39</v>
      </c>
      <c r="R2355" t="s">
        <v>40</v>
      </c>
      <c r="S2355" t="str">
        <f>IF(Table1[[#This Row],[Current Employee Rating]]&gt;=4,"High Performer",IF(Table1[[#This Row],[Current Employee Rating]]&gt;=3,"Average Performer","Low Performer"))</f>
        <v>High Performer</v>
      </c>
      <c r="T2355">
        <v>4</v>
      </c>
      <c r="U2355" s="1">
        <v>44936</v>
      </c>
      <c r="V2355">
        <v>3</v>
      </c>
      <c r="W2355" t="str">
        <f>IF(Table1[[#This Row],[Engagement Score]]&lt;3,"Low",IF(Table1[[#This Row],[Engagement Score]]&lt;4,"Medium","High"))</f>
        <v>Medium</v>
      </c>
      <c r="X2355">
        <v>2</v>
      </c>
      <c r="Y2355" t="str">
        <f>IF(Table1[[#This Row],[Satisfaction Score]]&lt;3,"Unsatisfied",IF(Table1[[#This Row],[Satisfaction Score]]&lt;4,"Neutral","Satisfied"))</f>
        <v>Unsatisfied</v>
      </c>
      <c r="Z2355">
        <v>5</v>
      </c>
      <c r="AA2355" s="1">
        <v>45037</v>
      </c>
      <c r="AB2355" t="s">
        <v>41</v>
      </c>
      <c r="AC2355" t="s">
        <v>42</v>
      </c>
      <c r="AD2355" t="s">
        <v>43</v>
      </c>
      <c r="AE2355">
        <v>4</v>
      </c>
      <c r="AF2355" s="5">
        <v>835.35</v>
      </c>
      <c r="AG2355">
        <v>41</v>
      </c>
      <c r="AH2355" t="str">
        <f t="shared" si="36"/>
        <v>Middle Aged</v>
      </c>
    </row>
    <row r="2356" spans="1:34" x14ac:dyDescent="0.25">
      <c r="A2356">
        <v>2883</v>
      </c>
      <c r="B2356" s="1">
        <v>43525</v>
      </c>
      <c r="C2356">
        <v>7</v>
      </c>
      <c r="D2356" t="s">
        <v>106</v>
      </c>
      <c r="E2356" t="s">
        <v>29</v>
      </c>
      <c r="F2356" t="s">
        <v>30</v>
      </c>
      <c r="G2356" t="s">
        <v>46</v>
      </c>
      <c r="H2356" t="s">
        <v>32</v>
      </c>
      <c r="I2356" t="s">
        <v>55</v>
      </c>
      <c r="J2356" t="s">
        <v>34</v>
      </c>
      <c r="K2356" t="s">
        <v>188</v>
      </c>
      <c r="L2356" t="s">
        <v>65</v>
      </c>
      <c r="M2356" s="1">
        <v>22099</v>
      </c>
      <c r="N2356" t="s">
        <v>36</v>
      </c>
      <c r="O2356" t="s">
        <v>48</v>
      </c>
      <c r="P2356" t="s">
        <v>49</v>
      </c>
      <c r="Q2356" t="s">
        <v>67</v>
      </c>
      <c r="R2356" t="s">
        <v>40</v>
      </c>
      <c r="S2356" t="str">
        <f>IF(Table1[[#This Row],[Current Employee Rating]]&gt;=4,"High Performer",IF(Table1[[#This Row],[Current Employee Rating]]&gt;=3,"Average Performer","Low Performer"))</f>
        <v>High Performer</v>
      </c>
      <c r="T2356">
        <v>4</v>
      </c>
      <c r="U2356" s="1">
        <v>45091</v>
      </c>
      <c r="V2356">
        <v>4</v>
      </c>
      <c r="W2356" t="str">
        <f>IF(Table1[[#This Row],[Engagement Score]]&lt;3,"Low",IF(Table1[[#This Row],[Engagement Score]]&lt;4,"Medium","High"))</f>
        <v>High</v>
      </c>
      <c r="X2356">
        <v>3</v>
      </c>
      <c r="Y2356" t="str">
        <f>IF(Table1[[#This Row],[Satisfaction Score]]&lt;3,"Unsatisfied",IF(Table1[[#This Row],[Satisfaction Score]]&lt;4,"Neutral","Satisfied"))</f>
        <v>Neutral</v>
      </c>
      <c r="Z2356">
        <v>4</v>
      </c>
      <c r="AA2356" s="1">
        <v>45057</v>
      </c>
      <c r="AB2356" t="s">
        <v>50</v>
      </c>
      <c r="AC2356" t="s">
        <v>51</v>
      </c>
      <c r="AD2356" t="s">
        <v>63</v>
      </c>
      <c r="AE2356">
        <v>4</v>
      </c>
      <c r="AF2356" s="5">
        <v>597.63</v>
      </c>
      <c r="AG2356">
        <v>59</v>
      </c>
      <c r="AH2356" t="str">
        <f t="shared" si="36"/>
        <v>Middle Aged</v>
      </c>
    </row>
    <row r="2357" spans="1:34" x14ac:dyDescent="0.25">
      <c r="A2357">
        <v>2884</v>
      </c>
      <c r="B2357" s="1">
        <v>44618</v>
      </c>
      <c r="C2357">
        <v>4</v>
      </c>
      <c r="D2357" t="s">
        <v>106</v>
      </c>
      <c r="E2357" t="s">
        <v>85</v>
      </c>
      <c r="F2357" t="s">
        <v>30</v>
      </c>
      <c r="G2357" t="s">
        <v>46</v>
      </c>
      <c r="H2357" t="s">
        <v>45</v>
      </c>
      <c r="I2357" t="s">
        <v>46</v>
      </c>
      <c r="J2357" t="s">
        <v>34</v>
      </c>
      <c r="K2357" t="s">
        <v>188</v>
      </c>
      <c r="L2357" t="s">
        <v>101</v>
      </c>
      <c r="M2357" s="1">
        <v>29112</v>
      </c>
      <c r="N2357" t="s">
        <v>36</v>
      </c>
      <c r="O2357" t="s">
        <v>48</v>
      </c>
      <c r="P2357" t="s">
        <v>60</v>
      </c>
      <c r="Q2357" t="s">
        <v>67</v>
      </c>
      <c r="R2357" t="s">
        <v>40</v>
      </c>
      <c r="S2357" t="str">
        <f>IF(Table1[[#This Row],[Current Employee Rating]]&gt;=4,"High Performer",IF(Table1[[#This Row],[Current Employee Rating]]&gt;=3,"Average Performer","Low Performer"))</f>
        <v>Low Performer</v>
      </c>
      <c r="T2357">
        <v>2</v>
      </c>
      <c r="U2357" s="1">
        <v>44781</v>
      </c>
      <c r="V2357">
        <v>3</v>
      </c>
      <c r="W2357" t="str">
        <f>IF(Table1[[#This Row],[Engagement Score]]&lt;3,"Low",IF(Table1[[#This Row],[Engagement Score]]&lt;4,"Medium","High"))</f>
        <v>Medium</v>
      </c>
      <c r="X2357">
        <v>2</v>
      </c>
      <c r="Y2357" t="str">
        <f>IF(Table1[[#This Row],[Satisfaction Score]]&lt;3,"Unsatisfied",IF(Table1[[#This Row],[Satisfaction Score]]&lt;4,"Neutral","Satisfied"))</f>
        <v>Unsatisfied</v>
      </c>
      <c r="Z2357">
        <v>4</v>
      </c>
      <c r="AA2357" s="1">
        <v>45047</v>
      </c>
      <c r="AB2357" t="s">
        <v>68</v>
      </c>
      <c r="AC2357" t="s">
        <v>51</v>
      </c>
      <c r="AD2357" t="s">
        <v>73</v>
      </c>
      <c r="AE2357">
        <v>4</v>
      </c>
      <c r="AF2357" s="5">
        <v>974.28</v>
      </c>
      <c r="AG2357">
        <v>43</v>
      </c>
      <c r="AH2357" t="str">
        <f t="shared" si="36"/>
        <v>Middle Aged</v>
      </c>
    </row>
    <row r="2358" spans="1:34" x14ac:dyDescent="0.25">
      <c r="A2358">
        <v>2886</v>
      </c>
      <c r="B2358" s="1">
        <v>44049</v>
      </c>
      <c r="C2358">
        <v>5</v>
      </c>
      <c r="D2358" t="s">
        <v>106</v>
      </c>
      <c r="E2358" t="s">
        <v>87</v>
      </c>
      <c r="F2358" t="s">
        <v>30</v>
      </c>
      <c r="G2358" t="s">
        <v>31</v>
      </c>
      <c r="H2358" t="s">
        <v>45</v>
      </c>
      <c r="I2358" t="s">
        <v>33</v>
      </c>
      <c r="J2358" t="s">
        <v>34</v>
      </c>
      <c r="K2358" t="s">
        <v>188</v>
      </c>
      <c r="L2358" t="s">
        <v>70</v>
      </c>
      <c r="M2358" s="1">
        <v>30619</v>
      </c>
      <c r="N2358" t="s">
        <v>36</v>
      </c>
      <c r="O2358" t="s">
        <v>48</v>
      </c>
      <c r="P2358" t="s">
        <v>84</v>
      </c>
      <c r="Q2358" t="s">
        <v>67</v>
      </c>
      <c r="R2358" t="s">
        <v>40</v>
      </c>
      <c r="S2358" t="str">
        <f>IF(Table1[[#This Row],[Current Employee Rating]]&gt;=4,"High Performer",IF(Table1[[#This Row],[Current Employee Rating]]&gt;=3,"Average Performer","Low Performer"))</f>
        <v>Low Performer</v>
      </c>
      <c r="T2358">
        <v>2</v>
      </c>
      <c r="U2358" s="1">
        <v>44974</v>
      </c>
      <c r="V2358">
        <v>5</v>
      </c>
      <c r="W2358" t="str">
        <f>IF(Table1[[#This Row],[Engagement Score]]&lt;3,"Low",IF(Table1[[#This Row],[Engagement Score]]&lt;4,"Medium","High"))</f>
        <v>High</v>
      </c>
      <c r="X2358">
        <v>5</v>
      </c>
      <c r="Y2358" t="str">
        <f>IF(Table1[[#This Row],[Satisfaction Score]]&lt;3,"Unsatisfied",IF(Table1[[#This Row],[Satisfaction Score]]&lt;4,"Neutral","Satisfied"))</f>
        <v>Satisfied</v>
      </c>
      <c r="Z2358">
        <v>1</v>
      </c>
      <c r="AA2358" s="1">
        <v>45116</v>
      </c>
      <c r="AB2358" t="s">
        <v>68</v>
      </c>
      <c r="AC2358" t="s">
        <v>51</v>
      </c>
      <c r="AD2358" t="s">
        <v>52</v>
      </c>
      <c r="AE2358">
        <v>4</v>
      </c>
      <c r="AF2358" s="5">
        <v>263.04000000000002</v>
      </c>
      <c r="AG2358">
        <v>37</v>
      </c>
      <c r="AH2358" t="str">
        <f t="shared" si="36"/>
        <v>Adult</v>
      </c>
    </row>
    <row r="2359" spans="1:34" x14ac:dyDescent="0.25">
      <c r="A2359">
        <v>2887</v>
      </c>
      <c r="B2359" s="1">
        <v>43858</v>
      </c>
      <c r="C2359">
        <v>6</v>
      </c>
      <c r="D2359" t="s">
        <v>106</v>
      </c>
      <c r="E2359" t="s">
        <v>64</v>
      </c>
      <c r="F2359" t="s">
        <v>108</v>
      </c>
      <c r="G2359" t="s">
        <v>55</v>
      </c>
      <c r="H2359" t="s">
        <v>45</v>
      </c>
      <c r="I2359" t="s">
        <v>33</v>
      </c>
      <c r="J2359" t="s">
        <v>34</v>
      </c>
      <c r="K2359" t="s">
        <v>188</v>
      </c>
      <c r="L2359" t="s">
        <v>100</v>
      </c>
      <c r="M2359" s="1">
        <v>31894</v>
      </c>
      <c r="N2359" t="s">
        <v>36</v>
      </c>
      <c r="O2359" t="s">
        <v>37</v>
      </c>
      <c r="P2359" t="s">
        <v>72</v>
      </c>
      <c r="Q2359" t="s">
        <v>67</v>
      </c>
      <c r="R2359" t="s">
        <v>40</v>
      </c>
      <c r="S2359" t="str">
        <f>IF(Table1[[#This Row],[Current Employee Rating]]&gt;=4,"High Performer",IF(Table1[[#This Row],[Current Employee Rating]]&gt;=3,"Average Performer","Low Performer"))</f>
        <v>High Performer</v>
      </c>
      <c r="T2359">
        <v>5</v>
      </c>
      <c r="U2359" s="1">
        <v>45101</v>
      </c>
      <c r="V2359">
        <v>5</v>
      </c>
      <c r="W2359" t="str">
        <f>IF(Table1[[#This Row],[Engagement Score]]&lt;3,"Low",IF(Table1[[#This Row],[Engagement Score]]&lt;4,"Medium","High"))</f>
        <v>High</v>
      </c>
      <c r="X2359">
        <v>1</v>
      </c>
      <c r="Y2359" t="str">
        <f>IF(Table1[[#This Row],[Satisfaction Score]]&lt;3,"Unsatisfied",IF(Table1[[#This Row],[Satisfaction Score]]&lt;4,"Neutral","Satisfied"))</f>
        <v>Unsatisfied</v>
      </c>
      <c r="Z2359">
        <v>1</v>
      </c>
      <c r="AA2359" s="1">
        <v>45031</v>
      </c>
      <c r="AB2359" t="s">
        <v>92</v>
      </c>
      <c r="AC2359" t="s">
        <v>42</v>
      </c>
      <c r="AD2359" t="s">
        <v>63</v>
      </c>
      <c r="AE2359">
        <v>5</v>
      </c>
      <c r="AF2359" s="5">
        <v>411.52</v>
      </c>
      <c r="AG2359">
        <v>33</v>
      </c>
      <c r="AH2359" t="str">
        <f t="shared" si="36"/>
        <v>Adult</v>
      </c>
    </row>
    <row r="2360" spans="1:34" x14ac:dyDescent="0.25">
      <c r="A2360">
        <v>2890</v>
      </c>
      <c r="B2360" s="1">
        <v>44841</v>
      </c>
      <c r="C2360">
        <v>3</v>
      </c>
      <c r="D2360" t="s">
        <v>28</v>
      </c>
      <c r="E2360" t="s">
        <v>64</v>
      </c>
      <c r="F2360" t="s">
        <v>30</v>
      </c>
      <c r="G2360" t="s">
        <v>55</v>
      </c>
      <c r="H2360" t="s">
        <v>45</v>
      </c>
      <c r="I2360" t="s">
        <v>55</v>
      </c>
      <c r="J2360" t="s">
        <v>34</v>
      </c>
      <c r="K2360" t="s">
        <v>188</v>
      </c>
      <c r="L2360" t="s">
        <v>58</v>
      </c>
      <c r="M2360" s="1">
        <v>32344</v>
      </c>
      <c r="N2360" t="s">
        <v>36</v>
      </c>
      <c r="O2360" t="s">
        <v>48</v>
      </c>
      <c r="P2360" t="s">
        <v>72</v>
      </c>
      <c r="Q2360" t="s">
        <v>61</v>
      </c>
      <c r="R2360" t="s">
        <v>40</v>
      </c>
      <c r="S2360" t="str">
        <f>IF(Table1[[#This Row],[Current Employee Rating]]&gt;=4,"High Performer",IF(Table1[[#This Row],[Current Employee Rating]]&gt;=3,"Average Performer","Low Performer"))</f>
        <v>Low Performer</v>
      </c>
      <c r="T2360">
        <v>2</v>
      </c>
      <c r="U2360" s="1">
        <v>44943</v>
      </c>
      <c r="V2360">
        <v>3</v>
      </c>
      <c r="W2360" t="str">
        <f>IF(Table1[[#This Row],[Engagement Score]]&lt;3,"Low",IF(Table1[[#This Row],[Engagement Score]]&lt;4,"Medium","High"))</f>
        <v>Medium</v>
      </c>
      <c r="X2360">
        <v>5</v>
      </c>
      <c r="Y2360" t="str">
        <f>IF(Table1[[#This Row],[Satisfaction Score]]&lt;3,"Unsatisfied",IF(Table1[[#This Row],[Satisfaction Score]]&lt;4,"Neutral","Satisfied"))</f>
        <v>Satisfied</v>
      </c>
      <c r="Z2360">
        <v>5</v>
      </c>
      <c r="AA2360" s="1">
        <v>44844</v>
      </c>
      <c r="AB2360" t="s">
        <v>68</v>
      </c>
      <c r="AC2360" t="s">
        <v>42</v>
      </c>
      <c r="AD2360" t="s">
        <v>63</v>
      </c>
      <c r="AE2360">
        <v>5</v>
      </c>
      <c r="AF2360" s="5">
        <v>838.84</v>
      </c>
      <c r="AG2360">
        <v>34</v>
      </c>
      <c r="AH2360" t="str">
        <f t="shared" si="36"/>
        <v>Adult</v>
      </c>
    </row>
    <row r="2361" spans="1:34" x14ac:dyDescent="0.25">
      <c r="A2361">
        <v>2891</v>
      </c>
      <c r="B2361" s="1">
        <v>44419</v>
      </c>
      <c r="C2361">
        <v>4</v>
      </c>
      <c r="D2361" t="s">
        <v>28</v>
      </c>
      <c r="E2361" t="s">
        <v>94</v>
      </c>
      <c r="F2361" t="s">
        <v>30</v>
      </c>
      <c r="G2361" t="s">
        <v>31</v>
      </c>
      <c r="H2361" t="s">
        <v>45</v>
      </c>
      <c r="I2361" t="s">
        <v>33</v>
      </c>
      <c r="J2361" t="s">
        <v>34</v>
      </c>
      <c r="K2361" t="s">
        <v>188</v>
      </c>
      <c r="L2361" t="s">
        <v>101</v>
      </c>
      <c r="M2361" s="1">
        <v>34927</v>
      </c>
      <c r="N2361" t="s">
        <v>36</v>
      </c>
      <c r="O2361" t="s">
        <v>48</v>
      </c>
      <c r="P2361" t="s">
        <v>72</v>
      </c>
      <c r="Q2361" t="s">
        <v>39</v>
      </c>
      <c r="R2361" t="s">
        <v>40</v>
      </c>
      <c r="S2361" t="str">
        <f>IF(Table1[[#This Row],[Current Employee Rating]]&gt;=4,"High Performer",IF(Table1[[#This Row],[Current Employee Rating]]&gt;=3,"Average Performer","Low Performer"))</f>
        <v>Low Performer</v>
      </c>
      <c r="T2361">
        <v>1</v>
      </c>
      <c r="U2361" s="1">
        <v>45073</v>
      </c>
      <c r="V2361">
        <v>5</v>
      </c>
      <c r="W2361" t="str">
        <f>IF(Table1[[#This Row],[Engagement Score]]&lt;3,"Low",IF(Table1[[#This Row],[Engagement Score]]&lt;4,"Medium","High"))</f>
        <v>High</v>
      </c>
      <c r="X2361">
        <v>2</v>
      </c>
      <c r="Y2361" t="str">
        <f>IF(Table1[[#This Row],[Satisfaction Score]]&lt;3,"Unsatisfied",IF(Table1[[#This Row],[Satisfaction Score]]&lt;4,"Neutral","Satisfied"))</f>
        <v>Unsatisfied</v>
      </c>
      <c r="Z2361">
        <v>3</v>
      </c>
      <c r="AA2361" s="1">
        <v>44926</v>
      </c>
      <c r="AB2361" t="s">
        <v>68</v>
      </c>
      <c r="AC2361" t="s">
        <v>51</v>
      </c>
      <c r="AD2361" t="s">
        <v>52</v>
      </c>
      <c r="AE2361">
        <v>4</v>
      </c>
      <c r="AF2361" s="5">
        <v>767.51</v>
      </c>
      <c r="AG2361">
        <v>26</v>
      </c>
      <c r="AH2361" t="str">
        <f t="shared" si="36"/>
        <v>Adult</v>
      </c>
    </row>
    <row r="2362" spans="1:34" x14ac:dyDescent="0.25">
      <c r="A2362">
        <v>2892</v>
      </c>
      <c r="B2362" s="1">
        <v>44296</v>
      </c>
      <c r="C2362">
        <v>5</v>
      </c>
      <c r="D2362" t="s">
        <v>28</v>
      </c>
      <c r="E2362" t="s">
        <v>74</v>
      </c>
      <c r="F2362" t="s">
        <v>30</v>
      </c>
      <c r="G2362" t="s">
        <v>31</v>
      </c>
      <c r="H2362" t="s">
        <v>45</v>
      </c>
      <c r="I2362" t="s">
        <v>55</v>
      </c>
      <c r="J2362" t="s">
        <v>34</v>
      </c>
      <c r="K2362" t="s">
        <v>188</v>
      </c>
      <c r="L2362" t="s">
        <v>102</v>
      </c>
      <c r="M2362" s="1">
        <v>22256</v>
      </c>
      <c r="N2362" t="s">
        <v>36</v>
      </c>
      <c r="O2362" t="s">
        <v>48</v>
      </c>
      <c r="P2362" t="s">
        <v>49</v>
      </c>
      <c r="Q2362" t="s">
        <v>77</v>
      </c>
      <c r="R2362" t="s">
        <v>40</v>
      </c>
      <c r="S2362" t="str">
        <f>IF(Table1[[#This Row],[Current Employee Rating]]&gt;=4,"High Performer",IF(Table1[[#This Row],[Current Employee Rating]]&gt;=3,"Average Performer","Low Performer"))</f>
        <v>Low Performer</v>
      </c>
      <c r="T2362">
        <v>2</v>
      </c>
      <c r="U2362" s="1">
        <v>44962</v>
      </c>
      <c r="V2362">
        <v>2</v>
      </c>
      <c r="W2362" t="str">
        <f>IF(Table1[[#This Row],[Engagement Score]]&lt;3,"Low",IF(Table1[[#This Row],[Engagement Score]]&lt;4,"Medium","High"))</f>
        <v>Low</v>
      </c>
      <c r="X2362">
        <v>1</v>
      </c>
      <c r="Y2362" t="str">
        <f>IF(Table1[[#This Row],[Satisfaction Score]]&lt;3,"Unsatisfied",IF(Table1[[#This Row],[Satisfaction Score]]&lt;4,"Neutral","Satisfied"))</f>
        <v>Unsatisfied</v>
      </c>
      <c r="Z2362">
        <v>5</v>
      </c>
      <c r="AA2362" s="1">
        <v>44783</v>
      </c>
      <c r="AB2362" t="s">
        <v>68</v>
      </c>
      <c r="AC2362" t="s">
        <v>51</v>
      </c>
      <c r="AD2362" t="s">
        <v>73</v>
      </c>
      <c r="AE2362">
        <v>5</v>
      </c>
      <c r="AF2362" s="5">
        <v>990.52</v>
      </c>
      <c r="AG2362">
        <v>61</v>
      </c>
      <c r="AH2362" t="str">
        <f t="shared" si="36"/>
        <v>Old</v>
      </c>
    </row>
    <row r="2363" spans="1:34" x14ac:dyDescent="0.25">
      <c r="A2363">
        <v>2893</v>
      </c>
      <c r="B2363" s="1">
        <v>44616</v>
      </c>
      <c r="C2363">
        <v>4</v>
      </c>
      <c r="D2363" t="s">
        <v>28</v>
      </c>
      <c r="E2363" t="s">
        <v>81</v>
      </c>
      <c r="F2363" t="s">
        <v>30</v>
      </c>
      <c r="G2363" t="s">
        <v>55</v>
      </c>
      <c r="H2363" t="s">
        <v>45</v>
      </c>
      <c r="I2363" t="s">
        <v>33</v>
      </c>
      <c r="J2363" t="s">
        <v>34</v>
      </c>
      <c r="K2363" t="s">
        <v>188</v>
      </c>
      <c r="L2363" t="s">
        <v>70</v>
      </c>
      <c r="M2363" s="1">
        <v>16462</v>
      </c>
      <c r="N2363" t="s">
        <v>36</v>
      </c>
      <c r="O2363" t="s">
        <v>48</v>
      </c>
      <c r="P2363" t="s">
        <v>38</v>
      </c>
      <c r="Q2363" t="s">
        <v>77</v>
      </c>
      <c r="R2363" t="s">
        <v>40</v>
      </c>
      <c r="S2363" t="str">
        <f>IF(Table1[[#This Row],[Current Employee Rating]]&gt;=4,"High Performer",IF(Table1[[#This Row],[Current Employee Rating]]&gt;=3,"Average Performer","Low Performer"))</f>
        <v>Low Performer</v>
      </c>
      <c r="T2363">
        <v>2</v>
      </c>
      <c r="U2363" s="1">
        <v>44848</v>
      </c>
      <c r="V2363">
        <v>3</v>
      </c>
      <c r="W2363" t="str">
        <f>IF(Table1[[#This Row],[Engagement Score]]&lt;3,"Low",IF(Table1[[#This Row],[Engagement Score]]&lt;4,"Medium","High"))</f>
        <v>Medium</v>
      </c>
      <c r="X2363">
        <v>1</v>
      </c>
      <c r="Y2363" t="str">
        <f>IF(Table1[[#This Row],[Satisfaction Score]]&lt;3,"Unsatisfied",IF(Table1[[#This Row],[Satisfaction Score]]&lt;4,"Neutral","Satisfied"))</f>
        <v>Unsatisfied</v>
      </c>
      <c r="Z2363">
        <v>1</v>
      </c>
      <c r="AA2363" s="1">
        <v>45082</v>
      </c>
      <c r="AB2363" t="s">
        <v>41</v>
      </c>
      <c r="AC2363" t="s">
        <v>42</v>
      </c>
      <c r="AD2363" t="s">
        <v>63</v>
      </c>
      <c r="AE2363">
        <v>5</v>
      </c>
      <c r="AF2363" s="5">
        <v>205.24</v>
      </c>
      <c r="AG2363">
        <v>77</v>
      </c>
      <c r="AH2363" t="str">
        <f t="shared" si="36"/>
        <v>Old</v>
      </c>
    </row>
    <row r="2364" spans="1:34" x14ac:dyDescent="0.25">
      <c r="A2364">
        <v>2894</v>
      </c>
      <c r="B2364" s="1">
        <v>44743</v>
      </c>
      <c r="C2364">
        <v>3</v>
      </c>
      <c r="D2364" t="s">
        <v>28</v>
      </c>
      <c r="E2364" t="s">
        <v>54</v>
      </c>
      <c r="F2364" t="s">
        <v>30</v>
      </c>
      <c r="G2364" t="s">
        <v>46</v>
      </c>
      <c r="H2364" t="s">
        <v>56</v>
      </c>
      <c r="I2364" t="s">
        <v>55</v>
      </c>
      <c r="J2364" t="s">
        <v>34</v>
      </c>
      <c r="K2364" t="s">
        <v>188</v>
      </c>
      <c r="L2364" t="s">
        <v>70</v>
      </c>
      <c r="M2364" s="1">
        <v>18101</v>
      </c>
      <c r="N2364" t="s">
        <v>36</v>
      </c>
      <c r="O2364" t="s">
        <v>48</v>
      </c>
      <c r="P2364" t="s">
        <v>38</v>
      </c>
      <c r="Q2364" t="s">
        <v>61</v>
      </c>
      <c r="R2364" t="s">
        <v>40</v>
      </c>
      <c r="S2364" t="str">
        <f>IF(Table1[[#This Row],[Current Employee Rating]]&gt;=4,"High Performer",IF(Table1[[#This Row],[Current Employee Rating]]&gt;=3,"Average Performer","Low Performer"))</f>
        <v>High Performer</v>
      </c>
      <c r="T2364">
        <v>4</v>
      </c>
      <c r="U2364" s="1">
        <v>44946</v>
      </c>
      <c r="V2364">
        <v>1</v>
      </c>
      <c r="W2364" t="str">
        <f>IF(Table1[[#This Row],[Engagement Score]]&lt;3,"Low",IF(Table1[[#This Row],[Engagement Score]]&lt;4,"Medium","High"))</f>
        <v>Low</v>
      </c>
      <c r="X2364">
        <v>4</v>
      </c>
      <c r="Y2364" t="str">
        <f>IF(Table1[[#This Row],[Satisfaction Score]]&lt;3,"Unsatisfied",IF(Table1[[#This Row],[Satisfaction Score]]&lt;4,"Neutral","Satisfied"))</f>
        <v>Satisfied</v>
      </c>
      <c r="Z2364">
        <v>4</v>
      </c>
      <c r="AA2364" s="1">
        <v>45107</v>
      </c>
      <c r="AB2364" t="s">
        <v>50</v>
      </c>
      <c r="AC2364" t="s">
        <v>42</v>
      </c>
      <c r="AD2364" t="s">
        <v>63</v>
      </c>
      <c r="AE2364">
        <v>5</v>
      </c>
      <c r="AF2364" s="5">
        <v>203.06</v>
      </c>
      <c r="AG2364">
        <v>73</v>
      </c>
      <c r="AH2364" t="str">
        <f t="shared" si="36"/>
        <v>Old</v>
      </c>
    </row>
    <row r="2365" spans="1:34" x14ac:dyDescent="0.25">
      <c r="A2365">
        <v>2895</v>
      </c>
      <c r="B2365" s="1">
        <v>45020</v>
      </c>
      <c r="C2365">
        <v>3</v>
      </c>
      <c r="D2365" t="s">
        <v>28</v>
      </c>
      <c r="E2365" t="s">
        <v>69</v>
      </c>
      <c r="F2365" t="s">
        <v>108</v>
      </c>
      <c r="G2365" t="s">
        <v>55</v>
      </c>
      <c r="H2365" t="s">
        <v>45</v>
      </c>
      <c r="I2365" t="s">
        <v>33</v>
      </c>
      <c r="J2365" t="s">
        <v>34</v>
      </c>
      <c r="K2365" t="s">
        <v>188</v>
      </c>
      <c r="L2365" t="s">
        <v>70</v>
      </c>
      <c r="M2365" s="1">
        <v>35896</v>
      </c>
      <c r="N2365" t="s">
        <v>36</v>
      </c>
      <c r="O2365" t="s">
        <v>48</v>
      </c>
      <c r="P2365" t="s">
        <v>84</v>
      </c>
      <c r="Q2365" t="s">
        <v>67</v>
      </c>
      <c r="R2365" t="s">
        <v>40</v>
      </c>
      <c r="S2365" t="str">
        <f>IF(Table1[[#This Row],[Current Employee Rating]]&gt;=4,"High Performer",IF(Table1[[#This Row],[Current Employee Rating]]&gt;=3,"Average Performer","Low Performer"))</f>
        <v>Low Performer</v>
      </c>
      <c r="T2365">
        <v>2</v>
      </c>
      <c r="U2365" s="1">
        <v>45077</v>
      </c>
      <c r="V2365">
        <v>1</v>
      </c>
      <c r="W2365" t="str">
        <f>IF(Table1[[#This Row],[Engagement Score]]&lt;3,"Low",IF(Table1[[#This Row],[Engagement Score]]&lt;4,"Medium","High"))</f>
        <v>Low</v>
      </c>
      <c r="X2365">
        <v>2</v>
      </c>
      <c r="Y2365" t="str">
        <f>IF(Table1[[#This Row],[Satisfaction Score]]&lt;3,"Unsatisfied",IF(Table1[[#This Row],[Satisfaction Score]]&lt;4,"Neutral","Satisfied"))</f>
        <v>Unsatisfied</v>
      </c>
      <c r="Z2365">
        <v>5</v>
      </c>
      <c r="AA2365" s="1">
        <v>44880</v>
      </c>
      <c r="AB2365" t="s">
        <v>62</v>
      </c>
      <c r="AC2365" t="s">
        <v>51</v>
      </c>
      <c r="AD2365" t="s">
        <v>52</v>
      </c>
      <c r="AE2365">
        <v>4</v>
      </c>
      <c r="AF2365" s="5">
        <v>555.6</v>
      </c>
      <c r="AG2365">
        <v>25</v>
      </c>
      <c r="AH2365" t="str">
        <f t="shared" si="36"/>
        <v>Adult</v>
      </c>
    </row>
    <row r="2366" spans="1:34" x14ac:dyDescent="0.25">
      <c r="A2366">
        <v>2896</v>
      </c>
      <c r="B2366" s="1">
        <v>44494</v>
      </c>
      <c r="C2366">
        <v>4</v>
      </c>
      <c r="D2366" t="s">
        <v>28</v>
      </c>
      <c r="E2366" t="s">
        <v>29</v>
      </c>
      <c r="F2366" t="s">
        <v>30</v>
      </c>
      <c r="G2366" t="s">
        <v>55</v>
      </c>
      <c r="H2366" t="s">
        <v>56</v>
      </c>
      <c r="I2366" t="s">
        <v>46</v>
      </c>
      <c r="J2366" t="s">
        <v>34</v>
      </c>
      <c r="K2366" t="s">
        <v>188</v>
      </c>
      <c r="L2366" t="s">
        <v>70</v>
      </c>
      <c r="M2366" s="1">
        <v>29187</v>
      </c>
      <c r="N2366" t="s">
        <v>36</v>
      </c>
      <c r="O2366" t="s">
        <v>48</v>
      </c>
      <c r="P2366" t="s">
        <v>60</v>
      </c>
      <c r="Q2366" t="s">
        <v>77</v>
      </c>
      <c r="R2366" t="s">
        <v>40</v>
      </c>
      <c r="S2366" t="str">
        <f>IF(Table1[[#This Row],[Current Employee Rating]]&gt;=4,"High Performer",IF(Table1[[#This Row],[Current Employee Rating]]&gt;=3,"Average Performer","Low Performer"))</f>
        <v>High Performer</v>
      </c>
      <c r="T2366">
        <v>4</v>
      </c>
      <c r="U2366" s="1">
        <v>45108</v>
      </c>
      <c r="V2366">
        <v>5</v>
      </c>
      <c r="W2366" t="str">
        <f>IF(Table1[[#This Row],[Engagement Score]]&lt;3,"Low",IF(Table1[[#This Row],[Engagement Score]]&lt;4,"Medium","High"))</f>
        <v>High</v>
      </c>
      <c r="X2366">
        <v>4</v>
      </c>
      <c r="Y2366" t="str">
        <f>IF(Table1[[#This Row],[Satisfaction Score]]&lt;3,"Unsatisfied",IF(Table1[[#This Row],[Satisfaction Score]]&lt;4,"Neutral","Satisfied"))</f>
        <v>Satisfied</v>
      </c>
      <c r="Z2366">
        <v>1</v>
      </c>
      <c r="AA2366" s="1">
        <v>45108</v>
      </c>
      <c r="AB2366" t="s">
        <v>68</v>
      </c>
      <c r="AC2366" t="s">
        <v>42</v>
      </c>
      <c r="AD2366" t="s">
        <v>73</v>
      </c>
      <c r="AE2366">
        <v>5</v>
      </c>
      <c r="AF2366" s="5">
        <v>794.92</v>
      </c>
      <c r="AG2366">
        <v>42</v>
      </c>
      <c r="AH2366" t="str">
        <f t="shared" si="36"/>
        <v>Middle Aged</v>
      </c>
    </row>
    <row r="2367" spans="1:34" x14ac:dyDescent="0.25">
      <c r="A2367">
        <v>2897</v>
      </c>
      <c r="B2367" s="1">
        <v>44624</v>
      </c>
      <c r="C2367">
        <v>4</v>
      </c>
      <c r="D2367" t="s">
        <v>28</v>
      </c>
      <c r="E2367" t="s">
        <v>85</v>
      </c>
      <c r="F2367" t="s">
        <v>30</v>
      </c>
      <c r="G2367" t="s">
        <v>55</v>
      </c>
      <c r="H2367" t="s">
        <v>32</v>
      </c>
      <c r="I2367" t="s">
        <v>46</v>
      </c>
      <c r="J2367" t="s">
        <v>34</v>
      </c>
      <c r="K2367" t="s">
        <v>188</v>
      </c>
      <c r="L2367" t="s">
        <v>70</v>
      </c>
      <c r="M2367" s="1">
        <v>23172</v>
      </c>
      <c r="N2367" t="s">
        <v>36</v>
      </c>
      <c r="O2367" t="s">
        <v>37</v>
      </c>
      <c r="P2367" t="s">
        <v>49</v>
      </c>
      <c r="Q2367" t="s">
        <v>39</v>
      </c>
      <c r="R2367" t="s">
        <v>40</v>
      </c>
      <c r="S2367" t="str">
        <f>IF(Table1[[#This Row],[Current Employee Rating]]&gt;=4,"High Performer",IF(Table1[[#This Row],[Current Employee Rating]]&gt;=3,"Average Performer","Low Performer"))</f>
        <v>High Performer</v>
      </c>
      <c r="T2367">
        <v>4</v>
      </c>
      <c r="U2367" s="1">
        <v>45020</v>
      </c>
      <c r="V2367">
        <v>3</v>
      </c>
      <c r="W2367" t="str">
        <f>IF(Table1[[#This Row],[Engagement Score]]&lt;3,"Low",IF(Table1[[#This Row],[Engagement Score]]&lt;4,"Medium","High"))</f>
        <v>Medium</v>
      </c>
      <c r="X2367">
        <v>5</v>
      </c>
      <c r="Y2367" t="str">
        <f>IF(Table1[[#This Row],[Satisfaction Score]]&lt;3,"Unsatisfied",IF(Table1[[#This Row],[Satisfaction Score]]&lt;4,"Neutral","Satisfied"))</f>
        <v>Satisfied</v>
      </c>
      <c r="Z2367">
        <v>2</v>
      </c>
      <c r="AA2367" s="1">
        <v>44891</v>
      </c>
      <c r="AB2367" t="s">
        <v>41</v>
      </c>
      <c r="AC2367" t="s">
        <v>42</v>
      </c>
      <c r="AD2367" t="s">
        <v>73</v>
      </c>
      <c r="AE2367">
        <v>2</v>
      </c>
      <c r="AF2367" s="5">
        <v>926.17</v>
      </c>
      <c r="AG2367">
        <v>59</v>
      </c>
      <c r="AH2367" t="str">
        <f t="shared" si="36"/>
        <v>Middle Aged</v>
      </c>
    </row>
    <row r="2368" spans="1:34" x14ac:dyDescent="0.25">
      <c r="A2368">
        <v>2898</v>
      </c>
      <c r="B2368" s="1">
        <v>43819</v>
      </c>
      <c r="C2368">
        <v>6</v>
      </c>
      <c r="D2368" t="s">
        <v>28</v>
      </c>
      <c r="E2368" t="s">
        <v>44</v>
      </c>
      <c r="F2368" t="s">
        <v>30</v>
      </c>
      <c r="G2368" t="s">
        <v>31</v>
      </c>
      <c r="H2368" t="s">
        <v>45</v>
      </c>
      <c r="I2368" t="s">
        <v>55</v>
      </c>
      <c r="J2368" t="s">
        <v>34</v>
      </c>
      <c r="K2368" t="s">
        <v>188</v>
      </c>
      <c r="L2368" t="s">
        <v>70</v>
      </c>
      <c r="M2368" s="1">
        <v>31786</v>
      </c>
      <c r="N2368" t="s">
        <v>36</v>
      </c>
      <c r="O2368" t="s">
        <v>37</v>
      </c>
      <c r="P2368" t="s">
        <v>60</v>
      </c>
      <c r="Q2368" t="s">
        <v>61</v>
      </c>
      <c r="R2368" t="s">
        <v>40</v>
      </c>
      <c r="S2368" t="str">
        <f>IF(Table1[[#This Row],[Current Employee Rating]]&gt;=4,"High Performer",IF(Table1[[#This Row],[Current Employee Rating]]&gt;=3,"Average Performer","Low Performer"))</f>
        <v>High Performer</v>
      </c>
      <c r="T2368">
        <v>4</v>
      </c>
      <c r="U2368" s="1">
        <v>44885</v>
      </c>
      <c r="V2368">
        <v>1</v>
      </c>
      <c r="W2368" t="str">
        <f>IF(Table1[[#This Row],[Engagement Score]]&lt;3,"Low",IF(Table1[[#This Row],[Engagement Score]]&lt;4,"Medium","High"))</f>
        <v>Low</v>
      </c>
      <c r="X2368">
        <v>4</v>
      </c>
      <c r="Y2368" t="str">
        <f>IF(Table1[[#This Row],[Satisfaction Score]]&lt;3,"Unsatisfied",IF(Table1[[#This Row],[Satisfaction Score]]&lt;4,"Neutral","Satisfied"))</f>
        <v>Satisfied</v>
      </c>
      <c r="Z2368">
        <v>3</v>
      </c>
      <c r="AA2368" s="1">
        <v>45099</v>
      </c>
      <c r="AB2368" t="s">
        <v>41</v>
      </c>
      <c r="AC2368" t="s">
        <v>42</v>
      </c>
      <c r="AD2368" t="s">
        <v>63</v>
      </c>
      <c r="AE2368">
        <v>1</v>
      </c>
      <c r="AF2368" s="5">
        <v>832.37</v>
      </c>
      <c r="AG2368">
        <v>32</v>
      </c>
      <c r="AH2368" t="str">
        <f t="shared" si="36"/>
        <v>Adult</v>
      </c>
    </row>
    <row r="2369" spans="1:34" x14ac:dyDescent="0.25">
      <c r="A2369">
        <v>2899</v>
      </c>
      <c r="B2369" s="1">
        <v>44085</v>
      </c>
      <c r="C2369">
        <v>5</v>
      </c>
      <c r="D2369" t="s">
        <v>28</v>
      </c>
      <c r="E2369" t="s">
        <v>87</v>
      </c>
      <c r="F2369" t="s">
        <v>30</v>
      </c>
      <c r="G2369" t="s">
        <v>46</v>
      </c>
      <c r="H2369" t="s">
        <v>56</v>
      </c>
      <c r="I2369" t="s">
        <v>46</v>
      </c>
      <c r="J2369" t="s">
        <v>34</v>
      </c>
      <c r="K2369" t="s">
        <v>188</v>
      </c>
      <c r="L2369" t="s">
        <v>96</v>
      </c>
      <c r="M2369" s="1">
        <v>33723</v>
      </c>
      <c r="N2369" t="s">
        <v>36</v>
      </c>
      <c r="O2369" t="s">
        <v>48</v>
      </c>
      <c r="P2369" t="s">
        <v>60</v>
      </c>
      <c r="Q2369" t="s">
        <v>61</v>
      </c>
      <c r="R2369" t="s">
        <v>40</v>
      </c>
      <c r="S2369" t="str">
        <f>IF(Table1[[#This Row],[Current Employee Rating]]&gt;=4,"High Performer",IF(Table1[[#This Row],[Current Employee Rating]]&gt;=3,"Average Performer","Low Performer"))</f>
        <v>High Performer</v>
      </c>
      <c r="T2369">
        <v>5</v>
      </c>
      <c r="U2369" s="1">
        <v>44858</v>
      </c>
      <c r="V2369">
        <v>1</v>
      </c>
      <c r="W2369" t="str">
        <f>IF(Table1[[#This Row],[Engagement Score]]&lt;3,"Low",IF(Table1[[#This Row],[Engagement Score]]&lt;4,"Medium","High"))</f>
        <v>Low</v>
      </c>
      <c r="X2369">
        <v>5</v>
      </c>
      <c r="Y2369" t="str">
        <f>IF(Table1[[#This Row],[Satisfaction Score]]&lt;3,"Unsatisfied",IF(Table1[[#This Row],[Satisfaction Score]]&lt;4,"Neutral","Satisfied"))</f>
        <v>Satisfied</v>
      </c>
      <c r="Z2369">
        <v>3</v>
      </c>
      <c r="AA2369" s="1">
        <v>45011</v>
      </c>
      <c r="AB2369" t="s">
        <v>41</v>
      </c>
      <c r="AC2369" t="s">
        <v>42</v>
      </c>
      <c r="AD2369" t="s">
        <v>63</v>
      </c>
      <c r="AE2369">
        <v>5</v>
      </c>
      <c r="AF2369" s="5">
        <v>128.80000000000001</v>
      </c>
      <c r="AG2369">
        <v>28</v>
      </c>
      <c r="AH2369" t="str">
        <f t="shared" si="36"/>
        <v>Adult</v>
      </c>
    </row>
    <row r="2370" spans="1:34" x14ac:dyDescent="0.25">
      <c r="A2370">
        <v>2900</v>
      </c>
      <c r="B2370" s="1">
        <v>44500</v>
      </c>
      <c r="C2370">
        <v>4</v>
      </c>
      <c r="D2370" t="s">
        <v>28</v>
      </c>
      <c r="E2370" t="s">
        <v>64</v>
      </c>
      <c r="F2370" t="s">
        <v>30</v>
      </c>
      <c r="G2370" t="s">
        <v>46</v>
      </c>
      <c r="H2370" t="s">
        <v>56</v>
      </c>
      <c r="I2370" t="s">
        <v>33</v>
      </c>
      <c r="J2370" t="s">
        <v>34</v>
      </c>
      <c r="K2370" t="s">
        <v>188</v>
      </c>
      <c r="L2370" t="s">
        <v>65</v>
      </c>
      <c r="M2370" s="1">
        <v>19268</v>
      </c>
      <c r="N2370" t="s">
        <v>36</v>
      </c>
      <c r="O2370" t="s">
        <v>48</v>
      </c>
      <c r="P2370" t="s">
        <v>38</v>
      </c>
      <c r="Q2370" t="s">
        <v>39</v>
      </c>
      <c r="R2370" t="s">
        <v>78</v>
      </c>
      <c r="S2370" t="str">
        <f>IF(Table1[[#This Row],[Current Employee Rating]]&gt;=4,"High Performer",IF(Table1[[#This Row],[Current Employee Rating]]&gt;=3,"Average Performer","Low Performer"))</f>
        <v>Low Performer</v>
      </c>
      <c r="T2370">
        <v>2</v>
      </c>
      <c r="U2370" s="1">
        <v>44863</v>
      </c>
      <c r="V2370">
        <v>1</v>
      </c>
      <c r="W2370" t="str">
        <f>IF(Table1[[#This Row],[Engagement Score]]&lt;3,"Low",IF(Table1[[#This Row],[Engagement Score]]&lt;4,"Medium","High"))</f>
        <v>Low</v>
      </c>
      <c r="X2370">
        <v>4</v>
      </c>
      <c r="Y2370" t="str">
        <f>IF(Table1[[#This Row],[Satisfaction Score]]&lt;3,"Unsatisfied",IF(Table1[[#This Row],[Satisfaction Score]]&lt;4,"Neutral","Satisfied"))</f>
        <v>Satisfied</v>
      </c>
      <c r="Z2370">
        <v>1</v>
      </c>
      <c r="AA2370" s="1">
        <v>44942</v>
      </c>
      <c r="AB2370" t="s">
        <v>50</v>
      </c>
      <c r="AC2370" t="s">
        <v>51</v>
      </c>
      <c r="AD2370" t="s">
        <v>73</v>
      </c>
      <c r="AE2370">
        <v>4</v>
      </c>
      <c r="AF2370" s="5">
        <v>255.02</v>
      </c>
      <c r="AG2370">
        <v>69</v>
      </c>
      <c r="AH2370" t="str">
        <f t="shared" si="36"/>
        <v>Old</v>
      </c>
    </row>
    <row r="2371" spans="1:34" x14ac:dyDescent="0.25">
      <c r="A2371">
        <v>2901</v>
      </c>
      <c r="B2371" s="1">
        <v>43394</v>
      </c>
      <c r="C2371">
        <v>7</v>
      </c>
      <c r="D2371" t="s">
        <v>28</v>
      </c>
      <c r="E2371" t="s">
        <v>94</v>
      </c>
      <c r="F2371" t="s">
        <v>30</v>
      </c>
      <c r="G2371" t="s">
        <v>46</v>
      </c>
      <c r="H2371" t="s">
        <v>45</v>
      </c>
      <c r="I2371" t="s">
        <v>46</v>
      </c>
      <c r="J2371" t="s">
        <v>34</v>
      </c>
      <c r="K2371" t="s">
        <v>188</v>
      </c>
      <c r="L2371" t="s">
        <v>101</v>
      </c>
      <c r="M2371" s="1">
        <v>33593</v>
      </c>
      <c r="N2371" t="s">
        <v>36</v>
      </c>
      <c r="O2371" t="s">
        <v>37</v>
      </c>
      <c r="P2371" t="s">
        <v>38</v>
      </c>
      <c r="Q2371" t="s">
        <v>61</v>
      </c>
      <c r="R2371" t="s">
        <v>40</v>
      </c>
      <c r="S2371" t="str">
        <f>IF(Table1[[#This Row],[Current Employee Rating]]&gt;=4,"High Performer",IF(Table1[[#This Row],[Current Employee Rating]]&gt;=3,"Average Performer","Low Performer"))</f>
        <v>High Performer</v>
      </c>
      <c r="T2371">
        <v>4</v>
      </c>
      <c r="U2371" s="1">
        <v>45066</v>
      </c>
      <c r="V2371">
        <v>1</v>
      </c>
      <c r="W2371" t="str">
        <f>IF(Table1[[#This Row],[Engagement Score]]&lt;3,"Low",IF(Table1[[#This Row],[Engagement Score]]&lt;4,"Medium","High"))</f>
        <v>Low</v>
      </c>
      <c r="X2371">
        <v>4</v>
      </c>
      <c r="Y2371" t="str">
        <f>IF(Table1[[#This Row],[Satisfaction Score]]&lt;3,"Unsatisfied",IF(Table1[[#This Row],[Satisfaction Score]]&lt;4,"Neutral","Satisfied"))</f>
        <v>Satisfied</v>
      </c>
      <c r="Z2371">
        <v>5</v>
      </c>
      <c r="AA2371" s="1">
        <v>45120</v>
      </c>
      <c r="AB2371" t="s">
        <v>41</v>
      </c>
      <c r="AC2371" t="s">
        <v>42</v>
      </c>
      <c r="AD2371" t="s">
        <v>52</v>
      </c>
      <c r="AE2371">
        <v>4</v>
      </c>
      <c r="AF2371" s="5">
        <v>674.34</v>
      </c>
      <c r="AG2371">
        <v>27</v>
      </c>
      <c r="AH2371" t="str">
        <f t="shared" ref="AH2371:AH2434" si="37">IF(AG2371&lt;25,"Young Adult", IF(AG2371&lt;40, "Adult", IF(AG2371&lt;60, "Middle Aged", "Old")))</f>
        <v>Adult</v>
      </c>
    </row>
    <row r="2372" spans="1:34" x14ac:dyDescent="0.25">
      <c r="A2372">
        <v>2902</v>
      </c>
      <c r="B2372" s="1">
        <v>44203</v>
      </c>
      <c r="C2372">
        <v>5</v>
      </c>
      <c r="D2372" t="s">
        <v>28</v>
      </c>
      <c r="E2372" t="s">
        <v>74</v>
      </c>
      <c r="F2372" t="s">
        <v>30</v>
      </c>
      <c r="G2372" t="s">
        <v>46</v>
      </c>
      <c r="H2372" t="s">
        <v>56</v>
      </c>
      <c r="I2372" t="s">
        <v>46</v>
      </c>
      <c r="J2372" t="s">
        <v>34</v>
      </c>
      <c r="K2372" t="s">
        <v>188</v>
      </c>
      <c r="L2372" t="s">
        <v>70</v>
      </c>
      <c r="M2372" s="1">
        <v>22351</v>
      </c>
      <c r="N2372" t="s">
        <v>36</v>
      </c>
      <c r="O2372" t="s">
        <v>37</v>
      </c>
      <c r="P2372" t="s">
        <v>72</v>
      </c>
      <c r="Q2372" t="s">
        <v>39</v>
      </c>
      <c r="R2372" t="s">
        <v>40</v>
      </c>
      <c r="S2372" t="str">
        <f>IF(Table1[[#This Row],[Current Employee Rating]]&gt;=4,"High Performer",IF(Table1[[#This Row],[Current Employee Rating]]&gt;=3,"Average Performer","Low Performer"))</f>
        <v>Low Performer</v>
      </c>
      <c r="T2372">
        <v>1</v>
      </c>
      <c r="U2372" s="1">
        <v>44857</v>
      </c>
      <c r="V2372">
        <v>5</v>
      </c>
      <c r="W2372" t="str">
        <f>IF(Table1[[#This Row],[Engagement Score]]&lt;3,"Low",IF(Table1[[#This Row],[Engagement Score]]&lt;4,"Medium","High"))</f>
        <v>High</v>
      </c>
      <c r="X2372">
        <v>4</v>
      </c>
      <c r="Y2372" t="str">
        <f>IF(Table1[[#This Row],[Satisfaction Score]]&lt;3,"Unsatisfied",IF(Table1[[#This Row],[Satisfaction Score]]&lt;4,"Neutral","Satisfied"))</f>
        <v>Satisfied</v>
      </c>
      <c r="Z2372">
        <v>3</v>
      </c>
      <c r="AA2372" s="1">
        <v>45016</v>
      </c>
      <c r="AB2372" t="s">
        <v>62</v>
      </c>
      <c r="AC2372" t="s">
        <v>51</v>
      </c>
      <c r="AD2372" t="s">
        <v>52</v>
      </c>
      <c r="AE2372">
        <v>2</v>
      </c>
      <c r="AF2372" s="5">
        <v>778.36</v>
      </c>
      <c r="AG2372">
        <v>60</v>
      </c>
      <c r="AH2372" t="str">
        <f t="shared" si="37"/>
        <v>Old</v>
      </c>
    </row>
    <row r="2373" spans="1:34" x14ac:dyDescent="0.25">
      <c r="A2373">
        <v>2903</v>
      </c>
      <c r="B2373" s="1">
        <v>44966</v>
      </c>
      <c r="C2373">
        <v>3</v>
      </c>
      <c r="D2373" t="s">
        <v>28</v>
      </c>
      <c r="E2373" t="s">
        <v>81</v>
      </c>
      <c r="F2373" t="s">
        <v>30</v>
      </c>
      <c r="G2373" t="s">
        <v>46</v>
      </c>
      <c r="H2373" t="s">
        <v>45</v>
      </c>
      <c r="I2373" t="s">
        <v>55</v>
      </c>
      <c r="J2373" t="s">
        <v>34</v>
      </c>
      <c r="K2373" t="s">
        <v>188</v>
      </c>
      <c r="L2373" t="s">
        <v>79</v>
      </c>
      <c r="M2373" s="1">
        <v>35852</v>
      </c>
      <c r="N2373" t="s">
        <v>36</v>
      </c>
      <c r="O2373" t="s">
        <v>48</v>
      </c>
      <c r="P2373" t="s">
        <v>84</v>
      </c>
      <c r="Q2373" t="s">
        <v>61</v>
      </c>
      <c r="R2373" t="s">
        <v>98</v>
      </c>
      <c r="S2373" t="str">
        <f>IF(Table1[[#This Row],[Current Employee Rating]]&gt;=4,"High Performer",IF(Table1[[#This Row],[Current Employee Rating]]&gt;=3,"Average Performer","Low Performer"))</f>
        <v>High Performer</v>
      </c>
      <c r="T2373">
        <v>5</v>
      </c>
      <c r="U2373" s="1">
        <v>44782</v>
      </c>
      <c r="V2373">
        <v>3</v>
      </c>
      <c r="W2373" t="str">
        <f>IF(Table1[[#This Row],[Engagement Score]]&lt;3,"Low",IF(Table1[[#This Row],[Engagement Score]]&lt;4,"Medium","High"))</f>
        <v>Medium</v>
      </c>
      <c r="X2373">
        <v>3</v>
      </c>
      <c r="Y2373" t="str">
        <f>IF(Table1[[#This Row],[Satisfaction Score]]&lt;3,"Unsatisfied",IF(Table1[[#This Row],[Satisfaction Score]]&lt;4,"Neutral","Satisfied"))</f>
        <v>Neutral</v>
      </c>
      <c r="Z2373">
        <v>5</v>
      </c>
      <c r="AA2373" s="1">
        <v>45099</v>
      </c>
      <c r="AB2373" t="s">
        <v>50</v>
      </c>
      <c r="AC2373" t="s">
        <v>51</v>
      </c>
      <c r="AD2373" t="s">
        <v>43</v>
      </c>
      <c r="AE2373">
        <v>2</v>
      </c>
      <c r="AF2373" s="5">
        <v>906.63</v>
      </c>
      <c r="AG2373">
        <v>25</v>
      </c>
      <c r="AH2373" t="str">
        <f t="shared" si="37"/>
        <v>Adult</v>
      </c>
    </row>
    <row r="2374" spans="1:34" x14ac:dyDescent="0.25">
      <c r="A2374">
        <v>2904</v>
      </c>
      <c r="B2374" s="1">
        <v>43876</v>
      </c>
      <c r="C2374">
        <v>6</v>
      </c>
      <c r="D2374" t="s">
        <v>28</v>
      </c>
      <c r="E2374" t="s">
        <v>54</v>
      </c>
      <c r="F2374" t="s">
        <v>108</v>
      </c>
      <c r="G2374" t="s">
        <v>55</v>
      </c>
      <c r="H2374" t="s">
        <v>45</v>
      </c>
      <c r="I2374" t="s">
        <v>46</v>
      </c>
      <c r="J2374" t="s">
        <v>34</v>
      </c>
      <c r="K2374" t="s">
        <v>188</v>
      </c>
      <c r="L2374" t="s">
        <v>96</v>
      </c>
      <c r="M2374" s="1">
        <v>17080</v>
      </c>
      <c r="N2374" t="s">
        <v>36</v>
      </c>
      <c r="O2374" t="s">
        <v>37</v>
      </c>
      <c r="P2374" t="s">
        <v>60</v>
      </c>
      <c r="Q2374" t="s">
        <v>39</v>
      </c>
      <c r="R2374" t="s">
        <v>78</v>
      </c>
      <c r="S2374" t="str">
        <f>IF(Table1[[#This Row],[Current Employee Rating]]&gt;=4,"High Performer",IF(Table1[[#This Row],[Current Employee Rating]]&gt;=3,"Average Performer","Low Performer"))</f>
        <v>High Performer</v>
      </c>
      <c r="T2374">
        <v>4</v>
      </c>
      <c r="U2374" s="1">
        <v>44800</v>
      </c>
      <c r="V2374">
        <v>4</v>
      </c>
      <c r="W2374" t="str">
        <f>IF(Table1[[#This Row],[Engagement Score]]&lt;3,"Low",IF(Table1[[#This Row],[Engagement Score]]&lt;4,"Medium","High"))</f>
        <v>High</v>
      </c>
      <c r="X2374">
        <v>2</v>
      </c>
      <c r="Y2374" t="str">
        <f>IF(Table1[[#This Row],[Satisfaction Score]]&lt;3,"Unsatisfied",IF(Table1[[#This Row],[Satisfaction Score]]&lt;4,"Neutral","Satisfied"))</f>
        <v>Unsatisfied</v>
      </c>
      <c r="Z2374">
        <v>4</v>
      </c>
      <c r="AA2374" s="1">
        <v>45052</v>
      </c>
      <c r="AB2374" t="s">
        <v>68</v>
      </c>
      <c r="AC2374" t="s">
        <v>51</v>
      </c>
      <c r="AD2374" t="s">
        <v>43</v>
      </c>
      <c r="AE2374">
        <v>4</v>
      </c>
      <c r="AF2374" s="5">
        <v>986.01</v>
      </c>
      <c r="AG2374">
        <v>74</v>
      </c>
      <c r="AH2374" t="str">
        <f t="shared" si="37"/>
        <v>Old</v>
      </c>
    </row>
    <row r="2375" spans="1:34" x14ac:dyDescent="0.25">
      <c r="A2375">
        <v>2905</v>
      </c>
      <c r="B2375" s="1">
        <v>44848</v>
      </c>
      <c r="C2375">
        <v>3</v>
      </c>
      <c r="D2375" t="s">
        <v>106</v>
      </c>
      <c r="E2375" t="s">
        <v>54</v>
      </c>
      <c r="F2375" t="s">
        <v>30</v>
      </c>
      <c r="G2375" t="s">
        <v>55</v>
      </c>
      <c r="H2375" t="s">
        <v>32</v>
      </c>
      <c r="I2375" t="s">
        <v>55</v>
      </c>
      <c r="J2375" t="s">
        <v>34</v>
      </c>
      <c r="K2375" t="s">
        <v>188</v>
      </c>
      <c r="L2375" t="s">
        <v>105</v>
      </c>
      <c r="M2375" s="1">
        <v>27003</v>
      </c>
      <c r="N2375" t="s">
        <v>36</v>
      </c>
      <c r="O2375" t="s">
        <v>48</v>
      </c>
      <c r="P2375" t="s">
        <v>84</v>
      </c>
      <c r="Q2375" t="s">
        <v>77</v>
      </c>
      <c r="R2375" t="s">
        <v>40</v>
      </c>
      <c r="S2375" t="str">
        <f>IF(Table1[[#This Row],[Current Employee Rating]]&gt;=4,"High Performer",IF(Table1[[#This Row],[Current Employee Rating]]&gt;=3,"Average Performer","Low Performer"))</f>
        <v>Low Performer</v>
      </c>
      <c r="T2375">
        <v>1</v>
      </c>
      <c r="U2375" s="1">
        <v>44814</v>
      </c>
      <c r="V2375">
        <v>2</v>
      </c>
      <c r="W2375" t="str">
        <f>IF(Table1[[#This Row],[Engagement Score]]&lt;3,"Low",IF(Table1[[#This Row],[Engagement Score]]&lt;4,"Medium","High"))</f>
        <v>Low</v>
      </c>
      <c r="X2375">
        <v>5</v>
      </c>
      <c r="Y2375" t="str">
        <f>IF(Table1[[#This Row],[Satisfaction Score]]&lt;3,"Unsatisfied",IF(Table1[[#This Row],[Satisfaction Score]]&lt;4,"Neutral","Satisfied"))</f>
        <v>Satisfied</v>
      </c>
      <c r="Z2375">
        <v>1</v>
      </c>
      <c r="AA2375" s="1">
        <v>44848</v>
      </c>
      <c r="AB2375" t="s">
        <v>41</v>
      </c>
      <c r="AC2375" t="s">
        <v>51</v>
      </c>
      <c r="AD2375" t="s">
        <v>73</v>
      </c>
      <c r="AE2375">
        <v>5</v>
      </c>
      <c r="AF2375" s="5">
        <v>846.88</v>
      </c>
      <c r="AG2375">
        <v>49</v>
      </c>
      <c r="AH2375" t="str">
        <f t="shared" si="37"/>
        <v>Middle Aged</v>
      </c>
    </row>
    <row r="2376" spans="1:34" x14ac:dyDescent="0.25">
      <c r="A2376">
        <v>2906</v>
      </c>
      <c r="B2376" s="1">
        <v>43375</v>
      </c>
      <c r="C2376">
        <v>7</v>
      </c>
      <c r="D2376" t="s">
        <v>106</v>
      </c>
      <c r="E2376" t="s">
        <v>94</v>
      </c>
      <c r="F2376" t="s">
        <v>30</v>
      </c>
      <c r="G2376" t="s">
        <v>31</v>
      </c>
      <c r="H2376" t="s">
        <v>56</v>
      </c>
      <c r="I2376" t="s">
        <v>46</v>
      </c>
      <c r="J2376" t="s">
        <v>34</v>
      </c>
      <c r="K2376" t="s">
        <v>188</v>
      </c>
      <c r="L2376" t="s">
        <v>70</v>
      </c>
      <c r="M2376" s="1">
        <v>28897</v>
      </c>
      <c r="N2376" t="s">
        <v>36</v>
      </c>
      <c r="O2376" t="s">
        <v>48</v>
      </c>
      <c r="P2376" t="s">
        <v>84</v>
      </c>
      <c r="Q2376" t="s">
        <v>77</v>
      </c>
      <c r="R2376" t="s">
        <v>98</v>
      </c>
      <c r="S2376" t="str">
        <f>IF(Table1[[#This Row],[Current Employee Rating]]&gt;=4,"High Performer",IF(Table1[[#This Row],[Current Employee Rating]]&gt;=3,"Average Performer","Low Performer"))</f>
        <v>High Performer</v>
      </c>
      <c r="T2376">
        <v>5</v>
      </c>
      <c r="U2376" s="1">
        <v>45122</v>
      </c>
      <c r="V2376">
        <v>2</v>
      </c>
      <c r="W2376" t="str">
        <f>IF(Table1[[#This Row],[Engagement Score]]&lt;3,"Low",IF(Table1[[#This Row],[Engagement Score]]&lt;4,"Medium","High"))</f>
        <v>Low</v>
      </c>
      <c r="X2376">
        <v>5</v>
      </c>
      <c r="Y2376" t="str">
        <f>IF(Table1[[#This Row],[Satisfaction Score]]&lt;3,"Unsatisfied",IF(Table1[[#This Row],[Satisfaction Score]]&lt;4,"Neutral","Satisfied"))</f>
        <v>Satisfied</v>
      </c>
      <c r="Z2376">
        <v>4</v>
      </c>
      <c r="AA2376" s="1">
        <v>44901</v>
      </c>
      <c r="AB2376" t="s">
        <v>68</v>
      </c>
      <c r="AC2376" t="s">
        <v>51</v>
      </c>
      <c r="AD2376" t="s">
        <v>52</v>
      </c>
      <c r="AE2376">
        <v>1</v>
      </c>
      <c r="AF2376" s="5">
        <v>998.74</v>
      </c>
      <c r="AG2376">
        <v>39</v>
      </c>
      <c r="AH2376" t="str">
        <f t="shared" si="37"/>
        <v>Adult</v>
      </c>
    </row>
    <row r="2377" spans="1:34" x14ac:dyDescent="0.25">
      <c r="A2377">
        <v>2907</v>
      </c>
      <c r="B2377" s="1">
        <v>44004</v>
      </c>
      <c r="C2377">
        <v>5</v>
      </c>
      <c r="D2377" t="s">
        <v>106</v>
      </c>
      <c r="E2377" t="s">
        <v>85</v>
      </c>
      <c r="F2377" t="s">
        <v>30</v>
      </c>
      <c r="G2377" t="s">
        <v>55</v>
      </c>
      <c r="H2377" t="s">
        <v>32</v>
      </c>
      <c r="I2377" t="s">
        <v>46</v>
      </c>
      <c r="J2377" t="s">
        <v>34</v>
      </c>
      <c r="K2377" t="s">
        <v>188</v>
      </c>
      <c r="L2377" t="s">
        <v>105</v>
      </c>
      <c r="M2377" s="1">
        <v>22709</v>
      </c>
      <c r="N2377" t="s">
        <v>36</v>
      </c>
      <c r="O2377" t="s">
        <v>48</v>
      </c>
      <c r="P2377" t="s">
        <v>38</v>
      </c>
      <c r="Q2377" t="s">
        <v>39</v>
      </c>
      <c r="R2377" t="s">
        <v>98</v>
      </c>
      <c r="S2377" t="str">
        <f>IF(Table1[[#This Row],[Current Employee Rating]]&gt;=4,"High Performer",IF(Table1[[#This Row],[Current Employee Rating]]&gt;=3,"Average Performer","Low Performer"))</f>
        <v>High Performer</v>
      </c>
      <c r="T2377">
        <v>4</v>
      </c>
      <c r="U2377" s="1">
        <v>45000</v>
      </c>
      <c r="V2377">
        <v>1</v>
      </c>
      <c r="W2377" t="str">
        <f>IF(Table1[[#This Row],[Engagement Score]]&lt;3,"Low",IF(Table1[[#This Row],[Engagement Score]]&lt;4,"Medium","High"))</f>
        <v>Low</v>
      </c>
      <c r="X2377">
        <v>4</v>
      </c>
      <c r="Y2377" t="str">
        <f>IF(Table1[[#This Row],[Satisfaction Score]]&lt;3,"Unsatisfied",IF(Table1[[#This Row],[Satisfaction Score]]&lt;4,"Neutral","Satisfied"))</f>
        <v>Satisfied</v>
      </c>
      <c r="Z2377">
        <v>5</v>
      </c>
      <c r="AA2377" s="1">
        <v>44969</v>
      </c>
      <c r="AB2377" t="s">
        <v>92</v>
      </c>
      <c r="AC2377" t="s">
        <v>51</v>
      </c>
      <c r="AD2377" t="s">
        <v>63</v>
      </c>
      <c r="AE2377">
        <v>4</v>
      </c>
      <c r="AF2377" s="5">
        <v>510.69</v>
      </c>
      <c r="AG2377">
        <v>58</v>
      </c>
      <c r="AH2377" t="str">
        <f t="shared" si="37"/>
        <v>Middle Aged</v>
      </c>
    </row>
    <row r="2378" spans="1:34" x14ac:dyDescent="0.25">
      <c r="A2378">
        <v>2908</v>
      </c>
      <c r="B2378" s="1">
        <v>44274</v>
      </c>
      <c r="C2378">
        <v>5</v>
      </c>
      <c r="D2378" t="s">
        <v>106</v>
      </c>
      <c r="E2378" t="s">
        <v>64</v>
      </c>
      <c r="F2378" t="s">
        <v>30</v>
      </c>
      <c r="G2378" t="s">
        <v>31</v>
      </c>
      <c r="H2378" t="s">
        <v>32</v>
      </c>
      <c r="I2378" t="s">
        <v>33</v>
      </c>
      <c r="J2378" t="s">
        <v>34</v>
      </c>
      <c r="K2378" t="s">
        <v>188</v>
      </c>
      <c r="L2378" t="s">
        <v>96</v>
      </c>
      <c r="M2378" s="1">
        <v>29317</v>
      </c>
      <c r="N2378" t="s">
        <v>36</v>
      </c>
      <c r="O2378" t="s">
        <v>48</v>
      </c>
      <c r="P2378" t="s">
        <v>84</v>
      </c>
      <c r="Q2378" t="s">
        <v>61</v>
      </c>
      <c r="R2378" t="s">
        <v>78</v>
      </c>
      <c r="S2378" t="str">
        <f>IF(Table1[[#This Row],[Current Employee Rating]]&gt;=4,"High Performer",IF(Table1[[#This Row],[Current Employee Rating]]&gt;=3,"Average Performer","Low Performer"))</f>
        <v>Low Performer</v>
      </c>
      <c r="T2378">
        <v>1</v>
      </c>
      <c r="U2378" s="1">
        <v>45060</v>
      </c>
      <c r="V2378">
        <v>4</v>
      </c>
      <c r="W2378" t="str">
        <f>IF(Table1[[#This Row],[Engagement Score]]&lt;3,"Low",IF(Table1[[#This Row],[Engagement Score]]&lt;4,"Medium","High"))</f>
        <v>High</v>
      </c>
      <c r="X2378">
        <v>2</v>
      </c>
      <c r="Y2378" t="str">
        <f>IF(Table1[[#This Row],[Satisfaction Score]]&lt;3,"Unsatisfied",IF(Table1[[#This Row],[Satisfaction Score]]&lt;4,"Neutral","Satisfied"))</f>
        <v>Unsatisfied</v>
      </c>
      <c r="Z2378">
        <v>5</v>
      </c>
      <c r="AA2378" s="1">
        <v>44893</v>
      </c>
      <c r="AB2378" t="s">
        <v>41</v>
      </c>
      <c r="AC2378" t="s">
        <v>51</v>
      </c>
      <c r="AD2378" t="s">
        <v>73</v>
      </c>
      <c r="AE2378">
        <v>1</v>
      </c>
      <c r="AF2378" s="5">
        <v>100.55</v>
      </c>
      <c r="AG2378">
        <v>41</v>
      </c>
      <c r="AH2378" t="str">
        <f t="shared" si="37"/>
        <v>Middle Aged</v>
      </c>
    </row>
    <row r="2379" spans="1:34" x14ac:dyDescent="0.25">
      <c r="A2379">
        <v>2909</v>
      </c>
      <c r="B2379" s="1">
        <v>43552</v>
      </c>
      <c r="C2379">
        <v>7</v>
      </c>
      <c r="D2379" t="s">
        <v>106</v>
      </c>
      <c r="E2379" t="s">
        <v>74</v>
      </c>
      <c r="F2379" t="s">
        <v>30</v>
      </c>
      <c r="G2379" t="s">
        <v>55</v>
      </c>
      <c r="H2379" t="s">
        <v>32</v>
      </c>
      <c r="I2379" t="s">
        <v>46</v>
      </c>
      <c r="J2379" t="s">
        <v>34</v>
      </c>
      <c r="K2379" t="s">
        <v>188</v>
      </c>
      <c r="L2379" t="s">
        <v>70</v>
      </c>
      <c r="M2379" s="1">
        <v>15251</v>
      </c>
      <c r="N2379" t="s">
        <v>36</v>
      </c>
      <c r="O2379" t="s">
        <v>37</v>
      </c>
      <c r="P2379" t="s">
        <v>49</v>
      </c>
      <c r="Q2379" t="s">
        <v>61</v>
      </c>
      <c r="R2379" t="s">
        <v>98</v>
      </c>
      <c r="S2379" t="str">
        <f>IF(Table1[[#This Row],[Current Employee Rating]]&gt;=4,"High Performer",IF(Table1[[#This Row],[Current Employee Rating]]&gt;=3,"Average Performer","Low Performer"))</f>
        <v>Low Performer</v>
      </c>
      <c r="T2379">
        <v>1</v>
      </c>
      <c r="U2379" s="1">
        <v>44970</v>
      </c>
      <c r="V2379">
        <v>2</v>
      </c>
      <c r="W2379" t="str">
        <f>IF(Table1[[#This Row],[Engagement Score]]&lt;3,"Low",IF(Table1[[#This Row],[Engagement Score]]&lt;4,"Medium","High"))</f>
        <v>Low</v>
      </c>
      <c r="X2379">
        <v>4</v>
      </c>
      <c r="Y2379" t="str">
        <f>IF(Table1[[#This Row],[Satisfaction Score]]&lt;3,"Unsatisfied",IF(Table1[[#This Row],[Satisfaction Score]]&lt;4,"Neutral","Satisfied"))</f>
        <v>Satisfied</v>
      </c>
      <c r="Z2379">
        <v>4</v>
      </c>
      <c r="AA2379" s="1">
        <v>45058</v>
      </c>
      <c r="AB2379" t="s">
        <v>68</v>
      </c>
      <c r="AC2379" t="s">
        <v>42</v>
      </c>
      <c r="AD2379" t="s">
        <v>73</v>
      </c>
      <c r="AE2379">
        <v>4</v>
      </c>
      <c r="AF2379" s="5">
        <v>818.39</v>
      </c>
      <c r="AG2379">
        <v>78</v>
      </c>
      <c r="AH2379" t="str">
        <f t="shared" si="37"/>
        <v>Old</v>
      </c>
    </row>
    <row r="2380" spans="1:34" x14ac:dyDescent="0.25">
      <c r="A2380">
        <v>2910</v>
      </c>
      <c r="B2380" s="1">
        <v>44682</v>
      </c>
      <c r="C2380">
        <v>4</v>
      </c>
      <c r="D2380" t="s">
        <v>106</v>
      </c>
      <c r="E2380" t="s">
        <v>69</v>
      </c>
      <c r="F2380" t="s">
        <v>30</v>
      </c>
      <c r="G2380" t="s">
        <v>46</v>
      </c>
      <c r="H2380" t="s">
        <v>45</v>
      </c>
      <c r="I2380" t="s">
        <v>55</v>
      </c>
      <c r="J2380" t="s">
        <v>34</v>
      </c>
      <c r="K2380" t="s">
        <v>188</v>
      </c>
      <c r="L2380" t="s">
        <v>70</v>
      </c>
      <c r="M2380" s="1">
        <v>16812</v>
      </c>
      <c r="N2380" t="s">
        <v>36</v>
      </c>
      <c r="O2380" t="s">
        <v>37</v>
      </c>
      <c r="P2380" t="s">
        <v>38</v>
      </c>
      <c r="Q2380" t="s">
        <v>77</v>
      </c>
      <c r="R2380" t="s">
        <v>78</v>
      </c>
      <c r="S2380" t="str">
        <f>IF(Table1[[#This Row],[Current Employee Rating]]&gt;=4,"High Performer",IF(Table1[[#This Row],[Current Employee Rating]]&gt;=3,"Average Performer","Low Performer"))</f>
        <v>Low Performer</v>
      </c>
      <c r="T2380">
        <v>1</v>
      </c>
      <c r="U2380" s="1">
        <v>45051</v>
      </c>
      <c r="V2380">
        <v>5</v>
      </c>
      <c r="W2380" t="str">
        <f>IF(Table1[[#This Row],[Engagement Score]]&lt;3,"Low",IF(Table1[[#This Row],[Engagement Score]]&lt;4,"Medium","High"))</f>
        <v>High</v>
      </c>
      <c r="X2380">
        <v>1</v>
      </c>
      <c r="Y2380" t="str">
        <f>IF(Table1[[#This Row],[Satisfaction Score]]&lt;3,"Unsatisfied",IF(Table1[[#This Row],[Satisfaction Score]]&lt;4,"Neutral","Satisfied"))</f>
        <v>Unsatisfied</v>
      </c>
      <c r="Z2380">
        <v>3</v>
      </c>
      <c r="AA2380" s="1">
        <v>44823</v>
      </c>
      <c r="AB2380" t="s">
        <v>68</v>
      </c>
      <c r="AC2380" t="s">
        <v>42</v>
      </c>
      <c r="AD2380" t="s">
        <v>52</v>
      </c>
      <c r="AE2380">
        <v>1</v>
      </c>
      <c r="AF2380" s="5">
        <v>763.78</v>
      </c>
      <c r="AG2380">
        <v>76</v>
      </c>
      <c r="AH2380" t="str">
        <f t="shared" si="37"/>
        <v>Old</v>
      </c>
    </row>
    <row r="2381" spans="1:34" x14ac:dyDescent="0.25">
      <c r="A2381">
        <v>2911</v>
      </c>
      <c r="B2381" s="1">
        <v>43319</v>
      </c>
      <c r="C2381">
        <v>7</v>
      </c>
      <c r="D2381" t="s">
        <v>28</v>
      </c>
      <c r="E2381" t="s">
        <v>64</v>
      </c>
      <c r="F2381" t="s">
        <v>30</v>
      </c>
      <c r="G2381" t="s">
        <v>46</v>
      </c>
      <c r="H2381" t="s">
        <v>45</v>
      </c>
      <c r="I2381" t="s">
        <v>55</v>
      </c>
      <c r="J2381" t="s">
        <v>34</v>
      </c>
      <c r="K2381" t="s">
        <v>188</v>
      </c>
      <c r="L2381" t="s">
        <v>35</v>
      </c>
      <c r="M2381" s="1">
        <v>19345</v>
      </c>
      <c r="N2381" t="s">
        <v>36</v>
      </c>
      <c r="O2381" t="s">
        <v>48</v>
      </c>
      <c r="P2381" t="s">
        <v>84</v>
      </c>
      <c r="Q2381" t="s">
        <v>77</v>
      </c>
      <c r="R2381" t="s">
        <v>78</v>
      </c>
      <c r="S2381" t="str">
        <f>IF(Table1[[#This Row],[Current Employee Rating]]&gt;=4,"High Performer",IF(Table1[[#This Row],[Current Employee Rating]]&gt;=3,"Average Performer","Low Performer"))</f>
        <v>Low Performer</v>
      </c>
      <c r="T2381">
        <v>2</v>
      </c>
      <c r="U2381" s="1">
        <v>44861</v>
      </c>
      <c r="V2381">
        <v>5</v>
      </c>
      <c r="W2381" t="str">
        <f>IF(Table1[[#This Row],[Engagement Score]]&lt;3,"Low",IF(Table1[[#This Row],[Engagement Score]]&lt;4,"Medium","High"))</f>
        <v>High</v>
      </c>
      <c r="X2381">
        <v>2</v>
      </c>
      <c r="Y2381" t="str">
        <f>IF(Table1[[#This Row],[Satisfaction Score]]&lt;3,"Unsatisfied",IF(Table1[[#This Row],[Satisfaction Score]]&lt;4,"Neutral","Satisfied"))</f>
        <v>Unsatisfied</v>
      </c>
      <c r="Z2381">
        <v>2</v>
      </c>
      <c r="AA2381" s="1">
        <v>45013</v>
      </c>
      <c r="AB2381" t="s">
        <v>68</v>
      </c>
      <c r="AC2381" t="s">
        <v>42</v>
      </c>
      <c r="AD2381" t="s">
        <v>73</v>
      </c>
      <c r="AE2381">
        <v>1</v>
      </c>
      <c r="AF2381" s="5">
        <v>292.36</v>
      </c>
      <c r="AG2381">
        <v>66</v>
      </c>
      <c r="AH2381" t="str">
        <f t="shared" si="37"/>
        <v>Old</v>
      </c>
    </row>
    <row r="2382" spans="1:34" x14ac:dyDescent="0.25">
      <c r="A2382">
        <v>2912</v>
      </c>
      <c r="B2382" s="1">
        <v>44682</v>
      </c>
      <c r="C2382">
        <v>4</v>
      </c>
      <c r="D2382" t="s">
        <v>28</v>
      </c>
      <c r="E2382" t="s">
        <v>94</v>
      </c>
      <c r="F2382" t="s">
        <v>30</v>
      </c>
      <c r="G2382" t="s">
        <v>55</v>
      </c>
      <c r="H2382" t="s">
        <v>32</v>
      </c>
      <c r="I2382" t="s">
        <v>33</v>
      </c>
      <c r="J2382" t="s">
        <v>34</v>
      </c>
      <c r="K2382" t="s">
        <v>188</v>
      </c>
      <c r="L2382" t="s">
        <v>96</v>
      </c>
      <c r="M2382" s="1">
        <v>22796</v>
      </c>
      <c r="N2382" t="s">
        <v>36</v>
      </c>
      <c r="O2382" t="s">
        <v>48</v>
      </c>
      <c r="P2382" t="s">
        <v>72</v>
      </c>
      <c r="Q2382" t="s">
        <v>39</v>
      </c>
      <c r="R2382" t="s">
        <v>98</v>
      </c>
      <c r="S2382" t="str">
        <f>IF(Table1[[#This Row],[Current Employee Rating]]&gt;=4,"High Performer",IF(Table1[[#This Row],[Current Employee Rating]]&gt;=3,"Average Performer","Low Performer"))</f>
        <v>High Performer</v>
      </c>
      <c r="T2382">
        <v>4</v>
      </c>
      <c r="U2382" s="1">
        <v>45114</v>
      </c>
      <c r="V2382">
        <v>3</v>
      </c>
      <c r="W2382" t="str">
        <f>IF(Table1[[#This Row],[Engagement Score]]&lt;3,"Low",IF(Table1[[#This Row],[Engagement Score]]&lt;4,"Medium","High"))</f>
        <v>Medium</v>
      </c>
      <c r="X2382">
        <v>5</v>
      </c>
      <c r="Y2382" t="str">
        <f>IF(Table1[[#This Row],[Satisfaction Score]]&lt;3,"Unsatisfied",IF(Table1[[#This Row],[Satisfaction Score]]&lt;4,"Neutral","Satisfied"))</f>
        <v>Satisfied</v>
      </c>
      <c r="Z2382">
        <v>3</v>
      </c>
      <c r="AA2382" s="1">
        <v>44937</v>
      </c>
      <c r="AB2382" t="s">
        <v>92</v>
      </c>
      <c r="AC2382" t="s">
        <v>42</v>
      </c>
      <c r="AD2382" t="s">
        <v>63</v>
      </c>
      <c r="AE2382">
        <v>2</v>
      </c>
      <c r="AF2382" s="5">
        <v>990.45</v>
      </c>
      <c r="AG2382">
        <v>60</v>
      </c>
      <c r="AH2382" t="str">
        <f t="shared" si="37"/>
        <v>Old</v>
      </c>
    </row>
    <row r="2383" spans="1:34" x14ac:dyDescent="0.25">
      <c r="A2383">
        <v>2913</v>
      </c>
      <c r="B2383" s="1">
        <v>43802</v>
      </c>
      <c r="C2383">
        <v>6</v>
      </c>
      <c r="D2383" t="s">
        <v>28</v>
      </c>
      <c r="E2383" t="s">
        <v>74</v>
      </c>
      <c r="F2383" t="s">
        <v>30</v>
      </c>
      <c r="G2383" t="s">
        <v>55</v>
      </c>
      <c r="H2383" t="s">
        <v>56</v>
      </c>
      <c r="I2383" t="s">
        <v>46</v>
      </c>
      <c r="J2383" t="s">
        <v>34</v>
      </c>
      <c r="K2383" t="s">
        <v>188</v>
      </c>
      <c r="L2383" t="s">
        <v>89</v>
      </c>
      <c r="M2383" s="1">
        <v>18551</v>
      </c>
      <c r="N2383" t="s">
        <v>36</v>
      </c>
      <c r="O2383" t="s">
        <v>48</v>
      </c>
      <c r="P2383" t="s">
        <v>49</v>
      </c>
      <c r="Q2383" t="s">
        <v>77</v>
      </c>
      <c r="R2383" t="s">
        <v>98</v>
      </c>
      <c r="S2383" t="str">
        <f>IF(Table1[[#This Row],[Current Employee Rating]]&gt;=4,"High Performer",IF(Table1[[#This Row],[Current Employee Rating]]&gt;=3,"Average Performer","Low Performer"))</f>
        <v>Low Performer</v>
      </c>
      <c r="T2383">
        <v>2</v>
      </c>
      <c r="U2383" s="1">
        <v>45051</v>
      </c>
      <c r="V2383">
        <v>4</v>
      </c>
      <c r="W2383" t="str">
        <f>IF(Table1[[#This Row],[Engagement Score]]&lt;3,"Low",IF(Table1[[#This Row],[Engagement Score]]&lt;4,"Medium","High"))</f>
        <v>High</v>
      </c>
      <c r="X2383">
        <v>1</v>
      </c>
      <c r="Y2383" t="str">
        <f>IF(Table1[[#This Row],[Satisfaction Score]]&lt;3,"Unsatisfied",IF(Table1[[#This Row],[Satisfaction Score]]&lt;4,"Neutral","Satisfied"))</f>
        <v>Unsatisfied</v>
      </c>
      <c r="Z2383">
        <v>2</v>
      </c>
      <c r="AA2383" s="1">
        <v>44896</v>
      </c>
      <c r="AB2383" t="s">
        <v>92</v>
      </c>
      <c r="AC2383" t="s">
        <v>51</v>
      </c>
      <c r="AD2383" t="s">
        <v>63</v>
      </c>
      <c r="AE2383">
        <v>3</v>
      </c>
      <c r="AF2383" s="5">
        <v>989.75</v>
      </c>
      <c r="AG2383">
        <v>69</v>
      </c>
      <c r="AH2383" t="str">
        <f t="shared" si="37"/>
        <v>Old</v>
      </c>
    </row>
    <row r="2384" spans="1:34" x14ac:dyDescent="0.25">
      <c r="A2384">
        <v>2914</v>
      </c>
      <c r="B2384" s="1">
        <v>43832</v>
      </c>
      <c r="C2384">
        <v>6</v>
      </c>
      <c r="D2384" t="s">
        <v>28</v>
      </c>
      <c r="E2384" t="s">
        <v>81</v>
      </c>
      <c r="F2384" t="s">
        <v>30</v>
      </c>
      <c r="G2384" t="s">
        <v>55</v>
      </c>
      <c r="H2384" t="s">
        <v>32</v>
      </c>
      <c r="I2384" t="s">
        <v>46</v>
      </c>
      <c r="J2384" t="s">
        <v>34</v>
      </c>
      <c r="K2384" t="s">
        <v>188</v>
      </c>
      <c r="L2384" t="s">
        <v>89</v>
      </c>
      <c r="M2384" s="1">
        <v>26635</v>
      </c>
      <c r="N2384" t="s">
        <v>36</v>
      </c>
      <c r="O2384" t="s">
        <v>48</v>
      </c>
      <c r="P2384" t="s">
        <v>49</v>
      </c>
      <c r="Q2384" t="s">
        <v>39</v>
      </c>
      <c r="R2384" t="s">
        <v>78</v>
      </c>
      <c r="S2384" t="str">
        <f>IF(Table1[[#This Row],[Current Employee Rating]]&gt;=4,"High Performer",IF(Table1[[#This Row],[Current Employee Rating]]&gt;=3,"Average Performer","Low Performer"))</f>
        <v>Low Performer</v>
      </c>
      <c r="T2384">
        <v>2</v>
      </c>
      <c r="U2384" s="1">
        <v>45075</v>
      </c>
      <c r="V2384">
        <v>5</v>
      </c>
      <c r="W2384" t="str">
        <f>IF(Table1[[#This Row],[Engagement Score]]&lt;3,"Low",IF(Table1[[#This Row],[Engagement Score]]&lt;4,"Medium","High"))</f>
        <v>High</v>
      </c>
      <c r="X2384">
        <v>3</v>
      </c>
      <c r="Y2384" t="str">
        <f>IF(Table1[[#This Row],[Satisfaction Score]]&lt;3,"Unsatisfied",IF(Table1[[#This Row],[Satisfaction Score]]&lt;4,"Neutral","Satisfied"))</f>
        <v>Neutral</v>
      </c>
      <c r="Z2384">
        <v>3</v>
      </c>
      <c r="AA2384" s="1">
        <v>44849</v>
      </c>
      <c r="AB2384" t="s">
        <v>92</v>
      </c>
      <c r="AC2384" t="s">
        <v>42</v>
      </c>
      <c r="AD2384" t="s">
        <v>43</v>
      </c>
      <c r="AE2384">
        <v>1</v>
      </c>
      <c r="AF2384" s="5">
        <v>194.13</v>
      </c>
      <c r="AG2384">
        <v>48</v>
      </c>
      <c r="AH2384" t="str">
        <f t="shared" si="37"/>
        <v>Middle Aged</v>
      </c>
    </row>
    <row r="2385" spans="1:34" x14ac:dyDescent="0.25">
      <c r="A2385">
        <v>2915</v>
      </c>
      <c r="B2385" s="1">
        <v>44681</v>
      </c>
      <c r="C2385">
        <v>4</v>
      </c>
      <c r="D2385" t="s">
        <v>28</v>
      </c>
      <c r="E2385" t="s">
        <v>54</v>
      </c>
      <c r="F2385" t="s">
        <v>108</v>
      </c>
      <c r="G2385" t="s">
        <v>55</v>
      </c>
      <c r="H2385" t="s">
        <v>56</v>
      </c>
      <c r="I2385" t="s">
        <v>46</v>
      </c>
      <c r="J2385" t="s">
        <v>34</v>
      </c>
      <c r="K2385" t="s">
        <v>188</v>
      </c>
      <c r="L2385" t="s">
        <v>70</v>
      </c>
      <c r="M2385" s="1">
        <v>33850</v>
      </c>
      <c r="N2385" t="s">
        <v>36</v>
      </c>
      <c r="O2385" t="s">
        <v>48</v>
      </c>
      <c r="P2385" t="s">
        <v>84</v>
      </c>
      <c r="Q2385" t="s">
        <v>39</v>
      </c>
      <c r="R2385" t="s">
        <v>78</v>
      </c>
      <c r="S2385" t="str">
        <f>IF(Table1[[#This Row],[Current Employee Rating]]&gt;=4,"High Performer",IF(Table1[[#This Row],[Current Employee Rating]]&gt;=3,"Average Performer","Low Performer"))</f>
        <v>Low Performer</v>
      </c>
      <c r="T2385">
        <v>1</v>
      </c>
      <c r="U2385" s="1">
        <v>45045</v>
      </c>
      <c r="V2385">
        <v>3</v>
      </c>
      <c r="W2385" t="str">
        <f>IF(Table1[[#This Row],[Engagement Score]]&lt;3,"Low",IF(Table1[[#This Row],[Engagement Score]]&lt;4,"Medium","High"))</f>
        <v>Medium</v>
      </c>
      <c r="X2385">
        <v>4</v>
      </c>
      <c r="Y2385" t="str">
        <f>IF(Table1[[#This Row],[Satisfaction Score]]&lt;3,"Unsatisfied",IF(Table1[[#This Row],[Satisfaction Score]]&lt;4,"Neutral","Satisfied"))</f>
        <v>Satisfied</v>
      </c>
      <c r="Z2385">
        <v>2</v>
      </c>
      <c r="AA2385" s="1">
        <v>45010</v>
      </c>
      <c r="AB2385" t="s">
        <v>68</v>
      </c>
      <c r="AC2385" t="s">
        <v>42</v>
      </c>
      <c r="AD2385" t="s">
        <v>52</v>
      </c>
      <c r="AE2385">
        <v>2</v>
      </c>
      <c r="AF2385" s="5">
        <v>993.79</v>
      </c>
      <c r="AG2385">
        <v>30</v>
      </c>
      <c r="AH2385" t="str">
        <f t="shared" si="37"/>
        <v>Adult</v>
      </c>
    </row>
    <row r="2386" spans="1:34" x14ac:dyDescent="0.25">
      <c r="A2386">
        <v>2916</v>
      </c>
      <c r="B2386" s="1">
        <v>44016</v>
      </c>
      <c r="C2386">
        <v>5</v>
      </c>
      <c r="D2386" t="s">
        <v>28</v>
      </c>
      <c r="E2386" t="s">
        <v>69</v>
      </c>
      <c r="F2386" t="s">
        <v>108</v>
      </c>
      <c r="G2386" t="s">
        <v>46</v>
      </c>
      <c r="H2386" t="s">
        <v>32</v>
      </c>
      <c r="I2386" t="s">
        <v>33</v>
      </c>
      <c r="J2386" t="s">
        <v>34</v>
      </c>
      <c r="K2386" t="s">
        <v>188</v>
      </c>
      <c r="L2386" t="s">
        <v>58</v>
      </c>
      <c r="M2386" s="1">
        <v>19386</v>
      </c>
      <c r="N2386" t="s">
        <v>36</v>
      </c>
      <c r="O2386" t="s">
        <v>48</v>
      </c>
      <c r="P2386" t="s">
        <v>38</v>
      </c>
      <c r="Q2386" t="s">
        <v>61</v>
      </c>
      <c r="R2386" t="s">
        <v>98</v>
      </c>
      <c r="S2386" t="str">
        <f>IF(Table1[[#This Row],[Current Employee Rating]]&gt;=4,"High Performer",IF(Table1[[#This Row],[Current Employee Rating]]&gt;=3,"Average Performer","Low Performer"))</f>
        <v>Low Performer</v>
      </c>
      <c r="T2386">
        <v>2</v>
      </c>
      <c r="U2386" s="1">
        <v>44977</v>
      </c>
      <c r="V2386">
        <v>4</v>
      </c>
      <c r="W2386" t="str">
        <f>IF(Table1[[#This Row],[Engagement Score]]&lt;3,"Low",IF(Table1[[#This Row],[Engagement Score]]&lt;4,"Medium","High"))</f>
        <v>High</v>
      </c>
      <c r="X2386">
        <v>4</v>
      </c>
      <c r="Y2386" t="str">
        <f>IF(Table1[[#This Row],[Satisfaction Score]]&lt;3,"Unsatisfied",IF(Table1[[#This Row],[Satisfaction Score]]&lt;4,"Neutral","Satisfied"))</f>
        <v>Satisfied</v>
      </c>
      <c r="Z2386">
        <v>2</v>
      </c>
      <c r="AA2386" s="1">
        <v>44843</v>
      </c>
      <c r="AB2386" t="s">
        <v>68</v>
      </c>
      <c r="AC2386" t="s">
        <v>42</v>
      </c>
      <c r="AD2386" t="s">
        <v>52</v>
      </c>
      <c r="AE2386">
        <v>2</v>
      </c>
      <c r="AF2386" s="5">
        <v>932.4</v>
      </c>
      <c r="AG2386">
        <v>67</v>
      </c>
      <c r="AH2386" t="str">
        <f t="shared" si="37"/>
        <v>Old</v>
      </c>
    </row>
    <row r="2387" spans="1:34" x14ac:dyDescent="0.25">
      <c r="A2387">
        <v>2917</v>
      </c>
      <c r="B2387" s="1">
        <v>43866</v>
      </c>
      <c r="C2387">
        <v>6</v>
      </c>
      <c r="D2387" t="s">
        <v>28</v>
      </c>
      <c r="E2387" t="s">
        <v>29</v>
      </c>
      <c r="F2387" t="s">
        <v>30</v>
      </c>
      <c r="G2387" t="s">
        <v>31</v>
      </c>
      <c r="H2387" t="s">
        <v>45</v>
      </c>
      <c r="I2387" t="s">
        <v>46</v>
      </c>
      <c r="J2387" t="s">
        <v>34</v>
      </c>
      <c r="K2387" t="s">
        <v>188</v>
      </c>
      <c r="L2387" t="s">
        <v>70</v>
      </c>
      <c r="M2387" s="1">
        <v>33597</v>
      </c>
      <c r="N2387" t="s">
        <v>36</v>
      </c>
      <c r="O2387" t="s">
        <v>48</v>
      </c>
      <c r="P2387" t="s">
        <v>60</v>
      </c>
      <c r="Q2387" t="s">
        <v>39</v>
      </c>
      <c r="R2387" t="s">
        <v>78</v>
      </c>
      <c r="S2387" t="str">
        <f>IF(Table1[[#This Row],[Current Employee Rating]]&gt;=4,"High Performer",IF(Table1[[#This Row],[Current Employee Rating]]&gt;=3,"Average Performer","Low Performer"))</f>
        <v>High Performer</v>
      </c>
      <c r="T2387">
        <v>4</v>
      </c>
      <c r="U2387" s="1">
        <v>44943</v>
      </c>
      <c r="V2387">
        <v>1</v>
      </c>
      <c r="W2387" t="str">
        <f>IF(Table1[[#This Row],[Engagement Score]]&lt;3,"Low",IF(Table1[[#This Row],[Engagement Score]]&lt;4,"Medium","High"))</f>
        <v>Low</v>
      </c>
      <c r="X2387">
        <v>4</v>
      </c>
      <c r="Y2387" t="str">
        <f>IF(Table1[[#This Row],[Satisfaction Score]]&lt;3,"Unsatisfied",IF(Table1[[#This Row],[Satisfaction Score]]&lt;4,"Neutral","Satisfied"))</f>
        <v>Satisfied</v>
      </c>
      <c r="Z2387">
        <v>5</v>
      </c>
      <c r="AA2387" s="1">
        <v>44849</v>
      </c>
      <c r="AB2387" t="s">
        <v>50</v>
      </c>
      <c r="AC2387" t="s">
        <v>51</v>
      </c>
      <c r="AD2387" t="s">
        <v>73</v>
      </c>
      <c r="AE2387">
        <v>3</v>
      </c>
      <c r="AF2387" s="5">
        <v>636.37</v>
      </c>
      <c r="AG2387">
        <v>29</v>
      </c>
      <c r="AH2387" t="str">
        <f t="shared" si="37"/>
        <v>Adult</v>
      </c>
    </row>
    <row r="2388" spans="1:34" x14ac:dyDescent="0.25">
      <c r="A2388">
        <v>2918</v>
      </c>
      <c r="B2388" s="1">
        <v>43456</v>
      </c>
      <c r="C2388">
        <v>7</v>
      </c>
      <c r="D2388" t="s">
        <v>28</v>
      </c>
      <c r="E2388" t="s">
        <v>85</v>
      </c>
      <c r="F2388" t="s">
        <v>30</v>
      </c>
      <c r="G2388" t="s">
        <v>46</v>
      </c>
      <c r="H2388" t="s">
        <v>56</v>
      </c>
      <c r="I2388" t="s">
        <v>55</v>
      </c>
      <c r="J2388" t="s">
        <v>34</v>
      </c>
      <c r="K2388" t="s">
        <v>188</v>
      </c>
      <c r="L2388" t="s">
        <v>70</v>
      </c>
      <c r="M2388" s="1">
        <v>28983</v>
      </c>
      <c r="N2388" t="s">
        <v>36</v>
      </c>
      <c r="O2388" t="s">
        <v>37</v>
      </c>
      <c r="P2388" t="s">
        <v>72</v>
      </c>
      <c r="Q2388" t="s">
        <v>39</v>
      </c>
      <c r="R2388" t="s">
        <v>78</v>
      </c>
      <c r="S2388" t="str">
        <f>IF(Table1[[#This Row],[Current Employee Rating]]&gt;=4,"High Performer",IF(Table1[[#This Row],[Current Employee Rating]]&gt;=3,"Average Performer","Low Performer"))</f>
        <v>High Performer</v>
      </c>
      <c r="T2388">
        <v>4</v>
      </c>
      <c r="U2388" s="1">
        <v>44906</v>
      </c>
      <c r="V2388">
        <v>4</v>
      </c>
      <c r="W2388" t="str">
        <f>IF(Table1[[#This Row],[Engagement Score]]&lt;3,"Low",IF(Table1[[#This Row],[Engagement Score]]&lt;4,"Medium","High"))</f>
        <v>High</v>
      </c>
      <c r="X2388">
        <v>3</v>
      </c>
      <c r="Y2388" t="str">
        <f>IF(Table1[[#This Row],[Satisfaction Score]]&lt;3,"Unsatisfied",IF(Table1[[#This Row],[Satisfaction Score]]&lt;4,"Neutral","Satisfied"))</f>
        <v>Neutral</v>
      </c>
      <c r="Z2388">
        <v>1</v>
      </c>
      <c r="AA2388" s="1">
        <v>44801</v>
      </c>
      <c r="AB2388" t="s">
        <v>62</v>
      </c>
      <c r="AC2388" t="s">
        <v>51</v>
      </c>
      <c r="AD2388" t="s">
        <v>43</v>
      </c>
      <c r="AE2388">
        <v>1</v>
      </c>
      <c r="AF2388" s="5">
        <v>333.03</v>
      </c>
      <c r="AG2388">
        <v>39</v>
      </c>
      <c r="AH2388" t="str">
        <f t="shared" si="37"/>
        <v>Adult</v>
      </c>
    </row>
    <row r="2389" spans="1:34" x14ac:dyDescent="0.25">
      <c r="A2389">
        <v>2919</v>
      </c>
      <c r="B2389" s="1">
        <v>43576</v>
      </c>
      <c r="C2389">
        <v>7</v>
      </c>
      <c r="D2389" t="s">
        <v>28</v>
      </c>
      <c r="E2389" t="s">
        <v>44</v>
      </c>
      <c r="F2389" t="s">
        <v>30</v>
      </c>
      <c r="G2389" t="s">
        <v>55</v>
      </c>
      <c r="H2389" t="s">
        <v>45</v>
      </c>
      <c r="I2389" t="s">
        <v>46</v>
      </c>
      <c r="J2389" t="s">
        <v>34</v>
      </c>
      <c r="K2389" t="s">
        <v>188</v>
      </c>
      <c r="L2389" t="s">
        <v>70</v>
      </c>
      <c r="M2389" s="1">
        <v>32454</v>
      </c>
      <c r="N2389" t="s">
        <v>36</v>
      </c>
      <c r="O2389" t="s">
        <v>37</v>
      </c>
      <c r="P2389" t="s">
        <v>38</v>
      </c>
      <c r="Q2389" t="s">
        <v>61</v>
      </c>
      <c r="R2389" t="s">
        <v>98</v>
      </c>
      <c r="S2389" t="str">
        <f>IF(Table1[[#This Row],[Current Employee Rating]]&gt;=4,"High Performer",IF(Table1[[#This Row],[Current Employee Rating]]&gt;=3,"Average Performer","Low Performer"))</f>
        <v>High Performer</v>
      </c>
      <c r="T2389">
        <v>5</v>
      </c>
      <c r="U2389" s="1">
        <v>45088</v>
      </c>
      <c r="V2389">
        <v>5</v>
      </c>
      <c r="W2389" t="str">
        <f>IF(Table1[[#This Row],[Engagement Score]]&lt;3,"Low",IF(Table1[[#This Row],[Engagement Score]]&lt;4,"Medium","High"))</f>
        <v>High</v>
      </c>
      <c r="X2389">
        <v>1</v>
      </c>
      <c r="Y2389" t="str">
        <f>IF(Table1[[#This Row],[Satisfaction Score]]&lt;3,"Unsatisfied",IF(Table1[[#This Row],[Satisfaction Score]]&lt;4,"Neutral","Satisfied"))</f>
        <v>Unsatisfied</v>
      </c>
      <c r="Z2389">
        <v>2</v>
      </c>
      <c r="AA2389" s="1">
        <v>45039</v>
      </c>
      <c r="AB2389" t="s">
        <v>68</v>
      </c>
      <c r="AC2389" t="s">
        <v>42</v>
      </c>
      <c r="AD2389" t="s">
        <v>43</v>
      </c>
      <c r="AE2389">
        <v>1</v>
      </c>
      <c r="AF2389" s="5">
        <v>195.63</v>
      </c>
      <c r="AG2389">
        <v>31</v>
      </c>
      <c r="AH2389" t="str">
        <f t="shared" si="37"/>
        <v>Adult</v>
      </c>
    </row>
    <row r="2390" spans="1:34" x14ac:dyDescent="0.25">
      <c r="A2390">
        <v>2920</v>
      </c>
      <c r="B2390" s="1">
        <v>43924</v>
      </c>
      <c r="C2390">
        <v>6</v>
      </c>
      <c r="D2390" t="s">
        <v>28</v>
      </c>
      <c r="E2390" t="s">
        <v>87</v>
      </c>
      <c r="F2390" t="s">
        <v>30</v>
      </c>
      <c r="G2390" t="s">
        <v>55</v>
      </c>
      <c r="H2390" t="s">
        <v>45</v>
      </c>
      <c r="I2390" t="s">
        <v>46</v>
      </c>
      <c r="J2390" t="s">
        <v>34</v>
      </c>
      <c r="K2390" t="s">
        <v>188</v>
      </c>
      <c r="L2390" t="s">
        <v>70</v>
      </c>
      <c r="M2390" s="1">
        <v>21592</v>
      </c>
      <c r="N2390" t="s">
        <v>36</v>
      </c>
      <c r="O2390" t="s">
        <v>48</v>
      </c>
      <c r="P2390" t="s">
        <v>49</v>
      </c>
      <c r="Q2390" t="s">
        <v>61</v>
      </c>
      <c r="R2390" t="s">
        <v>78</v>
      </c>
      <c r="S2390" t="str">
        <f>IF(Table1[[#This Row],[Current Employee Rating]]&gt;=4,"High Performer",IF(Table1[[#This Row],[Current Employee Rating]]&gt;=3,"Average Performer","Low Performer"))</f>
        <v>High Performer</v>
      </c>
      <c r="T2390">
        <v>5</v>
      </c>
      <c r="U2390" s="1">
        <v>44961</v>
      </c>
      <c r="V2390">
        <v>2</v>
      </c>
      <c r="W2390" t="str">
        <f>IF(Table1[[#This Row],[Engagement Score]]&lt;3,"Low",IF(Table1[[#This Row],[Engagement Score]]&lt;4,"Medium","High"))</f>
        <v>Low</v>
      </c>
      <c r="X2390">
        <v>4</v>
      </c>
      <c r="Y2390" t="str">
        <f>IF(Table1[[#This Row],[Satisfaction Score]]&lt;3,"Unsatisfied",IF(Table1[[#This Row],[Satisfaction Score]]&lt;4,"Neutral","Satisfied"))</f>
        <v>Satisfied</v>
      </c>
      <c r="Z2390">
        <v>4</v>
      </c>
      <c r="AA2390" s="1">
        <v>44831</v>
      </c>
      <c r="AB2390" t="s">
        <v>68</v>
      </c>
      <c r="AC2390" t="s">
        <v>51</v>
      </c>
      <c r="AD2390" t="s">
        <v>63</v>
      </c>
      <c r="AE2390">
        <v>2</v>
      </c>
      <c r="AF2390" s="5">
        <v>140.27000000000001</v>
      </c>
      <c r="AG2390">
        <v>61</v>
      </c>
      <c r="AH2390" t="str">
        <f t="shared" si="37"/>
        <v>Old</v>
      </c>
    </row>
    <row r="2391" spans="1:34" x14ac:dyDescent="0.25">
      <c r="A2391">
        <v>2921</v>
      </c>
      <c r="B2391" s="1">
        <v>43365</v>
      </c>
      <c r="C2391">
        <v>7</v>
      </c>
      <c r="D2391" t="s">
        <v>28</v>
      </c>
      <c r="E2391" t="s">
        <v>64</v>
      </c>
      <c r="F2391" t="s">
        <v>30</v>
      </c>
      <c r="G2391" t="s">
        <v>55</v>
      </c>
      <c r="H2391" t="s">
        <v>56</v>
      </c>
      <c r="I2391" t="s">
        <v>46</v>
      </c>
      <c r="J2391" t="s">
        <v>34</v>
      </c>
      <c r="K2391" t="s">
        <v>188</v>
      </c>
      <c r="L2391" t="s">
        <v>47</v>
      </c>
      <c r="M2391" s="1">
        <v>21040</v>
      </c>
      <c r="N2391" t="s">
        <v>36</v>
      </c>
      <c r="O2391" t="s">
        <v>37</v>
      </c>
      <c r="P2391" t="s">
        <v>84</v>
      </c>
      <c r="Q2391" t="s">
        <v>77</v>
      </c>
      <c r="R2391" t="s">
        <v>78</v>
      </c>
      <c r="S2391" t="str">
        <f>IF(Table1[[#This Row],[Current Employee Rating]]&gt;=4,"High Performer",IF(Table1[[#This Row],[Current Employee Rating]]&gt;=3,"Average Performer","Low Performer"))</f>
        <v>Low Performer</v>
      </c>
      <c r="T2391">
        <v>2</v>
      </c>
      <c r="U2391" s="1">
        <v>45000</v>
      </c>
      <c r="V2391">
        <v>5</v>
      </c>
      <c r="W2391" t="str">
        <f>IF(Table1[[#This Row],[Engagement Score]]&lt;3,"Low",IF(Table1[[#This Row],[Engagement Score]]&lt;4,"Medium","High"))</f>
        <v>High</v>
      </c>
      <c r="X2391">
        <v>2</v>
      </c>
      <c r="Y2391" t="str">
        <f>IF(Table1[[#This Row],[Satisfaction Score]]&lt;3,"Unsatisfied",IF(Table1[[#This Row],[Satisfaction Score]]&lt;4,"Neutral","Satisfied"))</f>
        <v>Unsatisfied</v>
      </c>
      <c r="Z2391">
        <v>3</v>
      </c>
      <c r="AA2391" s="1">
        <v>44937</v>
      </c>
      <c r="AB2391" t="s">
        <v>50</v>
      </c>
      <c r="AC2391" t="s">
        <v>51</v>
      </c>
      <c r="AD2391" t="s">
        <v>52</v>
      </c>
      <c r="AE2391">
        <v>1</v>
      </c>
      <c r="AF2391" s="5">
        <v>465.54</v>
      </c>
      <c r="AG2391">
        <v>61</v>
      </c>
      <c r="AH2391" t="str">
        <f t="shared" si="37"/>
        <v>Old</v>
      </c>
    </row>
    <row r="2392" spans="1:34" x14ac:dyDescent="0.25">
      <c r="A2392">
        <v>2922</v>
      </c>
      <c r="B2392" s="1">
        <v>44848</v>
      </c>
      <c r="C2392">
        <v>3</v>
      </c>
      <c r="D2392" t="s">
        <v>28</v>
      </c>
      <c r="E2392" t="s">
        <v>69</v>
      </c>
      <c r="F2392" t="s">
        <v>30</v>
      </c>
      <c r="G2392" t="s">
        <v>46</v>
      </c>
      <c r="H2392" t="s">
        <v>56</v>
      </c>
      <c r="I2392" t="s">
        <v>55</v>
      </c>
      <c r="J2392" t="s">
        <v>34</v>
      </c>
      <c r="K2392" t="s">
        <v>188</v>
      </c>
      <c r="L2392" t="s">
        <v>65</v>
      </c>
      <c r="M2392" s="1">
        <v>34084</v>
      </c>
      <c r="N2392" t="s">
        <v>36</v>
      </c>
      <c r="O2392" t="s">
        <v>37</v>
      </c>
      <c r="P2392" t="s">
        <v>60</v>
      </c>
      <c r="Q2392" t="s">
        <v>67</v>
      </c>
      <c r="R2392" t="s">
        <v>78</v>
      </c>
      <c r="S2392" t="str">
        <f>IF(Table1[[#This Row],[Current Employee Rating]]&gt;=4,"High Performer",IF(Table1[[#This Row],[Current Employee Rating]]&gt;=3,"Average Performer","Low Performer"))</f>
        <v>High Performer</v>
      </c>
      <c r="T2392">
        <v>5</v>
      </c>
      <c r="U2392" s="1">
        <v>45045</v>
      </c>
      <c r="V2392">
        <v>4</v>
      </c>
      <c r="W2392" t="str">
        <f>IF(Table1[[#This Row],[Engagement Score]]&lt;3,"Low",IF(Table1[[#This Row],[Engagement Score]]&lt;4,"Medium","High"))</f>
        <v>High</v>
      </c>
      <c r="X2392">
        <v>2</v>
      </c>
      <c r="Y2392" t="str">
        <f>IF(Table1[[#This Row],[Satisfaction Score]]&lt;3,"Unsatisfied",IF(Table1[[#This Row],[Satisfaction Score]]&lt;4,"Neutral","Satisfied"))</f>
        <v>Unsatisfied</v>
      </c>
      <c r="Z2392">
        <v>5</v>
      </c>
      <c r="AA2392" s="1">
        <v>45065</v>
      </c>
      <c r="AB2392" t="s">
        <v>68</v>
      </c>
      <c r="AC2392" t="s">
        <v>51</v>
      </c>
      <c r="AD2392" t="s">
        <v>52</v>
      </c>
      <c r="AE2392">
        <v>1</v>
      </c>
      <c r="AF2392" s="5">
        <v>713.3</v>
      </c>
      <c r="AG2392">
        <v>29</v>
      </c>
      <c r="AH2392" t="str">
        <f t="shared" si="37"/>
        <v>Adult</v>
      </c>
    </row>
    <row r="2393" spans="1:34" x14ac:dyDescent="0.25">
      <c r="A2393">
        <v>2923</v>
      </c>
      <c r="B2393" s="1">
        <v>44604</v>
      </c>
      <c r="C2393">
        <v>4</v>
      </c>
      <c r="D2393" t="s">
        <v>28</v>
      </c>
      <c r="E2393" t="s">
        <v>29</v>
      </c>
      <c r="F2393" t="s">
        <v>30</v>
      </c>
      <c r="G2393" t="s">
        <v>46</v>
      </c>
      <c r="H2393" t="s">
        <v>45</v>
      </c>
      <c r="I2393" t="s">
        <v>46</v>
      </c>
      <c r="J2393" t="s">
        <v>34</v>
      </c>
      <c r="K2393" t="s">
        <v>188</v>
      </c>
      <c r="L2393" t="s">
        <v>70</v>
      </c>
      <c r="M2393" s="1">
        <v>29403</v>
      </c>
      <c r="N2393" t="s">
        <v>36</v>
      </c>
      <c r="O2393" t="s">
        <v>37</v>
      </c>
      <c r="P2393" t="s">
        <v>38</v>
      </c>
      <c r="Q2393" t="s">
        <v>67</v>
      </c>
      <c r="R2393" t="s">
        <v>98</v>
      </c>
      <c r="S2393" t="str">
        <f>IF(Table1[[#This Row],[Current Employee Rating]]&gt;=4,"High Performer",IF(Table1[[#This Row],[Current Employee Rating]]&gt;=3,"Average Performer","Low Performer"))</f>
        <v>High Performer</v>
      </c>
      <c r="T2393">
        <v>4</v>
      </c>
      <c r="U2393" s="1">
        <v>45052</v>
      </c>
      <c r="V2393">
        <v>5</v>
      </c>
      <c r="W2393" t="str">
        <f>IF(Table1[[#This Row],[Engagement Score]]&lt;3,"Low",IF(Table1[[#This Row],[Engagement Score]]&lt;4,"Medium","High"))</f>
        <v>High</v>
      </c>
      <c r="X2393">
        <v>1</v>
      </c>
      <c r="Y2393" t="str">
        <f>IF(Table1[[#This Row],[Satisfaction Score]]&lt;3,"Unsatisfied",IF(Table1[[#This Row],[Satisfaction Score]]&lt;4,"Neutral","Satisfied"))</f>
        <v>Unsatisfied</v>
      </c>
      <c r="Z2393">
        <v>2</v>
      </c>
      <c r="AA2393" s="1">
        <v>44849</v>
      </c>
      <c r="AB2393" t="s">
        <v>68</v>
      </c>
      <c r="AC2393" t="s">
        <v>42</v>
      </c>
      <c r="AD2393" t="s">
        <v>43</v>
      </c>
      <c r="AE2393">
        <v>4</v>
      </c>
      <c r="AF2393" s="5">
        <v>632.73</v>
      </c>
      <c r="AG2393">
        <v>42</v>
      </c>
      <c r="AH2393" t="str">
        <f t="shared" si="37"/>
        <v>Middle Aged</v>
      </c>
    </row>
    <row r="2394" spans="1:34" x14ac:dyDescent="0.25">
      <c r="A2394">
        <v>2924</v>
      </c>
      <c r="B2394" s="1">
        <v>44278</v>
      </c>
      <c r="C2394">
        <v>5</v>
      </c>
      <c r="D2394" t="s">
        <v>28</v>
      </c>
      <c r="E2394" t="s">
        <v>44</v>
      </c>
      <c r="F2394" t="s">
        <v>108</v>
      </c>
      <c r="G2394" t="s">
        <v>31</v>
      </c>
      <c r="H2394" t="s">
        <v>56</v>
      </c>
      <c r="I2394" t="s">
        <v>46</v>
      </c>
      <c r="J2394" t="s">
        <v>34</v>
      </c>
      <c r="K2394" t="s">
        <v>188</v>
      </c>
      <c r="L2394" t="s">
        <v>70</v>
      </c>
      <c r="M2394" s="1">
        <v>28990</v>
      </c>
      <c r="N2394" t="s">
        <v>36</v>
      </c>
      <c r="O2394" t="s">
        <v>48</v>
      </c>
      <c r="P2394" t="s">
        <v>84</v>
      </c>
      <c r="Q2394" t="s">
        <v>67</v>
      </c>
      <c r="R2394" t="s">
        <v>78</v>
      </c>
      <c r="S2394" t="str">
        <f>IF(Table1[[#This Row],[Current Employee Rating]]&gt;=4,"High Performer",IF(Table1[[#This Row],[Current Employee Rating]]&gt;=3,"Average Performer","Low Performer"))</f>
        <v>High Performer</v>
      </c>
      <c r="T2394">
        <v>5</v>
      </c>
      <c r="U2394" s="1">
        <v>45062</v>
      </c>
      <c r="V2394">
        <v>5</v>
      </c>
      <c r="W2394" t="str">
        <f>IF(Table1[[#This Row],[Engagement Score]]&lt;3,"Low",IF(Table1[[#This Row],[Engagement Score]]&lt;4,"Medium","High"))</f>
        <v>High</v>
      </c>
      <c r="X2394">
        <v>4</v>
      </c>
      <c r="Y2394" t="str">
        <f>IF(Table1[[#This Row],[Satisfaction Score]]&lt;3,"Unsatisfied",IF(Table1[[#This Row],[Satisfaction Score]]&lt;4,"Neutral","Satisfied"))</f>
        <v>Satisfied</v>
      </c>
      <c r="Z2394">
        <v>4</v>
      </c>
      <c r="AA2394" s="1">
        <v>44865</v>
      </c>
      <c r="AB2394" t="s">
        <v>68</v>
      </c>
      <c r="AC2394" t="s">
        <v>51</v>
      </c>
      <c r="AD2394" t="s">
        <v>43</v>
      </c>
      <c r="AE2394">
        <v>1</v>
      </c>
      <c r="AF2394" s="5">
        <v>244.84</v>
      </c>
      <c r="AG2394">
        <v>42</v>
      </c>
      <c r="AH2394" t="str">
        <f t="shared" si="37"/>
        <v>Middle Aged</v>
      </c>
    </row>
    <row r="2395" spans="1:34" x14ac:dyDescent="0.25">
      <c r="A2395">
        <v>2925</v>
      </c>
      <c r="B2395" s="1">
        <v>43342</v>
      </c>
      <c r="C2395">
        <v>7</v>
      </c>
      <c r="D2395" t="s">
        <v>106</v>
      </c>
      <c r="E2395" t="s">
        <v>29</v>
      </c>
      <c r="F2395" t="s">
        <v>30</v>
      </c>
      <c r="G2395" t="s">
        <v>46</v>
      </c>
      <c r="H2395" t="s">
        <v>56</v>
      </c>
      <c r="I2395" t="s">
        <v>33</v>
      </c>
      <c r="J2395" t="s">
        <v>34</v>
      </c>
      <c r="K2395" t="s">
        <v>188</v>
      </c>
      <c r="L2395" t="s">
        <v>58</v>
      </c>
      <c r="M2395" s="1">
        <v>26560</v>
      </c>
      <c r="N2395" t="s">
        <v>36</v>
      </c>
      <c r="O2395" t="s">
        <v>48</v>
      </c>
      <c r="P2395" t="s">
        <v>60</v>
      </c>
      <c r="Q2395" t="s">
        <v>77</v>
      </c>
      <c r="R2395" t="s">
        <v>78</v>
      </c>
      <c r="S2395" t="str">
        <f>IF(Table1[[#This Row],[Current Employee Rating]]&gt;=4,"High Performer",IF(Table1[[#This Row],[Current Employee Rating]]&gt;=3,"Average Performer","Low Performer"))</f>
        <v>High Performer</v>
      </c>
      <c r="T2395">
        <v>4</v>
      </c>
      <c r="U2395" s="1">
        <v>45137</v>
      </c>
      <c r="V2395">
        <v>1</v>
      </c>
      <c r="W2395" t="str">
        <f>IF(Table1[[#This Row],[Engagement Score]]&lt;3,"Low",IF(Table1[[#This Row],[Engagement Score]]&lt;4,"Medium","High"))</f>
        <v>Low</v>
      </c>
      <c r="X2395">
        <v>3</v>
      </c>
      <c r="Y2395" t="str">
        <f>IF(Table1[[#This Row],[Satisfaction Score]]&lt;3,"Unsatisfied",IF(Table1[[#This Row],[Satisfaction Score]]&lt;4,"Neutral","Satisfied"))</f>
        <v>Neutral</v>
      </c>
      <c r="Z2395">
        <v>1</v>
      </c>
      <c r="AA2395" s="1">
        <v>45030</v>
      </c>
      <c r="AB2395" t="s">
        <v>92</v>
      </c>
      <c r="AC2395" t="s">
        <v>51</v>
      </c>
      <c r="AD2395" t="s">
        <v>43</v>
      </c>
      <c r="AE2395">
        <v>4</v>
      </c>
      <c r="AF2395" s="5">
        <v>689.93</v>
      </c>
      <c r="AG2395">
        <v>46</v>
      </c>
      <c r="AH2395" t="str">
        <f t="shared" si="37"/>
        <v>Middle Aged</v>
      </c>
    </row>
    <row r="2396" spans="1:34" x14ac:dyDescent="0.25">
      <c r="A2396">
        <v>2928</v>
      </c>
      <c r="B2396" s="1">
        <v>44206</v>
      </c>
      <c r="C2396">
        <v>5</v>
      </c>
      <c r="D2396" t="s">
        <v>106</v>
      </c>
      <c r="E2396" t="s">
        <v>87</v>
      </c>
      <c r="F2396" t="s">
        <v>30</v>
      </c>
      <c r="G2396" t="s">
        <v>55</v>
      </c>
      <c r="H2396" t="s">
        <v>56</v>
      </c>
      <c r="I2396" t="s">
        <v>46</v>
      </c>
      <c r="J2396" t="s">
        <v>34</v>
      </c>
      <c r="K2396" t="s">
        <v>188</v>
      </c>
      <c r="L2396" t="s">
        <v>65</v>
      </c>
      <c r="M2396" s="1">
        <v>26401</v>
      </c>
      <c r="N2396" t="s">
        <v>36</v>
      </c>
      <c r="O2396" t="s">
        <v>37</v>
      </c>
      <c r="P2396" t="s">
        <v>49</v>
      </c>
      <c r="Q2396" t="s">
        <v>77</v>
      </c>
      <c r="R2396" t="s">
        <v>40</v>
      </c>
      <c r="S2396" t="str">
        <f>IF(Table1[[#This Row],[Current Employee Rating]]&gt;=4,"High Performer",IF(Table1[[#This Row],[Current Employee Rating]]&gt;=3,"Average Performer","Low Performer"))</f>
        <v>High Performer</v>
      </c>
      <c r="T2396">
        <v>5</v>
      </c>
      <c r="U2396" s="1">
        <v>44801</v>
      </c>
      <c r="V2396">
        <v>5</v>
      </c>
      <c r="W2396" t="str">
        <f>IF(Table1[[#This Row],[Engagement Score]]&lt;3,"Low",IF(Table1[[#This Row],[Engagement Score]]&lt;4,"Medium","High"))</f>
        <v>High</v>
      </c>
      <c r="X2396">
        <v>4</v>
      </c>
      <c r="Y2396" t="str">
        <f>IF(Table1[[#This Row],[Satisfaction Score]]&lt;3,"Unsatisfied",IF(Table1[[#This Row],[Satisfaction Score]]&lt;4,"Neutral","Satisfied"))</f>
        <v>Satisfied</v>
      </c>
      <c r="Z2396">
        <v>1</v>
      </c>
      <c r="AA2396" s="1">
        <v>45098</v>
      </c>
      <c r="AB2396" t="s">
        <v>92</v>
      </c>
      <c r="AC2396" t="s">
        <v>51</v>
      </c>
      <c r="AD2396" t="s">
        <v>52</v>
      </c>
      <c r="AE2396">
        <v>2</v>
      </c>
      <c r="AF2396" s="5">
        <v>175.63</v>
      </c>
      <c r="AG2396">
        <v>49</v>
      </c>
      <c r="AH2396" t="str">
        <f t="shared" si="37"/>
        <v>Middle Aged</v>
      </c>
    </row>
    <row r="2397" spans="1:34" x14ac:dyDescent="0.25">
      <c r="A2397">
        <v>2929</v>
      </c>
      <c r="B2397" s="1">
        <v>44062</v>
      </c>
      <c r="C2397">
        <v>5</v>
      </c>
      <c r="D2397" t="s">
        <v>106</v>
      </c>
      <c r="E2397" t="s">
        <v>64</v>
      </c>
      <c r="F2397" t="s">
        <v>108</v>
      </c>
      <c r="G2397" t="s">
        <v>55</v>
      </c>
      <c r="H2397" t="s">
        <v>56</v>
      </c>
      <c r="I2397" t="s">
        <v>33</v>
      </c>
      <c r="J2397" t="s">
        <v>34</v>
      </c>
      <c r="K2397" t="s">
        <v>188</v>
      </c>
      <c r="L2397" t="s">
        <v>70</v>
      </c>
      <c r="M2397" s="1">
        <v>31568</v>
      </c>
      <c r="N2397" t="s">
        <v>36</v>
      </c>
      <c r="O2397" t="s">
        <v>37</v>
      </c>
      <c r="P2397" t="s">
        <v>38</v>
      </c>
      <c r="Q2397" t="s">
        <v>39</v>
      </c>
      <c r="R2397" t="s">
        <v>98</v>
      </c>
      <c r="S2397" t="str">
        <f>IF(Table1[[#This Row],[Current Employee Rating]]&gt;=4,"High Performer",IF(Table1[[#This Row],[Current Employee Rating]]&gt;=3,"Average Performer","Low Performer"))</f>
        <v>Low Performer</v>
      </c>
      <c r="T2397">
        <v>2</v>
      </c>
      <c r="U2397" s="1">
        <v>44954</v>
      </c>
      <c r="V2397">
        <v>1</v>
      </c>
      <c r="W2397" t="str">
        <f>IF(Table1[[#This Row],[Engagement Score]]&lt;3,"Low",IF(Table1[[#This Row],[Engagement Score]]&lt;4,"Medium","High"))</f>
        <v>Low</v>
      </c>
      <c r="X2397">
        <v>3</v>
      </c>
      <c r="Y2397" t="str">
        <f>IF(Table1[[#This Row],[Satisfaction Score]]&lt;3,"Unsatisfied",IF(Table1[[#This Row],[Satisfaction Score]]&lt;4,"Neutral","Satisfied"))</f>
        <v>Neutral</v>
      </c>
      <c r="Z2397">
        <v>4</v>
      </c>
      <c r="AA2397" s="1">
        <v>44827</v>
      </c>
      <c r="AB2397" t="s">
        <v>62</v>
      </c>
      <c r="AC2397" t="s">
        <v>42</v>
      </c>
      <c r="AD2397" t="s">
        <v>73</v>
      </c>
      <c r="AE2397">
        <v>5</v>
      </c>
      <c r="AF2397" s="5">
        <v>120.14</v>
      </c>
      <c r="AG2397">
        <v>34</v>
      </c>
      <c r="AH2397" t="str">
        <f t="shared" si="37"/>
        <v>Adult</v>
      </c>
    </row>
    <row r="2398" spans="1:34" x14ac:dyDescent="0.25">
      <c r="A2398">
        <v>2930</v>
      </c>
      <c r="B2398" s="1">
        <v>45037</v>
      </c>
      <c r="C2398">
        <v>3</v>
      </c>
      <c r="D2398" t="s">
        <v>106</v>
      </c>
      <c r="E2398" t="s">
        <v>94</v>
      </c>
      <c r="F2398" t="s">
        <v>30</v>
      </c>
      <c r="G2398" t="s">
        <v>46</v>
      </c>
      <c r="H2398" t="s">
        <v>45</v>
      </c>
      <c r="I2398" t="s">
        <v>55</v>
      </c>
      <c r="J2398" t="s">
        <v>34</v>
      </c>
      <c r="K2398" t="s">
        <v>188</v>
      </c>
      <c r="L2398" t="s">
        <v>103</v>
      </c>
      <c r="M2398" s="1">
        <v>36239</v>
      </c>
      <c r="N2398" t="s">
        <v>36</v>
      </c>
      <c r="O2398" t="s">
        <v>37</v>
      </c>
      <c r="P2398" t="s">
        <v>72</v>
      </c>
      <c r="Q2398" t="s">
        <v>39</v>
      </c>
      <c r="R2398" t="s">
        <v>78</v>
      </c>
      <c r="S2398" t="str">
        <f>IF(Table1[[#This Row],[Current Employee Rating]]&gt;=4,"High Performer",IF(Table1[[#This Row],[Current Employee Rating]]&gt;=3,"Average Performer","Low Performer"))</f>
        <v>Low Performer</v>
      </c>
      <c r="T2398">
        <v>2</v>
      </c>
      <c r="U2398" s="1">
        <v>45096</v>
      </c>
      <c r="V2398">
        <v>1</v>
      </c>
      <c r="W2398" t="str">
        <f>IF(Table1[[#This Row],[Engagement Score]]&lt;3,"Low",IF(Table1[[#This Row],[Engagement Score]]&lt;4,"Medium","High"))</f>
        <v>Low</v>
      </c>
      <c r="X2398">
        <v>4</v>
      </c>
      <c r="Y2398" t="str">
        <f>IF(Table1[[#This Row],[Satisfaction Score]]&lt;3,"Unsatisfied",IF(Table1[[#This Row],[Satisfaction Score]]&lt;4,"Neutral","Satisfied"))</f>
        <v>Satisfied</v>
      </c>
      <c r="Z2398">
        <v>2</v>
      </c>
      <c r="AA2398" s="1">
        <v>44980</v>
      </c>
      <c r="AB2398" t="s">
        <v>68</v>
      </c>
      <c r="AC2398" t="s">
        <v>51</v>
      </c>
      <c r="AD2398" t="s">
        <v>43</v>
      </c>
      <c r="AE2398">
        <v>5</v>
      </c>
      <c r="AF2398" s="5">
        <v>871.29</v>
      </c>
      <c r="AG2398">
        <v>24</v>
      </c>
      <c r="AH2398" t="str">
        <f t="shared" si="37"/>
        <v>Young Adult</v>
      </c>
    </row>
    <row r="2399" spans="1:34" x14ac:dyDescent="0.25">
      <c r="A2399">
        <v>2931</v>
      </c>
      <c r="B2399" s="1">
        <v>43859</v>
      </c>
      <c r="C2399">
        <v>6</v>
      </c>
      <c r="D2399" t="s">
        <v>28</v>
      </c>
      <c r="E2399" t="s">
        <v>87</v>
      </c>
      <c r="F2399" t="s">
        <v>108</v>
      </c>
      <c r="G2399" t="s">
        <v>55</v>
      </c>
      <c r="H2399" t="s">
        <v>56</v>
      </c>
      <c r="I2399" t="s">
        <v>33</v>
      </c>
      <c r="J2399" t="s">
        <v>34</v>
      </c>
      <c r="K2399" t="s">
        <v>188</v>
      </c>
      <c r="L2399" t="s">
        <v>70</v>
      </c>
      <c r="M2399" s="1">
        <v>25395</v>
      </c>
      <c r="N2399" t="s">
        <v>36</v>
      </c>
      <c r="O2399" t="s">
        <v>48</v>
      </c>
      <c r="P2399" t="s">
        <v>49</v>
      </c>
      <c r="Q2399" t="s">
        <v>61</v>
      </c>
      <c r="R2399" t="s">
        <v>78</v>
      </c>
      <c r="S2399" t="str">
        <f>IF(Table1[[#This Row],[Current Employee Rating]]&gt;=4,"High Performer",IF(Table1[[#This Row],[Current Employee Rating]]&gt;=3,"Average Performer","Low Performer"))</f>
        <v>Low Performer</v>
      </c>
      <c r="T2399">
        <v>2</v>
      </c>
      <c r="U2399" s="1">
        <v>44824</v>
      </c>
      <c r="V2399">
        <v>5</v>
      </c>
      <c r="W2399" t="str">
        <f>IF(Table1[[#This Row],[Engagement Score]]&lt;3,"Low",IF(Table1[[#This Row],[Engagement Score]]&lt;4,"Medium","High"))</f>
        <v>High</v>
      </c>
      <c r="X2399">
        <v>4</v>
      </c>
      <c r="Y2399" t="str">
        <f>IF(Table1[[#This Row],[Satisfaction Score]]&lt;3,"Unsatisfied",IF(Table1[[#This Row],[Satisfaction Score]]&lt;4,"Neutral","Satisfied"))</f>
        <v>Satisfied</v>
      </c>
      <c r="Z2399">
        <v>4</v>
      </c>
      <c r="AA2399" s="1">
        <v>45130</v>
      </c>
      <c r="AB2399" t="s">
        <v>41</v>
      </c>
      <c r="AC2399" t="s">
        <v>51</v>
      </c>
      <c r="AD2399" t="s">
        <v>73</v>
      </c>
      <c r="AE2399">
        <v>1</v>
      </c>
      <c r="AF2399" s="5">
        <v>485.84</v>
      </c>
      <c r="AG2399">
        <v>51</v>
      </c>
      <c r="AH2399" t="str">
        <f t="shared" si="37"/>
        <v>Middle Aged</v>
      </c>
    </row>
    <row r="2400" spans="1:34" x14ac:dyDescent="0.25">
      <c r="A2400">
        <v>2932</v>
      </c>
      <c r="B2400" s="1">
        <v>44427</v>
      </c>
      <c r="C2400">
        <v>4</v>
      </c>
      <c r="D2400" t="s">
        <v>28</v>
      </c>
      <c r="E2400" t="s">
        <v>64</v>
      </c>
      <c r="F2400" t="s">
        <v>108</v>
      </c>
      <c r="G2400" t="s">
        <v>46</v>
      </c>
      <c r="H2400" t="s">
        <v>45</v>
      </c>
      <c r="I2400" t="s">
        <v>55</v>
      </c>
      <c r="J2400" t="s">
        <v>34</v>
      </c>
      <c r="K2400" t="s">
        <v>188</v>
      </c>
      <c r="L2400" t="s">
        <v>35</v>
      </c>
      <c r="M2400" s="1">
        <v>17545</v>
      </c>
      <c r="N2400" t="s">
        <v>36</v>
      </c>
      <c r="O2400" t="s">
        <v>48</v>
      </c>
      <c r="P2400" t="s">
        <v>49</v>
      </c>
      <c r="Q2400" t="s">
        <v>39</v>
      </c>
      <c r="R2400" t="s">
        <v>40</v>
      </c>
      <c r="S2400" t="str">
        <f>IF(Table1[[#This Row],[Current Employee Rating]]&gt;=4,"High Performer",IF(Table1[[#This Row],[Current Employee Rating]]&gt;=3,"Average Performer","Low Performer"))</f>
        <v>High Performer</v>
      </c>
      <c r="T2400">
        <v>4</v>
      </c>
      <c r="U2400" s="1">
        <v>45044</v>
      </c>
      <c r="V2400">
        <v>4</v>
      </c>
      <c r="W2400" t="str">
        <f>IF(Table1[[#This Row],[Engagement Score]]&lt;3,"Low",IF(Table1[[#This Row],[Engagement Score]]&lt;4,"Medium","High"))</f>
        <v>High</v>
      </c>
      <c r="X2400">
        <v>4</v>
      </c>
      <c r="Y2400" t="str">
        <f>IF(Table1[[#This Row],[Satisfaction Score]]&lt;3,"Unsatisfied",IF(Table1[[#This Row],[Satisfaction Score]]&lt;4,"Neutral","Satisfied"))</f>
        <v>Satisfied</v>
      </c>
      <c r="Z2400">
        <v>3</v>
      </c>
      <c r="AA2400" s="1">
        <v>45063</v>
      </c>
      <c r="AB2400" t="s">
        <v>92</v>
      </c>
      <c r="AC2400" t="s">
        <v>51</v>
      </c>
      <c r="AD2400" t="s">
        <v>63</v>
      </c>
      <c r="AE2400">
        <v>2</v>
      </c>
      <c r="AF2400" s="5">
        <v>275.36</v>
      </c>
      <c r="AG2400">
        <v>73</v>
      </c>
      <c r="AH2400" t="str">
        <f t="shared" si="37"/>
        <v>Old</v>
      </c>
    </row>
    <row r="2401" spans="1:34" x14ac:dyDescent="0.25">
      <c r="A2401">
        <v>2933</v>
      </c>
      <c r="B2401" s="1">
        <v>44273</v>
      </c>
      <c r="C2401">
        <v>5</v>
      </c>
      <c r="D2401" t="s">
        <v>28</v>
      </c>
      <c r="E2401" t="s">
        <v>94</v>
      </c>
      <c r="F2401" t="s">
        <v>30</v>
      </c>
      <c r="G2401" t="s">
        <v>55</v>
      </c>
      <c r="H2401" t="s">
        <v>45</v>
      </c>
      <c r="I2401" t="s">
        <v>46</v>
      </c>
      <c r="J2401" t="s">
        <v>34</v>
      </c>
      <c r="K2401" t="s">
        <v>188</v>
      </c>
      <c r="L2401" t="s">
        <v>101</v>
      </c>
      <c r="M2401" s="1">
        <v>17970</v>
      </c>
      <c r="N2401" t="s">
        <v>36</v>
      </c>
      <c r="O2401" t="s">
        <v>48</v>
      </c>
      <c r="P2401" t="s">
        <v>38</v>
      </c>
      <c r="Q2401" t="s">
        <v>61</v>
      </c>
      <c r="R2401" t="s">
        <v>98</v>
      </c>
      <c r="S2401" t="str">
        <f>IF(Table1[[#This Row],[Current Employee Rating]]&gt;=4,"High Performer",IF(Table1[[#This Row],[Current Employee Rating]]&gt;=3,"Average Performer","Low Performer"))</f>
        <v>Low Performer</v>
      </c>
      <c r="T2401">
        <v>1</v>
      </c>
      <c r="U2401" s="1">
        <v>45048</v>
      </c>
      <c r="V2401">
        <v>3</v>
      </c>
      <c r="W2401" t="str">
        <f>IF(Table1[[#This Row],[Engagement Score]]&lt;3,"Low",IF(Table1[[#This Row],[Engagement Score]]&lt;4,"Medium","High"))</f>
        <v>Medium</v>
      </c>
      <c r="X2401">
        <v>1</v>
      </c>
      <c r="Y2401" t="str">
        <f>IF(Table1[[#This Row],[Satisfaction Score]]&lt;3,"Unsatisfied",IF(Table1[[#This Row],[Satisfaction Score]]&lt;4,"Neutral","Satisfied"))</f>
        <v>Unsatisfied</v>
      </c>
      <c r="Z2401">
        <v>4</v>
      </c>
      <c r="AA2401" s="1">
        <v>45109</v>
      </c>
      <c r="AB2401" t="s">
        <v>92</v>
      </c>
      <c r="AC2401" t="s">
        <v>51</v>
      </c>
      <c r="AD2401" t="s">
        <v>52</v>
      </c>
      <c r="AE2401">
        <v>3</v>
      </c>
      <c r="AF2401" s="5">
        <v>933.67</v>
      </c>
      <c r="AG2401">
        <v>72</v>
      </c>
      <c r="AH2401" t="str">
        <f t="shared" si="37"/>
        <v>Old</v>
      </c>
    </row>
    <row r="2402" spans="1:34" x14ac:dyDescent="0.25">
      <c r="A2402">
        <v>2934</v>
      </c>
      <c r="B2402" s="1">
        <v>44493</v>
      </c>
      <c r="C2402">
        <v>4</v>
      </c>
      <c r="D2402" t="s">
        <v>28</v>
      </c>
      <c r="E2402" t="s">
        <v>74</v>
      </c>
      <c r="F2402" t="s">
        <v>30</v>
      </c>
      <c r="G2402" t="s">
        <v>31</v>
      </c>
      <c r="H2402" t="s">
        <v>56</v>
      </c>
      <c r="I2402" t="s">
        <v>33</v>
      </c>
      <c r="J2402" t="s">
        <v>34</v>
      </c>
      <c r="K2402" t="s">
        <v>188</v>
      </c>
      <c r="L2402" t="s">
        <v>70</v>
      </c>
      <c r="M2402" s="1">
        <v>23329</v>
      </c>
      <c r="N2402" t="s">
        <v>36</v>
      </c>
      <c r="O2402" t="s">
        <v>48</v>
      </c>
      <c r="P2402" t="s">
        <v>84</v>
      </c>
      <c r="Q2402" t="s">
        <v>39</v>
      </c>
      <c r="R2402" t="s">
        <v>40</v>
      </c>
      <c r="S2402" t="str">
        <f>IF(Table1[[#This Row],[Current Employee Rating]]&gt;=4,"High Performer",IF(Table1[[#This Row],[Current Employee Rating]]&gt;=3,"Average Performer","Low Performer"))</f>
        <v>Low Performer</v>
      </c>
      <c r="T2402">
        <v>2</v>
      </c>
      <c r="U2402" s="1">
        <v>44881</v>
      </c>
      <c r="V2402">
        <v>4</v>
      </c>
      <c r="W2402" t="str">
        <f>IF(Table1[[#This Row],[Engagement Score]]&lt;3,"Low",IF(Table1[[#This Row],[Engagement Score]]&lt;4,"Medium","High"))</f>
        <v>High</v>
      </c>
      <c r="X2402">
        <v>3</v>
      </c>
      <c r="Y2402" t="str">
        <f>IF(Table1[[#This Row],[Satisfaction Score]]&lt;3,"Unsatisfied",IF(Table1[[#This Row],[Satisfaction Score]]&lt;4,"Neutral","Satisfied"))</f>
        <v>Neutral</v>
      </c>
      <c r="Z2402">
        <v>1</v>
      </c>
      <c r="AA2402" s="1">
        <v>44999</v>
      </c>
      <c r="AB2402" t="s">
        <v>68</v>
      </c>
      <c r="AC2402" t="s">
        <v>42</v>
      </c>
      <c r="AD2402" t="s">
        <v>73</v>
      </c>
      <c r="AE2402">
        <v>4</v>
      </c>
      <c r="AF2402" s="5">
        <v>927.08</v>
      </c>
      <c r="AG2402">
        <v>58</v>
      </c>
      <c r="AH2402" t="str">
        <f t="shared" si="37"/>
        <v>Middle Aged</v>
      </c>
    </row>
    <row r="2403" spans="1:34" x14ac:dyDescent="0.25">
      <c r="A2403">
        <v>2935</v>
      </c>
      <c r="B2403" s="1">
        <v>44107</v>
      </c>
      <c r="C2403">
        <v>5</v>
      </c>
      <c r="D2403" t="s">
        <v>28</v>
      </c>
      <c r="E2403" t="s">
        <v>81</v>
      </c>
      <c r="F2403" t="s">
        <v>30</v>
      </c>
      <c r="G2403" t="s">
        <v>31</v>
      </c>
      <c r="H2403" t="s">
        <v>56</v>
      </c>
      <c r="I2403" t="s">
        <v>46</v>
      </c>
      <c r="J2403" t="s">
        <v>34</v>
      </c>
      <c r="K2403" t="s">
        <v>188</v>
      </c>
      <c r="L2403" t="s">
        <v>101</v>
      </c>
      <c r="M2403" s="1">
        <v>35042</v>
      </c>
      <c r="N2403" t="s">
        <v>36</v>
      </c>
      <c r="O2403" t="s">
        <v>48</v>
      </c>
      <c r="P2403" t="s">
        <v>38</v>
      </c>
      <c r="Q2403" t="s">
        <v>77</v>
      </c>
      <c r="R2403" t="s">
        <v>40</v>
      </c>
      <c r="S2403" t="str">
        <f>IF(Table1[[#This Row],[Current Employee Rating]]&gt;=4,"High Performer",IF(Table1[[#This Row],[Current Employee Rating]]&gt;=3,"Average Performer","Low Performer"))</f>
        <v>High Performer</v>
      </c>
      <c r="T2403">
        <v>5</v>
      </c>
      <c r="U2403" s="1">
        <v>44971</v>
      </c>
      <c r="V2403">
        <v>5</v>
      </c>
      <c r="W2403" t="str">
        <f>IF(Table1[[#This Row],[Engagement Score]]&lt;3,"Low",IF(Table1[[#This Row],[Engagement Score]]&lt;4,"Medium","High"))</f>
        <v>High</v>
      </c>
      <c r="X2403">
        <v>1</v>
      </c>
      <c r="Y2403" t="str">
        <f>IF(Table1[[#This Row],[Satisfaction Score]]&lt;3,"Unsatisfied",IF(Table1[[#This Row],[Satisfaction Score]]&lt;4,"Neutral","Satisfied"))</f>
        <v>Unsatisfied</v>
      </c>
      <c r="Z2403">
        <v>1</v>
      </c>
      <c r="AA2403" s="1">
        <v>45132</v>
      </c>
      <c r="AB2403" t="s">
        <v>92</v>
      </c>
      <c r="AC2403" t="s">
        <v>51</v>
      </c>
      <c r="AD2403" t="s">
        <v>73</v>
      </c>
      <c r="AE2403">
        <v>4</v>
      </c>
      <c r="AF2403" s="5">
        <v>395.52</v>
      </c>
      <c r="AG2403">
        <v>25</v>
      </c>
      <c r="AH2403" t="str">
        <f t="shared" si="37"/>
        <v>Adult</v>
      </c>
    </row>
    <row r="2404" spans="1:34" x14ac:dyDescent="0.25">
      <c r="A2404">
        <v>2936</v>
      </c>
      <c r="B2404" s="1">
        <v>44978</v>
      </c>
      <c r="C2404">
        <v>3</v>
      </c>
      <c r="D2404" t="s">
        <v>28</v>
      </c>
      <c r="E2404" t="s">
        <v>54</v>
      </c>
      <c r="F2404" t="s">
        <v>30</v>
      </c>
      <c r="G2404" t="s">
        <v>31</v>
      </c>
      <c r="H2404" t="s">
        <v>32</v>
      </c>
      <c r="I2404" t="s">
        <v>46</v>
      </c>
      <c r="J2404" t="s">
        <v>34</v>
      </c>
      <c r="K2404" t="s">
        <v>188</v>
      </c>
      <c r="L2404" t="s">
        <v>65</v>
      </c>
      <c r="M2404" s="1">
        <v>30940</v>
      </c>
      <c r="N2404" t="s">
        <v>36</v>
      </c>
      <c r="O2404" t="s">
        <v>48</v>
      </c>
      <c r="P2404" t="s">
        <v>84</v>
      </c>
      <c r="Q2404" t="s">
        <v>67</v>
      </c>
      <c r="R2404" t="s">
        <v>98</v>
      </c>
      <c r="S2404" t="str">
        <f>IF(Table1[[#This Row],[Current Employee Rating]]&gt;=4,"High Performer",IF(Table1[[#This Row],[Current Employee Rating]]&gt;=3,"Average Performer","Low Performer"))</f>
        <v>Low Performer</v>
      </c>
      <c r="T2404">
        <v>1</v>
      </c>
      <c r="U2404" s="1">
        <v>44822</v>
      </c>
      <c r="V2404">
        <v>4</v>
      </c>
      <c r="W2404" t="str">
        <f>IF(Table1[[#This Row],[Engagement Score]]&lt;3,"Low",IF(Table1[[#This Row],[Engagement Score]]&lt;4,"Medium","High"))</f>
        <v>High</v>
      </c>
      <c r="X2404">
        <v>3</v>
      </c>
      <c r="Y2404" t="str">
        <f>IF(Table1[[#This Row],[Satisfaction Score]]&lt;3,"Unsatisfied",IF(Table1[[#This Row],[Satisfaction Score]]&lt;4,"Neutral","Satisfied"))</f>
        <v>Neutral</v>
      </c>
      <c r="Z2404">
        <v>1</v>
      </c>
      <c r="AA2404" s="1">
        <v>44918</v>
      </c>
      <c r="AB2404" t="s">
        <v>41</v>
      </c>
      <c r="AC2404" t="s">
        <v>42</v>
      </c>
      <c r="AD2404" t="s">
        <v>63</v>
      </c>
      <c r="AE2404">
        <v>3</v>
      </c>
      <c r="AF2404" s="5">
        <v>123.26</v>
      </c>
      <c r="AG2404">
        <v>39</v>
      </c>
      <c r="AH2404" t="str">
        <f t="shared" si="37"/>
        <v>Adult</v>
      </c>
    </row>
    <row r="2405" spans="1:34" x14ac:dyDescent="0.25">
      <c r="A2405">
        <v>2937</v>
      </c>
      <c r="B2405" s="1">
        <v>44044</v>
      </c>
      <c r="C2405">
        <v>5</v>
      </c>
      <c r="D2405" t="s">
        <v>28</v>
      </c>
      <c r="E2405" t="s">
        <v>69</v>
      </c>
      <c r="F2405" t="s">
        <v>30</v>
      </c>
      <c r="G2405" t="s">
        <v>31</v>
      </c>
      <c r="H2405" t="s">
        <v>45</v>
      </c>
      <c r="I2405" t="s">
        <v>33</v>
      </c>
      <c r="J2405" t="s">
        <v>34</v>
      </c>
      <c r="K2405" t="s">
        <v>188</v>
      </c>
      <c r="L2405" t="s">
        <v>105</v>
      </c>
      <c r="M2405" s="1">
        <v>19198</v>
      </c>
      <c r="N2405" t="s">
        <v>36</v>
      </c>
      <c r="O2405" t="s">
        <v>48</v>
      </c>
      <c r="P2405" t="s">
        <v>72</v>
      </c>
      <c r="Q2405" t="s">
        <v>67</v>
      </c>
      <c r="R2405" t="s">
        <v>98</v>
      </c>
      <c r="S2405" t="str">
        <f>IF(Table1[[#This Row],[Current Employee Rating]]&gt;=4,"High Performer",IF(Table1[[#This Row],[Current Employee Rating]]&gt;=3,"Average Performer","Low Performer"))</f>
        <v>Low Performer</v>
      </c>
      <c r="T2405">
        <v>2</v>
      </c>
      <c r="U2405" s="1">
        <v>44904</v>
      </c>
      <c r="V2405">
        <v>1</v>
      </c>
      <c r="W2405" t="str">
        <f>IF(Table1[[#This Row],[Engagement Score]]&lt;3,"Low",IF(Table1[[#This Row],[Engagement Score]]&lt;4,"Medium","High"))</f>
        <v>Low</v>
      </c>
      <c r="X2405">
        <v>4</v>
      </c>
      <c r="Y2405" t="str">
        <f>IF(Table1[[#This Row],[Satisfaction Score]]&lt;3,"Unsatisfied",IF(Table1[[#This Row],[Satisfaction Score]]&lt;4,"Neutral","Satisfied"))</f>
        <v>Satisfied</v>
      </c>
      <c r="Z2405">
        <v>4</v>
      </c>
      <c r="AA2405" s="1">
        <v>45132</v>
      </c>
      <c r="AB2405" t="s">
        <v>41</v>
      </c>
      <c r="AC2405" t="s">
        <v>42</v>
      </c>
      <c r="AD2405" t="s">
        <v>63</v>
      </c>
      <c r="AE2405">
        <v>3</v>
      </c>
      <c r="AF2405" s="5">
        <v>198.45</v>
      </c>
      <c r="AG2405">
        <v>68</v>
      </c>
      <c r="AH2405" t="str">
        <f t="shared" si="37"/>
        <v>Old</v>
      </c>
    </row>
    <row r="2406" spans="1:34" x14ac:dyDescent="0.25">
      <c r="A2406">
        <v>2938</v>
      </c>
      <c r="B2406" s="1">
        <v>44934</v>
      </c>
      <c r="C2406">
        <v>3</v>
      </c>
      <c r="D2406" t="s">
        <v>28</v>
      </c>
      <c r="E2406" t="s">
        <v>29</v>
      </c>
      <c r="F2406" t="s">
        <v>30</v>
      </c>
      <c r="G2406" t="s">
        <v>55</v>
      </c>
      <c r="H2406" t="s">
        <v>32</v>
      </c>
      <c r="I2406" t="s">
        <v>55</v>
      </c>
      <c r="J2406" t="s">
        <v>34</v>
      </c>
      <c r="K2406" t="s">
        <v>188</v>
      </c>
      <c r="L2406" t="s">
        <v>47</v>
      </c>
      <c r="M2406" s="1">
        <v>26644</v>
      </c>
      <c r="N2406" t="s">
        <v>36</v>
      </c>
      <c r="O2406" t="s">
        <v>48</v>
      </c>
      <c r="P2406" t="s">
        <v>38</v>
      </c>
      <c r="Q2406" t="s">
        <v>67</v>
      </c>
      <c r="R2406" t="s">
        <v>98</v>
      </c>
      <c r="S2406" t="str">
        <f>IF(Table1[[#This Row],[Current Employee Rating]]&gt;=4,"High Performer",IF(Table1[[#This Row],[Current Employee Rating]]&gt;=3,"Average Performer","Low Performer"))</f>
        <v>Low Performer</v>
      </c>
      <c r="T2406">
        <v>1</v>
      </c>
      <c r="U2406" s="1">
        <v>44956</v>
      </c>
      <c r="V2406">
        <v>2</v>
      </c>
      <c r="W2406" t="str">
        <f>IF(Table1[[#This Row],[Engagement Score]]&lt;3,"Low",IF(Table1[[#This Row],[Engagement Score]]&lt;4,"Medium","High"))</f>
        <v>Low</v>
      </c>
      <c r="X2406">
        <v>5</v>
      </c>
      <c r="Y2406" t="str">
        <f>IF(Table1[[#This Row],[Satisfaction Score]]&lt;3,"Unsatisfied",IF(Table1[[#This Row],[Satisfaction Score]]&lt;4,"Neutral","Satisfied"))</f>
        <v>Satisfied</v>
      </c>
      <c r="Z2406">
        <v>1</v>
      </c>
      <c r="AA2406" s="1">
        <v>45064</v>
      </c>
      <c r="AB2406" t="s">
        <v>92</v>
      </c>
      <c r="AC2406" t="s">
        <v>42</v>
      </c>
      <c r="AD2406" t="s">
        <v>73</v>
      </c>
      <c r="AE2406">
        <v>2</v>
      </c>
      <c r="AF2406" s="5">
        <v>478.07</v>
      </c>
      <c r="AG2406">
        <v>51</v>
      </c>
      <c r="AH2406" t="str">
        <f t="shared" si="37"/>
        <v>Middle Aged</v>
      </c>
    </row>
    <row r="2407" spans="1:34" x14ac:dyDescent="0.25">
      <c r="A2407">
        <v>2939</v>
      </c>
      <c r="B2407" s="1">
        <v>44768</v>
      </c>
      <c r="C2407">
        <v>3</v>
      </c>
      <c r="D2407" t="s">
        <v>28</v>
      </c>
      <c r="E2407" t="s">
        <v>85</v>
      </c>
      <c r="F2407" t="s">
        <v>30</v>
      </c>
      <c r="G2407" t="s">
        <v>31</v>
      </c>
      <c r="H2407" t="s">
        <v>56</v>
      </c>
      <c r="I2407" t="s">
        <v>55</v>
      </c>
      <c r="J2407" t="s">
        <v>34</v>
      </c>
      <c r="K2407" t="s">
        <v>188</v>
      </c>
      <c r="L2407" t="s">
        <v>75</v>
      </c>
      <c r="M2407" s="1">
        <v>29425</v>
      </c>
      <c r="N2407" t="s">
        <v>36</v>
      </c>
      <c r="O2407" t="s">
        <v>37</v>
      </c>
      <c r="P2407" t="s">
        <v>49</v>
      </c>
      <c r="Q2407" t="s">
        <v>61</v>
      </c>
      <c r="R2407" t="s">
        <v>98</v>
      </c>
      <c r="S2407" t="str">
        <f>IF(Table1[[#This Row],[Current Employee Rating]]&gt;=4,"High Performer",IF(Table1[[#This Row],[Current Employee Rating]]&gt;=3,"Average Performer","Low Performer"))</f>
        <v>Low Performer</v>
      </c>
      <c r="T2407">
        <v>2</v>
      </c>
      <c r="U2407" s="1">
        <v>45029</v>
      </c>
      <c r="V2407">
        <v>4</v>
      </c>
      <c r="W2407" t="str">
        <f>IF(Table1[[#This Row],[Engagement Score]]&lt;3,"Low",IF(Table1[[#This Row],[Engagement Score]]&lt;4,"Medium","High"))</f>
        <v>High</v>
      </c>
      <c r="X2407">
        <v>3</v>
      </c>
      <c r="Y2407" t="str">
        <f>IF(Table1[[#This Row],[Satisfaction Score]]&lt;3,"Unsatisfied",IF(Table1[[#This Row],[Satisfaction Score]]&lt;4,"Neutral","Satisfied"))</f>
        <v>Neutral</v>
      </c>
      <c r="Z2407">
        <v>3</v>
      </c>
      <c r="AA2407" s="1">
        <v>44810</v>
      </c>
      <c r="AB2407" t="s">
        <v>62</v>
      </c>
      <c r="AC2407" t="s">
        <v>51</v>
      </c>
      <c r="AD2407" t="s">
        <v>63</v>
      </c>
      <c r="AE2407">
        <v>3</v>
      </c>
      <c r="AF2407" s="5">
        <v>285.5</v>
      </c>
      <c r="AG2407">
        <v>42</v>
      </c>
      <c r="AH2407" t="str">
        <f t="shared" si="37"/>
        <v>Middle Aged</v>
      </c>
    </row>
    <row r="2408" spans="1:34" x14ac:dyDescent="0.25">
      <c r="A2408">
        <v>2940</v>
      </c>
      <c r="B2408" s="1">
        <v>44074</v>
      </c>
      <c r="C2408">
        <v>5</v>
      </c>
      <c r="D2408" t="s">
        <v>28</v>
      </c>
      <c r="E2408" t="s">
        <v>44</v>
      </c>
      <c r="F2408" t="s">
        <v>30</v>
      </c>
      <c r="G2408" t="s">
        <v>31</v>
      </c>
      <c r="H2408" t="s">
        <v>45</v>
      </c>
      <c r="I2408" t="s">
        <v>46</v>
      </c>
      <c r="J2408" t="s">
        <v>34</v>
      </c>
      <c r="K2408" t="s">
        <v>188</v>
      </c>
      <c r="L2408" t="s">
        <v>105</v>
      </c>
      <c r="M2408" s="1">
        <v>26638</v>
      </c>
      <c r="N2408" t="s">
        <v>36</v>
      </c>
      <c r="O2408" t="s">
        <v>37</v>
      </c>
      <c r="P2408" t="s">
        <v>72</v>
      </c>
      <c r="Q2408" t="s">
        <v>61</v>
      </c>
      <c r="R2408" t="s">
        <v>98</v>
      </c>
      <c r="S2408" t="str">
        <f>IF(Table1[[#This Row],[Current Employee Rating]]&gt;=4,"High Performer",IF(Table1[[#This Row],[Current Employee Rating]]&gt;=3,"Average Performer","Low Performer"))</f>
        <v>High Performer</v>
      </c>
      <c r="T2408">
        <v>5</v>
      </c>
      <c r="U2408" s="1">
        <v>45034</v>
      </c>
      <c r="V2408">
        <v>5</v>
      </c>
      <c r="W2408" t="str">
        <f>IF(Table1[[#This Row],[Engagement Score]]&lt;3,"Low",IF(Table1[[#This Row],[Engagement Score]]&lt;4,"Medium","High"))</f>
        <v>High</v>
      </c>
      <c r="X2408">
        <v>1</v>
      </c>
      <c r="Y2408" t="str">
        <f>IF(Table1[[#This Row],[Satisfaction Score]]&lt;3,"Unsatisfied",IF(Table1[[#This Row],[Satisfaction Score]]&lt;4,"Neutral","Satisfied"))</f>
        <v>Unsatisfied</v>
      </c>
      <c r="Z2408">
        <v>3</v>
      </c>
      <c r="AA2408" s="1">
        <v>45091</v>
      </c>
      <c r="AB2408" t="s">
        <v>92</v>
      </c>
      <c r="AC2408" t="s">
        <v>51</v>
      </c>
      <c r="AD2408" t="s">
        <v>73</v>
      </c>
      <c r="AE2408">
        <v>2</v>
      </c>
      <c r="AF2408" s="5">
        <v>490.26</v>
      </c>
      <c r="AG2408">
        <v>48</v>
      </c>
      <c r="AH2408" t="str">
        <f t="shared" si="37"/>
        <v>Middle Aged</v>
      </c>
    </row>
    <row r="2409" spans="1:34" x14ac:dyDescent="0.25">
      <c r="A2409">
        <v>2941</v>
      </c>
      <c r="B2409" s="1">
        <v>44870</v>
      </c>
      <c r="C2409">
        <v>3</v>
      </c>
      <c r="D2409" t="s">
        <v>28</v>
      </c>
      <c r="E2409" t="s">
        <v>87</v>
      </c>
      <c r="F2409" t="s">
        <v>30</v>
      </c>
      <c r="G2409" t="s">
        <v>46</v>
      </c>
      <c r="H2409" t="s">
        <v>56</v>
      </c>
      <c r="I2409" t="s">
        <v>55</v>
      </c>
      <c r="J2409" t="s">
        <v>34</v>
      </c>
      <c r="K2409" t="s">
        <v>188</v>
      </c>
      <c r="L2409" t="s">
        <v>79</v>
      </c>
      <c r="M2409" s="1">
        <v>34450</v>
      </c>
      <c r="N2409" t="s">
        <v>36</v>
      </c>
      <c r="O2409" t="s">
        <v>48</v>
      </c>
      <c r="P2409" t="s">
        <v>49</v>
      </c>
      <c r="Q2409" t="s">
        <v>77</v>
      </c>
      <c r="R2409" t="s">
        <v>98</v>
      </c>
      <c r="S2409" t="str">
        <f>IF(Table1[[#This Row],[Current Employee Rating]]&gt;=4,"High Performer",IF(Table1[[#This Row],[Current Employee Rating]]&gt;=3,"Average Performer","Low Performer"))</f>
        <v>Low Performer</v>
      </c>
      <c r="T2409">
        <v>2</v>
      </c>
      <c r="U2409" s="1">
        <v>44909</v>
      </c>
      <c r="V2409">
        <v>5</v>
      </c>
      <c r="W2409" t="str">
        <f>IF(Table1[[#This Row],[Engagement Score]]&lt;3,"Low",IF(Table1[[#This Row],[Engagement Score]]&lt;4,"Medium","High"))</f>
        <v>High</v>
      </c>
      <c r="X2409">
        <v>2</v>
      </c>
      <c r="Y2409" t="str">
        <f>IF(Table1[[#This Row],[Satisfaction Score]]&lt;3,"Unsatisfied",IF(Table1[[#This Row],[Satisfaction Score]]&lt;4,"Neutral","Satisfied"))</f>
        <v>Unsatisfied</v>
      </c>
      <c r="Z2409">
        <v>5</v>
      </c>
      <c r="AA2409" s="1">
        <v>44876</v>
      </c>
      <c r="AB2409" t="s">
        <v>50</v>
      </c>
      <c r="AC2409" t="s">
        <v>42</v>
      </c>
      <c r="AD2409" t="s">
        <v>63</v>
      </c>
      <c r="AE2409">
        <v>3</v>
      </c>
      <c r="AF2409" s="5">
        <v>828.68</v>
      </c>
      <c r="AG2409">
        <v>28</v>
      </c>
      <c r="AH2409" t="str">
        <f t="shared" si="37"/>
        <v>Adult</v>
      </c>
    </row>
    <row r="2410" spans="1:34" x14ac:dyDescent="0.25">
      <c r="A2410">
        <v>2942</v>
      </c>
      <c r="B2410" s="1">
        <v>43615</v>
      </c>
      <c r="C2410">
        <v>6</v>
      </c>
      <c r="D2410" t="s">
        <v>28</v>
      </c>
      <c r="E2410" t="s">
        <v>64</v>
      </c>
      <c r="F2410" t="s">
        <v>30</v>
      </c>
      <c r="G2410" t="s">
        <v>55</v>
      </c>
      <c r="H2410" t="s">
        <v>32</v>
      </c>
      <c r="I2410" t="s">
        <v>46</v>
      </c>
      <c r="J2410" t="s">
        <v>34</v>
      </c>
      <c r="K2410" t="s">
        <v>188</v>
      </c>
      <c r="L2410" t="s">
        <v>58</v>
      </c>
      <c r="M2410" s="1">
        <v>17958</v>
      </c>
      <c r="N2410" t="s">
        <v>36</v>
      </c>
      <c r="O2410" t="s">
        <v>37</v>
      </c>
      <c r="P2410" t="s">
        <v>72</v>
      </c>
      <c r="Q2410" t="s">
        <v>39</v>
      </c>
      <c r="R2410" t="s">
        <v>98</v>
      </c>
      <c r="S2410" t="str">
        <f>IF(Table1[[#This Row],[Current Employee Rating]]&gt;=4,"High Performer",IF(Table1[[#This Row],[Current Employee Rating]]&gt;=3,"Average Performer","Low Performer"))</f>
        <v>Low Performer</v>
      </c>
      <c r="T2410">
        <v>2</v>
      </c>
      <c r="U2410" s="1">
        <v>44851</v>
      </c>
      <c r="V2410">
        <v>3</v>
      </c>
      <c r="W2410" t="str">
        <f>IF(Table1[[#This Row],[Engagement Score]]&lt;3,"Low",IF(Table1[[#This Row],[Engagement Score]]&lt;4,"Medium","High"))</f>
        <v>Medium</v>
      </c>
      <c r="X2410">
        <v>3</v>
      </c>
      <c r="Y2410" t="str">
        <f>IF(Table1[[#This Row],[Satisfaction Score]]&lt;3,"Unsatisfied",IF(Table1[[#This Row],[Satisfaction Score]]&lt;4,"Neutral","Satisfied"))</f>
        <v>Neutral</v>
      </c>
      <c r="Z2410">
        <v>4</v>
      </c>
      <c r="AA2410" s="1">
        <v>44977</v>
      </c>
      <c r="AB2410" t="s">
        <v>68</v>
      </c>
      <c r="AC2410" t="s">
        <v>51</v>
      </c>
      <c r="AD2410" t="s">
        <v>52</v>
      </c>
      <c r="AE2410">
        <v>2</v>
      </c>
      <c r="AF2410" s="5">
        <v>858.29</v>
      </c>
      <c r="AG2410">
        <v>70</v>
      </c>
      <c r="AH2410" t="str">
        <f t="shared" si="37"/>
        <v>Old</v>
      </c>
    </row>
    <row r="2411" spans="1:34" x14ac:dyDescent="0.25">
      <c r="A2411">
        <v>2943</v>
      </c>
      <c r="B2411" s="1">
        <v>43808</v>
      </c>
      <c r="C2411">
        <v>6</v>
      </c>
      <c r="D2411" t="s">
        <v>28</v>
      </c>
      <c r="E2411" t="s">
        <v>94</v>
      </c>
      <c r="F2411" t="s">
        <v>30</v>
      </c>
      <c r="G2411" t="s">
        <v>55</v>
      </c>
      <c r="H2411" t="s">
        <v>56</v>
      </c>
      <c r="I2411" t="s">
        <v>46</v>
      </c>
      <c r="J2411" t="s">
        <v>34</v>
      </c>
      <c r="K2411" t="s">
        <v>188</v>
      </c>
      <c r="L2411" t="s">
        <v>58</v>
      </c>
      <c r="M2411" s="1">
        <v>23056</v>
      </c>
      <c r="N2411" t="s">
        <v>36</v>
      </c>
      <c r="O2411" t="s">
        <v>37</v>
      </c>
      <c r="P2411" t="s">
        <v>60</v>
      </c>
      <c r="Q2411" t="s">
        <v>61</v>
      </c>
      <c r="R2411" t="s">
        <v>98</v>
      </c>
      <c r="S2411" t="str">
        <f>IF(Table1[[#This Row],[Current Employee Rating]]&gt;=4,"High Performer",IF(Table1[[#This Row],[Current Employee Rating]]&gt;=3,"Average Performer","Low Performer"))</f>
        <v>Low Performer</v>
      </c>
      <c r="T2411">
        <v>2</v>
      </c>
      <c r="U2411" s="1">
        <v>44852</v>
      </c>
      <c r="V2411">
        <v>4</v>
      </c>
      <c r="W2411" t="str">
        <f>IF(Table1[[#This Row],[Engagement Score]]&lt;3,"Low",IF(Table1[[#This Row],[Engagement Score]]&lt;4,"Medium","High"))</f>
        <v>High</v>
      </c>
      <c r="X2411">
        <v>1</v>
      </c>
      <c r="Y2411" t="str">
        <f>IF(Table1[[#This Row],[Satisfaction Score]]&lt;3,"Unsatisfied",IF(Table1[[#This Row],[Satisfaction Score]]&lt;4,"Neutral","Satisfied"))</f>
        <v>Unsatisfied</v>
      </c>
      <c r="Z2411">
        <v>5</v>
      </c>
      <c r="AA2411" s="1">
        <v>45020</v>
      </c>
      <c r="AB2411" t="s">
        <v>92</v>
      </c>
      <c r="AC2411" t="s">
        <v>51</v>
      </c>
      <c r="AD2411" t="s">
        <v>63</v>
      </c>
      <c r="AE2411">
        <v>3</v>
      </c>
      <c r="AF2411" s="5">
        <v>494.19</v>
      </c>
      <c r="AG2411">
        <v>56</v>
      </c>
      <c r="AH2411" t="str">
        <f t="shared" si="37"/>
        <v>Middle Aged</v>
      </c>
    </row>
    <row r="2412" spans="1:34" x14ac:dyDescent="0.25">
      <c r="A2412">
        <v>2944</v>
      </c>
      <c r="B2412" s="1">
        <v>43595</v>
      </c>
      <c r="C2412">
        <v>7</v>
      </c>
      <c r="D2412" t="s">
        <v>28</v>
      </c>
      <c r="E2412" t="s">
        <v>74</v>
      </c>
      <c r="F2412" t="s">
        <v>30</v>
      </c>
      <c r="G2412" t="s">
        <v>46</v>
      </c>
      <c r="H2412" t="s">
        <v>32</v>
      </c>
      <c r="I2412" t="s">
        <v>46</v>
      </c>
      <c r="J2412" t="s">
        <v>34</v>
      </c>
      <c r="K2412" t="s">
        <v>188</v>
      </c>
      <c r="L2412" t="s">
        <v>75</v>
      </c>
      <c r="M2412" s="1">
        <v>19092</v>
      </c>
      <c r="N2412" t="s">
        <v>36</v>
      </c>
      <c r="O2412" t="s">
        <v>37</v>
      </c>
      <c r="P2412" t="s">
        <v>60</v>
      </c>
      <c r="Q2412" t="s">
        <v>39</v>
      </c>
      <c r="R2412" t="s">
        <v>98</v>
      </c>
      <c r="S2412" t="str">
        <f>IF(Table1[[#This Row],[Current Employee Rating]]&gt;=4,"High Performer",IF(Table1[[#This Row],[Current Employee Rating]]&gt;=3,"Average Performer","Low Performer"))</f>
        <v>Low Performer</v>
      </c>
      <c r="T2412">
        <v>1</v>
      </c>
      <c r="U2412" s="1">
        <v>45067</v>
      </c>
      <c r="V2412">
        <v>2</v>
      </c>
      <c r="W2412" t="str">
        <f>IF(Table1[[#This Row],[Engagement Score]]&lt;3,"Low",IF(Table1[[#This Row],[Engagement Score]]&lt;4,"Medium","High"))</f>
        <v>Low</v>
      </c>
      <c r="X2412">
        <v>4</v>
      </c>
      <c r="Y2412" t="str">
        <f>IF(Table1[[#This Row],[Satisfaction Score]]&lt;3,"Unsatisfied",IF(Table1[[#This Row],[Satisfaction Score]]&lt;4,"Neutral","Satisfied"))</f>
        <v>Satisfied</v>
      </c>
      <c r="Z2412">
        <v>1</v>
      </c>
      <c r="AA2412" s="1">
        <v>44974</v>
      </c>
      <c r="AB2412" t="s">
        <v>92</v>
      </c>
      <c r="AC2412" t="s">
        <v>42</v>
      </c>
      <c r="AD2412" t="s">
        <v>73</v>
      </c>
      <c r="AE2412">
        <v>4</v>
      </c>
      <c r="AF2412" s="5">
        <v>502.56</v>
      </c>
      <c r="AG2412">
        <v>67</v>
      </c>
      <c r="AH2412" t="str">
        <f t="shared" si="37"/>
        <v>Old</v>
      </c>
    </row>
    <row r="2413" spans="1:34" x14ac:dyDescent="0.25">
      <c r="A2413">
        <v>2945</v>
      </c>
      <c r="B2413" s="1">
        <v>43711</v>
      </c>
      <c r="C2413">
        <v>6</v>
      </c>
      <c r="D2413" t="s">
        <v>28</v>
      </c>
      <c r="E2413" t="s">
        <v>81</v>
      </c>
      <c r="F2413" t="s">
        <v>108</v>
      </c>
      <c r="G2413" t="s">
        <v>55</v>
      </c>
      <c r="H2413" t="s">
        <v>56</v>
      </c>
      <c r="I2413" t="s">
        <v>33</v>
      </c>
      <c r="J2413" t="s">
        <v>34</v>
      </c>
      <c r="K2413" t="s">
        <v>188</v>
      </c>
      <c r="L2413" t="s">
        <v>47</v>
      </c>
      <c r="M2413" s="1">
        <v>27993</v>
      </c>
      <c r="N2413" t="s">
        <v>36</v>
      </c>
      <c r="O2413" t="s">
        <v>48</v>
      </c>
      <c r="P2413" t="s">
        <v>38</v>
      </c>
      <c r="Q2413" t="s">
        <v>39</v>
      </c>
      <c r="R2413" t="s">
        <v>98</v>
      </c>
      <c r="S2413" t="str">
        <f>IF(Table1[[#This Row],[Current Employee Rating]]&gt;=4,"High Performer",IF(Table1[[#This Row],[Current Employee Rating]]&gt;=3,"Average Performer","Low Performer"))</f>
        <v>High Performer</v>
      </c>
      <c r="T2413">
        <v>4</v>
      </c>
      <c r="U2413" s="1">
        <v>44825</v>
      </c>
      <c r="V2413">
        <v>4</v>
      </c>
      <c r="W2413" t="str">
        <f>IF(Table1[[#This Row],[Engagement Score]]&lt;3,"Low",IF(Table1[[#This Row],[Engagement Score]]&lt;4,"Medium","High"))</f>
        <v>High</v>
      </c>
      <c r="X2413">
        <v>2</v>
      </c>
      <c r="Y2413" t="str">
        <f>IF(Table1[[#This Row],[Satisfaction Score]]&lt;3,"Unsatisfied",IF(Table1[[#This Row],[Satisfaction Score]]&lt;4,"Neutral","Satisfied"))</f>
        <v>Unsatisfied</v>
      </c>
      <c r="Z2413">
        <v>1</v>
      </c>
      <c r="AA2413" s="1">
        <v>45108</v>
      </c>
      <c r="AB2413" t="s">
        <v>92</v>
      </c>
      <c r="AC2413" t="s">
        <v>51</v>
      </c>
      <c r="AD2413" t="s">
        <v>43</v>
      </c>
      <c r="AE2413">
        <v>5</v>
      </c>
      <c r="AF2413" s="5">
        <v>826.82</v>
      </c>
      <c r="AG2413">
        <v>43</v>
      </c>
      <c r="AH2413" t="str">
        <f t="shared" si="37"/>
        <v>Middle Aged</v>
      </c>
    </row>
    <row r="2414" spans="1:34" x14ac:dyDescent="0.25">
      <c r="A2414">
        <v>2946</v>
      </c>
      <c r="B2414" s="1">
        <v>43356</v>
      </c>
      <c r="C2414">
        <v>7</v>
      </c>
      <c r="D2414" t="s">
        <v>106</v>
      </c>
      <c r="E2414" t="s">
        <v>69</v>
      </c>
      <c r="F2414" t="s">
        <v>30</v>
      </c>
      <c r="G2414" t="s">
        <v>31</v>
      </c>
      <c r="H2414" t="s">
        <v>45</v>
      </c>
      <c r="I2414" t="s">
        <v>55</v>
      </c>
      <c r="J2414" t="s">
        <v>34</v>
      </c>
      <c r="K2414" t="s">
        <v>188</v>
      </c>
      <c r="L2414" t="s">
        <v>89</v>
      </c>
      <c r="M2414" s="1">
        <v>30862</v>
      </c>
      <c r="N2414" t="s">
        <v>36</v>
      </c>
      <c r="O2414" t="s">
        <v>48</v>
      </c>
      <c r="P2414" t="s">
        <v>72</v>
      </c>
      <c r="Q2414" t="s">
        <v>77</v>
      </c>
      <c r="R2414" t="s">
        <v>98</v>
      </c>
      <c r="S2414" t="str">
        <f>IF(Table1[[#This Row],[Current Employee Rating]]&gt;=4,"High Performer",IF(Table1[[#This Row],[Current Employee Rating]]&gt;=3,"Average Performer","Low Performer"))</f>
        <v>Low Performer</v>
      </c>
      <c r="T2414">
        <v>2</v>
      </c>
      <c r="U2414" s="1">
        <v>44946</v>
      </c>
      <c r="V2414">
        <v>4</v>
      </c>
      <c r="W2414" t="str">
        <f>IF(Table1[[#This Row],[Engagement Score]]&lt;3,"Low",IF(Table1[[#This Row],[Engagement Score]]&lt;4,"Medium","High"))</f>
        <v>High</v>
      </c>
      <c r="X2414">
        <v>5</v>
      </c>
      <c r="Y2414" t="str">
        <f>IF(Table1[[#This Row],[Satisfaction Score]]&lt;3,"Unsatisfied",IF(Table1[[#This Row],[Satisfaction Score]]&lt;4,"Neutral","Satisfied"))</f>
        <v>Satisfied</v>
      </c>
      <c r="Z2414">
        <v>3</v>
      </c>
      <c r="AA2414" s="1">
        <v>45119</v>
      </c>
      <c r="AB2414" t="s">
        <v>41</v>
      </c>
      <c r="AC2414" t="s">
        <v>42</v>
      </c>
      <c r="AD2414" t="s">
        <v>43</v>
      </c>
      <c r="AE2414">
        <v>4</v>
      </c>
      <c r="AF2414" s="5">
        <v>655.83</v>
      </c>
      <c r="AG2414">
        <v>34</v>
      </c>
      <c r="AH2414" t="str">
        <f t="shared" si="37"/>
        <v>Adult</v>
      </c>
    </row>
    <row r="2415" spans="1:34" x14ac:dyDescent="0.25">
      <c r="A2415">
        <v>2947</v>
      </c>
      <c r="B2415" s="1">
        <v>44357</v>
      </c>
      <c r="C2415">
        <v>4</v>
      </c>
      <c r="D2415" t="s">
        <v>106</v>
      </c>
      <c r="E2415" t="s">
        <v>29</v>
      </c>
      <c r="F2415" t="s">
        <v>30</v>
      </c>
      <c r="G2415" t="s">
        <v>46</v>
      </c>
      <c r="H2415" t="s">
        <v>32</v>
      </c>
      <c r="I2415" t="s">
        <v>33</v>
      </c>
      <c r="J2415" t="s">
        <v>34</v>
      </c>
      <c r="K2415" t="s">
        <v>188</v>
      </c>
      <c r="L2415" t="s">
        <v>101</v>
      </c>
      <c r="M2415" s="1">
        <v>21415</v>
      </c>
      <c r="N2415" t="s">
        <v>36</v>
      </c>
      <c r="O2415" t="s">
        <v>48</v>
      </c>
      <c r="P2415" t="s">
        <v>84</v>
      </c>
      <c r="Q2415" t="s">
        <v>77</v>
      </c>
      <c r="R2415" t="s">
        <v>40</v>
      </c>
      <c r="S2415" t="str">
        <f>IF(Table1[[#This Row],[Current Employee Rating]]&gt;=4,"High Performer",IF(Table1[[#This Row],[Current Employee Rating]]&gt;=3,"Average Performer","Low Performer"))</f>
        <v>Low Performer</v>
      </c>
      <c r="T2415">
        <v>1</v>
      </c>
      <c r="U2415" s="1">
        <v>44968</v>
      </c>
      <c r="V2415">
        <v>3</v>
      </c>
      <c r="W2415" t="str">
        <f>IF(Table1[[#This Row],[Engagement Score]]&lt;3,"Low",IF(Table1[[#This Row],[Engagement Score]]&lt;4,"Medium","High"))</f>
        <v>Medium</v>
      </c>
      <c r="X2415">
        <v>4</v>
      </c>
      <c r="Y2415" t="str">
        <f>IF(Table1[[#This Row],[Satisfaction Score]]&lt;3,"Unsatisfied",IF(Table1[[#This Row],[Satisfaction Score]]&lt;4,"Neutral","Satisfied"))</f>
        <v>Satisfied</v>
      </c>
      <c r="Z2415">
        <v>2</v>
      </c>
      <c r="AA2415" s="1">
        <v>44786</v>
      </c>
      <c r="AB2415" t="s">
        <v>62</v>
      </c>
      <c r="AC2415" t="s">
        <v>51</v>
      </c>
      <c r="AD2415" t="s">
        <v>52</v>
      </c>
      <c r="AE2415">
        <v>1</v>
      </c>
      <c r="AF2415" s="5">
        <v>543.80999999999995</v>
      </c>
      <c r="AG2415">
        <v>63</v>
      </c>
      <c r="AH2415" t="str">
        <f t="shared" si="37"/>
        <v>Old</v>
      </c>
    </row>
    <row r="2416" spans="1:34" x14ac:dyDescent="0.25">
      <c r="A2416">
        <v>2950</v>
      </c>
      <c r="B2416" s="1">
        <v>43357</v>
      </c>
      <c r="C2416">
        <v>7</v>
      </c>
      <c r="D2416" t="s">
        <v>106</v>
      </c>
      <c r="E2416" t="s">
        <v>87</v>
      </c>
      <c r="F2416" t="s">
        <v>108</v>
      </c>
      <c r="G2416" t="s">
        <v>46</v>
      </c>
      <c r="H2416" t="s">
        <v>32</v>
      </c>
      <c r="I2416" t="s">
        <v>33</v>
      </c>
      <c r="J2416" t="s">
        <v>34</v>
      </c>
      <c r="K2416" t="s">
        <v>188</v>
      </c>
      <c r="L2416" t="s">
        <v>104</v>
      </c>
      <c r="M2416" s="1">
        <v>15710</v>
      </c>
      <c r="N2416" t="s">
        <v>36</v>
      </c>
      <c r="O2416" t="s">
        <v>37</v>
      </c>
      <c r="P2416" t="s">
        <v>38</v>
      </c>
      <c r="Q2416" t="s">
        <v>67</v>
      </c>
      <c r="R2416" t="s">
        <v>98</v>
      </c>
      <c r="S2416" t="str">
        <f>IF(Table1[[#This Row],[Current Employee Rating]]&gt;=4,"High Performer",IF(Table1[[#This Row],[Current Employee Rating]]&gt;=3,"Average Performer","Low Performer"))</f>
        <v>High Performer</v>
      </c>
      <c r="T2416">
        <v>4</v>
      </c>
      <c r="U2416" s="1">
        <v>44794</v>
      </c>
      <c r="V2416">
        <v>3</v>
      </c>
      <c r="W2416" t="str">
        <f>IF(Table1[[#This Row],[Engagement Score]]&lt;3,"Low",IF(Table1[[#This Row],[Engagement Score]]&lt;4,"Medium","High"))</f>
        <v>Medium</v>
      </c>
      <c r="X2416">
        <v>3</v>
      </c>
      <c r="Y2416" t="str">
        <f>IF(Table1[[#This Row],[Satisfaction Score]]&lt;3,"Unsatisfied",IF(Table1[[#This Row],[Satisfaction Score]]&lt;4,"Neutral","Satisfied"))</f>
        <v>Neutral</v>
      </c>
      <c r="Z2416">
        <v>5</v>
      </c>
      <c r="AA2416" s="1">
        <v>45004</v>
      </c>
      <c r="AB2416" t="s">
        <v>68</v>
      </c>
      <c r="AC2416" t="s">
        <v>42</v>
      </c>
      <c r="AD2416" t="s">
        <v>63</v>
      </c>
      <c r="AE2416">
        <v>2</v>
      </c>
      <c r="AF2416" s="5">
        <v>331.52</v>
      </c>
      <c r="AG2416">
        <v>75</v>
      </c>
      <c r="AH2416" t="str">
        <f t="shared" si="37"/>
        <v>Old</v>
      </c>
    </row>
    <row r="2417" spans="1:34" x14ac:dyDescent="0.25">
      <c r="A2417">
        <v>2951</v>
      </c>
      <c r="B2417" s="1">
        <v>43611</v>
      </c>
      <c r="C2417">
        <v>6</v>
      </c>
      <c r="D2417" t="s">
        <v>106</v>
      </c>
      <c r="E2417" t="s">
        <v>64</v>
      </c>
      <c r="F2417" t="s">
        <v>30</v>
      </c>
      <c r="G2417" t="s">
        <v>55</v>
      </c>
      <c r="H2417" t="s">
        <v>32</v>
      </c>
      <c r="I2417" t="s">
        <v>46</v>
      </c>
      <c r="J2417" t="s">
        <v>34</v>
      </c>
      <c r="K2417" t="s">
        <v>188</v>
      </c>
      <c r="L2417" t="s">
        <v>65</v>
      </c>
      <c r="M2417" s="1">
        <v>15984</v>
      </c>
      <c r="N2417" t="s">
        <v>36</v>
      </c>
      <c r="O2417" t="s">
        <v>37</v>
      </c>
      <c r="P2417" t="s">
        <v>72</v>
      </c>
      <c r="Q2417" t="s">
        <v>39</v>
      </c>
      <c r="R2417" t="s">
        <v>40</v>
      </c>
      <c r="S2417" t="str">
        <f>IF(Table1[[#This Row],[Current Employee Rating]]&gt;=4,"High Performer",IF(Table1[[#This Row],[Current Employee Rating]]&gt;=3,"Average Performer","Low Performer"))</f>
        <v>Low Performer</v>
      </c>
      <c r="T2417">
        <v>2</v>
      </c>
      <c r="U2417" s="1">
        <v>45077</v>
      </c>
      <c r="V2417">
        <v>3</v>
      </c>
      <c r="W2417" t="str">
        <f>IF(Table1[[#This Row],[Engagement Score]]&lt;3,"Low",IF(Table1[[#This Row],[Engagement Score]]&lt;4,"Medium","High"))</f>
        <v>Medium</v>
      </c>
      <c r="X2417">
        <v>1</v>
      </c>
      <c r="Y2417" t="str">
        <f>IF(Table1[[#This Row],[Satisfaction Score]]&lt;3,"Unsatisfied",IF(Table1[[#This Row],[Satisfaction Score]]&lt;4,"Neutral","Satisfied"))</f>
        <v>Unsatisfied</v>
      </c>
      <c r="Z2417">
        <v>3</v>
      </c>
      <c r="AA2417" s="1">
        <v>44811</v>
      </c>
      <c r="AB2417" t="s">
        <v>41</v>
      </c>
      <c r="AC2417" t="s">
        <v>51</v>
      </c>
      <c r="AD2417" t="s">
        <v>73</v>
      </c>
      <c r="AE2417">
        <v>3</v>
      </c>
      <c r="AF2417" s="5">
        <v>973.96</v>
      </c>
      <c r="AG2417">
        <v>76</v>
      </c>
      <c r="AH2417" t="str">
        <f t="shared" si="37"/>
        <v>Old</v>
      </c>
    </row>
    <row r="2418" spans="1:34" x14ac:dyDescent="0.25">
      <c r="A2418">
        <v>2952</v>
      </c>
      <c r="B2418" s="1">
        <v>43651</v>
      </c>
      <c r="C2418">
        <v>6</v>
      </c>
      <c r="D2418" t="s">
        <v>106</v>
      </c>
      <c r="E2418" t="s">
        <v>94</v>
      </c>
      <c r="F2418" t="s">
        <v>30</v>
      </c>
      <c r="G2418" t="s">
        <v>31</v>
      </c>
      <c r="H2418" t="s">
        <v>32</v>
      </c>
      <c r="I2418" t="s">
        <v>55</v>
      </c>
      <c r="J2418" t="s">
        <v>34</v>
      </c>
      <c r="K2418" t="s">
        <v>188</v>
      </c>
      <c r="L2418" t="s">
        <v>75</v>
      </c>
      <c r="M2418" s="1">
        <v>19110</v>
      </c>
      <c r="N2418" t="s">
        <v>36</v>
      </c>
      <c r="O2418" t="s">
        <v>37</v>
      </c>
      <c r="P2418" t="s">
        <v>72</v>
      </c>
      <c r="Q2418" t="s">
        <v>39</v>
      </c>
      <c r="R2418" t="s">
        <v>40</v>
      </c>
      <c r="S2418" t="str">
        <f>IF(Table1[[#This Row],[Current Employee Rating]]&gt;=4,"High Performer",IF(Table1[[#This Row],[Current Employee Rating]]&gt;=3,"Average Performer","Low Performer"))</f>
        <v>High Performer</v>
      </c>
      <c r="T2418">
        <v>4</v>
      </c>
      <c r="U2418" s="1">
        <v>45017</v>
      </c>
      <c r="V2418">
        <v>5</v>
      </c>
      <c r="W2418" t="str">
        <f>IF(Table1[[#This Row],[Engagement Score]]&lt;3,"Low",IF(Table1[[#This Row],[Engagement Score]]&lt;4,"Medium","High"))</f>
        <v>High</v>
      </c>
      <c r="X2418">
        <v>3</v>
      </c>
      <c r="Y2418" t="str">
        <f>IF(Table1[[#This Row],[Satisfaction Score]]&lt;3,"Unsatisfied",IF(Table1[[#This Row],[Satisfaction Score]]&lt;4,"Neutral","Satisfied"))</f>
        <v>Neutral</v>
      </c>
      <c r="Z2418">
        <v>2</v>
      </c>
      <c r="AA2418" s="1">
        <v>45054</v>
      </c>
      <c r="AB2418" t="s">
        <v>92</v>
      </c>
      <c r="AC2418" t="s">
        <v>42</v>
      </c>
      <c r="AD2418" t="s">
        <v>63</v>
      </c>
      <c r="AE2418">
        <v>3</v>
      </c>
      <c r="AF2418" s="5">
        <v>149.09</v>
      </c>
      <c r="AG2418">
        <v>67</v>
      </c>
      <c r="AH2418" t="str">
        <f t="shared" si="37"/>
        <v>Old</v>
      </c>
    </row>
    <row r="2419" spans="1:34" x14ac:dyDescent="0.25">
      <c r="A2419">
        <v>2953</v>
      </c>
      <c r="B2419" s="1">
        <v>43774</v>
      </c>
      <c r="C2419">
        <v>6</v>
      </c>
      <c r="D2419" t="s">
        <v>28</v>
      </c>
      <c r="E2419" t="s">
        <v>64</v>
      </c>
      <c r="F2419" t="s">
        <v>30</v>
      </c>
      <c r="G2419" t="s">
        <v>55</v>
      </c>
      <c r="H2419" t="s">
        <v>56</v>
      </c>
      <c r="I2419" t="s">
        <v>55</v>
      </c>
      <c r="J2419" t="s">
        <v>34</v>
      </c>
      <c r="K2419" t="s">
        <v>188</v>
      </c>
      <c r="L2419" t="s">
        <v>70</v>
      </c>
      <c r="M2419" s="1">
        <v>20898</v>
      </c>
      <c r="N2419" t="s">
        <v>36</v>
      </c>
      <c r="O2419" t="s">
        <v>48</v>
      </c>
      <c r="P2419" t="s">
        <v>60</v>
      </c>
      <c r="Q2419" t="s">
        <v>39</v>
      </c>
      <c r="R2419" t="s">
        <v>40</v>
      </c>
      <c r="S2419" t="str">
        <f>IF(Table1[[#This Row],[Current Employee Rating]]&gt;=4,"High Performer",IF(Table1[[#This Row],[Current Employee Rating]]&gt;=3,"Average Performer","Low Performer"))</f>
        <v>High Performer</v>
      </c>
      <c r="T2419">
        <v>5</v>
      </c>
      <c r="U2419" s="1">
        <v>45078</v>
      </c>
      <c r="V2419">
        <v>2</v>
      </c>
      <c r="W2419" t="str">
        <f>IF(Table1[[#This Row],[Engagement Score]]&lt;3,"Low",IF(Table1[[#This Row],[Engagement Score]]&lt;4,"Medium","High"))</f>
        <v>Low</v>
      </c>
      <c r="X2419">
        <v>3</v>
      </c>
      <c r="Y2419" t="str">
        <f>IF(Table1[[#This Row],[Satisfaction Score]]&lt;3,"Unsatisfied",IF(Table1[[#This Row],[Satisfaction Score]]&lt;4,"Neutral","Satisfied"))</f>
        <v>Neutral</v>
      </c>
      <c r="Z2419">
        <v>4</v>
      </c>
      <c r="AA2419" s="1">
        <v>44906</v>
      </c>
      <c r="AB2419" t="s">
        <v>41</v>
      </c>
      <c r="AC2419" t="s">
        <v>51</v>
      </c>
      <c r="AD2419" t="s">
        <v>52</v>
      </c>
      <c r="AE2419">
        <v>4</v>
      </c>
      <c r="AF2419" s="5">
        <v>925.16</v>
      </c>
      <c r="AG2419">
        <v>62</v>
      </c>
      <c r="AH2419" t="str">
        <f t="shared" si="37"/>
        <v>Old</v>
      </c>
    </row>
    <row r="2420" spans="1:34" x14ac:dyDescent="0.25">
      <c r="A2420">
        <v>2954</v>
      </c>
      <c r="B2420" s="1">
        <v>43668</v>
      </c>
      <c r="C2420">
        <v>6</v>
      </c>
      <c r="D2420" t="s">
        <v>28</v>
      </c>
      <c r="E2420" t="s">
        <v>74</v>
      </c>
      <c r="F2420" t="s">
        <v>30</v>
      </c>
      <c r="G2420" t="s">
        <v>46</v>
      </c>
      <c r="H2420" t="s">
        <v>56</v>
      </c>
      <c r="I2420" t="s">
        <v>46</v>
      </c>
      <c r="J2420" t="s">
        <v>34</v>
      </c>
      <c r="K2420" t="s">
        <v>188</v>
      </c>
      <c r="L2420" t="s">
        <v>70</v>
      </c>
      <c r="M2420" s="1">
        <v>20311</v>
      </c>
      <c r="N2420" t="s">
        <v>36</v>
      </c>
      <c r="O2420" t="s">
        <v>37</v>
      </c>
      <c r="P2420" t="s">
        <v>72</v>
      </c>
      <c r="Q2420" t="s">
        <v>39</v>
      </c>
      <c r="R2420" t="s">
        <v>40</v>
      </c>
      <c r="S2420" t="str">
        <f>IF(Table1[[#This Row],[Current Employee Rating]]&gt;=4,"High Performer",IF(Table1[[#This Row],[Current Employee Rating]]&gt;=3,"Average Performer","Low Performer"))</f>
        <v>Low Performer</v>
      </c>
      <c r="T2420">
        <v>2</v>
      </c>
      <c r="U2420" s="1">
        <v>45131</v>
      </c>
      <c r="V2420">
        <v>5</v>
      </c>
      <c r="W2420" t="str">
        <f>IF(Table1[[#This Row],[Engagement Score]]&lt;3,"Low",IF(Table1[[#This Row],[Engagement Score]]&lt;4,"Medium","High"))</f>
        <v>High</v>
      </c>
      <c r="X2420">
        <v>2</v>
      </c>
      <c r="Y2420" t="str">
        <f>IF(Table1[[#This Row],[Satisfaction Score]]&lt;3,"Unsatisfied",IF(Table1[[#This Row],[Satisfaction Score]]&lt;4,"Neutral","Satisfied"))</f>
        <v>Unsatisfied</v>
      </c>
      <c r="Z2420">
        <v>1</v>
      </c>
      <c r="AA2420" s="1">
        <v>44857</v>
      </c>
      <c r="AB2420" t="s">
        <v>62</v>
      </c>
      <c r="AC2420" t="s">
        <v>51</v>
      </c>
      <c r="AD2420" t="s">
        <v>73</v>
      </c>
      <c r="AE2420">
        <v>2</v>
      </c>
      <c r="AF2420" s="5">
        <v>833.13</v>
      </c>
      <c r="AG2420">
        <v>64</v>
      </c>
      <c r="AH2420" t="str">
        <f t="shared" si="37"/>
        <v>Old</v>
      </c>
    </row>
    <row r="2421" spans="1:34" x14ac:dyDescent="0.25">
      <c r="A2421">
        <v>2955</v>
      </c>
      <c r="B2421" s="1">
        <v>44095</v>
      </c>
      <c r="C2421">
        <v>5</v>
      </c>
      <c r="D2421" t="s">
        <v>28</v>
      </c>
      <c r="E2421" t="s">
        <v>94</v>
      </c>
      <c r="F2421" t="s">
        <v>30</v>
      </c>
      <c r="G2421" t="s">
        <v>55</v>
      </c>
      <c r="H2421" t="s">
        <v>45</v>
      </c>
      <c r="I2421" t="s">
        <v>46</v>
      </c>
      <c r="J2421" t="s">
        <v>34</v>
      </c>
      <c r="K2421" t="s">
        <v>188</v>
      </c>
      <c r="L2421" t="s">
        <v>65</v>
      </c>
      <c r="M2421" s="1">
        <v>21715</v>
      </c>
      <c r="N2421" t="s">
        <v>36</v>
      </c>
      <c r="O2421" t="s">
        <v>48</v>
      </c>
      <c r="P2421" t="s">
        <v>60</v>
      </c>
      <c r="Q2421" t="s">
        <v>67</v>
      </c>
      <c r="R2421" t="s">
        <v>40</v>
      </c>
      <c r="S2421" t="str">
        <f>IF(Table1[[#This Row],[Current Employee Rating]]&gt;=4,"High Performer",IF(Table1[[#This Row],[Current Employee Rating]]&gt;=3,"Average Performer","Low Performer"))</f>
        <v>Low Performer</v>
      </c>
      <c r="T2421">
        <v>1</v>
      </c>
      <c r="U2421" s="1">
        <v>45089</v>
      </c>
      <c r="V2421">
        <v>5</v>
      </c>
      <c r="W2421" t="str">
        <f>IF(Table1[[#This Row],[Engagement Score]]&lt;3,"Low",IF(Table1[[#This Row],[Engagement Score]]&lt;4,"Medium","High"))</f>
        <v>High</v>
      </c>
      <c r="X2421">
        <v>2</v>
      </c>
      <c r="Y2421" t="str">
        <f>IF(Table1[[#This Row],[Satisfaction Score]]&lt;3,"Unsatisfied",IF(Table1[[#This Row],[Satisfaction Score]]&lt;4,"Neutral","Satisfied"))</f>
        <v>Unsatisfied</v>
      </c>
      <c r="Z2421">
        <v>3</v>
      </c>
      <c r="AA2421" s="1">
        <v>45081</v>
      </c>
      <c r="AB2421" t="s">
        <v>62</v>
      </c>
      <c r="AC2421" t="s">
        <v>51</v>
      </c>
      <c r="AD2421" t="s">
        <v>43</v>
      </c>
      <c r="AE2421">
        <v>5</v>
      </c>
      <c r="AF2421" s="5">
        <v>191.49</v>
      </c>
      <c r="AG2421">
        <v>61</v>
      </c>
      <c r="AH2421" t="str">
        <f t="shared" si="37"/>
        <v>Old</v>
      </c>
    </row>
    <row r="2422" spans="1:34" x14ac:dyDescent="0.25">
      <c r="A2422">
        <v>2956</v>
      </c>
      <c r="B2422" s="1">
        <v>43780</v>
      </c>
      <c r="C2422">
        <v>6</v>
      </c>
      <c r="D2422" t="s">
        <v>28</v>
      </c>
      <c r="E2422" t="s">
        <v>74</v>
      </c>
      <c r="F2422" t="s">
        <v>30</v>
      </c>
      <c r="G2422" t="s">
        <v>46</v>
      </c>
      <c r="H2422" t="s">
        <v>32</v>
      </c>
      <c r="I2422" t="s">
        <v>55</v>
      </c>
      <c r="J2422" t="s">
        <v>34</v>
      </c>
      <c r="K2422" t="s">
        <v>188</v>
      </c>
      <c r="L2422" t="s">
        <v>79</v>
      </c>
      <c r="M2422" s="1">
        <v>36509</v>
      </c>
      <c r="N2422" t="s">
        <v>36</v>
      </c>
      <c r="O2422" t="s">
        <v>48</v>
      </c>
      <c r="P2422" t="s">
        <v>49</v>
      </c>
      <c r="Q2422" t="s">
        <v>39</v>
      </c>
      <c r="R2422" t="s">
        <v>40</v>
      </c>
      <c r="S2422" t="str">
        <f>IF(Table1[[#This Row],[Current Employee Rating]]&gt;=4,"High Performer",IF(Table1[[#This Row],[Current Employee Rating]]&gt;=3,"Average Performer","Low Performer"))</f>
        <v>Low Performer</v>
      </c>
      <c r="T2422">
        <v>2</v>
      </c>
      <c r="U2422" s="1">
        <v>44963</v>
      </c>
      <c r="V2422">
        <v>5</v>
      </c>
      <c r="W2422" t="str">
        <f>IF(Table1[[#This Row],[Engagement Score]]&lt;3,"Low",IF(Table1[[#This Row],[Engagement Score]]&lt;4,"Medium","High"))</f>
        <v>High</v>
      </c>
      <c r="X2422">
        <v>4</v>
      </c>
      <c r="Y2422" t="str">
        <f>IF(Table1[[#This Row],[Satisfaction Score]]&lt;3,"Unsatisfied",IF(Table1[[#This Row],[Satisfaction Score]]&lt;4,"Neutral","Satisfied"))</f>
        <v>Satisfied</v>
      </c>
      <c r="Z2422">
        <v>1</v>
      </c>
      <c r="AA2422" s="1">
        <v>44847</v>
      </c>
      <c r="AB2422" t="s">
        <v>50</v>
      </c>
      <c r="AC2422" t="s">
        <v>51</v>
      </c>
      <c r="AD2422" t="s">
        <v>73</v>
      </c>
      <c r="AE2422">
        <v>3</v>
      </c>
      <c r="AF2422" s="5">
        <v>474.15</v>
      </c>
      <c r="AG2422">
        <v>20</v>
      </c>
      <c r="AH2422" t="str">
        <f t="shared" si="37"/>
        <v>Young Adult</v>
      </c>
    </row>
    <row r="2423" spans="1:34" x14ac:dyDescent="0.25">
      <c r="A2423">
        <v>2957</v>
      </c>
      <c r="B2423" s="1">
        <v>44235</v>
      </c>
      <c r="C2423">
        <v>5</v>
      </c>
      <c r="D2423" t="s">
        <v>28</v>
      </c>
      <c r="E2423" t="s">
        <v>81</v>
      </c>
      <c r="F2423" t="s">
        <v>30</v>
      </c>
      <c r="G2423" t="s">
        <v>46</v>
      </c>
      <c r="H2423" t="s">
        <v>56</v>
      </c>
      <c r="I2423" t="s">
        <v>33</v>
      </c>
      <c r="J2423" t="s">
        <v>34</v>
      </c>
      <c r="K2423" t="s">
        <v>188</v>
      </c>
      <c r="L2423" t="s">
        <v>70</v>
      </c>
      <c r="M2423" s="1">
        <v>21928</v>
      </c>
      <c r="N2423" t="s">
        <v>36</v>
      </c>
      <c r="O2423" t="s">
        <v>48</v>
      </c>
      <c r="P2423" t="s">
        <v>49</v>
      </c>
      <c r="Q2423" t="s">
        <v>61</v>
      </c>
      <c r="R2423" t="s">
        <v>40</v>
      </c>
      <c r="S2423" t="str">
        <f>IF(Table1[[#This Row],[Current Employee Rating]]&gt;=4,"High Performer",IF(Table1[[#This Row],[Current Employee Rating]]&gt;=3,"Average Performer","Low Performer"))</f>
        <v>Low Performer</v>
      </c>
      <c r="T2423">
        <v>1</v>
      </c>
      <c r="U2423" s="1">
        <v>44978</v>
      </c>
      <c r="V2423">
        <v>1</v>
      </c>
      <c r="W2423" t="str">
        <f>IF(Table1[[#This Row],[Engagement Score]]&lt;3,"Low",IF(Table1[[#This Row],[Engagement Score]]&lt;4,"Medium","High"))</f>
        <v>Low</v>
      </c>
      <c r="X2423">
        <v>3</v>
      </c>
      <c r="Y2423" t="str">
        <f>IF(Table1[[#This Row],[Satisfaction Score]]&lt;3,"Unsatisfied",IF(Table1[[#This Row],[Satisfaction Score]]&lt;4,"Neutral","Satisfied"))</f>
        <v>Neutral</v>
      </c>
      <c r="Z2423">
        <v>4</v>
      </c>
      <c r="AA2423" s="1">
        <v>44803</v>
      </c>
      <c r="AB2423" t="s">
        <v>62</v>
      </c>
      <c r="AC2423" t="s">
        <v>51</v>
      </c>
      <c r="AD2423" t="s">
        <v>43</v>
      </c>
      <c r="AE2423">
        <v>1</v>
      </c>
      <c r="AF2423" s="5">
        <v>550.41999999999996</v>
      </c>
      <c r="AG2423">
        <v>61</v>
      </c>
      <c r="AH2423" t="str">
        <f t="shared" si="37"/>
        <v>Old</v>
      </c>
    </row>
    <row r="2424" spans="1:34" x14ac:dyDescent="0.25">
      <c r="A2424">
        <v>2958</v>
      </c>
      <c r="B2424" s="1">
        <v>43983</v>
      </c>
      <c r="C2424">
        <v>5</v>
      </c>
      <c r="D2424" t="s">
        <v>28</v>
      </c>
      <c r="E2424" t="s">
        <v>54</v>
      </c>
      <c r="F2424" t="s">
        <v>30</v>
      </c>
      <c r="G2424" t="s">
        <v>31</v>
      </c>
      <c r="H2424" t="s">
        <v>32</v>
      </c>
      <c r="I2424" t="s">
        <v>55</v>
      </c>
      <c r="J2424" t="s">
        <v>34</v>
      </c>
      <c r="K2424" t="s">
        <v>188</v>
      </c>
      <c r="L2424" t="s">
        <v>104</v>
      </c>
      <c r="M2424" s="1">
        <v>16536</v>
      </c>
      <c r="N2424" t="s">
        <v>36</v>
      </c>
      <c r="O2424" t="s">
        <v>48</v>
      </c>
      <c r="P2424" t="s">
        <v>72</v>
      </c>
      <c r="Q2424" t="s">
        <v>77</v>
      </c>
      <c r="R2424" t="s">
        <v>40</v>
      </c>
      <c r="S2424" t="str">
        <f>IF(Table1[[#This Row],[Current Employee Rating]]&gt;=4,"High Performer",IF(Table1[[#This Row],[Current Employee Rating]]&gt;=3,"Average Performer","Low Performer"))</f>
        <v>High Performer</v>
      </c>
      <c r="T2424">
        <v>4</v>
      </c>
      <c r="U2424" s="1">
        <v>45062</v>
      </c>
      <c r="V2424">
        <v>1</v>
      </c>
      <c r="W2424" t="str">
        <f>IF(Table1[[#This Row],[Engagement Score]]&lt;3,"Low",IF(Table1[[#This Row],[Engagement Score]]&lt;4,"Medium","High"))</f>
        <v>Low</v>
      </c>
      <c r="X2424">
        <v>2</v>
      </c>
      <c r="Y2424" t="str">
        <f>IF(Table1[[#This Row],[Satisfaction Score]]&lt;3,"Unsatisfied",IF(Table1[[#This Row],[Satisfaction Score]]&lt;4,"Neutral","Satisfied"))</f>
        <v>Unsatisfied</v>
      </c>
      <c r="Z2424">
        <v>4</v>
      </c>
      <c r="AA2424" s="1">
        <v>44966</v>
      </c>
      <c r="AB2424" t="s">
        <v>68</v>
      </c>
      <c r="AC2424" t="s">
        <v>51</v>
      </c>
      <c r="AD2424" t="s">
        <v>52</v>
      </c>
      <c r="AE2424">
        <v>1</v>
      </c>
      <c r="AF2424" s="5">
        <v>681.23</v>
      </c>
      <c r="AG2424">
        <v>75</v>
      </c>
      <c r="AH2424" t="str">
        <f t="shared" si="37"/>
        <v>Old</v>
      </c>
    </row>
    <row r="2425" spans="1:34" x14ac:dyDescent="0.25">
      <c r="A2425">
        <v>2959</v>
      </c>
      <c r="B2425" s="1">
        <v>44860</v>
      </c>
      <c r="C2425">
        <v>3</v>
      </c>
      <c r="D2425" t="s">
        <v>28</v>
      </c>
      <c r="E2425" t="s">
        <v>69</v>
      </c>
      <c r="F2425" t="s">
        <v>108</v>
      </c>
      <c r="G2425" t="s">
        <v>46</v>
      </c>
      <c r="H2425" t="s">
        <v>45</v>
      </c>
      <c r="I2425" t="s">
        <v>33</v>
      </c>
      <c r="J2425" t="s">
        <v>34</v>
      </c>
      <c r="K2425" t="s">
        <v>188</v>
      </c>
      <c r="L2425" t="s">
        <v>47</v>
      </c>
      <c r="M2425" s="1">
        <v>15583</v>
      </c>
      <c r="N2425" t="s">
        <v>36</v>
      </c>
      <c r="O2425" t="s">
        <v>48</v>
      </c>
      <c r="P2425" t="s">
        <v>49</v>
      </c>
      <c r="Q2425" t="s">
        <v>39</v>
      </c>
      <c r="R2425" t="s">
        <v>40</v>
      </c>
      <c r="S2425" t="str">
        <f>IF(Table1[[#This Row],[Current Employee Rating]]&gt;=4,"High Performer",IF(Table1[[#This Row],[Current Employee Rating]]&gt;=3,"Average Performer","Low Performer"))</f>
        <v>Low Performer</v>
      </c>
      <c r="T2425">
        <v>2</v>
      </c>
      <c r="U2425" s="1">
        <v>45112</v>
      </c>
      <c r="V2425">
        <v>1</v>
      </c>
      <c r="W2425" t="str">
        <f>IF(Table1[[#This Row],[Engagement Score]]&lt;3,"Low",IF(Table1[[#This Row],[Engagement Score]]&lt;4,"Medium","High"))</f>
        <v>Low</v>
      </c>
      <c r="X2425">
        <v>5</v>
      </c>
      <c r="Y2425" t="str">
        <f>IF(Table1[[#This Row],[Satisfaction Score]]&lt;3,"Unsatisfied",IF(Table1[[#This Row],[Satisfaction Score]]&lt;4,"Neutral","Satisfied"))</f>
        <v>Satisfied</v>
      </c>
      <c r="Z2425">
        <v>2</v>
      </c>
      <c r="AA2425" s="1">
        <v>45113</v>
      </c>
      <c r="AB2425" t="s">
        <v>50</v>
      </c>
      <c r="AC2425" t="s">
        <v>42</v>
      </c>
      <c r="AD2425" t="s">
        <v>52</v>
      </c>
      <c r="AE2425">
        <v>5</v>
      </c>
      <c r="AF2425" s="5">
        <v>657.64</v>
      </c>
      <c r="AG2425">
        <v>80</v>
      </c>
      <c r="AH2425" t="str">
        <f t="shared" si="37"/>
        <v>Old</v>
      </c>
    </row>
    <row r="2426" spans="1:34" x14ac:dyDescent="0.25">
      <c r="A2426">
        <v>2960</v>
      </c>
      <c r="B2426" s="1">
        <v>43508</v>
      </c>
      <c r="C2426">
        <v>7</v>
      </c>
      <c r="D2426" t="s">
        <v>28</v>
      </c>
      <c r="E2426" t="s">
        <v>29</v>
      </c>
      <c r="F2426" t="s">
        <v>30</v>
      </c>
      <c r="G2426" t="s">
        <v>55</v>
      </c>
      <c r="H2426" t="s">
        <v>32</v>
      </c>
      <c r="I2426" t="s">
        <v>46</v>
      </c>
      <c r="J2426" t="s">
        <v>34</v>
      </c>
      <c r="K2426" t="s">
        <v>188</v>
      </c>
      <c r="L2426" t="s">
        <v>65</v>
      </c>
      <c r="M2426" s="1">
        <v>28024</v>
      </c>
      <c r="N2426" t="s">
        <v>36</v>
      </c>
      <c r="O2426" t="s">
        <v>37</v>
      </c>
      <c r="P2426" t="s">
        <v>38</v>
      </c>
      <c r="Q2426" t="s">
        <v>77</v>
      </c>
      <c r="R2426" t="s">
        <v>40</v>
      </c>
      <c r="S2426" t="str">
        <f>IF(Table1[[#This Row],[Current Employee Rating]]&gt;=4,"High Performer",IF(Table1[[#This Row],[Current Employee Rating]]&gt;=3,"Average Performer","Low Performer"))</f>
        <v>Low Performer</v>
      </c>
      <c r="T2426">
        <v>2</v>
      </c>
      <c r="U2426" s="1">
        <v>44827</v>
      </c>
      <c r="V2426">
        <v>2</v>
      </c>
      <c r="W2426" t="str">
        <f>IF(Table1[[#This Row],[Engagement Score]]&lt;3,"Low",IF(Table1[[#This Row],[Engagement Score]]&lt;4,"Medium","High"))</f>
        <v>Low</v>
      </c>
      <c r="X2426">
        <v>4</v>
      </c>
      <c r="Y2426" t="str">
        <f>IF(Table1[[#This Row],[Satisfaction Score]]&lt;3,"Unsatisfied",IF(Table1[[#This Row],[Satisfaction Score]]&lt;4,"Neutral","Satisfied"))</f>
        <v>Satisfied</v>
      </c>
      <c r="Z2426">
        <v>3</v>
      </c>
      <c r="AA2426" s="1">
        <v>44911</v>
      </c>
      <c r="AB2426" t="s">
        <v>62</v>
      </c>
      <c r="AC2426" t="s">
        <v>42</v>
      </c>
      <c r="AD2426" t="s">
        <v>52</v>
      </c>
      <c r="AE2426">
        <v>4</v>
      </c>
      <c r="AF2426" s="5">
        <v>449.66</v>
      </c>
      <c r="AG2426">
        <v>43</v>
      </c>
      <c r="AH2426" t="str">
        <f t="shared" si="37"/>
        <v>Middle Aged</v>
      </c>
    </row>
    <row r="2427" spans="1:34" x14ac:dyDescent="0.25">
      <c r="A2427">
        <v>2961</v>
      </c>
      <c r="B2427" s="1">
        <v>44853</v>
      </c>
      <c r="C2427">
        <v>3</v>
      </c>
      <c r="D2427" t="s">
        <v>28</v>
      </c>
      <c r="E2427" t="s">
        <v>85</v>
      </c>
      <c r="F2427" t="s">
        <v>30</v>
      </c>
      <c r="G2427" t="s">
        <v>55</v>
      </c>
      <c r="H2427" t="s">
        <v>45</v>
      </c>
      <c r="I2427" t="s">
        <v>55</v>
      </c>
      <c r="J2427" t="s">
        <v>34</v>
      </c>
      <c r="K2427" t="s">
        <v>188</v>
      </c>
      <c r="L2427" t="s">
        <v>70</v>
      </c>
      <c r="M2427" s="1">
        <v>28479</v>
      </c>
      <c r="N2427" t="s">
        <v>36</v>
      </c>
      <c r="O2427" t="s">
        <v>37</v>
      </c>
      <c r="P2427" t="s">
        <v>84</v>
      </c>
      <c r="Q2427" t="s">
        <v>77</v>
      </c>
      <c r="R2427" t="s">
        <v>40</v>
      </c>
      <c r="S2427" t="str">
        <f>IF(Table1[[#This Row],[Current Employee Rating]]&gt;=4,"High Performer",IF(Table1[[#This Row],[Current Employee Rating]]&gt;=3,"Average Performer","Low Performer"))</f>
        <v>Low Performer</v>
      </c>
      <c r="T2427">
        <v>2</v>
      </c>
      <c r="U2427" s="1">
        <v>44969</v>
      </c>
      <c r="V2427">
        <v>2</v>
      </c>
      <c r="W2427" t="str">
        <f>IF(Table1[[#This Row],[Engagement Score]]&lt;3,"Low",IF(Table1[[#This Row],[Engagement Score]]&lt;4,"Medium","High"))</f>
        <v>Low</v>
      </c>
      <c r="X2427">
        <v>2</v>
      </c>
      <c r="Y2427" t="str">
        <f>IF(Table1[[#This Row],[Satisfaction Score]]&lt;3,"Unsatisfied",IF(Table1[[#This Row],[Satisfaction Score]]&lt;4,"Neutral","Satisfied"))</f>
        <v>Unsatisfied</v>
      </c>
      <c r="Z2427">
        <v>4</v>
      </c>
      <c r="AA2427" s="1">
        <v>44945</v>
      </c>
      <c r="AB2427" t="s">
        <v>41</v>
      </c>
      <c r="AC2427" t="s">
        <v>51</v>
      </c>
      <c r="AD2427" t="s">
        <v>73</v>
      </c>
      <c r="AE2427">
        <v>5</v>
      </c>
      <c r="AF2427" s="5">
        <v>587.25</v>
      </c>
      <c r="AG2427">
        <v>45</v>
      </c>
      <c r="AH2427" t="str">
        <f t="shared" si="37"/>
        <v>Middle Aged</v>
      </c>
    </row>
    <row r="2428" spans="1:34" x14ac:dyDescent="0.25">
      <c r="A2428">
        <v>2962</v>
      </c>
      <c r="B2428" s="1">
        <v>43811</v>
      </c>
      <c r="C2428">
        <v>6</v>
      </c>
      <c r="D2428" t="s">
        <v>28</v>
      </c>
      <c r="E2428" t="s">
        <v>44</v>
      </c>
      <c r="F2428" t="s">
        <v>30</v>
      </c>
      <c r="G2428" t="s">
        <v>55</v>
      </c>
      <c r="H2428" t="s">
        <v>45</v>
      </c>
      <c r="I2428" t="s">
        <v>55</v>
      </c>
      <c r="J2428" t="s">
        <v>34</v>
      </c>
      <c r="K2428" t="s">
        <v>188</v>
      </c>
      <c r="L2428" t="s">
        <v>79</v>
      </c>
      <c r="M2428" s="1">
        <v>30227</v>
      </c>
      <c r="N2428" t="s">
        <v>36</v>
      </c>
      <c r="O2428" t="s">
        <v>37</v>
      </c>
      <c r="P2428" t="s">
        <v>49</v>
      </c>
      <c r="Q2428" t="s">
        <v>61</v>
      </c>
      <c r="R2428" t="s">
        <v>40</v>
      </c>
      <c r="S2428" t="str">
        <f>IF(Table1[[#This Row],[Current Employee Rating]]&gt;=4,"High Performer",IF(Table1[[#This Row],[Current Employee Rating]]&gt;=3,"Average Performer","Low Performer"))</f>
        <v>Low Performer</v>
      </c>
      <c r="T2428">
        <v>1</v>
      </c>
      <c r="U2428" s="1">
        <v>44914</v>
      </c>
      <c r="V2428">
        <v>1</v>
      </c>
      <c r="W2428" t="str">
        <f>IF(Table1[[#This Row],[Engagement Score]]&lt;3,"Low",IF(Table1[[#This Row],[Engagement Score]]&lt;4,"Medium","High"))</f>
        <v>Low</v>
      </c>
      <c r="X2428">
        <v>2</v>
      </c>
      <c r="Y2428" t="str">
        <f>IF(Table1[[#This Row],[Satisfaction Score]]&lt;3,"Unsatisfied",IF(Table1[[#This Row],[Satisfaction Score]]&lt;4,"Neutral","Satisfied"))</f>
        <v>Unsatisfied</v>
      </c>
      <c r="Z2428">
        <v>3</v>
      </c>
      <c r="AA2428" s="1">
        <v>44801</v>
      </c>
      <c r="AB2428" t="s">
        <v>50</v>
      </c>
      <c r="AC2428" t="s">
        <v>42</v>
      </c>
      <c r="AD2428" t="s">
        <v>43</v>
      </c>
      <c r="AE2428">
        <v>2</v>
      </c>
      <c r="AF2428" s="5">
        <v>198.55</v>
      </c>
      <c r="AG2428">
        <v>37</v>
      </c>
      <c r="AH2428" t="str">
        <f t="shared" si="37"/>
        <v>Adult</v>
      </c>
    </row>
    <row r="2429" spans="1:34" x14ac:dyDescent="0.25">
      <c r="A2429">
        <v>2963</v>
      </c>
      <c r="B2429" s="1">
        <v>44529</v>
      </c>
      <c r="C2429">
        <v>4</v>
      </c>
      <c r="D2429" t="s">
        <v>28</v>
      </c>
      <c r="E2429" t="s">
        <v>87</v>
      </c>
      <c r="F2429" t="s">
        <v>30</v>
      </c>
      <c r="G2429" t="s">
        <v>55</v>
      </c>
      <c r="H2429" t="s">
        <v>56</v>
      </c>
      <c r="I2429" t="s">
        <v>55</v>
      </c>
      <c r="J2429" t="s">
        <v>34</v>
      </c>
      <c r="K2429" t="s">
        <v>188</v>
      </c>
      <c r="L2429" t="s">
        <v>70</v>
      </c>
      <c r="M2429" s="1">
        <v>27641</v>
      </c>
      <c r="N2429" t="s">
        <v>36</v>
      </c>
      <c r="O2429" t="s">
        <v>48</v>
      </c>
      <c r="P2429" t="s">
        <v>60</v>
      </c>
      <c r="Q2429" t="s">
        <v>67</v>
      </c>
      <c r="R2429" t="s">
        <v>40</v>
      </c>
      <c r="S2429" t="str">
        <f>IF(Table1[[#This Row],[Current Employee Rating]]&gt;=4,"High Performer",IF(Table1[[#This Row],[Current Employee Rating]]&gt;=3,"Average Performer","Low Performer"))</f>
        <v>Low Performer</v>
      </c>
      <c r="T2429">
        <v>2</v>
      </c>
      <c r="U2429" s="1">
        <v>44836</v>
      </c>
      <c r="V2429">
        <v>1</v>
      </c>
      <c r="W2429" t="str">
        <f>IF(Table1[[#This Row],[Engagement Score]]&lt;3,"Low",IF(Table1[[#This Row],[Engagement Score]]&lt;4,"Medium","High"))</f>
        <v>Low</v>
      </c>
      <c r="X2429">
        <v>3</v>
      </c>
      <c r="Y2429" t="str">
        <f>IF(Table1[[#This Row],[Satisfaction Score]]&lt;3,"Unsatisfied",IF(Table1[[#This Row],[Satisfaction Score]]&lt;4,"Neutral","Satisfied"))</f>
        <v>Neutral</v>
      </c>
      <c r="Z2429">
        <v>2</v>
      </c>
      <c r="AA2429" s="1">
        <v>45085</v>
      </c>
      <c r="AB2429" t="s">
        <v>50</v>
      </c>
      <c r="AC2429" t="s">
        <v>51</v>
      </c>
      <c r="AD2429" t="s">
        <v>63</v>
      </c>
      <c r="AE2429">
        <v>5</v>
      </c>
      <c r="AF2429" s="5">
        <v>629.24</v>
      </c>
      <c r="AG2429">
        <v>46</v>
      </c>
      <c r="AH2429" t="str">
        <f t="shared" si="37"/>
        <v>Middle Aged</v>
      </c>
    </row>
    <row r="2430" spans="1:34" x14ac:dyDescent="0.25">
      <c r="A2430">
        <v>2964</v>
      </c>
      <c r="B2430" s="1">
        <v>44331</v>
      </c>
      <c r="C2430">
        <v>4</v>
      </c>
      <c r="D2430" t="s">
        <v>28</v>
      </c>
      <c r="E2430" t="s">
        <v>64</v>
      </c>
      <c r="F2430" t="s">
        <v>30</v>
      </c>
      <c r="G2430" t="s">
        <v>46</v>
      </c>
      <c r="H2430" t="s">
        <v>56</v>
      </c>
      <c r="I2430" t="s">
        <v>55</v>
      </c>
      <c r="J2430" t="s">
        <v>34</v>
      </c>
      <c r="K2430" t="s">
        <v>188</v>
      </c>
      <c r="L2430" t="s">
        <v>70</v>
      </c>
      <c r="M2430" s="1">
        <v>21338</v>
      </c>
      <c r="N2430" t="s">
        <v>36</v>
      </c>
      <c r="O2430" t="s">
        <v>37</v>
      </c>
      <c r="P2430" t="s">
        <v>60</v>
      </c>
      <c r="Q2430" t="s">
        <v>77</v>
      </c>
      <c r="R2430" t="s">
        <v>40</v>
      </c>
      <c r="S2430" t="str">
        <f>IF(Table1[[#This Row],[Current Employee Rating]]&gt;=4,"High Performer",IF(Table1[[#This Row],[Current Employee Rating]]&gt;=3,"Average Performer","Low Performer"))</f>
        <v>Low Performer</v>
      </c>
      <c r="T2430">
        <v>2</v>
      </c>
      <c r="U2430" s="1">
        <v>44910</v>
      </c>
      <c r="V2430">
        <v>4</v>
      </c>
      <c r="W2430" t="str">
        <f>IF(Table1[[#This Row],[Engagement Score]]&lt;3,"Low",IF(Table1[[#This Row],[Engagement Score]]&lt;4,"Medium","High"))</f>
        <v>High</v>
      </c>
      <c r="X2430">
        <v>1</v>
      </c>
      <c r="Y2430" t="str">
        <f>IF(Table1[[#This Row],[Satisfaction Score]]&lt;3,"Unsatisfied",IF(Table1[[#This Row],[Satisfaction Score]]&lt;4,"Neutral","Satisfied"))</f>
        <v>Unsatisfied</v>
      </c>
      <c r="Z2430">
        <v>3</v>
      </c>
      <c r="AA2430" s="1">
        <v>44848</v>
      </c>
      <c r="AB2430" t="s">
        <v>92</v>
      </c>
      <c r="AC2430" t="s">
        <v>42</v>
      </c>
      <c r="AD2430" t="s">
        <v>52</v>
      </c>
      <c r="AE2430">
        <v>2</v>
      </c>
      <c r="AF2430" s="5">
        <v>614.05999999999995</v>
      </c>
      <c r="AG2430">
        <v>63</v>
      </c>
      <c r="AH2430" t="str">
        <f t="shared" si="37"/>
        <v>Old</v>
      </c>
    </row>
    <row r="2431" spans="1:34" x14ac:dyDescent="0.25">
      <c r="A2431">
        <v>2965</v>
      </c>
      <c r="B2431" s="1">
        <v>44953</v>
      </c>
      <c r="C2431">
        <v>3</v>
      </c>
      <c r="D2431" t="s">
        <v>28</v>
      </c>
      <c r="E2431" t="s">
        <v>94</v>
      </c>
      <c r="F2431" t="s">
        <v>30</v>
      </c>
      <c r="G2431" t="s">
        <v>31</v>
      </c>
      <c r="H2431" t="s">
        <v>56</v>
      </c>
      <c r="I2431" t="s">
        <v>33</v>
      </c>
      <c r="J2431" t="s">
        <v>34</v>
      </c>
      <c r="K2431" t="s">
        <v>188</v>
      </c>
      <c r="L2431" t="s">
        <v>70</v>
      </c>
      <c r="M2431" s="1">
        <v>20824</v>
      </c>
      <c r="N2431" t="s">
        <v>36</v>
      </c>
      <c r="O2431" t="s">
        <v>37</v>
      </c>
      <c r="P2431" t="s">
        <v>49</v>
      </c>
      <c r="Q2431" t="s">
        <v>77</v>
      </c>
      <c r="R2431" t="s">
        <v>40</v>
      </c>
      <c r="S2431" t="str">
        <f>IF(Table1[[#This Row],[Current Employee Rating]]&gt;=4,"High Performer",IF(Table1[[#This Row],[Current Employee Rating]]&gt;=3,"Average Performer","Low Performer"))</f>
        <v>Low Performer</v>
      </c>
      <c r="T2431">
        <v>1</v>
      </c>
      <c r="U2431" s="1">
        <v>45120</v>
      </c>
      <c r="V2431">
        <v>4</v>
      </c>
      <c r="W2431" t="str">
        <f>IF(Table1[[#This Row],[Engagement Score]]&lt;3,"Low",IF(Table1[[#This Row],[Engagement Score]]&lt;4,"Medium","High"))</f>
        <v>High</v>
      </c>
      <c r="X2431">
        <v>4</v>
      </c>
      <c r="Y2431" t="str">
        <f>IF(Table1[[#This Row],[Satisfaction Score]]&lt;3,"Unsatisfied",IF(Table1[[#This Row],[Satisfaction Score]]&lt;4,"Neutral","Satisfied"))</f>
        <v>Satisfied</v>
      </c>
      <c r="Z2431">
        <v>5</v>
      </c>
      <c r="AA2431" s="1">
        <v>44992</v>
      </c>
      <c r="AB2431" t="s">
        <v>62</v>
      </c>
      <c r="AC2431" t="s">
        <v>51</v>
      </c>
      <c r="AD2431" t="s">
        <v>63</v>
      </c>
      <c r="AE2431">
        <v>3</v>
      </c>
      <c r="AF2431" s="5">
        <v>426.26</v>
      </c>
      <c r="AG2431">
        <v>66</v>
      </c>
      <c r="AH2431" t="str">
        <f t="shared" si="37"/>
        <v>Old</v>
      </c>
    </row>
    <row r="2432" spans="1:34" x14ac:dyDescent="0.25">
      <c r="A2432">
        <v>2966</v>
      </c>
      <c r="B2432" s="1">
        <v>44015</v>
      </c>
      <c r="C2432">
        <v>5</v>
      </c>
      <c r="D2432" t="s">
        <v>28</v>
      </c>
      <c r="E2432" t="s">
        <v>74</v>
      </c>
      <c r="F2432" t="s">
        <v>30</v>
      </c>
      <c r="G2432" t="s">
        <v>55</v>
      </c>
      <c r="H2432" t="s">
        <v>45</v>
      </c>
      <c r="I2432" t="s">
        <v>33</v>
      </c>
      <c r="J2432" t="s">
        <v>34</v>
      </c>
      <c r="K2432" t="s">
        <v>188</v>
      </c>
      <c r="L2432" t="s">
        <v>47</v>
      </c>
      <c r="M2432" s="1">
        <v>22394</v>
      </c>
      <c r="N2432" t="s">
        <v>36</v>
      </c>
      <c r="O2432" t="s">
        <v>48</v>
      </c>
      <c r="P2432" t="s">
        <v>38</v>
      </c>
      <c r="Q2432" t="s">
        <v>77</v>
      </c>
      <c r="R2432" t="s">
        <v>40</v>
      </c>
      <c r="S2432" t="str">
        <f>IF(Table1[[#This Row],[Current Employee Rating]]&gt;=4,"High Performer",IF(Table1[[#This Row],[Current Employee Rating]]&gt;=3,"Average Performer","Low Performer"))</f>
        <v>High Performer</v>
      </c>
      <c r="T2432">
        <v>4</v>
      </c>
      <c r="U2432" s="1">
        <v>44991</v>
      </c>
      <c r="V2432">
        <v>5</v>
      </c>
      <c r="W2432" t="str">
        <f>IF(Table1[[#This Row],[Engagement Score]]&lt;3,"Low",IF(Table1[[#This Row],[Engagement Score]]&lt;4,"Medium","High"))</f>
        <v>High</v>
      </c>
      <c r="X2432">
        <v>2</v>
      </c>
      <c r="Y2432" t="str">
        <f>IF(Table1[[#This Row],[Satisfaction Score]]&lt;3,"Unsatisfied",IF(Table1[[#This Row],[Satisfaction Score]]&lt;4,"Neutral","Satisfied"))</f>
        <v>Unsatisfied</v>
      </c>
      <c r="Z2432">
        <v>5</v>
      </c>
      <c r="AA2432" s="1">
        <v>44851</v>
      </c>
      <c r="AB2432" t="s">
        <v>62</v>
      </c>
      <c r="AC2432" t="s">
        <v>42</v>
      </c>
      <c r="AD2432" t="s">
        <v>73</v>
      </c>
      <c r="AE2432">
        <v>5</v>
      </c>
      <c r="AF2432" s="5">
        <v>197.73</v>
      </c>
      <c r="AG2432">
        <v>59</v>
      </c>
      <c r="AH2432" t="str">
        <f t="shared" si="37"/>
        <v>Middle Aged</v>
      </c>
    </row>
    <row r="2433" spans="1:34" x14ac:dyDescent="0.25">
      <c r="A2433">
        <v>2967</v>
      </c>
      <c r="B2433" s="1">
        <v>44921</v>
      </c>
      <c r="C2433">
        <v>3</v>
      </c>
      <c r="D2433" t="s">
        <v>28</v>
      </c>
      <c r="E2433" t="s">
        <v>81</v>
      </c>
      <c r="F2433" t="s">
        <v>30</v>
      </c>
      <c r="G2433" t="s">
        <v>55</v>
      </c>
      <c r="H2433" t="s">
        <v>45</v>
      </c>
      <c r="I2433" t="s">
        <v>46</v>
      </c>
      <c r="J2433" t="s">
        <v>34</v>
      </c>
      <c r="K2433" t="s">
        <v>188</v>
      </c>
      <c r="L2433" t="s">
        <v>70</v>
      </c>
      <c r="M2433" s="1">
        <v>30656</v>
      </c>
      <c r="N2433" t="s">
        <v>36</v>
      </c>
      <c r="O2433" t="s">
        <v>37</v>
      </c>
      <c r="P2433" t="s">
        <v>60</v>
      </c>
      <c r="Q2433" t="s">
        <v>67</v>
      </c>
      <c r="R2433" t="s">
        <v>40</v>
      </c>
      <c r="S2433" t="str">
        <f>IF(Table1[[#This Row],[Current Employee Rating]]&gt;=4,"High Performer",IF(Table1[[#This Row],[Current Employee Rating]]&gt;=3,"Average Performer","Low Performer"))</f>
        <v>High Performer</v>
      </c>
      <c r="T2433">
        <v>4</v>
      </c>
      <c r="U2433" s="1">
        <v>44784</v>
      </c>
      <c r="V2433">
        <v>2</v>
      </c>
      <c r="W2433" t="str">
        <f>IF(Table1[[#This Row],[Engagement Score]]&lt;3,"Low",IF(Table1[[#This Row],[Engagement Score]]&lt;4,"Medium","High"))</f>
        <v>Low</v>
      </c>
      <c r="X2433">
        <v>3</v>
      </c>
      <c r="Y2433" t="str">
        <f>IF(Table1[[#This Row],[Satisfaction Score]]&lt;3,"Unsatisfied",IF(Table1[[#This Row],[Satisfaction Score]]&lt;4,"Neutral","Satisfied"))</f>
        <v>Neutral</v>
      </c>
      <c r="Z2433">
        <v>1</v>
      </c>
      <c r="AA2433" s="1">
        <v>45128</v>
      </c>
      <c r="AB2433" t="s">
        <v>50</v>
      </c>
      <c r="AC2433" t="s">
        <v>51</v>
      </c>
      <c r="AD2433" t="s">
        <v>52</v>
      </c>
      <c r="AE2433">
        <v>3</v>
      </c>
      <c r="AF2433" s="5">
        <v>145.68</v>
      </c>
      <c r="AG2433">
        <v>39</v>
      </c>
      <c r="AH2433" t="str">
        <f t="shared" si="37"/>
        <v>Adult</v>
      </c>
    </row>
    <row r="2434" spans="1:34" x14ac:dyDescent="0.25">
      <c r="A2434">
        <v>2968</v>
      </c>
      <c r="B2434" s="1">
        <v>43457</v>
      </c>
      <c r="C2434">
        <v>7</v>
      </c>
      <c r="D2434" t="s">
        <v>28</v>
      </c>
      <c r="E2434" t="s">
        <v>29</v>
      </c>
      <c r="F2434" t="s">
        <v>30</v>
      </c>
      <c r="G2434" t="s">
        <v>46</v>
      </c>
      <c r="H2434" t="s">
        <v>56</v>
      </c>
      <c r="I2434" t="s">
        <v>33</v>
      </c>
      <c r="J2434" t="s">
        <v>34</v>
      </c>
      <c r="K2434" t="s">
        <v>188</v>
      </c>
      <c r="L2434" t="s">
        <v>65</v>
      </c>
      <c r="M2434" s="1">
        <v>29742</v>
      </c>
      <c r="N2434" t="s">
        <v>36</v>
      </c>
      <c r="O2434" t="s">
        <v>37</v>
      </c>
      <c r="P2434" t="s">
        <v>72</v>
      </c>
      <c r="Q2434" t="s">
        <v>61</v>
      </c>
      <c r="R2434" t="s">
        <v>40</v>
      </c>
      <c r="S2434" t="str">
        <f>IF(Table1[[#This Row],[Current Employee Rating]]&gt;=4,"High Performer",IF(Table1[[#This Row],[Current Employee Rating]]&gt;=3,"Average Performer","Low Performer"))</f>
        <v>High Performer</v>
      </c>
      <c r="T2434">
        <v>4</v>
      </c>
      <c r="U2434" s="1">
        <v>45069</v>
      </c>
      <c r="V2434">
        <v>1</v>
      </c>
      <c r="W2434" t="str">
        <f>IF(Table1[[#This Row],[Engagement Score]]&lt;3,"Low",IF(Table1[[#This Row],[Engagement Score]]&lt;4,"Medium","High"))</f>
        <v>Low</v>
      </c>
      <c r="X2434">
        <v>5</v>
      </c>
      <c r="Y2434" t="str">
        <f>IF(Table1[[#This Row],[Satisfaction Score]]&lt;3,"Unsatisfied",IF(Table1[[#This Row],[Satisfaction Score]]&lt;4,"Neutral","Satisfied"))</f>
        <v>Satisfied</v>
      </c>
      <c r="Z2434">
        <v>4</v>
      </c>
      <c r="AA2434" s="1">
        <v>44885</v>
      </c>
      <c r="AB2434" t="s">
        <v>50</v>
      </c>
      <c r="AC2434" t="s">
        <v>42</v>
      </c>
      <c r="AD2434" t="s">
        <v>43</v>
      </c>
      <c r="AE2434">
        <v>3</v>
      </c>
      <c r="AF2434" s="5">
        <v>764.74</v>
      </c>
      <c r="AG2434">
        <v>37</v>
      </c>
      <c r="AH2434" t="str">
        <f t="shared" si="37"/>
        <v>Adult</v>
      </c>
    </row>
    <row r="2435" spans="1:34" x14ac:dyDescent="0.25">
      <c r="A2435">
        <v>2969</v>
      </c>
      <c r="B2435" s="1">
        <v>44102</v>
      </c>
      <c r="C2435">
        <v>5</v>
      </c>
      <c r="D2435" t="s">
        <v>106</v>
      </c>
      <c r="E2435" t="s">
        <v>74</v>
      </c>
      <c r="F2435" t="s">
        <v>108</v>
      </c>
      <c r="G2435" t="s">
        <v>31</v>
      </c>
      <c r="H2435" t="s">
        <v>45</v>
      </c>
      <c r="I2435" t="s">
        <v>46</v>
      </c>
      <c r="J2435" t="s">
        <v>34</v>
      </c>
      <c r="K2435" t="s">
        <v>188</v>
      </c>
      <c r="L2435" t="s">
        <v>65</v>
      </c>
      <c r="M2435" s="1">
        <v>32139</v>
      </c>
      <c r="N2435" t="s">
        <v>36</v>
      </c>
      <c r="O2435" t="s">
        <v>37</v>
      </c>
      <c r="P2435" t="s">
        <v>49</v>
      </c>
      <c r="Q2435" t="s">
        <v>67</v>
      </c>
      <c r="R2435" t="s">
        <v>40</v>
      </c>
      <c r="S2435" t="str">
        <f>IF(Table1[[#This Row],[Current Employee Rating]]&gt;=4,"High Performer",IF(Table1[[#This Row],[Current Employee Rating]]&gt;=3,"Average Performer","Low Performer"))</f>
        <v>Low Performer</v>
      </c>
      <c r="T2435">
        <v>2</v>
      </c>
      <c r="U2435" s="1">
        <v>44886</v>
      </c>
      <c r="V2435">
        <v>4</v>
      </c>
      <c r="W2435" t="str">
        <f>IF(Table1[[#This Row],[Engagement Score]]&lt;3,"Low",IF(Table1[[#This Row],[Engagement Score]]&lt;4,"Medium","High"))</f>
        <v>High</v>
      </c>
      <c r="X2435">
        <v>5</v>
      </c>
      <c r="Y2435" t="str">
        <f>IF(Table1[[#This Row],[Satisfaction Score]]&lt;3,"Unsatisfied",IF(Table1[[#This Row],[Satisfaction Score]]&lt;4,"Neutral","Satisfied"))</f>
        <v>Satisfied</v>
      </c>
      <c r="Z2435">
        <v>5</v>
      </c>
      <c r="AA2435" s="1">
        <v>44852</v>
      </c>
      <c r="AB2435" t="s">
        <v>50</v>
      </c>
      <c r="AC2435" t="s">
        <v>42</v>
      </c>
      <c r="AD2435" t="s">
        <v>73</v>
      </c>
      <c r="AE2435">
        <v>3</v>
      </c>
      <c r="AF2435" s="5">
        <v>405.4</v>
      </c>
      <c r="AG2435">
        <v>33</v>
      </c>
      <c r="AH2435" t="str">
        <f t="shared" ref="AH2435:AH2498" si="38">IF(AG2435&lt;25,"Young Adult", IF(AG2435&lt;40, "Adult", IF(AG2435&lt;60, "Middle Aged", "Old")))</f>
        <v>Adult</v>
      </c>
    </row>
    <row r="2436" spans="1:34" x14ac:dyDescent="0.25">
      <c r="A2436">
        <v>2970</v>
      </c>
      <c r="B2436" s="1">
        <v>44090</v>
      </c>
      <c r="C2436">
        <v>5</v>
      </c>
      <c r="D2436" t="s">
        <v>28</v>
      </c>
      <c r="E2436" t="s">
        <v>87</v>
      </c>
      <c r="F2436" t="s">
        <v>30</v>
      </c>
      <c r="G2436" t="s">
        <v>55</v>
      </c>
      <c r="H2436" t="s">
        <v>56</v>
      </c>
      <c r="I2436" t="s">
        <v>33</v>
      </c>
      <c r="J2436" t="s">
        <v>34</v>
      </c>
      <c r="K2436" t="s">
        <v>188</v>
      </c>
      <c r="L2436" t="s">
        <v>65</v>
      </c>
      <c r="M2436" s="1">
        <v>30071</v>
      </c>
      <c r="N2436" t="s">
        <v>36</v>
      </c>
      <c r="O2436" t="s">
        <v>37</v>
      </c>
      <c r="P2436" t="s">
        <v>49</v>
      </c>
      <c r="Q2436" t="s">
        <v>39</v>
      </c>
      <c r="R2436" t="s">
        <v>40</v>
      </c>
      <c r="S2436" t="str">
        <f>IF(Table1[[#This Row],[Current Employee Rating]]&gt;=4,"High Performer",IF(Table1[[#This Row],[Current Employee Rating]]&gt;=3,"Average Performer","Low Performer"))</f>
        <v>High Performer</v>
      </c>
      <c r="T2436">
        <v>5</v>
      </c>
      <c r="U2436" s="1">
        <v>44857</v>
      </c>
      <c r="V2436">
        <v>5</v>
      </c>
      <c r="W2436" t="str">
        <f>IF(Table1[[#This Row],[Engagement Score]]&lt;3,"Low",IF(Table1[[#This Row],[Engagement Score]]&lt;4,"Medium","High"))</f>
        <v>High</v>
      </c>
      <c r="X2436">
        <v>5</v>
      </c>
      <c r="Y2436" t="str">
        <f>IF(Table1[[#This Row],[Satisfaction Score]]&lt;3,"Unsatisfied",IF(Table1[[#This Row],[Satisfaction Score]]&lt;4,"Neutral","Satisfied"))</f>
        <v>Satisfied</v>
      </c>
      <c r="Z2436">
        <v>5</v>
      </c>
      <c r="AA2436" s="1">
        <v>44942</v>
      </c>
      <c r="AB2436" t="s">
        <v>41</v>
      </c>
      <c r="AC2436" t="s">
        <v>51</v>
      </c>
      <c r="AD2436" t="s">
        <v>43</v>
      </c>
      <c r="AE2436">
        <v>4</v>
      </c>
      <c r="AF2436" s="5">
        <v>689.49</v>
      </c>
      <c r="AG2436">
        <v>38</v>
      </c>
      <c r="AH2436" t="str">
        <f t="shared" si="38"/>
        <v>Adult</v>
      </c>
    </row>
    <row r="2437" spans="1:34" x14ac:dyDescent="0.25">
      <c r="A2437">
        <v>2971</v>
      </c>
      <c r="B2437" s="1">
        <v>43870</v>
      </c>
      <c r="C2437">
        <v>6</v>
      </c>
      <c r="D2437" t="s">
        <v>106</v>
      </c>
      <c r="E2437" t="s">
        <v>64</v>
      </c>
      <c r="F2437" t="s">
        <v>30</v>
      </c>
      <c r="G2437" t="s">
        <v>31</v>
      </c>
      <c r="H2437" t="s">
        <v>32</v>
      </c>
      <c r="I2437" t="s">
        <v>33</v>
      </c>
      <c r="J2437" t="s">
        <v>34</v>
      </c>
      <c r="K2437" t="s">
        <v>188</v>
      </c>
      <c r="L2437" t="s">
        <v>47</v>
      </c>
      <c r="M2437" s="1">
        <v>35345</v>
      </c>
      <c r="N2437" t="s">
        <v>36</v>
      </c>
      <c r="O2437" t="s">
        <v>37</v>
      </c>
      <c r="P2437" t="s">
        <v>38</v>
      </c>
      <c r="Q2437" t="s">
        <v>77</v>
      </c>
      <c r="R2437" t="s">
        <v>40</v>
      </c>
      <c r="S2437" t="str">
        <f>IF(Table1[[#This Row],[Current Employee Rating]]&gt;=4,"High Performer",IF(Table1[[#This Row],[Current Employee Rating]]&gt;=3,"Average Performer","Low Performer"))</f>
        <v>Low Performer</v>
      </c>
      <c r="T2437">
        <v>1</v>
      </c>
      <c r="U2437" s="1">
        <v>44848</v>
      </c>
      <c r="V2437">
        <v>3</v>
      </c>
      <c r="W2437" t="str">
        <f>IF(Table1[[#This Row],[Engagement Score]]&lt;3,"Low",IF(Table1[[#This Row],[Engagement Score]]&lt;4,"Medium","High"))</f>
        <v>Medium</v>
      </c>
      <c r="X2437">
        <v>5</v>
      </c>
      <c r="Y2437" t="str">
        <f>IF(Table1[[#This Row],[Satisfaction Score]]&lt;3,"Unsatisfied",IF(Table1[[#This Row],[Satisfaction Score]]&lt;4,"Neutral","Satisfied"))</f>
        <v>Satisfied</v>
      </c>
      <c r="Z2437">
        <v>4</v>
      </c>
      <c r="AA2437" s="1">
        <v>45028</v>
      </c>
      <c r="AB2437" t="s">
        <v>62</v>
      </c>
      <c r="AC2437" t="s">
        <v>42</v>
      </c>
      <c r="AD2437" t="s">
        <v>52</v>
      </c>
      <c r="AE2437">
        <v>2</v>
      </c>
      <c r="AF2437" s="5">
        <v>141.13999999999999</v>
      </c>
      <c r="AG2437">
        <v>24</v>
      </c>
      <c r="AH2437" t="str">
        <f t="shared" si="38"/>
        <v>Young Adult</v>
      </c>
    </row>
    <row r="2438" spans="1:34" x14ac:dyDescent="0.25">
      <c r="A2438">
        <v>2972</v>
      </c>
      <c r="B2438" s="1">
        <v>44970</v>
      </c>
      <c r="C2438">
        <v>3</v>
      </c>
      <c r="D2438" t="s">
        <v>28</v>
      </c>
      <c r="E2438" t="s">
        <v>64</v>
      </c>
      <c r="F2438" t="s">
        <v>30</v>
      </c>
      <c r="G2438" t="s">
        <v>55</v>
      </c>
      <c r="H2438" t="s">
        <v>56</v>
      </c>
      <c r="I2438" t="s">
        <v>46</v>
      </c>
      <c r="J2438" t="s">
        <v>34</v>
      </c>
      <c r="K2438" t="s">
        <v>188</v>
      </c>
      <c r="L2438" t="s">
        <v>65</v>
      </c>
      <c r="M2438" s="1">
        <v>17626</v>
      </c>
      <c r="N2438" t="s">
        <v>36</v>
      </c>
      <c r="O2438" t="s">
        <v>37</v>
      </c>
      <c r="P2438" t="s">
        <v>60</v>
      </c>
      <c r="Q2438" t="s">
        <v>39</v>
      </c>
      <c r="R2438" t="s">
        <v>40</v>
      </c>
      <c r="S2438" t="str">
        <f>IF(Table1[[#This Row],[Current Employee Rating]]&gt;=4,"High Performer",IF(Table1[[#This Row],[Current Employee Rating]]&gt;=3,"Average Performer","Low Performer"))</f>
        <v>Low Performer</v>
      </c>
      <c r="T2438">
        <v>1</v>
      </c>
      <c r="U2438" s="1">
        <v>44889</v>
      </c>
      <c r="V2438">
        <v>3</v>
      </c>
      <c r="W2438" t="str">
        <f>IF(Table1[[#This Row],[Engagement Score]]&lt;3,"Low",IF(Table1[[#This Row],[Engagement Score]]&lt;4,"Medium","High"))</f>
        <v>Medium</v>
      </c>
      <c r="X2438">
        <v>4</v>
      </c>
      <c r="Y2438" t="str">
        <f>IF(Table1[[#This Row],[Satisfaction Score]]&lt;3,"Unsatisfied",IF(Table1[[#This Row],[Satisfaction Score]]&lt;4,"Neutral","Satisfied"))</f>
        <v>Satisfied</v>
      </c>
      <c r="Z2438">
        <v>3</v>
      </c>
      <c r="AA2438" s="1">
        <v>44986</v>
      </c>
      <c r="AB2438" t="s">
        <v>41</v>
      </c>
      <c r="AC2438" t="s">
        <v>42</v>
      </c>
      <c r="AD2438" t="s">
        <v>73</v>
      </c>
      <c r="AE2438">
        <v>1</v>
      </c>
      <c r="AF2438" s="5">
        <v>788.69</v>
      </c>
      <c r="AG2438">
        <v>75</v>
      </c>
      <c r="AH2438" t="str">
        <f t="shared" si="38"/>
        <v>Old</v>
      </c>
    </row>
    <row r="2439" spans="1:34" x14ac:dyDescent="0.25">
      <c r="A2439">
        <v>2973</v>
      </c>
      <c r="B2439" s="1">
        <v>43800</v>
      </c>
      <c r="C2439">
        <v>6</v>
      </c>
      <c r="D2439" t="s">
        <v>28</v>
      </c>
      <c r="E2439" t="s">
        <v>85</v>
      </c>
      <c r="F2439" t="s">
        <v>30</v>
      </c>
      <c r="G2439" t="s">
        <v>46</v>
      </c>
      <c r="H2439" t="s">
        <v>32</v>
      </c>
      <c r="I2439" t="s">
        <v>46</v>
      </c>
      <c r="J2439" t="s">
        <v>34</v>
      </c>
      <c r="K2439" t="s">
        <v>188</v>
      </c>
      <c r="L2439" t="s">
        <v>65</v>
      </c>
      <c r="M2439" s="1">
        <v>18793</v>
      </c>
      <c r="N2439" t="s">
        <v>36</v>
      </c>
      <c r="O2439" t="s">
        <v>37</v>
      </c>
      <c r="P2439" t="s">
        <v>60</v>
      </c>
      <c r="Q2439" t="s">
        <v>67</v>
      </c>
      <c r="R2439" t="s">
        <v>40</v>
      </c>
      <c r="S2439" t="str">
        <f>IF(Table1[[#This Row],[Current Employee Rating]]&gt;=4,"High Performer",IF(Table1[[#This Row],[Current Employee Rating]]&gt;=3,"Average Performer","Low Performer"))</f>
        <v>High Performer</v>
      </c>
      <c r="T2439">
        <v>5</v>
      </c>
      <c r="U2439" s="1">
        <v>44904</v>
      </c>
      <c r="V2439">
        <v>1</v>
      </c>
      <c r="W2439" t="str">
        <f>IF(Table1[[#This Row],[Engagement Score]]&lt;3,"Low",IF(Table1[[#This Row],[Engagement Score]]&lt;4,"Medium","High"))</f>
        <v>Low</v>
      </c>
      <c r="X2439">
        <v>3</v>
      </c>
      <c r="Y2439" t="str">
        <f>IF(Table1[[#This Row],[Satisfaction Score]]&lt;3,"Unsatisfied",IF(Table1[[#This Row],[Satisfaction Score]]&lt;4,"Neutral","Satisfied"))</f>
        <v>Neutral</v>
      </c>
      <c r="Z2439">
        <v>3</v>
      </c>
      <c r="AA2439" s="1">
        <v>45120</v>
      </c>
      <c r="AB2439" t="s">
        <v>68</v>
      </c>
      <c r="AC2439" t="s">
        <v>42</v>
      </c>
      <c r="AD2439" t="s">
        <v>43</v>
      </c>
      <c r="AE2439">
        <v>5</v>
      </c>
      <c r="AF2439" s="5">
        <v>458.81</v>
      </c>
      <c r="AG2439">
        <v>68</v>
      </c>
      <c r="AH2439" t="str">
        <f t="shared" si="38"/>
        <v>Old</v>
      </c>
    </row>
    <row r="2440" spans="1:34" x14ac:dyDescent="0.25">
      <c r="A2440">
        <v>2974</v>
      </c>
      <c r="B2440" s="1">
        <v>44869</v>
      </c>
      <c r="C2440">
        <v>3</v>
      </c>
      <c r="D2440" t="s">
        <v>28</v>
      </c>
      <c r="E2440" t="s">
        <v>85</v>
      </c>
      <c r="F2440" t="s">
        <v>30</v>
      </c>
      <c r="G2440" t="s">
        <v>55</v>
      </c>
      <c r="H2440" t="s">
        <v>32</v>
      </c>
      <c r="I2440" t="s">
        <v>46</v>
      </c>
      <c r="J2440" t="s">
        <v>34</v>
      </c>
      <c r="K2440" t="s">
        <v>188</v>
      </c>
      <c r="L2440" t="s">
        <v>70</v>
      </c>
      <c r="M2440" s="1">
        <v>16474</v>
      </c>
      <c r="N2440" t="s">
        <v>36</v>
      </c>
      <c r="O2440" t="s">
        <v>37</v>
      </c>
      <c r="P2440" t="s">
        <v>72</v>
      </c>
      <c r="Q2440" t="s">
        <v>61</v>
      </c>
      <c r="R2440" t="s">
        <v>40</v>
      </c>
      <c r="S2440" t="str">
        <f>IF(Table1[[#This Row],[Current Employee Rating]]&gt;=4,"High Performer",IF(Table1[[#This Row],[Current Employee Rating]]&gt;=3,"Average Performer","Low Performer"))</f>
        <v>High Performer</v>
      </c>
      <c r="T2440">
        <v>5</v>
      </c>
      <c r="U2440" s="1">
        <v>44891</v>
      </c>
      <c r="V2440">
        <v>4</v>
      </c>
      <c r="W2440" t="str">
        <f>IF(Table1[[#This Row],[Engagement Score]]&lt;3,"Low",IF(Table1[[#This Row],[Engagement Score]]&lt;4,"Medium","High"))</f>
        <v>High</v>
      </c>
      <c r="X2440">
        <v>5</v>
      </c>
      <c r="Y2440" t="str">
        <f>IF(Table1[[#This Row],[Satisfaction Score]]&lt;3,"Unsatisfied",IF(Table1[[#This Row],[Satisfaction Score]]&lt;4,"Neutral","Satisfied"))</f>
        <v>Satisfied</v>
      </c>
      <c r="Z2440">
        <v>4</v>
      </c>
      <c r="AA2440" s="1">
        <v>45043</v>
      </c>
      <c r="AB2440" t="s">
        <v>62</v>
      </c>
      <c r="AC2440" t="s">
        <v>42</v>
      </c>
      <c r="AD2440" t="s">
        <v>73</v>
      </c>
      <c r="AE2440">
        <v>5</v>
      </c>
      <c r="AF2440" s="5">
        <v>140.91</v>
      </c>
      <c r="AG2440">
        <v>77</v>
      </c>
      <c r="AH2440" t="str">
        <f t="shared" si="38"/>
        <v>Old</v>
      </c>
    </row>
    <row r="2441" spans="1:34" x14ac:dyDescent="0.25">
      <c r="A2441">
        <v>2975</v>
      </c>
      <c r="B2441" s="1">
        <v>44300</v>
      </c>
      <c r="C2441">
        <v>5</v>
      </c>
      <c r="D2441" t="s">
        <v>28</v>
      </c>
      <c r="E2441" t="s">
        <v>74</v>
      </c>
      <c r="F2441" t="s">
        <v>30</v>
      </c>
      <c r="G2441" t="s">
        <v>55</v>
      </c>
      <c r="H2441" t="s">
        <v>45</v>
      </c>
      <c r="I2441" t="s">
        <v>33</v>
      </c>
      <c r="J2441" t="s">
        <v>34</v>
      </c>
      <c r="K2441" t="s">
        <v>188</v>
      </c>
      <c r="L2441" t="s">
        <v>109</v>
      </c>
      <c r="M2441" s="1">
        <v>17701</v>
      </c>
      <c r="N2441" t="s">
        <v>36</v>
      </c>
      <c r="O2441" t="s">
        <v>48</v>
      </c>
      <c r="P2441" t="s">
        <v>84</v>
      </c>
      <c r="Q2441" t="s">
        <v>67</v>
      </c>
      <c r="R2441" t="s">
        <v>40</v>
      </c>
      <c r="S2441" t="str">
        <f>IF(Table1[[#This Row],[Current Employee Rating]]&gt;=4,"High Performer",IF(Table1[[#This Row],[Current Employee Rating]]&gt;=3,"Average Performer","Low Performer"))</f>
        <v>High Performer</v>
      </c>
      <c r="T2441">
        <v>4</v>
      </c>
      <c r="U2441" s="1">
        <v>44924</v>
      </c>
      <c r="V2441">
        <v>2</v>
      </c>
      <c r="W2441" t="str">
        <f>IF(Table1[[#This Row],[Engagement Score]]&lt;3,"Low",IF(Table1[[#This Row],[Engagement Score]]&lt;4,"Medium","High"))</f>
        <v>Low</v>
      </c>
      <c r="X2441">
        <v>3</v>
      </c>
      <c r="Y2441" t="str">
        <f>IF(Table1[[#This Row],[Satisfaction Score]]&lt;3,"Unsatisfied",IF(Table1[[#This Row],[Satisfaction Score]]&lt;4,"Neutral","Satisfied"))</f>
        <v>Neutral</v>
      </c>
      <c r="Z2441">
        <v>4</v>
      </c>
      <c r="AA2441" s="1">
        <v>45119</v>
      </c>
      <c r="AB2441" t="s">
        <v>41</v>
      </c>
      <c r="AC2441" t="s">
        <v>51</v>
      </c>
      <c r="AD2441" t="s">
        <v>63</v>
      </c>
      <c r="AE2441">
        <v>5</v>
      </c>
      <c r="AF2441" s="5">
        <v>551.76</v>
      </c>
      <c r="AG2441">
        <v>73</v>
      </c>
      <c r="AH2441" t="str">
        <f t="shared" si="38"/>
        <v>Old</v>
      </c>
    </row>
    <row r="2442" spans="1:34" x14ac:dyDescent="0.25">
      <c r="A2442">
        <v>2977</v>
      </c>
      <c r="B2442" s="1">
        <v>44071</v>
      </c>
      <c r="C2442">
        <v>5</v>
      </c>
      <c r="D2442" t="s">
        <v>106</v>
      </c>
      <c r="E2442" t="s">
        <v>81</v>
      </c>
      <c r="F2442" t="s">
        <v>30</v>
      </c>
      <c r="G2442" t="s">
        <v>46</v>
      </c>
      <c r="H2442" t="s">
        <v>45</v>
      </c>
      <c r="I2442" t="s">
        <v>33</v>
      </c>
      <c r="J2442" t="s">
        <v>34</v>
      </c>
      <c r="K2442" t="s">
        <v>188</v>
      </c>
      <c r="L2442" t="s">
        <v>105</v>
      </c>
      <c r="M2442" s="1">
        <v>32121</v>
      </c>
      <c r="N2442" t="s">
        <v>36</v>
      </c>
      <c r="O2442" t="s">
        <v>48</v>
      </c>
      <c r="P2442" t="s">
        <v>72</v>
      </c>
      <c r="Q2442" t="s">
        <v>77</v>
      </c>
      <c r="R2442" t="s">
        <v>40</v>
      </c>
      <c r="S2442" t="str">
        <f>IF(Table1[[#This Row],[Current Employee Rating]]&gt;=4,"High Performer",IF(Table1[[#This Row],[Current Employee Rating]]&gt;=3,"Average Performer","Low Performer"))</f>
        <v>Low Performer</v>
      </c>
      <c r="T2442">
        <v>2</v>
      </c>
      <c r="U2442" s="1">
        <v>45006</v>
      </c>
      <c r="V2442">
        <v>2</v>
      </c>
      <c r="W2442" t="str">
        <f>IF(Table1[[#This Row],[Engagement Score]]&lt;3,"Low",IF(Table1[[#This Row],[Engagement Score]]&lt;4,"Medium","High"))</f>
        <v>Low</v>
      </c>
      <c r="X2442">
        <v>4</v>
      </c>
      <c r="Y2442" t="str">
        <f>IF(Table1[[#This Row],[Satisfaction Score]]&lt;3,"Unsatisfied",IF(Table1[[#This Row],[Satisfaction Score]]&lt;4,"Neutral","Satisfied"))</f>
        <v>Satisfied</v>
      </c>
      <c r="Z2442">
        <v>3</v>
      </c>
      <c r="AA2442" s="1">
        <v>45017</v>
      </c>
      <c r="AB2442" t="s">
        <v>62</v>
      </c>
      <c r="AC2442" t="s">
        <v>42</v>
      </c>
      <c r="AD2442" t="s">
        <v>73</v>
      </c>
      <c r="AE2442">
        <v>4</v>
      </c>
      <c r="AF2442" s="5">
        <v>640.04999999999995</v>
      </c>
      <c r="AG2442">
        <v>33</v>
      </c>
      <c r="AH2442" t="str">
        <f t="shared" si="38"/>
        <v>Adult</v>
      </c>
    </row>
    <row r="2443" spans="1:34" x14ac:dyDescent="0.25">
      <c r="A2443">
        <v>2978</v>
      </c>
      <c r="B2443" s="1">
        <v>44789</v>
      </c>
      <c r="C2443">
        <v>3</v>
      </c>
      <c r="D2443" t="s">
        <v>28</v>
      </c>
      <c r="E2443" t="s">
        <v>29</v>
      </c>
      <c r="F2443" t="s">
        <v>30</v>
      </c>
      <c r="G2443" t="s">
        <v>55</v>
      </c>
      <c r="H2443" t="s">
        <v>32</v>
      </c>
      <c r="I2443" t="s">
        <v>46</v>
      </c>
      <c r="J2443" t="s">
        <v>34</v>
      </c>
      <c r="K2443" t="s">
        <v>188</v>
      </c>
      <c r="L2443" t="s">
        <v>105</v>
      </c>
      <c r="M2443" s="1">
        <v>29840</v>
      </c>
      <c r="N2443" t="s">
        <v>36</v>
      </c>
      <c r="O2443" t="s">
        <v>48</v>
      </c>
      <c r="P2443" t="s">
        <v>49</v>
      </c>
      <c r="Q2443" t="s">
        <v>77</v>
      </c>
      <c r="R2443" t="s">
        <v>40</v>
      </c>
      <c r="S2443" t="str">
        <f>IF(Table1[[#This Row],[Current Employee Rating]]&gt;=4,"High Performer",IF(Table1[[#This Row],[Current Employee Rating]]&gt;=3,"Average Performer","Low Performer"))</f>
        <v>High Performer</v>
      </c>
      <c r="T2443">
        <v>4</v>
      </c>
      <c r="U2443" s="1">
        <v>44802</v>
      </c>
      <c r="V2443">
        <v>5</v>
      </c>
      <c r="W2443" t="str">
        <f>IF(Table1[[#This Row],[Engagement Score]]&lt;3,"Low",IF(Table1[[#This Row],[Engagement Score]]&lt;4,"Medium","High"))</f>
        <v>High</v>
      </c>
      <c r="X2443">
        <v>2</v>
      </c>
      <c r="Y2443" t="str">
        <f>IF(Table1[[#This Row],[Satisfaction Score]]&lt;3,"Unsatisfied",IF(Table1[[#This Row],[Satisfaction Score]]&lt;4,"Neutral","Satisfied"))</f>
        <v>Unsatisfied</v>
      </c>
      <c r="Z2443">
        <v>4</v>
      </c>
      <c r="AA2443" s="1">
        <v>44867</v>
      </c>
      <c r="AB2443" t="s">
        <v>92</v>
      </c>
      <c r="AC2443" t="s">
        <v>42</v>
      </c>
      <c r="AD2443" t="s">
        <v>43</v>
      </c>
      <c r="AE2443">
        <v>1</v>
      </c>
      <c r="AF2443" s="5">
        <v>470.62</v>
      </c>
      <c r="AG2443">
        <v>41</v>
      </c>
      <c r="AH2443" t="str">
        <f t="shared" si="38"/>
        <v>Middle Aged</v>
      </c>
    </row>
    <row r="2444" spans="1:34" x14ac:dyDescent="0.25">
      <c r="A2444">
        <v>2979</v>
      </c>
      <c r="B2444" s="1">
        <v>44618</v>
      </c>
      <c r="C2444">
        <v>4</v>
      </c>
      <c r="D2444" t="s">
        <v>28</v>
      </c>
      <c r="E2444" t="s">
        <v>54</v>
      </c>
      <c r="F2444" t="s">
        <v>30</v>
      </c>
      <c r="G2444" t="s">
        <v>55</v>
      </c>
      <c r="H2444" t="s">
        <v>45</v>
      </c>
      <c r="I2444" t="s">
        <v>33</v>
      </c>
      <c r="J2444" t="s">
        <v>34</v>
      </c>
      <c r="K2444" t="s">
        <v>188</v>
      </c>
      <c r="L2444" t="s">
        <v>70</v>
      </c>
      <c r="M2444" s="1">
        <v>37058</v>
      </c>
      <c r="N2444" t="s">
        <v>36</v>
      </c>
      <c r="O2444" t="s">
        <v>37</v>
      </c>
      <c r="P2444" t="s">
        <v>60</v>
      </c>
      <c r="Q2444" t="s">
        <v>39</v>
      </c>
      <c r="R2444" t="s">
        <v>40</v>
      </c>
      <c r="S2444" t="str">
        <f>IF(Table1[[#This Row],[Current Employee Rating]]&gt;=4,"High Performer",IF(Table1[[#This Row],[Current Employee Rating]]&gt;=3,"Average Performer","Low Performer"))</f>
        <v>Low Performer</v>
      </c>
      <c r="T2444">
        <v>2</v>
      </c>
      <c r="U2444" s="1">
        <v>44934</v>
      </c>
      <c r="V2444">
        <v>4</v>
      </c>
      <c r="W2444" t="str">
        <f>IF(Table1[[#This Row],[Engagement Score]]&lt;3,"Low",IF(Table1[[#This Row],[Engagement Score]]&lt;4,"Medium","High"))</f>
        <v>High</v>
      </c>
      <c r="X2444">
        <v>5</v>
      </c>
      <c r="Y2444" t="str">
        <f>IF(Table1[[#This Row],[Satisfaction Score]]&lt;3,"Unsatisfied",IF(Table1[[#This Row],[Satisfaction Score]]&lt;4,"Neutral","Satisfied"))</f>
        <v>Satisfied</v>
      </c>
      <c r="Z2444">
        <v>4</v>
      </c>
      <c r="AA2444" s="1">
        <v>45087</v>
      </c>
      <c r="AB2444" t="s">
        <v>41</v>
      </c>
      <c r="AC2444" t="s">
        <v>51</v>
      </c>
      <c r="AD2444" t="s">
        <v>43</v>
      </c>
      <c r="AE2444">
        <v>4</v>
      </c>
      <c r="AF2444" s="5">
        <v>257.87</v>
      </c>
      <c r="AG2444">
        <v>21</v>
      </c>
      <c r="AH2444" t="str">
        <f t="shared" si="38"/>
        <v>Young Adult</v>
      </c>
    </row>
    <row r="2445" spans="1:34" x14ac:dyDescent="0.25">
      <c r="A2445">
        <v>2980</v>
      </c>
      <c r="B2445" s="1">
        <v>43829</v>
      </c>
      <c r="C2445">
        <v>6</v>
      </c>
      <c r="D2445" t="s">
        <v>28</v>
      </c>
      <c r="E2445" t="s">
        <v>85</v>
      </c>
      <c r="F2445" t="s">
        <v>30</v>
      </c>
      <c r="G2445" t="s">
        <v>46</v>
      </c>
      <c r="H2445" t="s">
        <v>45</v>
      </c>
      <c r="I2445" t="s">
        <v>33</v>
      </c>
      <c r="J2445" t="s">
        <v>34</v>
      </c>
      <c r="K2445" t="s">
        <v>188</v>
      </c>
      <c r="L2445" t="s">
        <v>65</v>
      </c>
      <c r="M2445" s="1">
        <v>21072</v>
      </c>
      <c r="N2445" t="s">
        <v>36</v>
      </c>
      <c r="O2445" t="s">
        <v>37</v>
      </c>
      <c r="P2445" t="s">
        <v>49</v>
      </c>
      <c r="Q2445" t="s">
        <v>77</v>
      </c>
      <c r="R2445" t="s">
        <v>40</v>
      </c>
      <c r="S2445" t="str">
        <f>IF(Table1[[#This Row],[Current Employee Rating]]&gt;=4,"High Performer",IF(Table1[[#This Row],[Current Employee Rating]]&gt;=3,"Average Performer","Low Performer"))</f>
        <v>Low Performer</v>
      </c>
      <c r="T2445">
        <v>2</v>
      </c>
      <c r="U2445" s="1">
        <v>44963</v>
      </c>
      <c r="V2445">
        <v>1</v>
      </c>
      <c r="W2445" t="str">
        <f>IF(Table1[[#This Row],[Engagement Score]]&lt;3,"Low",IF(Table1[[#This Row],[Engagement Score]]&lt;4,"Medium","High"))</f>
        <v>Low</v>
      </c>
      <c r="X2445">
        <v>3</v>
      </c>
      <c r="Y2445" t="str">
        <f>IF(Table1[[#This Row],[Satisfaction Score]]&lt;3,"Unsatisfied",IF(Table1[[#This Row],[Satisfaction Score]]&lt;4,"Neutral","Satisfied"))</f>
        <v>Neutral</v>
      </c>
      <c r="Z2445">
        <v>5</v>
      </c>
      <c r="AA2445" s="1">
        <v>44974</v>
      </c>
      <c r="AB2445" t="s">
        <v>50</v>
      </c>
      <c r="AC2445" t="s">
        <v>51</v>
      </c>
      <c r="AD2445" t="s">
        <v>73</v>
      </c>
      <c r="AE2445">
        <v>4</v>
      </c>
      <c r="AF2445" s="5">
        <v>970.09</v>
      </c>
      <c r="AG2445">
        <v>62</v>
      </c>
      <c r="AH2445" t="str">
        <f t="shared" si="38"/>
        <v>Old</v>
      </c>
    </row>
    <row r="2446" spans="1:34" x14ac:dyDescent="0.25">
      <c r="A2446">
        <v>2981</v>
      </c>
      <c r="B2446" s="1">
        <v>44765</v>
      </c>
      <c r="C2446">
        <v>3</v>
      </c>
      <c r="D2446" t="s">
        <v>28</v>
      </c>
      <c r="E2446" t="s">
        <v>64</v>
      </c>
      <c r="F2446" t="s">
        <v>30</v>
      </c>
      <c r="G2446" t="s">
        <v>46</v>
      </c>
      <c r="H2446" t="s">
        <v>56</v>
      </c>
      <c r="I2446" t="s">
        <v>55</v>
      </c>
      <c r="J2446" t="s">
        <v>34</v>
      </c>
      <c r="K2446" t="s">
        <v>188</v>
      </c>
      <c r="L2446" t="s">
        <v>47</v>
      </c>
      <c r="M2446" s="1">
        <v>29214</v>
      </c>
      <c r="N2446" t="s">
        <v>36</v>
      </c>
      <c r="O2446" t="s">
        <v>37</v>
      </c>
      <c r="P2446" t="s">
        <v>72</v>
      </c>
      <c r="Q2446" t="s">
        <v>61</v>
      </c>
      <c r="R2446" t="s">
        <v>40</v>
      </c>
      <c r="S2446" t="str">
        <f>IF(Table1[[#This Row],[Current Employee Rating]]&gt;=4,"High Performer",IF(Table1[[#This Row],[Current Employee Rating]]&gt;=3,"Average Performer","Low Performer"))</f>
        <v>Low Performer</v>
      </c>
      <c r="T2446">
        <v>1</v>
      </c>
      <c r="U2446" s="1">
        <v>44825</v>
      </c>
      <c r="V2446">
        <v>5</v>
      </c>
      <c r="W2446" t="str">
        <f>IF(Table1[[#This Row],[Engagement Score]]&lt;3,"Low",IF(Table1[[#This Row],[Engagement Score]]&lt;4,"Medium","High"))</f>
        <v>High</v>
      </c>
      <c r="X2446">
        <v>3</v>
      </c>
      <c r="Y2446" t="str">
        <f>IF(Table1[[#This Row],[Satisfaction Score]]&lt;3,"Unsatisfied",IF(Table1[[#This Row],[Satisfaction Score]]&lt;4,"Neutral","Satisfied"))</f>
        <v>Neutral</v>
      </c>
      <c r="Z2446">
        <v>2</v>
      </c>
      <c r="AA2446" s="1">
        <v>45102</v>
      </c>
      <c r="AB2446" t="s">
        <v>92</v>
      </c>
      <c r="AC2446" t="s">
        <v>51</v>
      </c>
      <c r="AD2446" t="s">
        <v>63</v>
      </c>
      <c r="AE2446">
        <v>2</v>
      </c>
      <c r="AF2446" s="5">
        <v>197.96</v>
      </c>
      <c r="AG2446">
        <v>43</v>
      </c>
      <c r="AH2446" t="str">
        <f t="shared" si="38"/>
        <v>Middle Aged</v>
      </c>
    </row>
    <row r="2447" spans="1:34" x14ac:dyDescent="0.25">
      <c r="A2447">
        <v>2982</v>
      </c>
      <c r="B2447" s="1">
        <v>43387</v>
      </c>
      <c r="C2447">
        <v>7</v>
      </c>
      <c r="D2447" t="s">
        <v>106</v>
      </c>
      <c r="E2447" t="s">
        <v>74</v>
      </c>
      <c r="F2447" t="s">
        <v>30</v>
      </c>
      <c r="G2447" t="s">
        <v>55</v>
      </c>
      <c r="H2447" t="s">
        <v>56</v>
      </c>
      <c r="I2447" t="s">
        <v>33</v>
      </c>
      <c r="J2447" t="s">
        <v>34</v>
      </c>
      <c r="K2447" t="s">
        <v>188</v>
      </c>
      <c r="L2447" t="s">
        <v>70</v>
      </c>
      <c r="M2447" s="1">
        <v>19017</v>
      </c>
      <c r="N2447" t="s">
        <v>36</v>
      </c>
      <c r="O2447" t="s">
        <v>37</v>
      </c>
      <c r="P2447" t="s">
        <v>60</v>
      </c>
      <c r="Q2447" t="s">
        <v>67</v>
      </c>
      <c r="R2447" t="s">
        <v>40</v>
      </c>
      <c r="S2447" t="str">
        <f>IF(Table1[[#This Row],[Current Employee Rating]]&gt;=4,"High Performer",IF(Table1[[#This Row],[Current Employee Rating]]&gt;=3,"Average Performer","Low Performer"))</f>
        <v>Low Performer</v>
      </c>
      <c r="T2447">
        <v>2</v>
      </c>
      <c r="U2447" s="1">
        <v>44817</v>
      </c>
      <c r="V2447">
        <v>5</v>
      </c>
      <c r="W2447" t="str">
        <f>IF(Table1[[#This Row],[Engagement Score]]&lt;3,"Low",IF(Table1[[#This Row],[Engagement Score]]&lt;4,"Medium","High"))</f>
        <v>High</v>
      </c>
      <c r="X2447">
        <v>4</v>
      </c>
      <c r="Y2447" t="str">
        <f>IF(Table1[[#This Row],[Satisfaction Score]]&lt;3,"Unsatisfied",IF(Table1[[#This Row],[Satisfaction Score]]&lt;4,"Neutral","Satisfied"))</f>
        <v>Satisfied</v>
      </c>
      <c r="Z2447">
        <v>3</v>
      </c>
      <c r="AA2447" s="1">
        <v>44865</v>
      </c>
      <c r="AB2447" t="s">
        <v>62</v>
      </c>
      <c r="AC2447" t="s">
        <v>51</v>
      </c>
      <c r="AD2447" t="s">
        <v>43</v>
      </c>
      <c r="AE2447">
        <v>2</v>
      </c>
      <c r="AF2447" s="5">
        <v>166.78</v>
      </c>
      <c r="AG2447">
        <v>66</v>
      </c>
      <c r="AH2447" t="str">
        <f t="shared" si="38"/>
        <v>Old</v>
      </c>
    </row>
    <row r="2448" spans="1:34" x14ac:dyDescent="0.25">
      <c r="A2448">
        <v>2983</v>
      </c>
      <c r="B2448" s="1">
        <v>44247</v>
      </c>
      <c r="C2448">
        <v>5</v>
      </c>
      <c r="D2448" t="s">
        <v>106</v>
      </c>
      <c r="E2448" t="s">
        <v>54</v>
      </c>
      <c r="F2448" t="s">
        <v>30</v>
      </c>
      <c r="G2448" t="s">
        <v>55</v>
      </c>
      <c r="H2448" t="s">
        <v>32</v>
      </c>
      <c r="I2448" t="s">
        <v>33</v>
      </c>
      <c r="J2448" t="s">
        <v>34</v>
      </c>
      <c r="K2448" t="s">
        <v>188</v>
      </c>
      <c r="L2448" t="s">
        <v>89</v>
      </c>
      <c r="M2448" s="1">
        <v>22751</v>
      </c>
      <c r="N2448" t="s">
        <v>36</v>
      </c>
      <c r="O2448" t="s">
        <v>48</v>
      </c>
      <c r="P2448" t="s">
        <v>49</v>
      </c>
      <c r="Q2448" t="s">
        <v>39</v>
      </c>
      <c r="R2448" t="s">
        <v>40</v>
      </c>
      <c r="S2448" t="str">
        <f>IF(Table1[[#This Row],[Current Employee Rating]]&gt;=4,"High Performer",IF(Table1[[#This Row],[Current Employee Rating]]&gt;=3,"Average Performer","Low Performer"))</f>
        <v>Low Performer</v>
      </c>
      <c r="T2448">
        <v>2</v>
      </c>
      <c r="U2448" s="1">
        <v>45108</v>
      </c>
      <c r="V2448">
        <v>4</v>
      </c>
      <c r="W2448" t="str">
        <f>IF(Table1[[#This Row],[Engagement Score]]&lt;3,"Low",IF(Table1[[#This Row],[Engagement Score]]&lt;4,"Medium","High"))</f>
        <v>High</v>
      </c>
      <c r="X2448">
        <v>5</v>
      </c>
      <c r="Y2448" t="str">
        <f>IF(Table1[[#This Row],[Satisfaction Score]]&lt;3,"Unsatisfied",IF(Table1[[#This Row],[Satisfaction Score]]&lt;4,"Neutral","Satisfied"))</f>
        <v>Satisfied</v>
      </c>
      <c r="Z2448">
        <v>4</v>
      </c>
      <c r="AA2448" s="1">
        <v>45102</v>
      </c>
      <c r="AB2448" t="s">
        <v>62</v>
      </c>
      <c r="AC2448" t="s">
        <v>51</v>
      </c>
      <c r="AD2448" t="s">
        <v>73</v>
      </c>
      <c r="AE2448">
        <v>4</v>
      </c>
      <c r="AF2448" s="5">
        <v>267.60000000000002</v>
      </c>
      <c r="AG2448">
        <v>59</v>
      </c>
      <c r="AH2448" t="str">
        <f t="shared" si="38"/>
        <v>Middle Aged</v>
      </c>
    </row>
    <row r="2449" spans="1:34" x14ac:dyDescent="0.25">
      <c r="A2449">
        <v>2984</v>
      </c>
      <c r="B2449" s="1">
        <v>43918</v>
      </c>
      <c r="C2449">
        <v>6</v>
      </c>
      <c r="D2449" t="s">
        <v>106</v>
      </c>
      <c r="E2449" t="s">
        <v>94</v>
      </c>
      <c r="F2449" t="s">
        <v>30</v>
      </c>
      <c r="G2449" t="s">
        <v>31</v>
      </c>
      <c r="H2449" t="s">
        <v>56</v>
      </c>
      <c r="I2449" t="s">
        <v>33</v>
      </c>
      <c r="J2449" t="s">
        <v>34</v>
      </c>
      <c r="K2449" t="s">
        <v>188</v>
      </c>
      <c r="L2449" t="s">
        <v>79</v>
      </c>
      <c r="M2449" s="1">
        <v>27487</v>
      </c>
      <c r="N2449" t="s">
        <v>36</v>
      </c>
      <c r="O2449" t="s">
        <v>37</v>
      </c>
      <c r="P2449" t="s">
        <v>72</v>
      </c>
      <c r="Q2449" t="s">
        <v>77</v>
      </c>
      <c r="R2449" t="s">
        <v>40</v>
      </c>
      <c r="S2449" t="str">
        <f>IF(Table1[[#This Row],[Current Employee Rating]]&gt;=4,"High Performer",IF(Table1[[#This Row],[Current Employee Rating]]&gt;=3,"Average Performer","Low Performer"))</f>
        <v>High Performer</v>
      </c>
      <c r="T2449">
        <v>5</v>
      </c>
      <c r="U2449" s="1">
        <v>44904</v>
      </c>
      <c r="V2449">
        <v>4</v>
      </c>
      <c r="W2449" t="str">
        <f>IF(Table1[[#This Row],[Engagement Score]]&lt;3,"Low",IF(Table1[[#This Row],[Engagement Score]]&lt;4,"Medium","High"))</f>
        <v>High</v>
      </c>
      <c r="X2449">
        <v>1</v>
      </c>
      <c r="Y2449" t="str">
        <f>IF(Table1[[#This Row],[Satisfaction Score]]&lt;3,"Unsatisfied",IF(Table1[[#This Row],[Satisfaction Score]]&lt;4,"Neutral","Satisfied"))</f>
        <v>Unsatisfied</v>
      </c>
      <c r="Z2449">
        <v>1</v>
      </c>
      <c r="AA2449" s="1">
        <v>45070</v>
      </c>
      <c r="AB2449" t="s">
        <v>62</v>
      </c>
      <c r="AC2449" t="s">
        <v>42</v>
      </c>
      <c r="AD2449" t="s">
        <v>52</v>
      </c>
      <c r="AE2449">
        <v>1</v>
      </c>
      <c r="AF2449" s="5">
        <v>671.21</v>
      </c>
      <c r="AG2449">
        <v>45</v>
      </c>
      <c r="AH2449" t="str">
        <f t="shared" si="38"/>
        <v>Middle Aged</v>
      </c>
    </row>
    <row r="2450" spans="1:34" x14ac:dyDescent="0.25">
      <c r="A2450">
        <v>2985</v>
      </c>
      <c r="B2450" s="1">
        <v>43501</v>
      </c>
      <c r="C2450">
        <v>7</v>
      </c>
      <c r="D2450" t="s">
        <v>28</v>
      </c>
      <c r="E2450" t="s">
        <v>85</v>
      </c>
      <c r="F2450" t="s">
        <v>30</v>
      </c>
      <c r="G2450" t="s">
        <v>31</v>
      </c>
      <c r="H2450" t="s">
        <v>45</v>
      </c>
      <c r="I2450" t="s">
        <v>46</v>
      </c>
      <c r="J2450" t="s">
        <v>34</v>
      </c>
      <c r="K2450" t="s">
        <v>188</v>
      </c>
      <c r="L2450" t="s">
        <v>58</v>
      </c>
      <c r="M2450" s="1">
        <v>25828</v>
      </c>
      <c r="N2450" t="s">
        <v>36</v>
      </c>
      <c r="O2450" t="s">
        <v>48</v>
      </c>
      <c r="P2450" t="s">
        <v>49</v>
      </c>
      <c r="Q2450" t="s">
        <v>67</v>
      </c>
      <c r="R2450" t="s">
        <v>40</v>
      </c>
      <c r="S2450" t="str">
        <f>IF(Table1[[#This Row],[Current Employee Rating]]&gt;=4,"High Performer",IF(Table1[[#This Row],[Current Employee Rating]]&gt;=3,"Average Performer","Low Performer"))</f>
        <v>Low Performer</v>
      </c>
      <c r="T2450">
        <v>1</v>
      </c>
      <c r="U2450" s="1">
        <v>45121</v>
      </c>
      <c r="V2450">
        <v>3</v>
      </c>
      <c r="W2450" t="str">
        <f>IF(Table1[[#This Row],[Engagement Score]]&lt;3,"Low",IF(Table1[[#This Row],[Engagement Score]]&lt;4,"Medium","High"))</f>
        <v>Medium</v>
      </c>
      <c r="X2450">
        <v>5</v>
      </c>
      <c r="Y2450" t="str">
        <f>IF(Table1[[#This Row],[Satisfaction Score]]&lt;3,"Unsatisfied",IF(Table1[[#This Row],[Satisfaction Score]]&lt;4,"Neutral","Satisfied"))</f>
        <v>Satisfied</v>
      </c>
      <c r="Z2450">
        <v>2</v>
      </c>
      <c r="AA2450" s="1">
        <v>44859</v>
      </c>
      <c r="AB2450" t="s">
        <v>50</v>
      </c>
      <c r="AC2450" t="s">
        <v>42</v>
      </c>
      <c r="AD2450" t="s">
        <v>43</v>
      </c>
      <c r="AE2450">
        <v>4</v>
      </c>
      <c r="AF2450" s="5">
        <v>813.43</v>
      </c>
      <c r="AG2450">
        <v>49</v>
      </c>
      <c r="AH2450" t="str">
        <f t="shared" si="38"/>
        <v>Middle Aged</v>
      </c>
    </row>
    <row r="2451" spans="1:34" x14ac:dyDescent="0.25">
      <c r="A2451">
        <v>2986</v>
      </c>
      <c r="B2451" s="1">
        <v>45035</v>
      </c>
      <c r="C2451">
        <v>3</v>
      </c>
      <c r="D2451" t="s">
        <v>28</v>
      </c>
      <c r="E2451" t="s">
        <v>81</v>
      </c>
      <c r="F2451" t="s">
        <v>30</v>
      </c>
      <c r="G2451" t="s">
        <v>55</v>
      </c>
      <c r="H2451" t="s">
        <v>56</v>
      </c>
      <c r="I2451" t="s">
        <v>33</v>
      </c>
      <c r="J2451" t="s">
        <v>34</v>
      </c>
      <c r="K2451" t="s">
        <v>188</v>
      </c>
      <c r="L2451" t="s">
        <v>75</v>
      </c>
      <c r="M2451" s="1">
        <v>25944</v>
      </c>
      <c r="N2451" t="s">
        <v>36</v>
      </c>
      <c r="O2451" t="s">
        <v>37</v>
      </c>
      <c r="P2451" t="s">
        <v>84</v>
      </c>
      <c r="Q2451" t="s">
        <v>61</v>
      </c>
      <c r="R2451" t="s">
        <v>40</v>
      </c>
      <c r="S2451" t="str">
        <f>IF(Table1[[#This Row],[Current Employee Rating]]&gt;=4,"High Performer",IF(Table1[[#This Row],[Current Employee Rating]]&gt;=3,"Average Performer","Low Performer"))</f>
        <v>Low Performer</v>
      </c>
      <c r="T2451">
        <v>1</v>
      </c>
      <c r="U2451" s="1">
        <v>45119</v>
      </c>
      <c r="V2451">
        <v>4</v>
      </c>
      <c r="W2451" t="str">
        <f>IF(Table1[[#This Row],[Engagement Score]]&lt;3,"Low",IF(Table1[[#This Row],[Engagement Score]]&lt;4,"Medium","High"))</f>
        <v>High</v>
      </c>
      <c r="X2451">
        <v>5</v>
      </c>
      <c r="Y2451" t="str">
        <f>IF(Table1[[#This Row],[Satisfaction Score]]&lt;3,"Unsatisfied",IF(Table1[[#This Row],[Satisfaction Score]]&lt;4,"Neutral","Satisfied"))</f>
        <v>Satisfied</v>
      </c>
      <c r="Z2451">
        <v>3</v>
      </c>
      <c r="AA2451" s="1">
        <v>44977</v>
      </c>
      <c r="AB2451" t="s">
        <v>92</v>
      </c>
      <c r="AC2451" t="s">
        <v>42</v>
      </c>
      <c r="AD2451" t="s">
        <v>63</v>
      </c>
      <c r="AE2451">
        <v>1</v>
      </c>
      <c r="AF2451" s="5">
        <v>501.89</v>
      </c>
      <c r="AG2451">
        <v>52</v>
      </c>
      <c r="AH2451" t="str">
        <f t="shared" si="38"/>
        <v>Middle Aged</v>
      </c>
    </row>
    <row r="2452" spans="1:34" x14ac:dyDescent="0.25">
      <c r="A2452">
        <v>2987</v>
      </c>
      <c r="B2452" s="1">
        <v>44098</v>
      </c>
      <c r="C2452">
        <v>5</v>
      </c>
      <c r="D2452" t="s">
        <v>28</v>
      </c>
      <c r="E2452" t="s">
        <v>64</v>
      </c>
      <c r="F2452" t="s">
        <v>30</v>
      </c>
      <c r="G2452" t="s">
        <v>31</v>
      </c>
      <c r="H2452" t="s">
        <v>56</v>
      </c>
      <c r="I2452" t="s">
        <v>55</v>
      </c>
      <c r="J2452" t="s">
        <v>34</v>
      </c>
      <c r="K2452" t="s">
        <v>188</v>
      </c>
      <c r="L2452" t="s">
        <v>100</v>
      </c>
      <c r="M2452" s="1">
        <v>24158</v>
      </c>
      <c r="N2452" t="s">
        <v>36</v>
      </c>
      <c r="O2452" t="s">
        <v>48</v>
      </c>
      <c r="P2452" t="s">
        <v>60</v>
      </c>
      <c r="Q2452" t="s">
        <v>61</v>
      </c>
      <c r="R2452" t="s">
        <v>40</v>
      </c>
      <c r="S2452" t="str">
        <f>IF(Table1[[#This Row],[Current Employee Rating]]&gt;=4,"High Performer",IF(Table1[[#This Row],[Current Employee Rating]]&gt;=3,"Average Performer","Low Performer"))</f>
        <v>High Performer</v>
      </c>
      <c r="T2452">
        <v>4</v>
      </c>
      <c r="U2452" s="1">
        <v>45113</v>
      </c>
      <c r="V2452">
        <v>4</v>
      </c>
      <c r="W2452" t="str">
        <f>IF(Table1[[#This Row],[Engagement Score]]&lt;3,"Low",IF(Table1[[#This Row],[Engagement Score]]&lt;4,"Medium","High"))</f>
        <v>High</v>
      </c>
      <c r="X2452">
        <v>3</v>
      </c>
      <c r="Y2452" t="str">
        <f>IF(Table1[[#This Row],[Satisfaction Score]]&lt;3,"Unsatisfied",IF(Table1[[#This Row],[Satisfaction Score]]&lt;4,"Neutral","Satisfied"))</f>
        <v>Neutral</v>
      </c>
      <c r="Z2452">
        <v>3</v>
      </c>
      <c r="AA2452" s="1">
        <v>44946</v>
      </c>
      <c r="AB2452" t="s">
        <v>41</v>
      </c>
      <c r="AC2452" t="s">
        <v>51</v>
      </c>
      <c r="AD2452" t="s">
        <v>43</v>
      </c>
      <c r="AE2452">
        <v>4</v>
      </c>
      <c r="AF2452" s="5">
        <v>133.4</v>
      </c>
      <c r="AG2452">
        <v>54</v>
      </c>
      <c r="AH2452" t="str">
        <f t="shared" si="38"/>
        <v>Middle Aged</v>
      </c>
    </row>
    <row r="2453" spans="1:34" x14ac:dyDescent="0.25">
      <c r="A2453">
        <v>2988</v>
      </c>
      <c r="B2453" s="1">
        <v>44149</v>
      </c>
      <c r="C2453">
        <v>5</v>
      </c>
      <c r="D2453" t="s">
        <v>28</v>
      </c>
      <c r="E2453" t="s">
        <v>87</v>
      </c>
      <c r="F2453" t="s">
        <v>30</v>
      </c>
      <c r="G2453" t="s">
        <v>55</v>
      </c>
      <c r="H2453" t="s">
        <v>45</v>
      </c>
      <c r="I2453" t="s">
        <v>46</v>
      </c>
      <c r="J2453" t="s">
        <v>34</v>
      </c>
      <c r="K2453" t="s">
        <v>188</v>
      </c>
      <c r="L2453" t="s">
        <v>65</v>
      </c>
      <c r="M2453" s="1">
        <v>26316</v>
      </c>
      <c r="N2453" t="s">
        <v>36</v>
      </c>
      <c r="O2453" t="s">
        <v>48</v>
      </c>
      <c r="P2453" t="s">
        <v>49</v>
      </c>
      <c r="Q2453" t="s">
        <v>67</v>
      </c>
      <c r="R2453" t="s">
        <v>40</v>
      </c>
      <c r="S2453" t="str">
        <f>IF(Table1[[#This Row],[Current Employee Rating]]&gt;=4,"High Performer",IF(Table1[[#This Row],[Current Employee Rating]]&gt;=3,"Average Performer","Low Performer"))</f>
        <v>Low Performer</v>
      </c>
      <c r="T2453">
        <v>1</v>
      </c>
      <c r="U2453" s="1">
        <v>45122</v>
      </c>
      <c r="V2453">
        <v>4</v>
      </c>
      <c r="W2453" t="str">
        <f>IF(Table1[[#This Row],[Engagement Score]]&lt;3,"Low",IF(Table1[[#This Row],[Engagement Score]]&lt;4,"Medium","High"))</f>
        <v>High</v>
      </c>
      <c r="X2453">
        <v>4</v>
      </c>
      <c r="Y2453" t="str">
        <f>IF(Table1[[#This Row],[Satisfaction Score]]&lt;3,"Unsatisfied",IF(Table1[[#This Row],[Satisfaction Score]]&lt;4,"Neutral","Satisfied"))</f>
        <v>Satisfied</v>
      </c>
      <c r="Z2453">
        <v>4</v>
      </c>
      <c r="AA2453" s="1">
        <v>44929</v>
      </c>
      <c r="AB2453" t="s">
        <v>50</v>
      </c>
      <c r="AC2453" t="s">
        <v>42</v>
      </c>
      <c r="AD2453" t="s">
        <v>43</v>
      </c>
      <c r="AE2453">
        <v>4</v>
      </c>
      <c r="AF2453" s="5">
        <v>312.8</v>
      </c>
      <c r="AG2453">
        <v>48</v>
      </c>
      <c r="AH2453" t="str">
        <f t="shared" si="38"/>
        <v>Middle Aged</v>
      </c>
    </row>
    <row r="2454" spans="1:34" x14ac:dyDescent="0.25">
      <c r="A2454">
        <v>2989</v>
      </c>
      <c r="B2454" s="1">
        <v>44455</v>
      </c>
      <c r="C2454">
        <v>4</v>
      </c>
      <c r="D2454" t="s">
        <v>28</v>
      </c>
      <c r="E2454" t="s">
        <v>64</v>
      </c>
      <c r="F2454" t="s">
        <v>30</v>
      </c>
      <c r="G2454" t="s">
        <v>31</v>
      </c>
      <c r="H2454" t="s">
        <v>56</v>
      </c>
      <c r="I2454" t="s">
        <v>33</v>
      </c>
      <c r="J2454" t="s">
        <v>34</v>
      </c>
      <c r="K2454" t="s">
        <v>188</v>
      </c>
      <c r="L2454" t="s">
        <v>79</v>
      </c>
      <c r="M2454" s="1">
        <v>15487</v>
      </c>
      <c r="N2454" t="s">
        <v>36</v>
      </c>
      <c r="O2454" t="s">
        <v>37</v>
      </c>
      <c r="P2454" t="s">
        <v>49</v>
      </c>
      <c r="Q2454" t="s">
        <v>39</v>
      </c>
      <c r="R2454" t="s">
        <v>40</v>
      </c>
      <c r="S2454" t="str">
        <f>IF(Table1[[#This Row],[Current Employee Rating]]&gt;=4,"High Performer",IF(Table1[[#This Row],[Current Employee Rating]]&gt;=3,"Average Performer","Low Performer"))</f>
        <v>High Performer</v>
      </c>
      <c r="T2454">
        <v>4</v>
      </c>
      <c r="U2454" s="1">
        <v>45095</v>
      </c>
      <c r="V2454">
        <v>2</v>
      </c>
      <c r="W2454" t="str">
        <f>IF(Table1[[#This Row],[Engagement Score]]&lt;3,"Low",IF(Table1[[#This Row],[Engagement Score]]&lt;4,"Medium","High"))</f>
        <v>Low</v>
      </c>
      <c r="X2454">
        <v>3</v>
      </c>
      <c r="Y2454" t="str">
        <f>IF(Table1[[#This Row],[Satisfaction Score]]&lt;3,"Unsatisfied",IF(Table1[[#This Row],[Satisfaction Score]]&lt;4,"Neutral","Satisfied"))</f>
        <v>Neutral</v>
      </c>
      <c r="Z2454">
        <v>3</v>
      </c>
      <c r="AA2454" s="1">
        <v>44889</v>
      </c>
      <c r="AB2454" t="s">
        <v>92</v>
      </c>
      <c r="AC2454" t="s">
        <v>51</v>
      </c>
      <c r="AD2454" t="s">
        <v>43</v>
      </c>
      <c r="AE2454">
        <v>3</v>
      </c>
      <c r="AF2454" s="5">
        <v>272.76</v>
      </c>
      <c r="AG2454">
        <v>79</v>
      </c>
      <c r="AH2454" t="str">
        <f t="shared" si="38"/>
        <v>Old</v>
      </c>
    </row>
    <row r="2455" spans="1:34" x14ac:dyDescent="0.25">
      <c r="A2455">
        <v>2990</v>
      </c>
      <c r="B2455" s="1">
        <v>43576</v>
      </c>
      <c r="C2455">
        <v>7</v>
      </c>
      <c r="D2455" t="s">
        <v>28</v>
      </c>
      <c r="E2455" t="s">
        <v>94</v>
      </c>
      <c r="F2455" t="s">
        <v>30</v>
      </c>
      <c r="G2455" t="s">
        <v>55</v>
      </c>
      <c r="H2455" t="s">
        <v>32</v>
      </c>
      <c r="I2455" t="s">
        <v>46</v>
      </c>
      <c r="J2455" t="s">
        <v>34</v>
      </c>
      <c r="K2455" t="s">
        <v>188</v>
      </c>
      <c r="L2455" t="s">
        <v>65</v>
      </c>
      <c r="M2455" s="1">
        <v>36308</v>
      </c>
      <c r="N2455" t="s">
        <v>36</v>
      </c>
      <c r="O2455" t="s">
        <v>37</v>
      </c>
      <c r="P2455" t="s">
        <v>38</v>
      </c>
      <c r="Q2455" t="s">
        <v>61</v>
      </c>
      <c r="R2455" t="s">
        <v>40</v>
      </c>
      <c r="S2455" t="str">
        <f>IF(Table1[[#This Row],[Current Employee Rating]]&gt;=4,"High Performer",IF(Table1[[#This Row],[Current Employee Rating]]&gt;=3,"Average Performer","Low Performer"))</f>
        <v>Low Performer</v>
      </c>
      <c r="T2455">
        <v>2</v>
      </c>
      <c r="U2455" s="1">
        <v>45067</v>
      </c>
      <c r="V2455">
        <v>2</v>
      </c>
      <c r="W2455" t="str">
        <f>IF(Table1[[#This Row],[Engagement Score]]&lt;3,"Low",IF(Table1[[#This Row],[Engagement Score]]&lt;4,"Medium","High"))</f>
        <v>Low</v>
      </c>
      <c r="X2455">
        <v>2</v>
      </c>
      <c r="Y2455" t="str">
        <f>IF(Table1[[#This Row],[Satisfaction Score]]&lt;3,"Unsatisfied",IF(Table1[[#This Row],[Satisfaction Score]]&lt;4,"Neutral","Satisfied"))</f>
        <v>Unsatisfied</v>
      </c>
      <c r="Z2455">
        <v>3</v>
      </c>
      <c r="AA2455" s="1">
        <v>45060</v>
      </c>
      <c r="AB2455" t="s">
        <v>62</v>
      </c>
      <c r="AC2455" t="s">
        <v>51</v>
      </c>
      <c r="AD2455" t="s">
        <v>73</v>
      </c>
      <c r="AE2455">
        <v>3</v>
      </c>
      <c r="AF2455" s="5">
        <v>494.03</v>
      </c>
      <c r="AG2455">
        <v>20</v>
      </c>
      <c r="AH2455" t="str">
        <f t="shared" si="38"/>
        <v>Young Adult</v>
      </c>
    </row>
    <row r="2456" spans="1:34" x14ac:dyDescent="0.25">
      <c r="A2456">
        <v>2991</v>
      </c>
      <c r="B2456" s="1">
        <v>43903</v>
      </c>
      <c r="C2456">
        <v>6</v>
      </c>
      <c r="D2456" t="s">
        <v>28</v>
      </c>
      <c r="E2456" t="s">
        <v>74</v>
      </c>
      <c r="F2456" t="s">
        <v>30</v>
      </c>
      <c r="G2456" t="s">
        <v>31</v>
      </c>
      <c r="H2456" t="s">
        <v>45</v>
      </c>
      <c r="I2456" t="s">
        <v>55</v>
      </c>
      <c r="J2456" t="s">
        <v>34</v>
      </c>
      <c r="K2456" t="s">
        <v>188</v>
      </c>
      <c r="L2456" t="s">
        <v>65</v>
      </c>
      <c r="M2456" s="1">
        <v>36236</v>
      </c>
      <c r="N2456" t="s">
        <v>36</v>
      </c>
      <c r="O2456" t="s">
        <v>37</v>
      </c>
      <c r="P2456" t="s">
        <v>38</v>
      </c>
      <c r="Q2456" t="s">
        <v>61</v>
      </c>
      <c r="R2456" t="s">
        <v>78</v>
      </c>
      <c r="S2456" t="str">
        <f>IF(Table1[[#This Row],[Current Employee Rating]]&gt;=4,"High Performer",IF(Table1[[#This Row],[Current Employee Rating]]&gt;=3,"Average Performer","Low Performer"))</f>
        <v>Low Performer</v>
      </c>
      <c r="T2456">
        <v>2</v>
      </c>
      <c r="U2456" s="1">
        <v>44796</v>
      </c>
      <c r="V2456">
        <v>5</v>
      </c>
      <c r="W2456" t="str">
        <f>IF(Table1[[#This Row],[Engagement Score]]&lt;3,"Low",IF(Table1[[#This Row],[Engagement Score]]&lt;4,"Medium","High"))</f>
        <v>High</v>
      </c>
      <c r="X2456">
        <v>5</v>
      </c>
      <c r="Y2456" t="str">
        <f>IF(Table1[[#This Row],[Satisfaction Score]]&lt;3,"Unsatisfied",IF(Table1[[#This Row],[Satisfaction Score]]&lt;4,"Neutral","Satisfied"))</f>
        <v>Satisfied</v>
      </c>
      <c r="Z2456">
        <v>3</v>
      </c>
      <c r="AA2456" s="1">
        <v>44897</v>
      </c>
      <c r="AB2456" t="s">
        <v>62</v>
      </c>
      <c r="AC2456" t="s">
        <v>42</v>
      </c>
      <c r="AD2456" t="s">
        <v>63</v>
      </c>
      <c r="AE2456">
        <v>3</v>
      </c>
      <c r="AF2456" s="5">
        <v>722.92</v>
      </c>
      <c r="AG2456">
        <v>21</v>
      </c>
      <c r="AH2456" t="str">
        <f t="shared" si="38"/>
        <v>Young Adult</v>
      </c>
    </row>
    <row r="2457" spans="1:34" x14ac:dyDescent="0.25">
      <c r="A2457">
        <v>2992</v>
      </c>
      <c r="B2457" s="1">
        <v>44667</v>
      </c>
      <c r="C2457">
        <v>4</v>
      </c>
      <c r="D2457" t="s">
        <v>28</v>
      </c>
      <c r="E2457" t="s">
        <v>81</v>
      </c>
      <c r="F2457" t="s">
        <v>30</v>
      </c>
      <c r="G2457" t="s">
        <v>55</v>
      </c>
      <c r="H2457" t="s">
        <v>45</v>
      </c>
      <c r="I2457" t="s">
        <v>46</v>
      </c>
      <c r="J2457" t="s">
        <v>34</v>
      </c>
      <c r="K2457" t="s">
        <v>188</v>
      </c>
      <c r="L2457" t="s">
        <v>70</v>
      </c>
      <c r="M2457" s="1">
        <v>26955</v>
      </c>
      <c r="N2457" t="s">
        <v>36</v>
      </c>
      <c r="O2457" t="s">
        <v>37</v>
      </c>
      <c r="P2457" t="s">
        <v>84</v>
      </c>
      <c r="Q2457" t="s">
        <v>67</v>
      </c>
      <c r="R2457" t="s">
        <v>40</v>
      </c>
      <c r="S2457" t="str">
        <f>IF(Table1[[#This Row],[Current Employee Rating]]&gt;=4,"High Performer",IF(Table1[[#This Row],[Current Employee Rating]]&gt;=3,"Average Performer","Low Performer"))</f>
        <v>High Performer</v>
      </c>
      <c r="T2457">
        <v>4</v>
      </c>
      <c r="U2457" s="1">
        <v>44902</v>
      </c>
      <c r="V2457">
        <v>1</v>
      </c>
      <c r="W2457" t="str">
        <f>IF(Table1[[#This Row],[Engagement Score]]&lt;3,"Low",IF(Table1[[#This Row],[Engagement Score]]&lt;4,"Medium","High"))</f>
        <v>Low</v>
      </c>
      <c r="X2457">
        <v>4</v>
      </c>
      <c r="Y2457" t="str">
        <f>IF(Table1[[#This Row],[Satisfaction Score]]&lt;3,"Unsatisfied",IF(Table1[[#This Row],[Satisfaction Score]]&lt;4,"Neutral","Satisfied"))</f>
        <v>Satisfied</v>
      </c>
      <c r="Z2457">
        <v>2</v>
      </c>
      <c r="AA2457" s="1">
        <v>44960</v>
      </c>
      <c r="AB2457" t="s">
        <v>41</v>
      </c>
      <c r="AC2457" t="s">
        <v>42</v>
      </c>
      <c r="AD2457" t="s">
        <v>73</v>
      </c>
      <c r="AE2457">
        <v>1</v>
      </c>
      <c r="AF2457" s="5">
        <v>125.34</v>
      </c>
      <c r="AG2457">
        <v>49</v>
      </c>
      <c r="AH2457" t="str">
        <f t="shared" si="38"/>
        <v>Middle Aged</v>
      </c>
    </row>
    <row r="2458" spans="1:34" x14ac:dyDescent="0.25">
      <c r="A2458">
        <v>2993</v>
      </c>
      <c r="B2458" s="1">
        <v>43542</v>
      </c>
      <c r="C2458">
        <v>7</v>
      </c>
      <c r="D2458" t="s">
        <v>28</v>
      </c>
      <c r="E2458" t="s">
        <v>54</v>
      </c>
      <c r="F2458" t="s">
        <v>30</v>
      </c>
      <c r="G2458" t="s">
        <v>55</v>
      </c>
      <c r="H2458" t="s">
        <v>45</v>
      </c>
      <c r="I2458" t="s">
        <v>55</v>
      </c>
      <c r="J2458" t="s">
        <v>34</v>
      </c>
      <c r="K2458" t="s">
        <v>188</v>
      </c>
      <c r="L2458" t="s">
        <v>65</v>
      </c>
      <c r="M2458" s="1">
        <v>16809</v>
      </c>
      <c r="N2458" t="s">
        <v>36</v>
      </c>
      <c r="O2458" t="s">
        <v>48</v>
      </c>
      <c r="P2458" t="s">
        <v>38</v>
      </c>
      <c r="Q2458" t="s">
        <v>39</v>
      </c>
      <c r="R2458" t="s">
        <v>40</v>
      </c>
      <c r="S2458" t="str">
        <f>IF(Table1[[#This Row],[Current Employee Rating]]&gt;=4,"High Performer",IF(Table1[[#This Row],[Current Employee Rating]]&gt;=3,"Average Performer","Low Performer"))</f>
        <v>High Performer</v>
      </c>
      <c r="T2458">
        <v>4</v>
      </c>
      <c r="U2458" s="1">
        <v>44909</v>
      </c>
      <c r="V2458">
        <v>5</v>
      </c>
      <c r="W2458" t="str">
        <f>IF(Table1[[#This Row],[Engagement Score]]&lt;3,"Low",IF(Table1[[#This Row],[Engagement Score]]&lt;4,"Medium","High"))</f>
        <v>High</v>
      </c>
      <c r="X2458">
        <v>5</v>
      </c>
      <c r="Y2458" t="str">
        <f>IF(Table1[[#This Row],[Satisfaction Score]]&lt;3,"Unsatisfied",IF(Table1[[#This Row],[Satisfaction Score]]&lt;4,"Neutral","Satisfied"))</f>
        <v>Satisfied</v>
      </c>
      <c r="Z2458">
        <v>1</v>
      </c>
      <c r="AA2458" s="1">
        <v>44868</v>
      </c>
      <c r="AB2458" t="s">
        <v>92</v>
      </c>
      <c r="AC2458" t="s">
        <v>42</v>
      </c>
      <c r="AD2458" t="s">
        <v>52</v>
      </c>
      <c r="AE2458">
        <v>3</v>
      </c>
      <c r="AF2458" s="5">
        <v>559.24</v>
      </c>
      <c r="AG2458">
        <v>73</v>
      </c>
      <c r="AH2458" t="str">
        <f t="shared" si="38"/>
        <v>Old</v>
      </c>
    </row>
    <row r="2459" spans="1:34" x14ac:dyDescent="0.25">
      <c r="A2459">
        <v>2994</v>
      </c>
      <c r="B2459" s="1">
        <v>44610</v>
      </c>
      <c r="C2459">
        <v>4</v>
      </c>
      <c r="D2459" t="s">
        <v>28</v>
      </c>
      <c r="E2459" t="s">
        <v>69</v>
      </c>
      <c r="F2459" t="s">
        <v>30</v>
      </c>
      <c r="G2459" t="s">
        <v>46</v>
      </c>
      <c r="H2459" t="s">
        <v>56</v>
      </c>
      <c r="I2459" t="s">
        <v>33</v>
      </c>
      <c r="J2459" t="s">
        <v>34</v>
      </c>
      <c r="K2459" t="s">
        <v>188</v>
      </c>
      <c r="L2459" t="s">
        <v>79</v>
      </c>
      <c r="M2459" s="1">
        <v>19489</v>
      </c>
      <c r="N2459" t="s">
        <v>36</v>
      </c>
      <c r="O2459" t="s">
        <v>48</v>
      </c>
      <c r="P2459" t="s">
        <v>60</v>
      </c>
      <c r="Q2459" t="s">
        <v>67</v>
      </c>
      <c r="R2459" t="s">
        <v>40</v>
      </c>
      <c r="S2459" t="str">
        <f>IF(Table1[[#This Row],[Current Employee Rating]]&gt;=4,"High Performer",IF(Table1[[#This Row],[Current Employee Rating]]&gt;=3,"Average Performer","Low Performer"))</f>
        <v>High Performer</v>
      </c>
      <c r="T2459">
        <v>4</v>
      </c>
      <c r="U2459" s="1">
        <v>44911</v>
      </c>
      <c r="V2459">
        <v>5</v>
      </c>
      <c r="W2459" t="str">
        <f>IF(Table1[[#This Row],[Engagement Score]]&lt;3,"Low",IF(Table1[[#This Row],[Engagement Score]]&lt;4,"Medium","High"))</f>
        <v>High</v>
      </c>
      <c r="X2459">
        <v>5</v>
      </c>
      <c r="Y2459" t="str">
        <f>IF(Table1[[#This Row],[Satisfaction Score]]&lt;3,"Unsatisfied",IF(Table1[[#This Row],[Satisfaction Score]]&lt;4,"Neutral","Satisfied"))</f>
        <v>Satisfied</v>
      </c>
      <c r="Z2459">
        <v>3</v>
      </c>
      <c r="AA2459" s="1">
        <v>44909</v>
      </c>
      <c r="AB2459" t="s">
        <v>62</v>
      </c>
      <c r="AC2459" t="s">
        <v>51</v>
      </c>
      <c r="AD2459" t="s">
        <v>52</v>
      </c>
      <c r="AE2459">
        <v>1</v>
      </c>
      <c r="AF2459" s="5">
        <v>936.24</v>
      </c>
      <c r="AG2459">
        <v>69</v>
      </c>
      <c r="AH2459" t="str">
        <f t="shared" si="38"/>
        <v>Old</v>
      </c>
    </row>
    <row r="2460" spans="1:34" x14ac:dyDescent="0.25">
      <c r="A2460">
        <v>2995</v>
      </c>
      <c r="B2460" s="1">
        <v>43346</v>
      </c>
      <c r="C2460">
        <v>7</v>
      </c>
      <c r="D2460" t="s">
        <v>28</v>
      </c>
      <c r="E2460" t="s">
        <v>29</v>
      </c>
      <c r="F2460" t="s">
        <v>30</v>
      </c>
      <c r="G2460" t="s">
        <v>55</v>
      </c>
      <c r="H2460" t="s">
        <v>45</v>
      </c>
      <c r="I2460" t="s">
        <v>55</v>
      </c>
      <c r="J2460" t="s">
        <v>34</v>
      </c>
      <c r="K2460" t="s">
        <v>188</v>
      </c>
      <c r="L2460" t="s">
        <v>65</v>
      </c>
      <c r="M2460" s="1">
        <v>20014</v>
      </c>
      <c r="N2460" t="s">
        <v>36</v>
      </c>
      <c r="O2460" t="s">
        <v>48</v>
      </c>
      <c r="P2460" t="s">
        <v>60</v>
      </c>
      <c r="Q2460" t="s">
        <v>61</v>
      </c>
      <c r="R2460" t="s">
        <v>98</v>
      </c>
      <c r="S2460" t="str">
        <f>IF(Table1[[#This Row],[Current Employee Rating]]&gt;=4,"High Performer",IF(Table1[[#This Row],[Current Employee Rating]]&gt;=3,"Average Performer","Low Performer"))</f>
        <v>High Performer</v>
      </c>
      <c r="T2460">
        <v>4</v>
      </c>
      <c r="U2460" s="1">
        <v>44945</v>
      </c>
      <c r="V2460">
        <v>1</v>
      </c>
      <c r="W2460" t="str">
        <f>IF(Table1[[#This Row],[Engagement Score]]&lt;3,"Low",IF(Table1[[#This Row],[Engagement Score]]&lt;4,"Medium","High"))</f>
        <v>Low</v>
      </c>
      <c r="X2460">
        <v>5</v>
      </c>
      <c r="Y2460" t="str">
        <f>IF(Table1[[#This Row],[Satisfaction Score]]&lt;3,"Unsatisfied",IF(Table1[[#This Row],[Satisfaction Score]]&lt;4,"Neutral","Satisfied"))</f>
        <v>Satisfied</v>
      </c>
      <c r="Z2460">
        <v>2</v>
      </c>
      <c r="AA2460" s="1">
        <v>45110</v>
      </c>
      <c r="AB2460" t="s">
        <v>68</v>
      </c>
      <c r="AC2460" t="s">
        <v>42</v>
      </c>
      <c r="AD2460" t="s">
        <v>73</v>
      </c>
      <c r="AE2460">
        <v>1</v>
      </c>
      <c r="AF2460" s="5">
        <v>440.35</v>
      </c>
      <c r="AG2460">
        <v>64</v>
      </c>
      <c r="AH2460" t="str">
        <f t="shared" si="38"/>
        <v>Old</v>
      </c>
    </row>
    <row r="2461" spans="1:34" x14ac:dyDescent="0.25">
      <c r="A2461">
        <v>2996</v>
      </c>
      <c r="B2461" s="1">
        <v>44727</v>
      </c>
      <c r="C2461">
        <v>3</v>
      </c>
      <c r="D2461" t="s">
        <v>28</v>
      </c>
      <c r="E2461" t="s">
        <v>85</v>
      </c>
      <c r="F2461" t="s">
        <v>30</v>
      </c>
      <c r="G2461" t="s">
        <v>31</v>
      </c>
      <c r="H2461" t="s">
        <v>56</v>
      </c>
      <c r="I2461" t="s">
        <v>33</v>
      </c>
      <c r="J2461" t="s">
        <v>34</v>
      </c>
      <c r="K2461" t="s">
        <v>188</v>
      </c>
      <c r="L2461" t="s">
        <v>65</v>
      </c>
      <c r="M2461" s="1">
        <v>32781</v>
      </c>
      <c r="N2461" t="s">
        <v>36</v>
      </c>
      <c r="O2461" t="s">
        <v>37</v>
      </c>
      <c r="P2461" t="s">
        <v>60</v>
      </c>
      <c r="Q2461" t="s">
        <v>39</v>
      </c>
      <c r="R2461" t="s">
        <v>40</v>
      </c>
      <c r="S2461" t="str">
        <f>IF(Table1[[#This Row],[Current Employee Rating]]&gt;=4,"High Performer",IF(Table1[[#This Row],[Current Employee Rating]]&gt;=3,"Average Performer","Low Performer"))</f>
        <v>High Performer</v>
      </c>
      <c r="T2461">
        <v>4</v>
      </c>
      <c r="U2461" s="1">
        <v>44800</v>
      </c>
      <c r="V2461">
        <v>3</v>
      </c>
      <c r="W2461" t="str">
        <f>IF(Table1[[#This Row],[Engagement Score]]&lt;3,"Low",IF(Table1[[#This Row],[Engagement Score]]&lt;4,"Medium","High"))</f>
        <v>Medium</v>
      </c>
      <c r="X2461">
        <v>2</v>
      </c>
      <c r="Y2461" t="str">
        <f>IF(Table1[[#This Row],[Satisfaction Score]]&lt;3,"Unsatisfied",IF(Table1[[#This Row],[Satisfaction Score]]&lt;4,"Neutral","Satisfied"))</f>
        <v>Unsatisfied</v>
      </c>
      <c r="Z2461">
        <v>2</v>
      </c>
      <c r="AA2461" s="1">
        <v>44834</v>
      </c>
      <c r="AB2461" t="s">
        <v>68</v>
      </c>
      <c r="AC2461" t="s">
        <v>42</v>
      </c>
      <c r="AD2461" t="s">
        <v>73</v>
      </c>
      <c r="AE2461">
        <v>2</v>
      </c>
      <c r="AF2461" s="5">
        <v>727.12</v>
      </c>
      <c r="AG2461">
        <v>33</v>
      </c>
      <c r="AH2461" t="str">
        <f t="shared" si="38"/>
        <v>Adult</v>
      </c>
    </row>
    <row r="2462" spans="1:34" x14ac:dyDescent="0.25">
      <c r="A2462">
        <v>2997</v>
      </c>
      <c r="B2462" s="1">
        <v>44606</v>
      </c>
      <c r="C2462">
        <v>4</v>
      </c>
      <c r="D2462" t="s">
        <v>28</v>
      </c>
      <c r="E2462" t="s">
        <v>44</v>
      </c>
      <c r="F2462" t="s">
        <v>30</v>
      </c>
      <c r="G2462" t="s">
        <v>31</v>
      </c>
      <c r="H2462" t="s">
        <v>56</v>
      </c>
      <c r="I2462" t="s">
        <v>46</v>
      </c>
      <c r="J2462" t="s">
        <v>34</v>
      </c>
      <c r="K2462" t="s">
        <v>188</v>
      </c>
      <c r="L2462" t="s">
        <v>65</v>
      </c>
      <c r="M2462" s="1">
        <v>31228</v>
      </c>
      <c r="N2462" t="s">
        <v>36</v>
      </c>
      <c r="O2462" t="s">
        <v>37</v>
      </c>
      <c r="P2462" t="s">
        <v>60</v>
      </c>
      <c r="Q2462" t="s">
        <v>67</v>
      </c>
      <c r="R2462" t="s">
        <v>40</v>
      </c>
      <c r="S2462" t="str">
        <f>IF(Table1[[#This Row],[Current Employee Rating]]&gt;=4,"High Performer",IF(Table1[[#This Row],[Current Employee Rating]]&gt;=3,"Average Performer","Low Performer"))</f>
        <v>Low Performer</v>
      </c>
      <c r="T2462">
        <v>2</v>
      </c>
      <c r="U2462" s="1">
        <v>44895</v>
      </c>
      <c r="V2462">
        <v>1</v>
      </c>
      <c r="W2462" t="str">
        <f>IF(Table1[[#This Row],[Engagement Score]]&lt;3,"Low",IF(Table1[[#This Row],[Engagement Score]]&lt;4,"Medium","High"))</f>
        <v>Low</v>
      </c>
      <c r="X2462">
        <v>2</v>
      </c>
      <c r="Y2462" t="str">
        <f>IF(Table1[[#This Row],[Satisfaction Score]]&lt;3,"Unsatisfied",IF(Table1[[#This Row],[Satisfaction Score]]&lt;4,"Neutral","Satisfied"))</f>
        <v>Unsatisfied</v>
      </c>
      <c r="Z2462">
        <v>5</v>
      </c>
      <c r="AA2462" s="1">
        <v>44973</v>
      </c>
      <c r="AB2462" t="s">
        <v>92</v>
      </c>
      <c r="AC2462" t="s">
        <v>51</v>
      </c>
      <c r="AD2462" t="s">
        <v>63</v>
      </c>
      <c r="AE2462">
        <v>4</v>
      </c>
      <c r="AF2462" s="5">
        <v>433.14</v>
      </c>
      <c r="AG2462">
        <v>37</v>
      </c>
      <c r="AH2462" t="str">
        <f t="shared" si="38"/>
        <v>Adult</v>
      </c>
    </row>
    <row r="2463" spans="1:34" x14ac:dyDescent="0.25">
      <c r="A2463">
        <v>2998</v>
      </c>
      <c r="B2463" s="1">
        <v>45116</v>
      </c>
      <c r="C2463">
        <v>2</v>
      </c>
      <c r="D2463" t="s">
        <v>28</v>
      </c>
      <c r="E2463" t="s">
        <v>87</v>
      </c>
      <c r="F2463" t="s">
        <v>30</v>
      </c>
      <c r="G2463" t="s">
        <v>31</v>
      </c>
      <c r="H2463" t="s">
        <v>32</v>
      </c>
      <c r="I2463" t="s">
        <v>46</v>
      </c>
      <c r="J2463" t="s">
        <v>34</v>
      </c>
      <c r="K2463" t="s">
        <v>188</v>
      </c>
      <c r="L2463" t="s">
        <v>65</v>
      </c>
      <c r="M2463" s="1">
        <v>24991</v>
      </c>
      <c r="N2463" t="s">
        <v>36</v>
      </c>
      <c r="O2463" t="s">
        <v>48</v>
      </c>
      <c r="P2463" t="s">
        <v>38</v>
      </c>
      <c r="Q2463" t="s">
        <v>39</v>
      </c>
      <c r="R2463" t="s">
        <v>98</v>
      </c>
      <c r="S2463" t="str">
        <f>IF(Table1[[#This Row],[Current Employee Rating]]&gt;=4,"High Performer",IF(Table1[[#This Row],[Current Employee Rating]]&gt;=3,"Average Performer","Low Performer"))</f>
        <v>Low Performer</v>
      </c>
      <c r="T2463">
        <v>1</v>
      </c>
      <c r="U2463" s="1">
        <v>44961</v>
      </c>
      <c r="V2463">
        <v>4</v>
      </c>
      <c r="W2463" t="str">
        <f>IF(Table1[[#This Row],[Engagement Score]]&lt;3,"Low",IF(Table1[[#This Row],[Engagement Score]]&lt;4,"Medium","High"))</f>
        <v>High</v>
      </c>
      <c r="X2463">
        <v>3</v>
      </c>
      <c r="Y2463" t="str">
        <f>IF(Table1[[#This Row],[Satisfaction Score]]&lt;3,"Unsatisfied",IF(Table1[[#This Row],[Satisfaction Score]]&lt;4,"Neutral","Satisfied"))</f>
        <v>Neutral</v>
      </c>
      <c r="Z2463">
        <v>3</v>
      </c>
      <c r="AA2463" s="1">
        <v>44851</v>
      </c>
      <c r="AB2463" t="s">
        <v>50</v>
      </c>
      <c r="AC2463" t="s">
        <v>51</v>
      </c>
      <c r="AD2463" t="s">
        <v>43</v>
      </c>
      <c r="AE2463">
        <v>1</v>
      </c>
      <c r="AF2463" s="5">
        <v>764.14</v>
      </c>
      <c r="AG2463">
        <v>55</v>
      </c>
      <c r="AH2463" t="str">
        <f t="shared" si="38"/>
        <v>Middle Aged</v>
      </c>
    </row>
    <row r="2464" spans="1:34" x14ac:dyDescent="0.25">
      <c r="A2464">
        <v>2999</v>
      </c>
      <c r="B2464" s="1">
        <v>43401</v>
      </c>
      <c r="C2464">
        <v>7</v>
      </c>
      <c r="D2464" t="s">
        <v>28</v>
      </c>
      <c r="E2464" t="s">
        <v>64</v>
      </c>
      <c r="F2464" t="s">
        <v>30</v>
      </c>
      <c r="G2464" t="s">
        <v>31</v>
      </c>
      <c r="H2464" t="s">
        <v>56</v>
      </c>
      <c r="I2464" t="s">
        <v>46</v>
      </c>
      <c r="J2464" t="s">
        <v>34</v>
      </c>
      <c r="K2464" t="s">
        <v>188</v>
      </c>
      <c r="L2464" t="s">
        <v>70</v>
      </c>
      <c r="M2464" s="1">
        <v>25643</v>
      </c>
      <c r="N2464" t="s">
        <v>36</v>
      </c>
      <c r="O2464" t="s">
        <v>48</v>
      </c>
      <c r="P2464" t="s">
        <v>84</v>
      </c>
      <c r="Q2464" t="s">
        <v>77</v>
      </c>
      <c r="R2464" t="s">
        <v>40</v>
      </c>
      <c r="S2464" t="str">
        <f>IF(Table1[[#This Row],[Current Employee Rating]]&gt;=4,"High Performer",IF(Table1[[#This Row],[Current Employee Rating]]&gt;=3,"Average Performer","Low Performer"))</f>
        <v>Low Performer</v>
      </c>
      <c r="T2464">
        <v>2</v>
      </c>
      <c r="U2464" s="1">
        <v>44950</v>
      </c>
      <c r="V2464">
        <v>2</v>
      </c>
      <c r="W2464" t="str">
        <f>IF(Table1[[#This Row],[Engagement Score]]&lt;3,"Low",IF(Table1[[#This Row],[Engagement Score]]&lt;4,"Medium","High"))</f>
        <v>Low</v>
      </c>
      <c r="X2464">
        <v>1</v>
      </c>
      <c r="Y2464" t="str">
        <f>IF(Table1[[#This Row],[Satisfaction Score]]&lt;3,"Unsatisfied",IF(Table1[[#This Row],[Satisfaction Score]]&lt;4,"Neutral","Satisfied"))</f>
        <v>Unsatisfied</v>
      </c>
      <c r="Z2464">
        <v>4</v>
      </c>
      <c r="AA2464" s="1">
        <v>45091</v>
      </c>
      <c r="AB2464" t="s">
        <v>50</v>
      </c>
      <c r="AC2464" t="s">
        <v>42</v>
      </c>
      <c r="AD2464" t="s">
        <v>73</v>
      </c>
      <c r="AE2464">
        <v>5</v>
      </c>
      <c r="AF2464" s="5">
        <v>800.21</v>
      </c>
      <c r="AG2464">
        <v>48</v>
      </c>
      <c r="AH2464" t="str">
        <f t="shared" si="38"/>
        <v>Middle Aged</v>
      </c>
    </row>
    <row r="2465" spans="1:34" x14ac:dyDescent="0.25">
      <c r="A2465">
        <v>3000</v>
      </c>
      <c r="B2465" s="1">
        <v>44751</v>
      </c>
      <c r="C2465">
        <v>3</v>
      </c>
      <c r="D2465" t="s">
        <v>28</v>
      </c>
      <c r="E2465" t="s">
        <v>94</v>
      </c>
      <c r="F2465" t="s">
        <v>30</v>
      </c>
      <c r="G2465" t="s">
        <v>31</v>
      </c>
      <c r="H2465" t="s">
        <v>56</v>
      </c>
      <c r="I2465" t="s">
        <v>55</v>
      </c>
      <c r="J2465" t="s">
        <v>34</v>
      </c>
      <c r="K2465" t="s">
        <v>188</v>
      </c>
      <c r="L2465" t="s">
        <v>134</v>
      </c>
      <c r="M2465" s="1">
        <v>26934</v>
      </c>
      <c r="N2465" t="s">
        <v>36</v>
      </c>
      <c r="O2465" t="s">
        <v>48</v>
      </c>
      <c r="P2465" t="s">
        <v>60</v>
      </c>
      <c r="Q2465" t="s">
        <v>61</v>
      </c>
      <c r="R2465" t="s">
        <v>40</v>
      </c>
      <c r="S2465" t="str">
        <f>IF(Table1[[#This Row],[Current Employee Rating]]&gt;=4,"High Performer",IF(Table1[[#This Row],[Current Employee Rating]]&gt;=3,"Average Performer","Low Performer"))</f>
        <v>Low Performer</v>
      </c>
      <c r="T2465">
        <v>1</v>
      </c>
      <c r="U2465" s="1">
        <v>45124</v>
      </c>
      <c r="V2465">
        <v>2</v>
      </c>
      <c r="W2465" t="str">
        <f>IF(Table1[[#This Row],[Engagement Score]]&lt;3,"Low",IF(Table1[[#This Row],[Engagement Score]]&lt;4,"Medium","High"))</f>
        <v>Low</v>
      </c>
      <c r="X2465">
        <v>2</v>
      </c>
      <c r="Y2465" t="str">
        <f>IF(Table1[[#This Row],[Satisfaction Score]]&lt;3,"Unsatisfied",IF(Table1[[#This Row],[Satisfaction Score]]&lt;4,"Neutral","Satisfied"))</f>
        <v>Unsatisfied</v>
      </c>
      <c r="Z2465">
        <v>5</v>
      </c>
      <c r="AA2465" s="1">
        <v>45057</v>
      </c>
      <c r="AB2465" t="s">
        <v>68</v>
      </c>
      <c r="AC2465" t="s">
        <v>51</v>
      </c>
      <c r="AD2465" t="s">
        <v>52</v>
      </c>
      <c r="AE2465">
        <v>2</v>
      </c>
      <c r="AF2465" s="5">
        <v>172.72</v>
      </c>
      <c r="AG2465">
        <v>49</v>
      </c>
      <c r="AH2465" t="str">
        <f t="shared" si="38"/>
        <v>Middle Aged</v>
      </c>
    </row>
    <row r="2466" spans="1:34" x14ac:dyDescent="0.25">
      <c r="A2466">
        <v>3001</v>
      </c>
      <c r="B2466" s="1">
        <v>43370</v>
      </c>
      <c r="C2466">
        <v>7</v>
      </c>
      <c r="D2466" t="s">
        <v>28</v>
      </c>
      <c r="E2466" t="s">
        <v>74</v>
      </c>
      <c r="F2466" t="s">
        <v>30</v>
      </c>
      <c r="G2466" t="s">
        <v>55</v>
      </c>
      <c r="H2466" t="s">
        <v>32</v>
      </c>
      <c r="I2466" t="s">
        <v>46</v>
      </c>
      <c r="J2466" t="s">
        <v>34</v>
      </c>
      <c r="K2466" t="s">
        <v>188</v>
      </c>
      <c r="L2466" t="s">
        <v>65</v>
      </c>
      <c r="M2466" s="1">
        <v>15629</v>
      </c>
      <c r="N2466" t="s">
        <v>36</v>
      </c>
      <c r="O2466" t="s">
        <v>48</v>
      </c>
      <c r="P2466" t="s">
        <v>84</v>
      </c>
      <c r="Q2466" t="s">
        <v>39</v>
      </c>
      <c r="R2466" t="s">
        <v>40</v>
      </c>
      <c r="S2466" t="str">
        <f>IF(Table1[[#This Row],[Current Employee Rating]]&gt;=4,"High Performer",IF(Table1[[#This Row],[Current Employee Rating]]&gt;=3,"Average Performer","Low Performer"))</f>
        <v>High Performer</v>
      </c>
      <c r="T2466">
        <v>5</v>
      </c>
      <c r="U2466" s="1">
        <v>45029</v>
      </c>
      <c r="V2466">
        <v>5</v>
      </c>
      <c r="W2466" t="str">
        <f>IF(Table1[[#This Row],[Engagement Score]]&lt;3,"Low",IF(Table1[[#This Row],[Engagement Score]]&lt;4,"Medium","High"))</f>
        <v>High</v>
      </c>
      <c r="X2466">
        <v>4</v>
      </c>
      <c r="Y2466" t="str">
        <f>IF(Table1[[#This Row],[Satisfaction Score]]&lt;3,"Unsatisfied",IF(Table1[[#This Row],[Satisfaction Score]]&lt;4,"Neutral","Satisfied"))</f>
        <v>Satisfied</v>
      </c>
      <c r="Z2466">
        <v>3</v>
      </c>
      <c r="AA2466" s="1">
        <v>44921</v>
      </c>
      <c r="AB2466" t="s">
        <v>92</v>
      </c>
      <c r="AC2466" t="s">
        <v>42</v>
      </c>
      <c r="AD2466" t="s">
        <v>73</v>
      </c>
      <c r="AE2466">
        <v>5</v>
      </c>
      <c r="AF2466" s="5">
        <v>346.93</v>
      </c>
      <c r="AG2466">
        <v>76</v>
      </c>
      <c r="AH2466" t="str">
        <f t="shared" si="38"/>
        <v>Old</v>
      </c>
    </row>
    <row r="2467" spans="1:34" x14ac:dyDescent="0.25">
      <c r="A2467">
        <v>3002</v>
      </c>
      <c r="B2467" s="1">
        <v>44131</v>
      </c>
      <c r="C2467">
        <v>5</v>
      </c>
      <c r="D2467" t="s">
        <v>106</v>
      </c>
      <c r="E2467" t="s">
        <v>69</v>
      </c>
      <c r="F2467" t="s">
        <v>30</v>
      </c>
      <c r="G2467" t="s">
        <v>55</v>
      </c>
      <c r="H2467" t="s">
        <v>45</v>
      </c>
      <c r="I2467" t="s">
        <v>46</v>
      </c>
      <c r="J2467" t="s">
        <v>34</v>
      </c>
      <c r="K2467" t="s">
        <v>188</v>
      </c>
      <c r="L2467" t="s">
        <v>65</v>
      </c>
      <c r="M2467" s="1">
        <v>33374</v>
      </c>
      <c r="N2467" t="s">
        <v>36</v>
      </c>
      <c r="O2467" t="s">
        <v>37</v>
      </c>
      <c r="P2467" t="s">
        <v>38</v>
      </c>
      <c r="Q2467" t="s">
        <v>39</v>
      </c>
      <c r="R2467" t="s">
        <v>40</v>
      </c>
      <c r="S2467" t="str">
        <f>IF(Table1[[#This Row],[Current Employee Rating]]&gt;=4,"High Performer",IF(Table1[[#This Row],[Current Employee Rating]]&gt;=3,"Average Performer","Low Performer"))</f>
        <v>Low Performer</v>
      </c>
      <c r="T2467">
        <v>2</v>
      </c>
      <c r="U2467" s="1">
        <v>44814</v>
      </c>
      <c r="V2467">
        <v>3</v>
      </c>
      <c r="W2467" t="str">
        <f>IF(Table1[[#This Row],[Engagement Score]]&lt;3,"Low",IF(Table1[[#This Row],[Engagement Score]]&lt;4,"Medium","High"))</f>
        <v>Medium</v>
      </c>
      <c r="X2467">
        <v>3</v>
      </c>
      <c r="Y2467" t="str">
        <f>IF(Table1[[#This Row],[Satisfaction Score]]&lt;3,"Unsatisfied",IF(Table1[[#This Row],[Satisfaction Score]]&lt;4,"Neutral","Satisfied"))</f>
        <v>Neutral</v>
      </c>
      <c r="Z2467">
        <v>3</v>
      </c>
      <c r="AA2467" s="1">
        <v>44962</v>
      </c>
      <c r="AB2467" t="s">
        <v>41</v>
      </c>
      <c r="AC2467" t="s">
        <v>42</v>
      </c>
      <c r="AD2467" t="s">
        <v>73</v>
      </c>
      <c r="AE2467">
        <v>4</v>
      </c>
      <c r="AF2467" s="5">
        <v>247.81</v>
      </c>
      <c r="AG2467">
        <v>29</v>
      </c>
      <c r="AH2467" t="str">
        <f t="shared" si="38"/>
        <v>Adult</v>
      </c>
    </row>
    <row r="2468" spans="1:34" x14ac:dyDescent="0.25">
      <c r="A2468">
        <v>3003</v>
      </c>
      <c r="B2468" s="1">
        <v>44470</v>
      </c>
      <c r="C2468">
        <v>4</v>
      </c>
      <c r="D2468" t="s">
        <v>106</v>
      </c>
      <c r="E2468" t="s">
        <v>29</v>
      </c>
      <c r="F2468" t="s">
        <v>30</v>
      </c>
      <c r="G2468" t="s">
        <v>55</v>
      </c>
      <c r="H2468" t="s">
        <v>45</v>
      </c>
      <c r="I2468" t="s">
        <v>46</v>
      </c>
      <c r="J2468" t="s">
        <v>34</v>
      </c>
      <c r="K2468" t="s">
        <v>188</v>
      </c>
      <c r="L2468" t="s">
        <v>70</v>
      </c>
      <c r="M2468" s="1">
        <v>33116</v>
      </c>
      <c r="N2468" t="s">
        <v>36</v>
      </c>
      <c r="O2468" t="s">
        <v>37</v>
      </c>
      <c r="P2468" t="s">
        <v>60</v>
      </c>
      <c r="Q2468" t="s">
        <v>61</v>
      </c>
      <c r="R2468" t="s">
        <v>40</v>
      </c>
      <c r="S2468" t="str">
        <f>IF(Table1[[#This Row],[Current Employee Rating]]&gt;=4,"High Performer",IF(Table1[[#This Row],[Current Employee Rating]]&gt;=3,"Average Performer","Low Performer"))</f>
        <v>High Performer</v>
      </c>
      <c r="T2468">
        <v>5</v>
      </c>
      <c r="U2468" s="1">
        <v>44943</v>
      </c>
      <c r="V2468">
        <v>4</v>
      </c>
      <c r="W2468" t="str">
        <f>IF(Table1[[#This Row],[Engagement Score]]&lt;3,"Low",IF(Table1[[#This Row],[Engagement Score]]&lt;4,"Medium","High"))</f>
        <v>High</v>
      </c>
      <c r="X2468">
        <v>3</v>
      </c>
      <c r="Y2468" t="str">
        <f>IF(Table1[[#This Row],[Satisfaction Score]]&lt;3,"Unsatisfied",IF(Table1[[#This Row],[Satisfaction Score]]&lt;4,"Neutral","Satisfied"))</f>
        <v>Neutral</v>
      </c>
      <c r="Z2468">
        <v>5</v>
      </c>
      <c r="AA2468" s="1">
        <v>44881</v>
      </c>
      <c r="AB2468" t="s">
        <v>68</v>
      </c>
      <c r="AC2468" t="s">
        <v>42</v>
      </c>
      <c r="AD2468" t="s">
        <v>73</v>
      </c>
      <c r="AE2468">
        <v>4</v>
      </c>
      <c r="AF2468" s="5">
        <v>144.84</v>
      </c>
      <c r="AG2468">
        <v>31</v>
      </c>
      <c r="AH2468" t="str">
        <f t="shared" si="38"/>
        <v>Adult</v>
      </c>
    </row>
    <row r="2469" spans="1:34" x14ac:dyDescent="0.25">
      <c r="A2469">
        <v>3004</v>
      </c>
      <c r="B2469" s="1">
        <v>43706</v>
      </c>
      <c r="C2469">
        <v>6</v>
      </c>
      <c r="D2469" t="s">
        <v>106</v>
      </c>
      <c r="E2469" t="s">
        <v>44</v>
      </c>
      <c r="F2469" t="s">
        <v>30</v>
      </c>
      <c r="G2469" t="s">
        <v>55</v>
      </c>
      <c r="H2469" t="s">
        <v>56</v>
      </c>
      <c r="I2469" t="s">
        <v>55</v>
      </c>
      <c r="J2469" t="s">
        <v>34</v>
      </c>
      <c r="K2469" t="s">
        <v>188</v>
      </c>
      <c r="L2469" t="s">
        <v>65</v>
      </c>
      <c r="M2469" s="1">
        <v>35088</v>
      </c>
      <c r="N2469" t="s">
        <v>36</v>
      </c>
      <c r="O2469" t="s">
        <v>37</v>
      </c>
      <c r="P2469" t="s">
        <v>84</v>
      </c>
      <c r="Q2469" t="s">
        <v>77</v>
      </c>
      <c r="R2469" t="s">
        <v>40</v>
      </c>
      <c r="S2469" t="str">
        <f>IF(Table1[[#This Row],[Current Employee Rating]]&gt;=4,"High Performer",IF(Table1[[#This Row],[Current Employee Rating]]&gt;=3,"Average Performer","Low Performer"))</f>
        <v>High Performer</v>
      </c>
      <c r="T2469">
        <v>5</v>
      </c>
      <c r="U2469" s="1">
        <v>44855</v>
      </c>
      <c r="V2469">
        <v>4</v>
      </c>
      <c r="W2469" t="str">
        <f>IF(Table1[[#This Row],[Engagement Score]]&lt;3,"Low",IF(Table1[[#This Row],[Engagement Score]]&lt;4,"Medium","High"))</f>
        <v>High</v>
      </c>
      <c r="X2469">
        <v>3</v>
      </c>
      <c r="Y2469" t="str">
        <f>IF(Table1[[#This Row],[Satisfaction Score]]&lt;3,"Unsatisfied",IF(Table1[[#This Row],[Satisfaction Score]]&lt;4,"Neutral","Satisfied"))</f>
        <v>Neutral</v>
      </c>
      <c r="Z2469">
        <v>4</v>
      </c>
      <c r="AA2469" s="1">
        <v>44992</v>
      </c>
      <c r="AB2469" t="s">
        <v>68</v>
      </c>
      <c r="AC2469" t="s">
        <v>42</v>
      </c>
      <c r="AD2469" t="s">
        <v>52</v>
      </c>
      <c r="AE2469">
        <v>1</v>
      </c>
      <c r="AF2469" s="5">
        <v>183.63</v>
      </c>
      <c r="AG2469">
        <v>23</v>
      </c>
      <c r="AH2469" t="str">
        <f t="shared" si="38"/>
        <v>Young Adult</v>
      </c>
    </row>
    <row r="2470" spans="1:34" x14ac:dyDescent="0.25">
      <c r="A2470">
        <v>3005</v>
      </c>
      <c r="B2470" s="1">
        <v>44194</v>
      </c>
      <c r="C2470">
        <v>5</v>
      </c>
      <c r="D2470" t="s">
        <v>106</v>
      </c>
      <c r="E2470" t="s">
        <v>87</v>
      </c>
      <c r="F2470" t="s">
        <v>30</v>
      </c>
      <c r="G2470" t="s">
        <v>31</v>
      </c>
      <c r="H2470" t="s">
        <v>32</v>
      </c>
      <c r="I2470" t="s">
        <v>46</v>
      </c>
      <c r="J2470" t="s">
        <v>34</v>
      </c>
      <c r="K2470" t="s">
        <v>188</v>
      </c>
      <c r="L2470" t="s">
        <v>65</v>
      </c>
      <c r="M2470" s="1">
        <v>15726</v>
      </c>
      <c r="N2470" t="s">
        <v>36</v>
      </c>
      <c r="O2470" t="s">
        <v>37</v>
      </c>
      <c r="P2470" t="s">
        <v>49</v>
      </c>
      <c r="Q2470" t="s">
        <v>39</v>
      </c>
      <c r="R2470" t="s">
        <v>40</v>
      </c>
      <c r="S2470" t="str">
        <f>IF(Table1[[#This Row],[Current Employee Rating]]&gt;=4,"High Performer",IF(Table1[[#This Row],[Current Employee Rating]]&gt;=3,"Average Performer","Low Performer"))</f>
        <v>Low Performer</v>
      </c>
      <c r="T2470">
        <v>2</v>
      </c>
      <c r="U2470" s="1">
        <v>44944</v>
      </c>
      <c r="V2470">
        <v>4</v>
      </c>
      <c r="W2470" t="str">
        <f>IF(Table1[[#This Row],[Engagement Score]]&lt;3,"Low",IF(Table1[[#This Row],[Engagement Score]]&lt;4,"Medium","High"))</f>
        <v>High</v>
      </c>
      <c r="X2470">
        <v>5</v>
      </c>
      <c r="Y2470" t="str">
        <f>IF(Table1[[#This Row],[Satisfaction Score]]&lt;3,"Unsatisfied",IF(Table1[[#This Row],[Satisfaction Score]]&lt;4,"Neutral","Satisfied"))</f>
        <v>Satisfied</v>
      </c>
      <c r="Z2470">
        <v>1</v>
      </c>
      <c r="AA2470" s="1">
        <v>45006</v>
      </c>
      <c r="AB2470" t="s">
        <v>92</v>
      </c>
      <c r="AC2470" t="s">
        <v>42</v>
      </c>
      <c r="AD2470" t="s">
        <v>73</v>
      </c>
      <c r="AE2470">
        <v>5</v>
      </c>
      <c r="AF2470" s="5">
        <v>997.4</v>
      </c>
      <c r="AG2470">
        <v>77</v>
      </c>
      <c r="AH2470" t="str">
        <f t="shared" si="38"/>
        <v>Old</v>
      </c>
    </row>
    <row r="2471" spans="1:34" x14ac:dyDescent="0.25">
      <c r="A2471">
        <v>3006</v>
      </c>
      <c r="B2471" s="1">
        <v>44838</v>
      </c>
      <c r="C2471">
        <v>3</v>
      </c>
      <c r="D2471" t="s">
        <v>106</v>
      </c>
      <c r="E2471" t="s">
        <v>81</v>
      </c>
      <c r="F2471" t="s">
        <v>30</v>
      </c>
      <c r="G2471" t="s">
        <v>46</v>
      </c>
      <c r="H2471" t="s">
        <v>32</v>
      </c>
      <c r="I2471" t="s">
        <v>55</v>
      </c>
      <c r="J2471" t="s">
        <v>34</v>
      </c>
      <c r="K2471" t="s">
        <v>188</v>
      </c>
      <c r="L2471" t="s">
        <v>70</v>
      </c>
      <c r="M2471" s="1">
        <v>25045</v>
      </c>
      <c r="N2471" t="s">
        <v>36</v>
      </c>
      <c r="O2471" t="s">
        <v>37</v>
      </c>
      <c r="P2471" t="s">
        <v>84</v>
      </c>
      <c r="Q2471" t="s">
        <v>61</v>
      </c>
      <c r="R2471" t="s">
        <v>40</v>
      </c>
      <c r="S2471" t="str">
        <f>IF(Table1[[#This Row],[Current Employee Rating]]&gt;=4,"High Performer",IF(Table1[[#This Row],[Current Employee Rating]]&gt;=3,"Average Performer","Low Performer"))</f>
        <v>Low Performer</v>
      </c>
      <c r="T2471">
        <v>1</v>
      </c>
      <c r="U2471" s="1">
        <v>44985</v>
      </c>
      <c r="V2471">
        <v>3</v>
      </c>
      <c r="W2471" t="str">
        <f>IF(Table1[[#This Row],[Engagement Score]]&lt;3,"Low",IF(Table1[[#This Row],[Engagement Score]]&lt;4,"Medium","High"))</f>
        <v>Medium</v>
      </c>
      <c r="X2471">
        <v>5</v>
      </c>
      <c r="Y2471" t="str">
        <f>IF(Table1[[#This Row],[Satisfaction Score]]&lt;3,"Unsatisfied",IF(Table1[[#This Row],[Satisfaction Score]]&lt;4,"Neutral","Satisfied"))</f>
        <v>Satisfied</v>
      </c>
      <c r="Z2471">
        <v>2</v>
      </c>
      <c r="AA2471" s="1">
        <v>45059</v>
      </c>
      <c r="AB2471" t="s">
        <v>92</v>
      </c>
      <c r="AC2471" t="s">
        <v>51</v>
      </c>
      <c r="AD2471" t="s">
        <v>73</v>
      </c>
      <c r="AE2471">
        <v>3</v>
      </c>
      <c r="AF2471" s="5">
        <v>415.18</v>
      </c>
      <c r="AG2471">
        <v>54</v>
      </c>
      <c r="AH2471" t="str">
        <f t="shared" si="38"/>
        <v>Middle Aged</v>
      </c>
    </row>
    <row r="2472" spans="1:34" x14ac:dyDescent="0.25">
      <c r="A2472">
        <v>3007</v>
      </c>
      <c r="B2472" s="1">
        <v>43545</v>
      </c>
      <c r="C2472">
        <v>7</v>
      </c>
      <c r="D2472" t="s">
        <v>106</v>
      </c>
      <c r="E2472" t="s">
        <v>54</v>
      </c>
      <c r="F2472" t="s">
        <v>30</v>
      </c>
      <c r="G2472" t="s">
        <v>46</v>
      </c>
      <c r="H2472" t="s">
        <v>45</v>
      </c>
      <c r="I2472" t="s">
        <v>55</v>
      </c>
      <c r="J2472" t="s">
        <v>34</v>
      </c>
      <c r="K2472" t="s">
        <v>188</v>
      </c>
      <c r="L2472" t="s">
        <v>65</v>
      </c>
      <c r="M2472" s="1">
        <v>18184</v>
      </c>
      <c r="N2472" t="s">
        <v>36</v>
      </c>
      <c r="O2472" t="s">
        <v>37</v>
      </c>
      <c r="P2472" t="s">
        <v>72</v>
      </c>
      <c r="Q2472" t="s">
        <v>67</v>
      </c>
      <c r="R2472" t="s">
        <v>40</v>
      </c>
      <c r="S2472" t="str">
        <f>IF(Table1[[#This Row],[Current Employee Rating]]&gt;=4,"High Performer",IF(Table1[[#This Row],[Current Employee Rating]]&gt;=3,"Average Performer","Low Performer"))</f>
        <v>Low Performer</v>
      </c>
      <c r="T2472">
        <v>2</v>
      </c>
      <c r="U2472" s="1">
        <v>45061</v>
      </c>
      <c r="V2472">
        <v>2</v>
      </c>
      <c r="W2472" t="str">
        <f>IF(Table1[[#This Row],[Engagement Score]]&lt;3,"Low",IF(Table1[[#This Row],[Engagement Score]]&lt;4,"Medium","High"))</f>
        <v>Low</v>
      </c>
      <c r="X2472">
        <v>5</v>
      </c>
      <c r="Y2472" t="str">
        <f>IF(Table1[[#This Row],[Satisfaction Score]]&lt;3,"Unsatisfied",IF(Table1[[#This Row],[Satisfaction Score]]&lt;4,"Neutral","Satisfied"))</f>
        <v>Satisfied</v>
      </c>
      <c r="Z2472">
        <v>3</v>
      </c>
      <c r="AA2472" s="1">
        <v>45126</v>
      </c>
      <c r="AB2472" t="s">
        <v>50</v>
      </c>
      <c r="AC2472" t="s">
        <v>51</v>
      </c>
      <c r="AD2472" t="s">
        <v>52</v>
      </c>
      <c r="AE2472">
        <v>5</v>
      </c>
      <c r="AF2472" s="5">
        <v>147.35</v>
      </c>
      <c r="AG2472">
        <v>70</v>
      </c>
      <c r="AH2472" t="str">
        <f t="shared" si="38"/>
        <v>Old</v>
      </c>
    </row>
    <row r="2473" spans="1:34" x14ac:dyDescent="0.25">
      <c r="A2473">
        <v>3008</v>
      </c>
      <c r="B2473" s="1">
        <v>43924</v>
      </c>
      <c r="C2473">
        <v>6</v>
      </c>
      <c r="D2473" t="s">
        <v>106</v>
      </c>
      <c r="E2473" t="s">
        <v>94</v>
      </c>
      <c r="F2473" t="s">
        <v>30</v>
      </c>
      <c r="G2473" t="s">
        <v>55</v>
      </c>
      <c r="H2473" t="s">
        <v>45</v>
      </c>
      <c r="I2473" t="s">
        <v>55</v>
      </c>
      <c r="J2473" t="s">
        <v>34</v>
      </c>
      <c r="K2473" t="s">
        <v>188</v>
      </c>
      <c r="L2473" t="s">
        <v>58</v>
      </c>
      <c r="M2473" s="1">
        <v>28190</v>
      </c>
      <c r="N2473" t="s">
        <v>36</v>
      </c>
      <c r="O2473" t="s">
        <v>37</v>
      </c>
      <c r="P2473" t="s">
        <v>72</v>
      </c>
      <c r="Q2473" t="s">
        <v>39</v>
      </c>
      <c r="R2473" t="s">
        <v>40</v>
      </c>
      <c r="S2473" t="str">
        <f>IF(Table1[[#This Row],[Current Employee Rating]]&gt;=4,"High Performer",IF(Table1[[#This Row],[Current Employee Rating]]&gt;=3,"Average Performer","Low Performer"))</f>
        <v>High Performer</v>
      </c>
      <c r="T2473">
        <v>4</v>
      </c>
      <c r="U2473" s="1">
        <v>45025</v>
      </c>
      <c r="V2473">
        <v>2</v>
      </c>
      <c r="W2473" t="str">
        <f>IF(Table1[[#This Row],[Engagement Score]]&lt;3,"Low",IF(Table1[[#This Row],[Engagement Score]]&lt;4,"Medium","High"))</f>
        <v>Low</v>
      </c>
      <c r="X2473">
        <v>1</v>
      </c>
      <c r="Y2473" t="str">
        <f>IF(Table1[[#This Row],[Satisfaction Score]]&lt;3,"Unsatisfied",IF(Table1[[#This Row],[Satisfaction Score]]&lt;4,"Neutral","Satisfied"))</f>
        <v>Unsatisfied</v>
      </c>
      <c r="Z2473">
        <v>4</v>
      </c>
      <c r="AA2473" s="1">
        <v>45000</v>
      </c>
      <c r="AB2473" t="s">
        <v>41</v>
      </c>
      <c r="AC2473" t="s">
        <v>42</v>
      </c>
      <c r="AD2473" t="s">
        <v>52</v>
      </c>
      <c r="AE2473">
        <v>3</v>
      </c>
      <c r="AF2473" s="5">
        <v>967.08</v>
      </c>
      <c r="AG2473">
        <v>43</v>
      </c>
      <c r="AH2473" t="str">
        <f t="shared" si="38"/>
        <v>Middle Aged</v>
      </c>
    </row>
    <row r="2474" spans="1:34" x14ac:dyDescent="0.25">
      <c r="A2474">
        <v>3009</v>
      </c>
      <c r="B2474" s="1">
        <v>43618</v>
      </c>
      <c r="C2474">
        <v>6</v>
      </c>
      <c r="D2474" t="s">
        <v>28</v>
      </c>
      <c r="E2474" t="s">
        <v>44</v>
      </c>
      <c r="F2474" t="s">
        <v>30</v>
      </c>
      <c r="G2474" t="s">
        <v>46</v>
      </c>
      <c r="H2474" t="s">
        <v>32</v>
      </c>
      <c r="I2474" t="s">
        <v>46</v>
      </c>
      <c r="J2474" t="s">
        <v>34</v>
      </c>
      <c r="K2474" t="s">
        <v>188</v>
      </c>
      <c r="L2474" t="s">
        <v>109</v>
      </c>
      <c r="M2474" s="1">
        <v>35551</v>
      </c>
      <c r="N2474" t="s">
        <v>36</v>
      </c>
      <c r="O2474" t="s">
        <v>48</v>
      </c>
      <c r="P2474" t="s">
        <v>38</v>
      </c>
      <c r="Q2474" t="s">
        <v>67</v>
      </c>
      <c r="R2474" t="s">
        <v>40</v>
      </c>
      <c r="S2474" t="str">
        <f>IF(Table1[[#This Row],[Current Employee Rating]]&gt;=4,"High Performer",IF(Table1[[#This Row],[Current Employee Rating]]&gt;=3,"Average Performer","Low Performer"))</f>
        <v>Low Performer</v>
      </c>
      <c r="T2474">
        <v>2</v>
      </c>
      <c r="U2474" s="1">
        <v>44861</v>
      </c>
      <c r="V2474">
        <v>1</v>
      </c>
      <c r="W2474" t="str">
        <f>IF(Table1[[#This Row],[Engagement Score]]&lt;3,"Low",IF(Table1[[#This Row],[Engagement Score]]&lt;4,"Medium","High"))</f>
        <v>Low</v>
      </c>
      <c r="X2474">
        <v>2</v>
      </c>
      <c r="Y2474" t="str">
        <f>IF(Table1[[#This Row],[Satisfaction Score]]&lt;3,"Unsatisfied",IF(Table1[[#This Row],[Satisfaction Score]]&lt;4,"Neutral","Satisfied"))</f>
        <v>Unsatisfied</v>
      </c>
      <c r="Z2474">
        <v>4</v>
      </c>
      <c r="AA2474" s="1">
        <v>44885</v>
      </c>
      <c r="AB2474" t="s">
        <v>41</v>
      </c>
      <c r="AC2474" t="s">
        <v>42</v>
      </c>
      <c r="AD2474" t="s">
        <v>52</v>
      </c>
      <c r="AE2474">
        <v>4</v>
      </c>
      <c r="AF2474" s="5">
        <v>637.86</v>
      </c>
      <c r="AG2474">
        <v>22</v>
      </c>
      <c r="AH2474" t="str">
        <f t="shared" si="38"/>
        <v>Young Adult</v>
      </c>
    </row>
    <row r="2475" spans="1:34" x14ac:dyDescent="0.25">
      <c r="A2475">
        <v>3013</v>
      </c>
      <c r="B2475" s="1">
        <v>43603</v>
      </c>
      <c r="C2475">
        <v>6</v>
      </c>
      <c r="D2475" t="s">
        <v>28</v>
      </c>
      <c r="E2475" t="s">
        <v>29</v>
      </c>
      <c r="F2475" t="s">
        <v>30</v>
      </c>
      <c r="G2475" t="s">
        <v>55</v>
      </c>
      <c r="H2475" t="s">
        <v>32</v>
      </c>
      <c r="I2475" t="s">
        <v>55</v>
      </c>
      <c r="J2475" t="s">
        <v>34</v>
      </c>
      <c r="K2475" t="s">
        <v>188</v>
      </c>
      <c r="L2475" t="s">
        <v>89</v>
      </c>
      <c r="M2475" s="1">
        <v>30035</v>
      </c>
      <c r="N2475" t="s">
        <v>36</v>
      </c>
      <c r="O2475" t="s">
        <v>37</v>
      </c>
      <c r="P2475" t="s">
        <v>84</v>
      </c>
      <c r="Q2475" t="s">
        <v>39</v>
      </c>
      <c r="R2475" t="s">
        <v>107</v>
      </c>
      <c r="S2475" t="str">
        <f>IF(Table1[[#This Row],[Current Employee Rating]]&gt;=4,"High Performer",IF(Table1[[#This Row],[Current Employee Rating]]&gt;=3,"Average Performer","Low Performer"))</f>
        <v>Low Performer</v>
      </c>
      <c r="T2475">
        <v>1</v>
      </c>
      <c r="U2475" s="1">
        <v>45120</v>
      </c>
      <c r="V2475">
        <v>5</v>
      </c>
      <c r="W2475" t="str">
        <f>IF(Table1[[#This Row],[Engagement Score]]&lt;3,"Low",IF(Table1[[#This Row],[Engagement Score]]&lt;4,"Medium","High"))</f>
        <v>High</v>
      </c>
      <c r="X2475">
        <v>2</v>
      </c>
      <c r="Y2475" t="str">
        <f>IF(Table1[[#This Row],[Satisfaction Score]]&lt;3,"Unsatisfied",IF(Table1[[#This Row],[Satisfaction Score]]&lt;4,"Neutral","Satisfied"))</f>
        <v>Unsatisfied</v>
      </c>
      <c r="Z2475">
        <v>4</v>
      </c>
      <c r="AA2475" s="1">
        <v>45069</v>
      </c>
      <c r="AB2475" t="s">
        <v>41</v>
      </c>
      <c r="AC2475" t="s">
        <v>42</v>
      </c>
      <c r="AD2475" t="s">
        <v>52</v>
      </c>
      <c r="AE2475">
        <v>4</v>
      </c>
      <c r="AF2475" s="5">
        <v>776.3</v>
      </c>
      <c r="AG2475">
        <v>37</v>
      </c>
      <c r="AH2475" t="str">
        <f t="shared" si="38"/>
        <v>Adult</v>
      </c>
    </row>
    <row r="2476" spans="1:34" x14ac:dyDescent="0.25">
      <c r="A2476">
        <v>3014</v>
      </c>
      <c r="B2476" s="1">
        <v>44888</v>
      </c>
      <c r="C2476">
        <v>3</v>
      </c>
      <c r="D2476" t="s">
        <v>28</v>
      </c>
      <c r="E2476" t="s">
        <v>44</v>
      </c>
      <c r="F2476" t="s">
        <v>30</v>
      </c>
      <c r="G2476" t="s">
        <v>31</v>
      </c>
      <c r="H2476" t="s">
        <v>56</v>
      </c>
      <c r="I2476" t="s">
        <v>33</v>
      </c>
      <c r="J2476" t="s">
        <v>34</v>
      </c>
      <c r="K2476" t="s">
        <v>188</v>
      </c>
      <c r="L2476" t="s">
        <v>70</v>
      </c>
      <c r="M2476" s="1">
        <v>24670</v>
      </c>
      <c r="N2476" t="s">
        <v>36</v>
      </c>
      <c r="O2476" t="s">
        <v>48</v>
      </c>
      <c r="P2476" t="s">
        <v>49</v>
      </c>
      <c r="Q2476" t="s">
        <v>61</v>
      </c>
      <c r="R2476" t="s">
        <v>107</v>
      </c>
      <c r="S2476" t="str">
        <f>IF(Table1[[#This Row],[Current Employee Rating]]&gt;=4,"High Performer",IF(Table1[[#This Row],[Current Employee Rating]]&gt;=3,"Average Performer","Low Performer"))</f>
        <v>Low Performer</v>
      </c>
      <c r="T2476">
        <v>2</v>
      </c>
      <c r="U2476" s="1">
        <v>45004</v>
      </c>
      <c r="V2476">
        <v>3</v>
      </c>
      <c r="W2476" t="str">
        <f>IF(Table1[[#This Row],[Engagement Score]]&lt;3,"Low",IF(Table1[[#This Row],[Engagement Score]]&lt;4,"Medium","High"))</f>
        <v>Medium</v>
      </c>
      <c r="X2476">
        <v>4</v>
      </c>
      <c r="Y2476" t="str">
        <f>IF(Table1[[#This Row],[Satisfaction Score]]&lt;3,"Unsatisfied",IF(Table1[[#This Row],[Satisfaction Score]]&lt;4,"Neutral","Satisfied"))</f>
        <v>Satisfied</v>
      </c>
      <c r="Z2476">
        <v>2</v>
      </c>
      <c r="AA2476" s="1">
        <v>44958</v>
      </c>
      <c r="AB2476" t="s">
        <v>41</v>
      </c>
      <c r="AC2476" t="s">
        <v>42</v>
      </c>
      <c r="AD2476" t="s">
        <v>63</v>
      </c>
      <c r="AE2476">
        <v>3</v>
      </c>
      <c r="AF2476" s="5">
        <v>326.37</v>
      </c>
      <c r="AG2476">
        <v>55</v>
      </c>
      <c r="AH2476" t="str">
        <f t="shared" si="38"/>
        <v>Middle Aged</v>
      </c>
    </row>
    <row r="2477" spans="1:34" x14ac:dyDescent="0.25">
      <c r="A2477">
        <v>3015</v>
      </c>
      <c r="B2477" s="1">
        <v>44167</v>
      </c>
      <c r="C2477">
        <v>5</v>
      </c>
      <c r="D2477" t="s">
        <v>28</v>
      </c>
      <c r="E2477" t="s">
        <v>87</v>
      </c>
      <c r="F2477" t="s">
        <v>30</v>
      </c>
      <c r="G2477" t="s">
        <v>46</v>
      </c>
      <c r="H2477" t="s">
        <v>32</v>
      </c>
      <c r="I2477" t="s">
        <v>46</v>
      </c>
      <c r="J2477" t="s">
        <v>34</v>
      </c>
      <c r="K2477" t="s">
        <v>188</v>
      </c>
      <c r="L2477" t="s">
        <v>58</v>
      </c>
      <c r="M2477" s="1">
        <v>27925</v>
      </c>
      <c r="N2477" t="s">
        <v>36</v>
      </c>
      <c r="O2477" t="s">
        <v>48</v>
      </c>
      <c r="P2477" t="s">
        <v>49</v>
      </c>
      <c r="Q2477" t="s">
        <v>61</v>
      </c>
      <c r="R2477" t="s">
        <v>107</v>
      </c>
      <c r="S2477" t="str">
        <f>IF(Table1[[#This Row],[Current Employee Rating]]&gt;=4,"High Performer",IF(Table1[[#This Row],[Current Employee Rating]]&gt;=3,"Average Performer","Low Performer"))</f>
        <v>Low Performer</v>
      </c>
      <c r="T2477">
        <v>2</v>
      </c>
      <c r="U2477" s="1">
        <v>44899</v>
      </c>
      <c r="V2477">
        <v>5</v>
      </c>
      <c r="W2477" t="str">
        <f>IF(Table1[[#This Row],[Engagement Score]]&lt;3,"Low",IF(Table1[[#This Row],[Engagement Score]]&lt;4,"Medium","High"))</f>
        <v>High</v>
      </c>
      <c r="X2477">
        <v>5</v>
      </c>
      <c r="Y2477" t="str">
        <f>IF(Table1[[#This Row],[Satisfaction Score]]&lt;3,"Unsatisfied",IF(Table1[[#This Row],[Satisfaction Score]]&lt;4,"Neutral","Satisfied"))</f>
        <v>Satisfied</v>
      </c>
      <c r="Z2477">
        <v>5</v>
      </c>
      <c r="AA2477" s="1">
        <v>44883</v>
      </c>
      <c r="AB2477" t="s">
        <v>50</v>
      </c>
      <c r="AC2477" t="s">
        <v>51</v>
      </c>
      <c r="AD2477" t="s">
        <v>63</v>
      </c>
      <c r="AE2477">
        <v>1</v>
      </c>
      <c r="AF2477" s="5">
        <v>108.95</v>
      </c>
      <c r="AG2477">
        <v>44</v>
      </c>
      <c r="AH2477" t="str">
        <f t="shared" si="38"/>
        <v>Middle Aged</v>
      </c>
    </row>
    <row r="2478" spans="1:34" x14ac:dyDescent="0.25">
      <c r="A2478">
        <v>3016</v>
      </c>
      <c r="B2478" s="1">
        <v>44566</v>
      </c>
      <c r="C2478">
        <v>4</v>
      </c>
      <c r="D2478" t="s">
        <v>28</v>
      </c>
      <c r="E2478" t="s">
        <v>81</v>
      </c>
      <c r="F2478" t="s">
        <v>30</v>
      </c>
      <c r="G2478" t="s">
        <v>46</v>
      </c>
      <c r="H2478" t="s">
        <v>45</v>
      </c>
      <c r="I2478" t="s">
        <v>46</v>
      </c>
      <c r="J2478" t="s">
        <v>34</v>
      </c>
      <c r="K2478" t="s">
        <v>188</v>
      </c>
      <c r="L2478" t="s">
        <v>35</v>
      </c>
      <c r="M2478" s="1">
        <v>36709</v>
      </c>
      <c r="N2478" t="s">
        <v>36</v>
      </c>
      <c r="O2478" t="s">
        <v>48</v>
      </c>
      <c r="P2478" t="s">
        <v>72</v>
      </c>
      <c r="Q2478" t="s">
        <v>39</v>
      </c>
      <c r="R2478" t="s">
        <v>107</v>
      </c>
      <c r="S2478" t="str">
        <f>IF(Table1[[#This Row],[Current Employee Rating]]&gt;=4,"High Performer",IF(Table1[[#This Row],[Current Employee Rating]]&gt;=3,"Average Performer","Low Performer"))</f>
        <v>High Performer</v>
      </c>
      <c r="T2478">
        <v>4</v>
      </c>
      <c r="U2478" s="1">
        <v>44894</v>
      </c>
      <c r="V2478">
        <v>3</v>
      </c>
      <c r="W2478" t="str">
        <f>IF(Table1[[#This Row],[Engagement Score]]&lt;3,"Low",IF(Table1[[#This Row],[Engagement Score]]&lt;4,"Medium","High"))</f>
        <v>Medium</v>
      </c>
      <c r="X2478">
        <v>1</v>
      </c>
      <c r="Y2478" t="str">
        <f>IF(Table1[[#This Row],[Satisfaction Score]]&lt;3,"Unsatisfied",IF(Table1[[#This Row],[Satisfaction Score]]&lt;4,"Neutral","Satisfied"))</f>
        <v>Unsatisfied</v>
      </c>
      <c r="Z2478">
        <v>2</v>
      </c>
      <c r="AA2478" s="1">
        <v>44952</v>
      </c>
      <c r="AB2478" t="s">
        <v>92</v>
      </c>
      <c r="AC2478" t="s">
        <v>42</v>
      </c>
      <c r="AD2478" t="s">
        <v>63</v>
      </c>
      <c r="AE2478">
        <v>4</v>
      </c>
      <c r="AF2478" s="5">
        <v>550.9</v>
      </c>
      <c r="AG2478">
        <v>22</v>
      </c>
      <c r="AH2478" t="str">
        <f t="shared" si="38"/>
        <v>Young Adult</v>
      </c>
    </row>
    <row r="2479" spans="1:34" x14ac:dyDescent="0.25">
      <c r="A2479">
        <v>3017</v>
      </c>
      <c r="B2479" s="1">
        <v>45032</v>
      </c>
      <c r="C2479">
        <v>3</v>
      </c>
      <c r="D2479" t="s">
        <v>28</v>
      </c>
      <c r="E2479" t="s">
        <v>54</v>
      </c>
      <c r="F2479" t="s">
        <v>30</v>
      </c>
      <c r="G2479" t="s">
        <v>55</v>
      </c>
      <c r="H2479" t="s">
        <v>56</v>
      </c>
      <c r="I2479" t="s">
        <v>55</v>
      </c>
      <c r="J2479" t="s">
        <v>34</v>
      </c>
      <c r="K2479" t="s">
        <v>188</v>
      </c>
      <c r="L2479" t="s">
        <v>70</v>
      </c>
      <c r="M2479" s="1">
        <v>34680</v>
      </c>
      <c r="N2479" t="s">
        <v>36</v>
      </c>
      <c r="O2479" t="s">
        <v>37</v>
      </c>
      <c r="P2479" t="s">
        <v>60</v>
      </c>
      <c r="Q2479" t="s">
        <v>77</v>
      </c>
      <c r="R2479" t="s">
        <v>107</v>
      </c>
      <c r="S2479" t="str">
        <f>IF(Table1[[#This Row],[Current Employee Rating]]&gt;=4,"High Performer",IF(Table1[[#This Row],[Current Employee Rating]]&gt;=3,"Average Performer","Low Performer"))</f>
        <v>High Performer</v>
      </c>
      <c r="T2479">
        <v>5</v>
      </c>
      <c r="U2479" s="1">
        <v>44832</v>
      </c>
      <c r="V2479">
        <v>3</v>
      </c>
      <c r="W2479" t="str">
        <f>IF(Table1[[#This Row],[Engagement Score]]&lt;3,"Low",IF(Table1[[#This Row],[Engagement Score]]&lt;4,"Medium","High"))</f>
        <v>Medium</v>
      </c>
      <c r="X2479">
        <v>5</v>
      </c>
      <c r="Y2479" t="str">
        <f>IF(Table1[[#This Row],[Satisfaction Score]]&lt;3,"Unsatisfied",IF(Table1[[#This Row],[Satisfaction Score]]&lt;4,"Neutral","Satisfied"))</f>
        <v>Satisfied</v>
      </c>
      <c r="Z2479">
        <v>3</v>
      </c>
      <c r="AA2479" s="1">
        <v>44792</v>
      </c>
      <c r="AB2479" t="s">
        <v>68</v>
      </c>
      <c r="AC2479" t="s">
        <v>42</v>
      </c>
      <c r="AD2479" t="s">
        <v>52</v>
      </c>
      <c r="AE2479">
        <v>4</v>
      </c>
      <c r="AF2479" s="5">
        <v>795.89</v>
      </c>
      <c r="AG2479">
        <v>29</v>
      </c>
      <c r="AH2479" t="str">
        <f t="shared" si="38"/>
        <v>Adult</v>
      </c>
    </row>
    <row r="2480" spans="1:34" x14ac:dyDescent="0.25">
      <c r="A2480">
        <v>3018</v>
      </c>
      <c r="B2480" s="1">
        <v>44114</v>
      </c>
      <c r="C2480">
        <v>5</v>
      </c>
      <c r="D2480" t="s">
        <v>28</v>
      </c>
      <c r="E2480" t="s">
        <v>94</v>
      </c>
      <c r="F2480" t="s">
        <v>30</v>
      </c>
      <c r="G2480" t="s">
        <v>31</v>
      </c>
      <c r="H2480" t="s">
        <v>32</v>
      </c>
      <c r="I2480" t="s">
        <v>46</v>
      </c>
      <c r="J2480" t="s">
        <v>34</v>
      </c>
      <c r="K2480" t="s">
        <v>188</v>
      </c>
      <c r="L2480" t="s">
        <v>96</v>
      </c>
      <c r="M2480" s="1">
        <v>27193</v>
      </c>
      <c r="N2480" t="s">
        <v>36</v>
      </c>
      <c r="O2480" t="s">
        <v>37</v>
      </c>
      <c r="P2480" t="s">
        <v>72</v>
      </c>
      <c r="Q2480" t="s">
        <v>39</v>
      </c>
      <c r="R2480" t="s">
        <v>107</v>
      </c>
      <c r="S2480" t="str">
        <f>IF(Table1[[#This Row],[Current Employee Rating]]&gt;=4,"High Performer",IF(Table1[[#This Row],[Current Employee Rating]]&gt;=3,"Average Performer","Low Performer"))</f>
        <v>Low Performer</v>
      </c>
      <c r="T2480">
        <v>2</v>
      </c>
      <c r="U2480" s="1">
        <v>44817</v>
      </c>
      <c r="V2480">
        <v>1</v>
      </c>
      <c r="W2480" t="str">
        <f>IF(Table1[[#This Row],[Engagement Score]]&lt;3,"Low",IF(Table1[[#This Row],[Engagement Score]]&lt;4,"Medium","High"))</f>
        <v>Low</v>
      </c>
      <c r="X2480">
        <v>1</v>
      </c>
      <c r="Y2480" t="str">
        <f>IF(Table1[[#This Row],[Satisfaction Score]]&lt;3,"Unsatisfied",IF(Table1[[#This Row],[Satisfaction Score]]&lt;4,"Neutral","Satisfied"))</f>
        <v>Unsatisfied</v>
      </c>
      <c r="Z2480">
        <v>4</v>
      </c>
      <c r="AA2480" s="1">
        <v>45018</v>
      </c>
      <c r="AB2480" t="s">
        <v>92</v>
      </c>
      <c r="AC2480" t="s">
        <v>51</v>
      </c>
      <c r="AD2480" t="s">
        <v>73</v>
      </c>
      <c r="AE2480">
        <v>1</v>
      </c>
      <c r="AF2480" s="5">
        <v>980.49</v>
      </c>
      <c r="AG2480">
        <v>46</v>
      </c>
      <c r="AH2480" t="str">
        <f t="shared" si="38"/>
        <v>Middle Aged</v>
      </c>
    </row>
    <row r="2481" spans="1:34" x14ac:dyDescent="0.25">
      <c r="A2481">
        <v>3019</v>
      </c>
      <c r="B2481" s="1">
        <v>44666</v>
      </c>
      <c r="C2481">
        <v>4</v>
      </c>
      <c r="D2481" t="s">
        <v>28</v>
      </c>
      <c r="E2481" t="s">
        <v>85</v>
      </c>
      <c r="F2481" t="s">
        <v>30</v>
      </c>
      <c r="G2481" t="s">
        <v>31</v>
      </c>
      <c r="H2481" t="s">
        <v>56</v>
      </c>
      <c r="I2481" t="s">
        <v>55</v>
      </c>
      <c r="J2481" t="s">
        <v>34</v>
      </c>
      <c r="K2481" t="s">
        <v>188</v>
      </c>
      <c r="L2481" t="s">
        <v>35</v>
      </c>
      <c r="M2481" s="1">
        <v>29119</v>
      </c>
      <c r="N2481" t="s">
        <v>36</v>
      </c>
      <c r="O2481" t="s">
        <v>37</v>
      </c>
      <c r="P2481" t="s">
        <v>84</v>
      </c>
      <c r="Q2481" t="s">
        <v>67</v>
      </c>
      <c r="R2481" t="s">
        <v>107</v>
      </c>
      <c r="S2481" t="str">
        <f>IF(Table1[[#This Row],[Current Employee Rating]]&gt;=4,"High Performer",IF(Table1[[#This Row],[Current Employee Rating]]&gt;=3,"Average Performer","Low Performer"))</f>
        <v>Low Performer</v>
      </c>
      <c r="T2481">
        <v>2</v>
      </c>
      <c r="U2481" s="1">
        <v>44815</v>
      </c>
      <c r="V2481">
        <v>3</v>
      </c>
      <c r="W2481" t="str">
        <f>IF(Table1[[#This Row],[Engagement Score]]&lt;3,"Low",IF(Table1[[#This Row],[Engagement Score]]&lt;4,"Medium","High"))</f>
        <v>Medium</v>
      </c>
      <c r="X2481">
        <v>4</v>
      </c>
      <c r="Y2481" t="str">
        <f>IF(Table1[[#This Row],[Satisfaction Score]]&lt;3,"Unsatisfied",IF(Table1[[#This Row],[Satisfaction Score]]&lt;4,"Neutral","Satisfied"))</f>
        <v>Satisfied</v>
      </c>
      <c r="Z2481">
        <v>2</v>
      </c>
      <c r="AA2481" s="1">
        <v>44883</v>
      </c>
      <c r="AB2481" t="s">
        <v>68</v>
      </c>
      <c r="AC2481" t="s">
        <v>51</v>
      </c>
      <c r="AD2481" t="s">
        <v>43</v>
      </c>
      <c r="AE2481">
        <v>1</v>
      </c>
      <c r="AF2481" s="5">
        <v>155.46</v>
      </c>
      <c r="AG2481">
        <v>43</v>
      </c>
      <c r="AH2481" t="str">
        <f t="shared" si="38"/>
        <v>Middle Aged</v>
      </c>
    </row>
    <row r="2482" spans="1:34" x14ac:dyDescent="0.25">
      <c r="A2482">
        <v>3020</v>
      </c>
      <c r="B2482" s="1">
        <v>45132</v>
      </c>
      <c r="C2482">
        <v>2</v>
      </c>
      <c r="D2482" t="s">
        <v>28</v>
      </c>
      <c r="E2482" t="s">
        <v>64</v>
      </c>
      <c r="F2482" t="s">
        <v>30</v>
      </c>
      <c r="G2482" t="s">
        <v>46</v>
      </c>
      <c r="H2482" t="s">
        <v>32</v>
      </c>
      <c r="I2482" t="s">
        <v>46</v>
      </c>
      <c r="J2482" t="s">
        <v>34</v>
      </c>
      <c r="K2482" t="s">
        <v>188</v>
      </c>
      <c r="L2482" t="s">
        <v>65</v>
      </c>
      <c r="M2482" s="1">
        <v>16078</v>
      </c>
      <c r="N2482" t="s">
        <v>36</v>
      </c>
      <c r="O2482" t="s">
        <v>48</v>
      </c>
      <c r="P2482" t="s">
        <v>72</v>
      </c>
      <c r="Q2482" t="s">
        <v>39</v>
      </c>
      <c r="R2482" t="s">
        <v>107</v>
      </c>
      <c r="S2482" t="str">
        <f>IF(Table1[[#This Row],[Current Employee Rating]]&gt;=4,"High Performer",IF(Table1[[#This Row],[Current Employee Rating]]&gt;=3,"Average Performer","Low Performer"))</f>
        <v>Low Performer</v>
      </c>
      <c r="T2482">
        <v>2</v>
      </c>
      <c r="U2482" s="1">
        <v>45135</v>
      </c>
      <c r="V2482">
        <v>2</v>
      </c>
      <c r="W2482" t="str">
        <f>IF(Table1[[#This Row],[Engagement Score]]&lt;3,"Low",IF(Table1[[#This Row],[Engagement Score]]&lt;4,"Medium","High"))</f>
        <v>Low</v>
      </c>
      <c r="X2482">
        <v>5</v>
      </c>
      <c r="Y2482" t="str">
        <f>IF(Table1[[#This Row],[Satisfaction Score]]&lt;3,"Unsatisfied",IF(Table1[[#This Row],[Satisfaction Score]]&lt;4,"Neutral","Satisfied"))</f>
        <v>Satisfied</v>
      </c>
      <c r="Z2482">
        <v>1</v>
      </c>
      <c r="AA2482" s="1">
        <v>45096</v>
      </c>
      <c r="AB2482" t="s">
        <v>62</v>
      </c>
      <c r="AC2482" t="s">
        <v>51</v>
      </c>
      <c r="AD2482" t="s">
        <v>63</v>
      </c>
      <c r="AE2482">
        <v>2</v>
      </c>
      <c r="AF2482" s="5">
        <v>367.74</v>
      </c>
      <c r="AG2482">
        <v>79</v>
      </c>
      <c r="AH2482" t="str">
        <f t="shared" si="38"/>
        <v>Old</v>
      </c>
    </row>
    <row r="2483" spans="1:34" x14ac:dyDescent="0.25">
      <c r="A2483">
        <v>3021</v>
      </c>
      <c r="B2483" s="1">
        <v>44074</v>
      </c>
      <c r="C2483">
        <v>5</v>
      </c>
      <c r="D2483" t="s">
        <v>28</v>
      </c>
      <c r="E2483" t="s">
        <v>74</v>
      </c>
      <c r="F2483" t="s">
        <v>30</v>
      </c>
      <c r="G2483" t="s">
        <v>31</v>
      </c>
      <c r="H2483" t="s">
        <v>45</v>
      </c>
      <c r="I2483" t="s">
        <v>33</v>
      </c>
      <c r="J2483" t="s">
        <v>34</v>
      </c>
      <c r="K2483" t="s">
        <v>188</v>
      </c>
      <c r="L2483" t="s">
        <v>101</v>
      </c>
      <c r="M2483" s="1">
        <v>31911</v>
      </c>
      <c r="N2483" t="s">
        <v>36</v>
      </c>
      <c r="O2483" t="s">
        <v>48</v>
      </c>
      <c r="P2483" t="s">
        <v>60</v>
      </c>
      <c r="Q2483" t="s">
        <v>61</v>
      </c>
      <c r="R2483" t="s">
        <v>107</v>
      </c>
      <c r="S2483" t="str">
        <f>IF(Table1[[#This Row],[Current Employee Rating]]&gt;=4,"High Performer",IF(Table1[[#This Row],[Current Employee Rating]]&gt;=3,"Average Performer","Low Performer"))</f>
        <v>Low Performer</v>
      </c>
      <c r="T2483">
        <v>2</v>
      </c>
      <c r="U2483" s="1">
        <v>44853</v>
      </c>
      <c r="V2483">
        <v>5</v>
      </c>
      <c r="W2483" t="str">
        <f>IF(Table1[[#This Row],[Engagement Score]]&lt;3,"Low",IF(Table1[[#This Row],[Engagement Score]]&lt;4,"Medium","High"))</f>
        <v>High</v>
      </c>
      <c r="X2483">
        <v>3</v>
      </c>
      <c r="Y2483" t="str">
        <f>IF(Table1[[#This Row],[Satisfaction Score]]&lt;3,"Unsatisfied",IF(Table1[[#This Row],[Satisfaction Score]]&lt;4,"Neutral","Satisfied"))</f>
        <v>Neutral</v>
      </c>
      <c r="Z2483">
        <v>4</v>
      </c>
      <c r="AA2483" s="1">
        <v>45142</v>
      </c>
      <c r="AB2483" t="s">
        <v>50</v>
      </c>
      <c r="AC2483" t="s">
        <v>51</v>
      </c>
      <c r="AD2483" t="s">
        <v>73</v>
      </c>
      <c r="AE2483">
        <v>3</v>
      </c>
      <c r="AF2483" s="5">
        <v>115.55</v>
      </c>
      <c r="AG2483">
        <v>33</v>
      </c>
      <c r="AH2483" t="str">
        <f t="shared" si="38"/>
        <v>Adult</v>
      </c>
    </row>
    <row r="2484" spans="1:34" x14ac:dyDescent="0.25">
      <c r="A2484">
        <v>3022</v>
      </c>
      <c r="B2484" s="1">
        <v>43383</v>
      </c>
      <c r="C2484">
        <v>7</v>
      </c>
      <c r="D2484" t="s">
        <v>28</v>
      </c>
      <c r="E2484" t="s">
        <v>69</v>
      </c>
      <c r="F2484" t="s">
        <v>30</v>
      </c>
      <c r="G2484" t="s">
        <v>55</v>
      </c>
      <c r="H2484" t="s">
        <v>32</v>
      </c>
      <c r="I2484" t="s">
        <v>55</v>
      </c>
      <c r="J2484" t="s">
        <v>34</v>
      </c>
      <c r="K2484" t="s">
        <v>188</v>
      </c>
      <c r="L2484" t="s">
        <v>89</v>
      </c>
      <c r="M2484" s="1">
        <v>27957</v>
      </c>
      <c r="N2484" t="s">
        <v>36</v>
      </c>
      <c r="O2484" t="s">
        <v>48</v>
      </c>
      <c r="P2484" t="s">
        <v>60</v>
      </c>
      <c r="Q2484" t="s">
        <v>67</v>
      </c>
      <c r="R2484" t="s">
        <v>107</v>
      </c>
      <c r="S2484" t="str">
        <f>IF(Table1[[#This Row],[Current Employee Rating]]&gt;=4,"High Performer",IF(Table1[[#This Row],[Current Employee Rating]]&gt;=3,"Average Performer","Low Performer"))</f>
        <v>Low Performer</v>
      </c>
      <c r="T2484">
        <v>1</v>
      </c>
      <c r="U2484" s="1">
        <v>44962</v>
      </c>
      <c r="V2484">
        <v>2</v>
      </c>
      <c r="W2484" t="str">
        <f>IF(Table1[[#This Row],[Engagement Score]]&lt;3,"Low",IF(Table1[[#This Row],[Engagement Score]]&lt;4,"Medium","High"))</f>
        <v>Low</v>
      </c>
      <c r="X2484">
        <v>2</v>
      </c>
      <c r="Y2484" t="str">
        <f>IF(Table1[[#This Row],[Satisfaction Score]]&lt;3,"Unsatisfied",IF(Table1[[#This Row],[Satisfaction Score]]&lt;4,"Neutral","Satisfied"))</f>
        <v>Unsatisfied</v>
      </c>
      <c r="Z2484">
        <v>3</v>
      </c>
      <c r="AA2484" s="1">
        <v>44910</v>
      </c>
      <c r="AB2484" t="s">
        <v>92</v>
      </c>
      <c r="AC2484" t="s">
        <v>51</v>
      </c>
      <c r="AD2484" t="s">
        <v>63</v>
      </c>
      <c r="AE2484">
        <v>3</v>
      </c>
      <c r="AF2484" s="5">
        <v>848.52</v>
      </c>
      <c r="AG2484">
        <v>42</v>
      </c>
      <c r="AH2484" t="str">
        <f t="shared" si="38"/>
        <v>Middle Aged</v>
      </c>
    </row>
    <row r="2485" spans="1:34" x14ac:dyDescent="0.25">
      <c r="A2485">
        <v>3023</v>
      </c>
      <c r="B2485" s="1">
        <v>43480</v>
      </c>
      <c r="C2485">
        <v>7</v>
      </c>
      <c r="D2485" t="s">
        <v>106</v>
      </c>
      <c r="E2485" t="s">
        <v>64</v>
      </c>
      <c r="F2485" t="s">
        <v>108</v>
      </c>
      <c r="G2485" t="s">
        <v>31</v>
      </c>
      <c r="H2485" t="s">
        <v>56</v>
      </c>
      <c r="I2485" t="s">
        <v>46</v>
      </c>
      <c r="J2485" t="s">
        <v>34</v>
      </c>
      <c r="K2485" t="s">
        <v>188</v>
      </c>
      <c r="L2485" t="s">
        <v>65</v>
      </c>
      <c r="M2485" s="1">
        <v>21215</v>
      </c>
      <c r="N2485" t="s">
        <v>36</v>
      </c>
      <c r="O2485" t="s">
        <v>37</v>
      </c>
      <c r="P2485" t="s">
        <v>72</v>
      </c>
      <c r="Q2485" t="s">
        <v>39</v>
      </c>
      <c r="R2485" t="s">
        <v>107</v>
      </c>
      <c r="S2485" t="str">
        <f>IF(Table1[[#This Row],[Current Employee Rating]]&gt;=4,"High Performer",IF(Table1[[#This Row],[Current Employee Rating]]&gt;=3,"Average Performer","Low Performer"))</f>
        <v>Low Performer</v>
      </c>
      <c r="T2485">
        <v>2</v>
      </c>
      <c r="U2485" s="1">
        <v>44823</v>
      </c>
      <c r="V2485">
        <v>3</v>
      </c>
      <c r="W2485" t="str">
        <f>IF(Table1[[#This Row],[Engagement Score]]&lt;3,"Low",IF(Table1[[#This Row],[Engagement Score]]&lt;4,"Medium","High"))</f>
        <v>Medium</v>
      </c>
      <c r="X2485">
        <v>5</v>
      </c>
      <c r="Y2485" t="str">
        <f>IF(Table1[[#This Row],[Satisfaction Score]]&lt;3,"Unsatisfied",IF(Table1[[#This Row],[Satisfaction Score]]&lt;4,"Neutral","Satisfied"))</f>
        <v>Satisfied</v>
      </c>
      <c r="Z2485">
        <v>3</v>
      </c>
      <c r="AA2485" s="1">
        <v>45050</v>
      </c>
      <c r="AB2485" t="s">
        <v>62</v>
      </c>
      <c r="AC2485" t="s">
        <v>42</v>
      </c>
      <c r="AD2485" t="s">
        <v>73</v>
      </c>
      <c r="AE2485">
        <v>5</v>
      </c>
      <c r="AF2485" s="5">
        <v>321.61</v>
      </c>
      <c r="AG2485">
        <v>61</v>
      </c>
      <c r="AH2485" t="str">
        <f t="shared" si="38"/>
        <v>Old</v>
      </c>
    </row>
    <row r="2486" spans="1:34" x14ac:dyDescent="0.25">
      <c r="A2486">
        <v>3024</v>
      </c>
      <c r="B2486" s="1">
        <v>44556</v>
      </c>
      <c r="C2486">
        <v>4</v>
      </c>
      <c r="D2486" t="s">
        <v>106</v>
      </c>
      <c r="E2486" t="s">
        <v>69</v>
      </c>
      <c r="F2486" t="s">
        <v>30</v>
      </c>
      <c r="G2486" t="s">
        <v>31</v>
      </c>
      <c r="H2486" t="s">
        <v>45</v>
      </c>
      <c r="I2486" t="s">
        <v>55</v>
      </c>
      <c r="J2486" t="s">
        <v>34</v>
      </c>
      <c r="K2486" t="s">
        <v>188</v>
      </c>
      <c r="L2486" t="s">
        <v>96</v>
      </c>
      <c r="M2486" s="1">
        <v>22733</v>
      </c>
      <c r="N2486" t="s">
        <v>36</v>
      </c>
      <c r="O2486" t="s">
        <v>37</v>
      </c>
      <c r="P2486" t="s">
        <v>49</v>
      </c>
      <c r="Q2486" t="s">
        <v>39</v>
      </c>
      <c r="R2486" t="s">
        <v>40</v>
      </c>
      <c r="S2486" t="str">
        <f>IF(Table1[[#This Row],[Current Employee Rating]]&gt;=4,"High Performer",IF(Table1[[#This Row],[Current Employee Rating]]&gt;=3,"Average Performer","Low Performer"))</f>
        <v>Low Performer</v>
      </c>
      <c r="T2486">
        <v>2</v>
      </c>
      <c r="U2486" s="1">
        <v>44990</v>
      </c>
      <c r="V2486">
        <v>4</v>
      </c>
      <c r="W2486" t="str">
        <f>IF(Table1[[#This Row],[Engagement Score]]&lt;3,"Low",IF(Table1[[#This Row],[Engagement Score]]&lt;4,"Medium","High"))</f>
        <v>High</v>
      </c>
      <c r="X2486">
        <v>5</v>
      </c>
      <c r="Y2486" t="str">
        <f>IF(Table1[[#This Row],[Satisfaction Score]]&lt;3,"Unsatisfied",IF(Table1[[#This Row],[Satisfaction Score]]&lt;4,"Neutral","Satisfied"))</f>
        <v>Satisfied</v>
      </c>
      <c r="Z2486">
        <v>5</v>
      </c>
      <c r="AA2486" s="1">
        <v>44916</v>
      </c>
      <c r="AB2486" t="s">
        <v>68</v>
      </c>
      <c r="AC2486" t="s">
        <v>51</v>
      </c>
      <c r="AD2486" t="s">
        <v>73</v>
      </c>
      <c r="AE2486">
        <v>4</v>
      </c>
      <c r="AF2486" s="5">
        <v>957.12</v>
      </c>
      <c r="AG2486">
        <v>59</v>
      </c>
      <c r="AH2486" t="str">
        <f t="shared" si="38"/>
        <v>Middle Aged</v>
      </c>
    </row>
    <row r="2487" spans="1:34" x14ac:dyDescent="0.25">
      <c r="A2487">
        <v>3025</v>
      </c>
      <c r="B2487" s="1">
        <v>44704</v>
      </c>
      <c r="C2487">
        <v>3</v>
      </c>
      <c r="D2487" t="s">
        <v>106</v>
      </c>
      <c r="E2487" t="s">
        <v>29</v>
      </c>
      <c r="F2487" t="s">
        <v>30</v>
      </c>
      <c r="G2487" t="s">
        <v>31</v>
      </c>
      <c r="H2487" t="s">
        <v>32</v>
      </c>
      <c r="I2487" t="s">
        <v>33</v>
      </c>
      <c r="J2487" t="s">
        <v>34</v>
      </c>
      <c r="K2487" t="s">
        <v>188</v>
      </c>
      <c r="L2487" t="s">
        <v>96</v>
      </c>
      <c r="M2487" s="1">
        <v>36248</v>
      </c>
      <c r="N2487" t="s">
        <v>36</v>
      </c>
      <c r="O2487" t="s">
        <v>37</v>
      </c>
      <c r="P2487" t="s">
        <v>72</v>
      </c>
      <c r="Q2487" t="s">
        <v>67</v>
      </c>
      <c r="R2487" t="s">
        <v>40</v>
      </c>
      <c r="S2487" t="str">
        <f>IF(Table1[[#This Row],[Current Employee Rating]]&gt;=4,"High Performer",IF(Table1[[#This Row],[Current Employee Rating]]&gt;=3,"Average Performer","Low Performer"))</f>
        <v>Low Performer</v>
      </c>
      <c r="T2487">
        <v>1</v>
      </c>
      <c r="U2487" s="1">
        <v>44951</v>
      </c>
      <c r="V2487">
        <v>3</v>
      </c>
      <c r="W2487" t="str">
        <f>IF(Table1[[#This Row],[Engagement Score]]&lt;3,"Low",IF(Table1[[#This Row],[Engagement Score]]&lt;4,"Medium","High"))</f>
        <v>Medium</v>
      </c>
      <c r="X2487">
        <v>4</v>
      </c>
      <c r="Y2487" t="str">
        <f>IF(Table1[[#This Row],[Satisfaction Score]]&lt;3,"Unsatisfied",IF(Table1[[#This Row],[Satisfaction Score]]&lt;4,"Neutral","Satisfied"))</f>
        <v>Satisfied</v>
      </c>
      <c r="Z2487">
        <v>5</v>
      </c>
      <c r="AA2487" s="1">
        <v>44800</v>
      </c>
      <c r="AB2487" t="s">
        <v>92</v>
      </c>
      <c r="AC2487" t="s">
        <v>51</v>
      </c>
      <c r="AD2487" t="s">
        <v>52</v>
      </c>
      <c r="AE2487">
        <v>3</v>
      </c>
      <c r="AF2487" s="5">
        <v>177.63</v>
      </c>
      <c r="AG2487">
        <v>23</v>
      </c>
      <c r="AH2487" t="str">
        <f t="shared" si="38"/>
        <v>Young Adult</v>
      </c>
    </row>
    <row r="2488" spans="1:34" x14ac:dyDescent="0.25">
      <c r="A2488">
        <v>3026</v>
      </c>
      <c r="B2488" s="1">
        <v>44796</v>
      </c>
      <c r="C2488">
        <v>3</v>
      </c>
      <c r="D2488" t="s">
        <v>106</v>
      </c>
      <c r="E2488" t="s">
        <v>44</v>
      </c>
      <c r="F2488" t="s">
        <v>30</v>
      </c>
      <c r="G2488" t="s">
        <v>31</v>
      </c>
      <c r="H2488" t="s">
        <v>32</v>
      </c>
      <c r="I2488" t="s">
        <v>46</v>
      </c>
      <c r="J2488" t="s">
        <v>34</v>
      </c>
      <c r="K2488" t="s">
        <v>188</v>
      </c>
      <c r="L2488" t="s">
        <v>96</v>
      </c>
      <c r="M2488" s="1">
        <v>15923</v>
      </c>
      <c r="N2488" t="s">
        <v>36</v>
      </c>
      <c r="O2488" t="s">
        <v>37</v>
      </c>
      <c r="P2488" t="s">
        <v>84</v>
      </c>
      <c r="Q2488" t="s">
        <v>77</v>
      </c>
      <c r="R2488" t="s">
        <v>40</v>
      </c>
      <c r="S2488" t="str">
        <f>IF(Table1[[#This Row],[Current Employee Rating]]&gt;=4,"High Performer",IF(Table1[[#This Row],[Current Employee Rating]]&gt;=3,"Average Performer","Low Performer"))</f>
        <v>Low Performer</v>
      </c>
      <c r="T2488">
        <v>2</v>
      </c>
      <c r="U2488" s="1">
        <v>44851</v>
      </c>
      <c r="V2488">
        <v>3</v>
      </c>
      <c r="W2488" t="str">
        <f>IF(Table1[[#This Row],[Engagement Score]]&lt;3,"Low",IF(Table1[[#This Row],[Engagement Score]]&lt;4,"Medium","High"))</f>
        <v>Medium</v>
      </c>
      <c r="X2488">
        <v>2</v>
      </c>
      <c r="Y2488" t="str">
        <f>IF(Table1[[#This Row],[Satisfaction Score]]&lt;3,"Unsatisfied",IF(Table1[[#This Row],[Satisfaction Score]]&lt;4,"Neutral","Satisfied"))</f>
        <v>Unsatisfied</v>
      </c>
      <c r="Z2488">
        <v>4</v>
      </c>
      <c r="AA2488" s="1">
        <v>44867</v>
      </c>
      <c r="AB2488" t="s">
        <v>50</v>
      </c>
      <c r="AC2488" t="s">
        <v>51</v>
      </c>
      <c r="AD2488" t="s">
        <v>73</v>
      </c>
      <c r="AE2488">
        <v>3</v>
      </c>
      <c r="AF2488" s="5">
        <v>864.03</v>
      </c>
      <c r="AG2488">
        <v>79</v>
      </c>
      <c r="AH2488" t="str">
        <f t="shared" si="38"/>
        <v>Old</v>
      </c>
    </row>
    <row r="2489" spans="1:34" x14ac:dyDescent="0.25">
      <c r="A2489">
        <v>3027</v>
      </c>
      <c r="B2489" s="1">
        <v>45073</v>
      </c>
      <c r="C2489">
        <v>2</v>
      </c>
      <c r="D2489" t="s">
        <v>106</v>
      </c>
      <c r="E2489" t="s">
        <v>87</v>
      </c>
      <c r="F2489" t="s">
        <v>30</v>
      </c>
      <c r="G2489" t="s">
        <v>46</v>
      </c>
      <c r="H2489" t="s">
        <v>45</v>
      </c>
      <c r="I2489" t="s">
        <v>55</v>
      </c>
      <c r="J2489" t="s">
        <v>34</v>
      </c>
      <c r="K2489" t="s">
        <v>188</v>
      </c>
      <c r="L2489" t="s">
        <v>75</v>
      </c>
      <c r="M2489" s="1">
        <v>15834</v>
      </c>
      <c r="N2489" t="s">
        <v>36</v>
      </c>
      <c r="O2489" t="s">
        <v>37</v>
      </c>
      <c r="P2489" t="s">
        <v>38</v>
      </c>
      <c r="Q2489" t="s">
        <v>61</v>
      </c>
      <c r="R2489" t="s">
        <v>40</v>
      </c>
      <c r="S2489" t="str">
        <f>IF(Table1[[#This Row],[Current Employee Rating]]&gt;=4,"High Performer",IF(Table1[[#This Row],[Current Employee Rating]]&gt;=3,"Average Performer","Low Performer"))</f>
        <v>High Performer</v>
      </c>
      <c r="T2489">
        <v>5</v>
      </c>
      <c r="U2489" s="1">
        <v>44974</v>
      </c>
      <c r="V2489">
        <v>3</v>
      </c>
      <c r="W2489" t="str">
        <f>IF(Table1[[#This Row],[Engagement Score]]&lt;3,"Low",IF(Table1[[#This Row],[Engagement Score]]&lt;4,"Medium","High"))</f>
        <v>Medium</v>
      </c>
      <c r="X2489">
        <v>2</v>
      </c>
      <c r="Y2489" t="str">
        <f>IF(Table1[[#This Row],[Satisfaction Score]]&lt;3,"Unsatisfied",IF(Table1[[#This Row],[Satisfaction Score]]&lt;4,"Neutral","Satisfied"))</f>
        <v>Unsatisfied</v>
      </c>
      <c r="Z2489">
        <v>4</v>
      </c>
      <c r="AA2489" s="1">
        <v>45112</v>
      </c>
      <c r="AB2489" t="s">
        <v>92</v>
      </c>
      <c r="AC2489" t="s">
        <v>51</v>
      </c>
      <c r="AD2489" t="s">
        <v>52</v>
      </c>
      <c r="AE2489">
        <v>4</v>
      </c>
      <c r="AF2489" s="5">
        <v>707.06</v>
      </c>
      <c r="AG2489">
        <v>80</v>
      </c>
      <c r="AH2489" t="str">
        <f t="shared" si="38"/>
        <v>Old</v>
      </c>
    </row>
    <row r="2490" spans="1:34" x14ac:dyDescent="0.25">
      <c r="A2490">
        <v>3028</v>
      </c>
      <c r="B2490" s="1">
        <v>43322</v>
      </c>
      <c r="C2490">
        <v>7</v>
      </c>
      <c r="D2490" t="s">
        <v>106</v>
      </c>
      <c r="E2490" t="s">
        <v>81</v>
      </c>
      <c r="F2490" t="s">
        <v>108</v>
      </c>
      <c r="G2490" t="s">
        <v>31</v>
      </c>
      <c r="H2490" t="s">
        <v>56</v>
      </c>
      <c r="I2490" t="s">
        <v>33</v>
      </c>
      <c r="J2490" t="s">
        <v>34</v>
      </c>
      <c r="K2490" t="s">
        <v>188</v>
      </c>
      <c r="L2490" t="s">
        <v>79</v>
      </c>
      <c r="M2490" s="1">
        <v>36648</v>
      </c>
      <c r="N2490" t="s">
        <v>36</v>
      </c>
      <c r="O2490" t="s">
        <v>37</v>
      </c>
      <c r="P2490" t="s">
        <v>84</v>
      </c>
      <c r="Q2490" t="s">
        <v>67</v>
      </c>
      <c r="R2490" t="s">
        <v>40</v>
      </c>
      <c r="S2490" t="str">
        <f>IF(Table1[[#This Row],[Current Employee Rating]]&gt;=4,"High Performer",IF(Table1[[#This Row],[Current Employee Rating]]&gt;=3,"Average Performer","Low Performer"))</f>
        <v>Low Performer</v>
      </c>
      <c r="T2490">
        <v>2</v>
      </c>
      <c r="U2490" s="1">
        <v>45017</v>
      </c>
      <c r="V2490">
        <v>5</v>
      </c>
      <c r="W2490" t="str">
        <f>IF(Table1[[#This Row],[Engagement Score]]&lt;3,"Low",IF(Table1[[#This Row],[Engagement Score]]&lt;4,"Medium","High"))</f>
        <v>High</v>
      </c>
      <c r="X2490">
        <v>4</v>
      </c>
      <c r="Y2490" t="str">
        <f>IF(Table1[[#This Row],[Satisfaction Score]]&lt;3,"Unsatisfied",IF(Table1[[#This Row],[Satisfaction Score]]&lt;4,"Neutral","Satisfied"))</f>
        <v>Satisfied</v>
      </c>
      <c r="Z2490">
        <v>1</v>
      </c>
      <c r="AA2490" s="1">
        <v>44854</v>
      </c>
      <c r="AB2490" t="s">
        <v>92</v>
      </c>
      <c r="AC2490" t="s">
        <v>42</v>
      </c>
      <c r="AD2490" t="s">
        <v>63</v>
      </c>
      <c r="AE2490">
        <v>4</v>
      </c>
      <c r="AF2490" s="5">
        <v>690.29</v>
      </c>
      <c r="AG2490">
        <v>18</v>
      </c>
      <c r="AH2490" t="str">
        <f t="shared" si="38"/>
        <v>Young Adult</v>
      </c>
    </row>
    <row r="2491" spans="1:34" x14ac:dyDescent="0.25">
      <c r="A2491">
        <v>3029</v>
      </c>
      <c r="B2491" s="1">
        <v>44493</v>
      </c>
      <c r="C2491">
        <v>4</v>
      </c>
      <c r="D2491" t="s">
        <v>106</v>
      </c>
      <c r="E2491" t="s">
        <v>54</v>
      </c>
      <c r="F2491" t="s">
        <v>30</v>
      </c>
      <c r="G2491" t="s">
        <v>31</v>
      </c>
      <c r="H2491" t="s">
        <v>32</v>
      </c>
      <c r="I2491" t="s">
        <v>55</v>
      </c>
      <c r="J2491" t="s">
        <v>34</v>
      </c>
      <c r="K2491" t="s">
        <v>188</v>
      </c>
      <c r="L2491" t="s">
        <v>35</v>
      </c>
      <c r="M2491" s="1">
        <v>21715</v>
      </c>
      <c r="N2491" t="s">
        <v>36</v>
      </c>
      <c r="O2491" t="s">
        <v>37</v>
      </c>
      <c r="P2491" t="s">
        <v>84</v>
      </c>
      <c r="Q2491" t="s">
        <v>39</v>
      </c>
      <c r="R2491" t="s">
        <v>40</v>
      </c>
      <c r="S2491" t="str">
        <f>IF(Table1[[#This Row],[Current Employee Rating]]&gt;=4,"High Performer",IF(Table1[[#This Row],[Current Employee Rating]]&gt;=3,"Average Performer","Low Performer"))</f>
        <v>High Performer</v>
      </c>
      <c r="T2491">
        <v>4</v>
      </c>
      <c r="U2491" s="1">
        <v>44965</v>
      </c>
      <c r="V2491">
        <v>1</v>
      </c>
      <c r="W2491" t="str">
        <f>IF(Table1[[#This Row],[Engagement Score]]&lt;3,"Low",IF(Table1[[#This Row],[Engagement Score]]&lt;4,"Medium","High"))</f>
        <v>Low</v>
      </c>
      <c r="X2491">
        <v>1</v>
      </c>
      <c r="Y2491" t="str">
        <f>IF(Table1[[#This Row],[Satisfaction Score]]&lt;3,"Unsatisfied",IF(Table1[[#This Row],[Satisfaction Score]]&lt;4,"Neutral","Satisfied"))</f>
        <v>Unsatisfied</v>
      </c>
      <c r="Z2491">
        <v>3</v>
      </c>
      <c r="AA2491" s="1">
        <v>45110</v>
      </c>
      <c r="AB2491" t="s">
        <v>62</v>
      </c>
      <c r="AC2491" t="s">
        <v>51</v>
      </c>
      <c r="AD2491" t="s">
        <v>52</v>
      </c>
      <c r="AE2491">
        <v>1</v>
      </c>
      <c r="AF2491" s="5">
        <v>721.83</v>
      </c>
      <c r="AG2491">
        <v>62</v>
      </c>
      <c r="AH2491" t="str">
        <f t="shared" si="38"/>
        <v>Old</v>
      </c>
    </row>
    <row r="2492" spans="1:34" x14ac:dyDescent="0.25">
      <c r="A2492">
        <v>3030</v>
      </c>
      <c r="B2492" s="1">
        <v>44747</v>
      </c>
      <c r="C2492">
        <v>3</v>
      </c>
      <c r="D2492" t="s">
        <v>106</v>
      </c>
      <c r="E2492" t="s">
        <v>94</v>
      </c>
      <c r="F2492" t="s">
        <v>30</v>
      </c>
      <c r="G2492" t="s">
        <v>55</v>
      </c>
      <c r="H2492" t="s">
        <v>32</v>
      </c>
      <c r="I2492" t="s">
        <v>46</v>
      </c>
      <c r="J2492" t="s">
        <v>34</v>
      </c>
      <c r="K2492" t="s">
        <v>188</v>
      </c>
      <c r="L2492" t="s">
        <v>101</v>
      </c>
      <c r="M2492" s="1">
        <v>19581</v>
      </c>
      <c r="N2492" t="s">
        <v>36</v>
      </c>
      <c r="O2492" t="s">
        <v>37</v>
      </c>
      <c r="P2492" t="s">
        <v>38</v>
      </c>
      <c r="Q2492" t="s">
        <v>61</v>
      </c>
      <c r="R2492" t="s">
        <v>40</v>
      </c>
      <c r="S2492" t="str">
        <f>IF(Table1[[#This Row],[Current Employee Rating]]&gt;=4,"High Performer",IF(Table1[[#This Row],[Current Employee Rating]]&gt;=3,"Average Performer","Low Performer"))</f>
        <v>Low Performer</v>
      </c>
      <c r="T2492">
        <v>1</v>
      </c>
      <c r="U2492" s="1">
        <v>44900</v>
      </c>
      <c r="V2492">
        <v>2</v>
      </c>
      <c r="W2492" t="str">
        <f>IF(Table1[[#This Row],[Engagement Score]]&lt;3,"Low",IF(Table1[[#This Row],[Engagement Score]]&lt;4,"Medium","High"))</f>
        <v>Low</v>
      </c>
      <c r="X2492">
        <v>2</v>
      </c>
      <c r="Y2492" t="str">
        <f>IF(Table1[[#This Row],[Satisfaction Score]]&lt;3,"Unsatisfied",IF(Table1[[#This Row],[Satisfaction Score]]&lt;4,"Neutral","Satisfied"))</f>
        <v>Unsatisfied</v>
      </c>
      <c r="Z2492">
        <v>5</v>
      </c>
      <c r="AA2492" s="1">
        <v>44919</v>
      </c>
      <c r="AB2492" t="s">
        <v>68</v>
      </c>
      <c r="AC2492" t="s">
        <v>42</v>
      </c>
      <c r="AD2492" t="s">
        <v>73</v>
      </c>
      <c r="AE2492">
        <v>2</v>
      </c>
      <c r="AF2492" s="5">
        <v>287.33999999999997</v>
      </c>
      <c r="AG2492">
        <v>69</v>
      </c>
      <c r="AH2492" t="str">
        <f t="shared" si="38"/>
        <v>Old</v>
      </c>
    </row>
    <row r="2493" spans="1:34" x14ac:dyDescent="0.25">
      <c r="A2493">
        <v>3031</v>
      </c>
      <c r="B2493" s="1">
        <v>44583</v>
      </c>
      <c r="C2493">
        <v>4</v>
      </c>
      <c r="D2493" t="s">
        <v>28</v>
      </c>
      <c r="E2493" t="s">
        <v>85</v>
      </c>
      <c r="F2493" t="s">
        <v>30</v>
      </c>
      <c r="G2493" t="s">
        <v>31</v>
      </c>
      <c r="H2493" t="s">
        <v>56</v>
      </c>
      <c r="I2493" t="s">
        <v>33</v>
      </c>
      <c r="J2493" t="s">
        <v>34</v>
      </c>
      <c r="K2493" t="s">
        <v>188</v>
      </c>
      <c r="L2493" t="s">
        <v>96</v>
      </c>
      <c r="M2493" s="1">
        <v>22110</v>
      </c>
      <c r="N2493" t="s">
        <v>36</v>
      </c>
      <c r="O2493" t="s">
        <v>48</v>
      </c>
      <c r="P2493" t="s">
        <v>84</v>
      </c>
      <c r="Q2493" t="s">
        <v>67</v>
      </c>
      <c r="R2493" t="s">
        <v>40</v>
      </c>
      <c r="S2493" t="str">
        <f>IF(Table1[[#This Row],[Current Employee Rating]]&gt;=4,"High Performer",IF(Table1[[#This Row],[Current Employee Rating]]&gt;=3,"Average Performer","Low Performer"))</f>
        <v>Low Performer</v>
      </c>
      <c r="T2493">
        <v>1</v>
      </c>
      <c r="U2493" s="1">
        <v>44915</v>
      </c>
      <c r="V2493">
        <v>2</v>
      </c>
      <c r="W2493" t="str">
        <f>IF(Table1[[#This Row],[Engagement Score]]&lt;3,"Low",IF(Table1[[#This Row],[Engagement Score]]&lt;4,"Medium","High"))</f>
        <v>Low</v>
      </c>
      <c r="X2493">
        <v>3</v>
      </c>
      <c r="Y2493" t="str">
        <f>IF(Table1[[#This Row],[Satisfaction Score]]&lt;3,"Unsatisfied",IF(Table1[[#This Row],[Satisfaction Score]]&lt;4,"Neutral","Satisfied"))</f>
        <v>Neutral</v>
      </c>
      <c r="Z2493">
        <v>2</v>
      </c>
      <c r="AA2493" s="1">
        <v>44926</v>
      </c>
      <c r="AB2493" t="s">
        <v>68</v>
      </c>
      <c r="AC2493" t="s">
        <v>51</v>
      </c>
      <c r="AD2493" t="s">
        <v>52</v>
      </c>
      <c r="AE2493">
        <v>2</v>
      </c>
      <c r="AF2493" s="5">
        <v>783.36</v>
      </c>
      <c r="AG2493">
        <v>62</v>
      </c>
      <c r="AH2493" t="str">
        <f t="shared" si="38"/>
        <v>Old</v>
      </c>
    </row>
    <row r="2494" spans="1:34" x14ac:dyDescent="0.25">
      <c r="A2494">
        <v>3034</v>
      </c>
      <c r="B2494" s="1">
        <v>44485</v>
      </c>
      <c r="C2494">
        <v>4</v>
      </c>
      <c r="D2494" t="s">
        <v>28</v>
      </c>
      <c r="E2494" t="s">
        <v>64</v>
      </c>
      <c r="F2494" t="s">
        <v>30</v>
      </c>
      <c r="G2494" t="s">
        <v>55</v>
      </c>
      <c r="H2494" t="s">
        <v>56</v>
      </c>
      <c r="I2494" t="s">
        <v>33</v>
      </c>
      <c r="J2494" t="s">
        <v>34</v>
      </c>
      <c r="K2494" t="s">
        <v>188</v>
      </c>
      <c r="L2494" t="s">
        <v>70</v>
      </c>
      <c r="M2494" s="1">
        <v>24596</v>
      </c>
      <c r="N2494" t="s">
        <v>36</v>
      </c>
      <c r="O2494" t="s">
        <v>37</v>
      </c>
      <c r="P2494" t="s">
        <v>38</v>
      </c>
      <c r="Q2494" t="s">
        <v>61</v>
      </c>
      <c r="R2494" t="s">
        <v>40</v>
      </c>
      <c r="S2494" t="str">
        <f>IF(Table1[[#This Row],[Current Employee Rating]]&gt;=4,"High Performer",IF(Table1[[#This Row],[Current Employee Rating]]&gt;=3,"Average Performer","Low Performer"))</f>
        <v>Low Performer</v>
      </c>
      <c r="T2494">
        <v>2</v>
      </c>
      <c r="U2494" s="1">
        <v>44845</v>
      </c>
      <c r="V2494">
        <v>1</v>
      </c>
      <c r="W2494" t="str">
        <f>IF(Table1[[#This Row],[Engagement Score]]&lt;3,"Low",IF(Table1[[#This Row],[Engagement Score]]&lt;4,"Medium","High"))</f>
        <v>Low</v>
      </c>
      <c r="X2494">
        <v>4</v>
      </c>
      <c r="Y2494" t="str">
        <f>IF(Table1[[#This Row],[Satisfaction Score]]&lt;3,"Unsatisfied",IF(Table1[[#This Row],[Satisfaction Score]]&lt;4,"Neutral","Satisfied"))</f>
        <v>Satisfied</v>
      </c>
      <c r="Z2494">
        <v>2</v>
      </c>
      <c r="AA2494" s="1">
        <v>44890</v>
      </c>
      <c r="AB2494" t="s">
        <v>41</v>
      </c>
      <c r="AC2494" t="s">
        <v>42</v>
      </c>
      <c r="AD2494" t="s">
        <v>73</v>
      </c>
      <c r="AE2494">
        <v>2</v>
      </c>
      <c r="AF2494" s="5">
        <v>947.76</v>
      </c>
      <c r="AG2494">
        <v>54</v>
      </c>
      <c r="AH2494" t="str">
        <f t="shared" si="38"/>
        <v>Middle Aged</v>
      </c>
    </row>
    <row r="2495" spans="1:34" x14ac:dyDescent="0.25">
      <c r="A2495">
        <v>3035</v>
      </c>
      <c r="B2495" s="1">
        <v>43630</v>
      </c>
      <c r="C2495">
        <v>6</v>
      </c>
      <c r="D2495" t="s">
        <v>28</v>
      </c>
      <c r="E2495" t="s">
        <v>94</v>
      </c>
      <c r="F2495" t="s">
        <v>30</v>
      </c>
      <c r="G2495" t="s">
        <v>31</v>
      </c>
      <c r="H2495" t="s">
        <v>32</v>
      </c>
      <c r="I2495" t="s">
        <v>33</v>
      </c>
      <c r="J2495" t="s">
        <v>34</v>
      </c>
      <c r="K2495" t="s">
        <v>188</v>
      </c>
      <c r="L2495" t="s">
        <v>79</v>
      </c>
      <c r="M2495" s="1">
        <v>18520</v>
      </c>
      <c r="N2495" t="s">
        <v>36</v>
      </c>
      <c r="O2495" t="s">
        <v>37</v>
      </c>
      <c r="P2495" t="s">
        <v>60</v>
      </c>
      <c r="Q2495" t="s">
        <v>77</v>
      </c>
      <c r="R2495" t="s">
        <v>40</v>
      </c>
      <c r="S2495" t="str">
        <f>IF(Table1[[#This Row],[Current Employee Rating]]&gt;=4,"High Performer",IF(Table1[[#This Row],[Current Employee Rating]]&gt;=3,"Average Performer","Low Performer"))</f>
        <v>Low Performer</v>
      </c>
      <c r="T2495">
        <v>1</v>
      </c>
      <c r="U2495" s="1">
        <v>45022</v>
      </c>
      <c r="V2495">
        <v>2</v>
      </c>
      <c r="W2495" t="str">
        <f>IF(Table1[[#This Row],[Engagement Score]]&lt;3,"Low",IF(Table1[[#This Row],[Engagement Score]]&lt;4,"Medium","High"))</f>
        <v>Low</v>
      </c>
      <c r="X2495">
        <v>4</v>
      </c>
      <c r="Y2495" t="str">
        <f>IF(Table1[[#This Row],[Satisfaction Score]]&lt;3,"Unsatisfied",IF(Table1[[#This Row],[Satisfaction Score]]&lt;4,"Neutral","Satisfied"))</f>
        <v>Satisfied</v>
      </c>
      <c r="Z2495">
        <v>5</v>
      </c>
      <c r="AA2495" s="1">
        <v>45055</v>
      </c>
      <c r="AB2495" t="s">
        <v>50</v>
      </c>
      <c r="AC2495" t="s">
        <v>42</v>
      </c>
      <c r="AD2495" t="s">
        <v>63</v>
      </c>
      <c r="AE2495">
        <v>1</v>
      </c>
      <c r="AF2495" s="5">
        <v>498.19</v>
      </c>
      <c r="AG2495">
        <v>69</v>
      </c>
      <c r="AH2495" t="str">
        <f t="shared" si="38"/>
        <v>Old</v>
      </c>
    </row>
    <row r="2496" spans="1:34" x14ac:dyDescent="0.25">
      <c r="A2496">
        <v>3036</v>
      </c>
      <c r="B2496" s="1">
        <v>44017</v>
      </c>
      <c r="C2496">
        <v>5</v>
      </c>
      <c r="D2496" t="s">
        <v>28</v>
      </c>
      <c r="E2496" t="s">
        <v>74</v>
      </c>
      <c r="F2496" t="s">
        <v>30</v>
      </c>
      <c r="G2496" t="s">
        <v>55</v>
      </c>
      <c r="H2496" t="s">
        <v>56</v>
      </c>
      <c r="I2496" t="s">
        <v>33</v>
      </c>
      <c r="J2496" t="s">
        <v>34</v>
      </c>
      <c r="K2496" t="s">
        <v>188</v>
      </c>
      <c r="L2496" t="s">
        <v>110</v>
      </c>
      <c r="M2496" s="1">
        <v>20999</v>
      </c>
      <c r="N2496" t="s">
        <v>36</v>
      </c>
      <c r="O2496" t="s">
        <v>37</v>
      </c>
      <c r="P2496" t="s">
        <v>38</v>
      </c>
      <c r="Q2496" t="s">
        <v>39</v>
      </c>
      <c r="R2496" t="s">
        <v>40</v>
      </c>
      <c r="S2496" t="str">
        <f>IF(Table1[[#This Row],[Current Employee Rating]]&gt;=4,"High Performer",IF(Table1[[#This Row],[Current Employee Rating]]&gt;=3,"Average Performer","Low Performer"))</f>
        <v>Low Performer</v>
      </c>
      <c r="T2496">
        <v>2</v>
      </c>
      <c r="U2496" s="1">
        <v>44982</v>
      </c>
      <c r="V2496">
        <v>1</v>
      </c>
      <c r="W2496" t="str">
        <f>IF(Table1[[#This Row],[Engagement Score]]&lt;3,"Low",IF(Table1[[#This Row],[Engagement Score]]&lt;4,"Medium","High"))</f>
        <v>Low</v>
      </c>
      <c r="X2496">
        <v>4</v>
      </c>
      <c r="Y2496" t="str">
        <f>IF(Table1[[#This Row],[Satisfaction Score]]&lt;3,"Unsatisfied",IF(Table1[[#This Row],[Satisfaction Score]]&lt;4,"Neutral","Satisfied"))</f>
        <v>Satisfied</v>
      </c>
      <c r="Z2496">
        <v>2</v>
      </c>
      <c r="AA2496" s="1">
        <v>45096</v>
      </c>
      <c r="AB2496" t="s">
        <v>68</v>
      </c>
      <c r="AC2496" t="s">
        <v>42</v>
      </c>
      <c r="AD2496" t="s">
        <v>43</v>
      </c>
      <c r="AE2496">
        <v>3</v>
      </c>
      <c r="AF2496" s="5">
        <v>516.4</v>
      </c>
      <c r="AG2496">
        <v>63</v>
      </c>
      <c r="AH2496" t="str">
        <f t="shared" si="38"/>
        <v>Old</v>
      </c>
    </row>
    <row r="2497" spans="1:34" x14ac:dyDescent="0.25">
      <c r="A2497">
        <v>3037</v>
      </c>
      <c r="B2497" s="1">
        <v>43892</v>
      </c>
      <c r="C2497">
        <v>6</v>
      </c>
      <c r="D2497" t="s">
        <v>28</v>
      </c>
      <c r="E2497" t="s">
        <v>81</v>
      </c>
      <c r="F2497" t="s">
        <v>30</v>
      </c>
      <c r="G2497" t="s">
        <v>55</v>
      </c>
      <c r="H2497" t="s">
        <v>32</v>
      </c>
      <c r="I2497" t="s">
        <v>55</v>
      </c>
      <c r="J2497" t="s">
        <v>34</v>
      </c>
      <c r="K2497" t="s">
        <v>188</v>
      </c>
      <c r="L2497" t="s">
        <v>70</v>
      </c>
      <c r="M2497" s="1">
        <v>32787</v>
      </c>
      <c r="N2497" t="s">
        <v>36</v>
      </c>
      <c r="O2497" t="s">
        <v>48</v>
      </c>
      <c r="P2497" t="s">
        <v>84</v>
      </c>
      <c r="Q2497" t="s">
        <v>67</v>
      </c>
      <c r="R2497" t="s">
        <v>40</v>
      </c>
      <c r="S2497" t="str">
        <f>IF(Table1[[#This Row],[Current Employee Rating]]&gt;=4,"High Performer",IF(Table1[[#This Row],[Current Employee Rating]]&gt;=3,"Average Performer","Low Performer"))</f>
        <v>High Performer</v>
      </c>
      <c r="T2497">
        <v>4</v>
      </c>
      <c r="U2497" s="1">
        <v>44940</v>
      </c>
      <c r="V2497">
        <v>3</v>
      </c>
      <c r="W2497" t="str">
        <f>IF(Table1[[#This Row],[Engagement Score]]&lt;3,"Low",IF(Table1[[#This Row],[Engagement Score]]&lt;4,"Medium","High"))</f>
        <v>Medium</v>
      </c>
      <c r="X2497">
        <v>4</v>
      </c>
      <c r="Y2497" t="str">
        <f>IF(Table1[[#This Row],[Satisfaction Score]]&lt;3,"Unsatisfied",IF(Table1[[#This Row],[Satisfaction Score]]&lt;4,"Neutral","Satisfied"))</f>
        <v>Satisfied</v>
      </c>
      <c r="Z2497">
        <v>2</v>
      </c>
      <c r="AA2497" s="1">
        <v>45047</v>
      </c>
      <c r="AB2497" t="s">
        <v>41</v>
      </c>
      <c r="AC2497" t="s">
        <v>42</v>
      </c>
      <c r="AD2497" t="s">
        <v>43</v>
      </c>
      <c r="AE2497">
        <v>5</v>
      </c>
      <c r="AF2497" s="5">
        <v>374.69</v>
      </c>
      <c r="AG2497">
        <v>31</v>
      </c>
      <c r="AH2497" t="str">
        <f t="shared" si="38"/>
        <v>Adult</v>
      </c>
    </row>
    <row r="2498" spans="1:34" x14ac:dyDescent="0.25">
      <c r="A2498">
        <v>3038</v>
      </c>
      <c r="B2498" s="1">
        <v>44146</v>
      </c>
      <c r="C2498">
        <v>5</v>
      </c>
      <c r="D2498" t="s">
        <v>28</v>
      </c>
      <c r="E2498" t="s">
        <v>54</v>
      </c>
      <c r="F2498" t="s">
        <v>30</v>
      </c>
      <c r="G2498" t="s">
        <v>46</v>
      </c>
      <c r="H2498" t="s">
        <v>56</v>
      </c>
      <c r="I2498" t="s">
        <v>33</v>
      </c>
      <c r="J2498" t="s">
        <v>34</v>
      </c>
      <c r="K2498" t="s">
        <v>188</v>
      </c>
      <c r="L2498" t="s">
        <v>70</v>
      </c>
      <c r="M2498" s="1">
        <v>20321</v>
      </c>
      <c r="N2498" t="s">
        <v>36</v>
      </c>
      <c r="O2498" t="s">
        <v>48</v>
      </c>
      <c r="P2498" t="s">
        <v>38</v>
      </c>
      <c r="Q2498" t="s">
        <v>77</v>
      </c>
      <c r="R2498" t="s">
        <v>40</v>
      </c>
      <c r="S2498" t="str">
        <f>IF(Table1[[#This Row],[Current Employee Rating]]&gt;=4,"High Performer",IF(Table1[[#This Row],[Current Employee Rating]]&gt;=3,"Average Performer","Low Performer"))</f>
        <v>Low Performer</v>
      </c>
      <c r="T2498">
        <v>2</v>
      </c>
      <c r="U2498" s="1">
        <v>44840</v>
      </c>
      <c r="V2498">
        <v>5</v>
      </c>
      <c r="W2498" t="str">
        <f>IF(Table1[[#This Row],[Engagement Score]]&lt;3,"Low",IF(Table1[[#This Row],[Engagement Score]]&lt;4,"Medium","High"))</f>
        <v>High</v>
      </c>
      <c r="X2498">
        <v>5</v>
      </c>
      <c r="Y2498" t="str">
        <f>IF(Table1[[#This Row],[Satisfaction Score]]&lt;3,"Unsatisfied",IF(Table1[[#This Row],[Satisfaction Score]]&lt;4,"Neutral","Satisfied"))</f>
        <v>Satisfied</v>
      </c>
      <c r="Z2498">
        <v>5</v>
      </c>
      <c r="AA2498" s="1">
        <v>44790</v>
      </c>
      <c r="AB2498" t="s">
        <v>50</v>
      </c>
      <c r="AC2498" t="s">
        <v>42</v>
      </c>
      <c r="AD2498" t="s">
        <v>52</v>
      </c>
      <c r="AE2498">
        <v>5</v>
      </c>
      <c r="AF2498" s="5">
        <v>244.22</v>
      </c>
      <c r="AG2498">
        <v>65</v>
      </c>
      <c r="AH2498" t="str">
        <f t="shared" si="38"/>
        <v>Old</v>
      </c>
    </row>
    <row r="2499" spans="1:34" x14ac:dyDescent="0.25">
      <c r="A2499">
        <v>3039</v>
      </c>
      <c r="B2499" s="1">
        <v>43821</v>
      </c>
      <c r="C2499">
        <v>6</v>
      </c>
      <c r="D2499" t="s">
        <v>28</v>
      </c>
      <c r="E2499" t="s">
        <v>69</v>
      </c>
      <c r="F2499" t="s">
        <v>30</v>
      </c>
      <c r="G2499" t="s">
        <v>31</v>
      </c>
      <c r="H2499" t="s">
        <v>56</v>
      </c>
      <c r="I2499" t="s">
        <v>33</v>
      </c>
      <c r="J2499" t="s">
        <v>34</v>
      </c>
      <c r="K2499" t="s">
        <v>188</v>
      </c>
      <c r="L2499" t="s">
        <v>96</v>
      </c>
      <c r="M2499" s="1">
        <v>24190</v>
      </c>
      <c r="N2499" t="s">
        <v>36</v>
      </c>
      <c r="O2499" t="s">
        <v>37</v>
      </c>
      <c r="P2499" t="s">
        <v>60</v>
      </c>
      <c r="Q2499" t="s">
        <v>61</v>
      </c>
      <c r="R2499" t="s">
        <v>40</v>
      </c>
      <c r="S2499" t="str">
        <f>IF(Table1[[#This Row],[Current Employee Rating]]&gt;=4,"High Performer",IF(Table1[[#This Row],[Current Employee Rating]]&gt;=3,"Average Performer","Low Performer"))</f>
        <v>High Performer</v>
      </c>
      <c r="T2499">
        <v>5</v>
      </c>
      <c r="U2499" s="1">
        <v>45141</v>
      </c>
      <c r="V2499">
        <v>4</v>
      </c>
      <c r="W2499" t="str">
        <f>IF(Table1[[#This Row],[Engagement Score]]&lt;3,"Low",IF(Table1[[#This Row],[Engagement Score]]&lt;4,"Medium","High"))</f>
        <v>High</v>
      </c>
      <c r="X2499">
        <v>2</v>
      </c>
      <c r="Y2499" t="str">
        <f>IF(Table1[[#This Row],[Satisfaction Score]]&lt;3,"Unsatisfied",IF(Table1[[#This Row],[Satisfaction Score]]&lt;4,"Neutral","Satisfied"))</f>
        <v>Unsatisfied</v>
      </c>
      <c r="Z2499">
        <v>1</v>
      </c>
      <c r="AA2499" s="1">
        <v>44931</v>
      </c>
      <c r="AB2499" t="s">
        <v>41</v>
      </c>
      <c r="AC2499" t="s">
        <v>42</v>
      </c>
      <c r="AD2499" t="s">
        <v>63</v>
      </c>
      <c r="AE2499">
        <v>2</v>
      </c>
      <c r="AF2499" s="5">
        <v>130.81</v>
      </c>
      <c r="AG2499">
        <v>53</v>
      </c>
      <c r="AH2499" t="str">
        <f t="shared" ref="AH2499:AH2562" si="39">IF(AG2499&lt;25,"Young Adult", IF(AG2499&lt;40, "Adult", IF(AG2499&lt;60, "Middle Aged", "Old")))</f>
        <v>Middle Aged</v>
      </c>
    </row>
    <row r="2500" spans="1:34" x14ac:dyDescent="0.25">
      <c r="A2500">
        <v>3040</v>
      </c>
      <c r="B2500" s="1">
        <v>44179</v>
      </c>
      <c r="C2500">
        <v>5</v>
      </c>
      <c r="D2500" t="s">
        <v>28</v>
      </c>
      <c r="E2500" t="s">
        <v>29</v>
      </c>
      <c r="F2500" t="s">
        <v>30</v>
      </c>
      <c r="G2500" t="s">
        <v>55</v>
      </c>
      <c r="H2500" t="s">
        <v>45</v>
      </c>
      <c r="I2500" t="s">
        <v>55</v>
      </c>
      <c r="J2500" t="s">
        <v>34</v>
      </c>
      <c r="K2500" t="s">
        <v>188</v>
      </c>
      <c r="L2500" t="s">
        <v>70</v>
      </c>
      <c r="M2500" s="1">
        <v>30713</v>
      </c>
      <c r="N2500" t="s">
        <v>36</v>
      </c>
      <c r="O2500" t="s">
        <v>37</v>
      </c>
      <c r="P2500" t="s">
        <v>38</v>
      </c>
      <c r="Q2500" t="s">
        <v>77</v>
      </c>
      <c r="R2500" t="s">
        <v>40</v>
      </c>
      <c r="S2500" t="str">
        <f>IF(Table1[[#This Row],[Current Employee Rating]]&gt;=4,"High Performer",IF(Table1[[#This Row],[Current Employee Rating]]&gt;=3,"Average Performer","Low Performer"))</f>
        <v>High Performer</v>
      </c>
      <c r="T2500">
        <v>5</v>
      </c>
      <c r="U2500" s="1">
        <v>44857</v>
      </c>
      <c r="V2500">
        <v>5</v>
      </c>
      <c r="W2500" t="str">
        <f>IF(Table1[[#This Row],[Engagement Score]]&lt;3,"Low",IF(Table1[[#This Row],[Engagement Score]]&lt;4,"Medium","High"))</f>
        <v>High</v>
      </c>
      <c r="X2500">
        <v>1</v>
      </c>
      <c r="Y2500" t="str">
        <f>IF(Table1[[#This Row],[Satisfaction Score]]&lt;3,"Unsatisfied",IF(Table1[[#This Row],[Satisfaction Score]]&lt;4,"Neutral","Satisfied"))</f>
        <v>Unsatisfied</v>
      </c>
      <c r="Z2500">
        <v>4</v>
      </c>
      <c r="AA2500" s="1">
        <v>44925</v>
      </c>
      <c r="AB2500" t="s">
        <v>68</v>
      </c>
      <c r="AC2500" t="s">
        <v>42</v>
      </c>
      <c r="AD2500" t="s">
        <v>73</v>
      </c>
      <c r="AE2500">
        <v>5</v>
      </c>
      <c r="AF2500" s="5">
        <v>321.02999999999997</v>
      </c>
      <c r="AG2500">
        <v>36</v>
      </c>
      <c r="AH2500" t="str">
        <f t="shared" si="39"/>
        <v>Adult</v>
      </c>
    </row>
    <row r="2501" spans="1:34" x14ac:dyDescent="0.25">
      <c r="A2501">
        <v>3041</v>
      </c>
      <c r="B2501" s="1">
        <v>44002</v>
      </c>
      <c r="C2501">
        <v>5</v>
      </c>
      <c r="D2501" t="s">
        <v>28</v>
      </c>
      <c r="E2501" t="s">
        <v>85</v>
      </c>
      <c r="F2501" t="s">
        <v>30</v>
      </c>
      <c r="G2501" t="s">
        <v>31</v>
      </c>
      <c r="H2501" t="s">
        <v>32</v>
      </c>
      <c r="I2501" t="s">
        <v>55</v>
      </c>
      <c r="J2501" t="s">
        <v>34</v>
      </c>
      <c r="K2501" t="s">
        <v>188</v>
      </c>
      <c r="L2501" t="s">
        <v>65</v>
      </c>
      <c r="M2501" s="1">
        <v>36638</v>
      </c>
      <c r="N2501" t="s">
        <v>36</v>
      </c>
      <c r="O2501" t="s">
        <v>37</v>
      </c>
      <c r="P2501" t="s">
        <v>38</v>
      </c>
      <c r="Q2501" t="s">
        <v>61</v>
      </c>
      <c r="R2501" t="s">
        <v>40</v>
      </c>
      <c r="S2501" t="str">
        <f>IF(Table1[[#This Row],[Current Employee Rating]]&gt;=4,"High Performer",IF(Table1[[#This Row],[Current Employee Rating]]&gt;=3,"Average Performer","Low Performer"))</f>
        <v>Low Performer</v>
      </c>
      <c r="T2501">
        <v>2</v>
      </c>
      <c r="U2501" s="1">
        <v>45064</v>
      </c>
      <c r="V2501">
        <v>5</v>
      </c>
      <c r="W2501" t="str">
        <f>IF(Table1[[#This Row],[Engagement Score]]&lt;3,"Low",IF(Table1[[#This Row],[Engagement Score]]&lt;4,"Medium","High"))</f>
        <v>High</v>
      </c>
      <c r="X2501">
        <v>5</v>
      </c>
      <c r="Y2501" t="str">
        <f>IF(Table1[[#This Row],[Satisfaction Score]]&lt;3,"Unsatisfied",IF(Table1[[#This Row],[Satisfaction Score]]&lt;4,"Neutral","Satisfied"))</f>
        <v>Satisfied</v>
      </c>
      <c r="Z2501">
        <v>4</v>
      </c>
      <c r="AA2501" s="1">
        <v>45135</v>
      </c>
      <c r="AB2501" t="s">
        <v>62</v>
      </c>
      <c r="AC2501" t="s">
        <v>42</v>
      </c>
      <c r="AD2501" t="s">
        <v>63</v>
      </c>
      <c r="AE2501">
        <v>4</v>
      </c>
      <c r="AF2501" s="5">
        <v>354.82</v>
      </c>
      <c r="AG2501">
        <v>20</v>
      </c>
      <c r="AH2501" t="str">
        <f t="shared" si="39"/>
        <v>Young Adult</v>
      </c>
    </row>
    <row r="2502" spans="1:34" x14ac:dyDescent="0.25">
      <c r="A2502">
        <v>3042</v>
      </c>
      <c r="B2502" s="1">
        <v>45086</v>
      </c>
      <c r="C2502">
        <v>2</v>
      </c>
      <c r="D2502" t="s">
        <v>28</v>
      </c>
      <c r="E2502" t="s">
        <v>44</v>
      </c>
      <c r="F2502" t="s">
        <v>30</v>
      </c>
      <c r="G2502" t="s">
        <v>31</v>
      </c>
      <c r="H2502" t="s">
        <v>56</v>
      </c>
      <c r="I2502" t="s">
        <v>33</v>
      </c>
      <c r="J2502" t="s">
        <v>34</v>
      </c>
      <c r="K2502" t="s">
        <v>188</v>
      </c>
      <c r="L2502" t="s">
        <v>97</v>
      </c>
      <c r="M2502" s="1">
        <v>22456</v>
      </c>
      <c r="N2502" t="s">
        <v>36</v>
      </c>
      <c r="O2502" t="s">
        <v>37</v>
      </c>
      <c r="P2502" t="s">
        <v>38</v>
      </c>
      <c r="Q2502" t="s">
        <v>39</v>
      </c>
      <c r="R2502" t="s">
        <v>78</v>
      </c>
      <c r="S2502" t="str">
        <f>IF(Table1[[#This Row],[Current Employee Rating]]&gt;=4,"High Performer",IF(Table1[[#This Row],[Current Employee Rating]]&gt;=3,"Average Performer","Low Performer"))</f>
        <v>High Performer</v>
      </c>
      <c r="T2502">
        <v>4</v>
      </c>
      <c r="U2502" s="1">
        <v>44939</v>
      </c>
      <c r="V2502">
        <v>4</v>
      </c>
      <c r="W2502" t="str">
        <f>IF(Table1[[#This Row],[Engagement Score]]&lt;3,"Low",IF(Table1[[#This Row],[Engagement Score]]&lt;4,"Medium","High"))</f>
        <v>High</v>
      </c>
      <c r="X2502">
        <v>1</v>
      </c>
      <c r="Y2502" t="str">
        <f>IF(Table1[[#This Row],[Satisfaction Score]]&lt;3,"Unsatisfied",IF(Table1[[#This Row],[Satisfaction Score]]&lt;4,"Neutral","Satisfied"))</f>
        <v>Unsatisfied</v>
      </c>
      <c r="Z2502">
        <v>2</v>
      </c>
      <c r="AA2502" s="1">
        <v>44960</v>
      </c>
      <c r="AB2502" t="s">
        <v>68</v>
      </c>
      <c r="AC2502" t="s">
        <v>42</v>
      </c>
      <c r="AD2502" t="s">
        <v>52</v>
      </c>
      <c r="AE2502">
        <v>2</v>
      </c>
      <c r="AF2502" s="5">
        <v>513.54</v>
      </c>
      <c r="AG2502">
        <v>62</v>
      </c>
      <c r="AH2502" t="str">
        <f t="shared" si="39"/>
        <v>Old</v>
      </c>
    </row>
    <row r="2503" spans="1:34" x14ac:dyDescent="0.25">
      <c r="A2503">
        <v>3043</v>
      </c>
      <c r="B2503" s="1">
        <v>44829</v>
      </c>
      <c r="C2503">
        <v>3</v>
      </c>
      <c r="D2503" t="s">
        <v>28</v>
      </c>
      <c r="E2503" t="s">
        <v>87</v>
      </c>
      <c r="F2503" t="s">
        <v>30</v>
      </c>
      <c r="G2503" t="s">
        <v>31</v>
      </c>
      <c r="H2503" t="s">
        <v>32</v>
      </c>
      <c r="I2503" t="s">
        <v>55</v>
      </c>
      <c r="J2503" t="s">
        <v>34</v>
      </c>
      <c r="K2503" t="s">
        <v>188</v>
      </c>
      <c r="L2503" t="s">
        <v>102</v>
      </c>
      <c r="M2503" s="1">
        <v>23076</v>
      </c>
      <c r="N2503" t="s">
        <v>36</v>
      </c>
      <c r="O2503" t="s">
        <v>48</v>
      </c>
      <c r="P2503" t="s">
        <v>72</v>
      </c>
      <c r="Q2503" t="s">
        <v>39</v>
      </c>
      <c r="R2503" t="s">
        <v>78</v>
      </c>
      <c r="S2503" t="str">
        <f>IF(Table1[[#This Row],[Current Employee Rating]]&gt;=4,"High Performer",IF(Table1[[#This Row],[Current Employee Rating]]&gt;=3,"Average Performer","Low Performer"))</f>
        <v>Low Performer</v>
      </c>
      <c r="T2503">
        <v>2</v>
      </c>
      <c r="U2503" s="1">
        <v>45047</v>
      </c>
      <c r="V2503">
        <v>5</v>
      </c>
      <c r="W2503" t="str">
        <f>IF(Table1[[#This Row],[Engagement Score]]&lt;3,"Low",IF(Table1[[#This Row],[Engagement Score]]&lt;4,"Medium","High"))</f>
        <v>High</v>
      </c>
      <c r="X2503">
        <v>3</v>
      </c>
      <c r="Y2503" t="str">
        <f>IF(Table1[[#This Row],[Satisfaction Score]]&lt;3,"Unsatisfied",IF(Table1[[#This Row],[Satisfaction Score]]&lt;4,"Neutral","Satisfied"))</f>
        <v>Neutral</v>
      </c>
      <c r="Z2503">
        <v>3</v>
      </c>
      <c r="AA2503" s="1">
        <v>44978</v>
      </c>
      <c r="AB2503" t="s">
        <v>50</v>
      </c>
      <c r="AC2503" t="s">
        <v>51</v>
      </c>
      <c r="AD2503" t="s">
        <v>63</v>
      </c>
      <c r="AE2503">
        <v>5</v>
      </c>
      <c r="AF2503" s="5">
        <v>658.12</v>
      </c>
      <c r="AG2503">
        <v>59</v>
      </c>
      <c r="AH2503" t="str">
        <f t="shared" si="39"/>
        <v>Middle Aged</v>
      </c>
    </row>
    <row r="2504" spans="1:34" x14ac:dyDescent="0.25">
      <c r="A2504">
        <v>3044</v>
      </c>
      <c r="B2504" s="1">
        <v>44069</v>
      </c>
      <c r="C2504">
        <v>5</v>
      </c>
      <c r="D2504" t="s">
        <v>28</v>
      </c>
      <c r="E2504" t="s">
        <v>64</v>
      </c>
      <c r="F2504" t="s">
        <v>30</v>
      </c>
      <c r="G2504" t="s">
        <v>31</v>
      </c>
      <c r="H2504" t="s">
        <v>56</v>
      </c>
      <c r="I2504" t="s">
        <v>46</v>
      </c>
      <c r="J2504" t="s">
        <v>34</v>
      </c>
      <c r="K2504" t="s">
        <v>188</v>
      </c>
      <c r="L2504" t="s">
        <v>65</v>
      </c>
      <c r="M2504" s="1">
        <v>24165</v>
      </c>
      <c r="N2504" t="s">
        <v>36</v>
      </c>
      <c r="O2504" t="s">
        <v>48</v>
      </c>
      <c r="P2504" t="s">
        <v>38</v>
      </c>
      <c r="Q2504" t="s">
        <v>61</v>
      </c>
      <c r="R2504" t="s">
        <v>78</v>
      </c>
      <c r="S2504" t="str">
        <f>IF(Table1[[#This Row],[Current Employee Rating]]&gt;=4,"High Performer",IF(Table1[[#This Row],[Current Employee Rating]]&gt;=3,"Average Performer","Low Performer"))</f>
        <v>Low Performer</v>
      </c>
      <c r="T2504">
        <v>2</v>
      </c>
      <c r="U2504" s="1">
        <v>45084</v>
      </c>
      <c r="V2504">
        <v>1</v>
      </c>
      <c r="W2504" t="str">
        <f>IF(Table1[[#This Row],[Engagement Score]]&lt;3,"Low",IF(Table1[[#This Row],[Engagement Score]]&lt;4,"Medium","High"))</f>
        <v>Low</v>
      </c>
      <c r="X2504">
        <v>1</v>
      </c>
      <c r="Y2504" t="str">
        <f>IF(Table1[[#This Row],[Satisfaction Score]]&lt;3,"Unsatisfied",IF(Table1[[#This Row],[Satisfaction Score]]&lt;4,"Neutral","Satisfied"))</f>
        <v>Unsatisfied</v>
      </c>
      <c r="Z2504">
        <v>3</v>
      </c>
      <c r="AA2504" s="1">
        <v>44915</v>
      </c>
      <c r="AB2504" t="s">
        <v>41</v>
      </c>
      <c r="AC2504" t="s">
        <v>42</v>
      </c>
      <c r="AD2504" t="s">
        <v>73</v>
      </c>
      <c r="AE2504">
        <v>2</v>
      </c>
      <c r="AF2504" s="5">
        <v>643.75</v>
      </c>
      <c r="AG2504">
        <v>54</v>
      </c>
      <c r="AH2504" t="str">
        <f t="shared" si="39"/>
        <v>Middle Aged</v>
      </c>
    </row>
    <row r="2505" spans="1:34" x14ac:dyDescent="0.25">
      <c r="A2505">
        <v>3045</v>
      </c>
      <c r="B2505" s="1">
        <v>43705</v>
      </c>
      <c r="C2505">
        <v>6</v>
      </c>
      <c r="D2505" t="s">
        <v>28</v>
      </c>
      <c r="E2505" t="s">
        <v>94</v>
      </c>
      <c r="F2505" t="s">
        <v>30</v>
      </c>
      <c r="G2505" t="s">
        <v>55</v>
      </c>
      <c r="H2505" t="s">
        <v>32</v>
      </c>
      <c r="I2505" t="s">
        <v>33</v>
      </c>
      <c r="J2505" t="s">
        <v>34</v>
      </c>
      <c r="K2505" t="s">
        <v>188</v>
      </c>
      <c r="L2505" t="s">
        <v>75</v>
      </c>
      <c r="M2505" s="1">
        <v>24878</v>
      </c>
      <c r="N2505" t="s">
        <v>36</v>
      </c>
      <c r="O2505" t="s">
        <v>48</v>
      </c>
      <c r="P2505" t="s">
        <v>60</v>
      </c>
      <c r="Q2505" t="s">
        <v>61</v>
      </c>
      <c r="R2505" t="s">
        <v>78</v>
      </c>
      <c r="S2505" t="str">
        <f>IF(Table1[[#This Row],[Current Employee Rating]]&gt;=4,"High Performer",IF(Table1[[#This Row],[Current Employee Rating]]&gt;=3,"Average Performer","Low Performer"))</f>
        <v>Low Performer</v>
      </c>
      <c r="T2505">
        <v>2</v>
      </c>
      <c r="U2505" s="1">
        <v>44938</v>
      </c>
      <c r="V2505">
        <v>5</v>
      </c>
      <c r="W2505" t="str">
        <f>IF(Table1[[#This Row],[Engagement Score]]&lt;3,"Low",IF(Table1[[#This Row],[Engagement Score]]&lt;4,"Medium","High"))</f>
        <v>High</v>
      </c>
      <c r="X2505">
        <v>4</v>
      </c>
      <c r="Y2505" t="str">
        <f>IF(Table1[[#This Row],[Satisfaction Score]]&lt;3,"Unsatisfied",IF(Table1[[#This Row],[Satisfaction Score]]&lt;4,"Neutral","Satisfied"))</f>
        <v>Satisfied</v>
      </c>
      <c r="Z2505">
        <v>1</v>
      </c>
      <c r="AA2505" s="1">
        <v>44988</v>
      </c>
      <c r="AB2505" t="s">
        <v>92</v>
      </c>
      <c r="AC2505" t="s">
        <v>51</v>
      </c>
      <c r="AD2505" t="s">
        <v>52</v>
      </c>
      <c r="AE2505">
        <v>2</v>
      </c>
      <c r="AF2505" s="5">
        <v>290.75</v>
      </c>
      <c r="AG2505">
        <v>51</v>
      </c>
      <c r="AH2505" t="str">
        <f t="shared" si="39"/>
        <v>Middle Aged</v>
      </c>
    </row>
    <row r="2506" spans="1:34" x14ac:dyDescent="0.25">
      <c r="A2506">
        <v>3046</v>
      </c>
      <c r="B2506" s="1">
        <v>45079</v>
      </c>
      <c r="C2506">
        <v>2</v>
      </c>
      <c r="D2506" t="s">
        <v>106</v>
      </c>
      <c r="E2506" t="s">
        <v>64</v>
      </c>
      <c r="F2506" t="s">
        <v>108</v>
      </c>
      <c r="G2506" t="s">
        <v>46</v>
      </c>
      <c r="H2506" t="s">
        <v>45</v>
      </c>
      <c r="I2506" t="s">
        <v>55</v>
      </c>
      <c r="J2506" t="s">
        <v>34</v>
      </c>
      <c r="K2506" t="s">
        <v>188</v>
      </c>
      <c r="L2506" t="s">
        <v>101</v>
      </c>
      <c r="M2506" s="1">
        <v>30472</v>
      </c>
      <c r="N2506" t="s">
        <v>36</v>
      </c>
      <c r="O2506" t="s">
        <v>37</v>
      </c>
      <c r="P2506" t="s">
        <v>60</v>
      </c>
      <c r="Q2506" t="s">
        <v>61</v>
      </c>
      <c r="R2506" t="s">
        <v>78</v>
      </c>
      <c r="S2506" t="str">
        <f>IF(Table1[[#This Row],[Current Employee Rating]]&gt;=4,"High Performer",IF(Table1[[#This Row],[Current Employee Rating]]&gt;=3,"Average Performer","Low Performer"))</f>
        <v>High Performer</v>
      </c>
      <c r="T2506">
        <v>4</v>
      </c>
      <c r="U2506" s="1">
        <v>44991</v>
      </c>
      <c r="V2506">
        <v>2</v>
      </c>
      <c r="W2506" t="str">
        <f>IF(Table1[[#This Row],[Engagement Score]]&lt;3,"Low",IF(Table1[[#This Row],[Engagement Score]]&lt;4,"Medium","High"))</f>
        <v>Low</v>
      </c>
      <c r="X2506">
        <v>5</v>
      </c>
      <c r="Y2506" t="str">
        <f>IF(Table1[[#This Row],[Satisfaction Score]]&lt;3,"Unsatisfied",IF(Table1[[#This Row],[Satisfaction Score]]&lt;4,"Neutral","Satisfied"))</f>
        <v>Satisfied</v>
      </c>
      <c r="Z2506">
        <v>3</v>
      </c>
      <c r="AA2506" s="1">
        <v>44940</v>
      </c>
      <c r="AB2506" t="s">
        <v>92</v>
      </c>
      <c r="AC2506" t="s">
        <v>42</v>
      </c>
      <c r="AD2506" t="s">
        <v>73</v>
      </c>
      <c r="AE2506">
        <v>2</v>
      </c>
      <c r="AF2506" s="5">
        <v>767.56</v>
      </c>
      <c r="AG2506">
        <v>40</v>
      </c>
      <c r="AH2506" t="str">
        <f t="shared" si="39"/>
        <v>Middle Aged</v>
      </c>
    </row>
    <row r="2507" spans="1:34" x14ac:dyDescent="0.25">
      <c r="A2507">
        <v>3047</v>
      </c>
      <c r="B2507" s="1">
        <v>43355</v>
      </c>
      <c r="C2507">
        <v>7</v>
      </c>
      <c r="D2507" t="s">
        <v>106</v>
      </c>
      <c r="E2507" t="s">
        <v>94</v>
      </c>
      <c r="F2507" t="s">
        <v>30</v>
      </c>
      <c r="G2507" t="s">
        <v>55</v>
      </c>
      <c r="H2507" t="s">
        <v>32</v>
      </c>
      <c r="I2507" t="s">
        <v>55</v>
      </c>
      <c r="J2507" t="s">
        <v>34</v>
      </c>
      <c r="K2507" t="s">
        <v>188</v>
      </c>
      <c r="L2507" t="s">
        <v>79</v>
      </c>
      <c r="M2507" s="1">
        <v>24018</v>
      </c>
      <c r="N2507" t="s">
        <v>36</v>
      </c>
      <c r="O2507" t="s">
        <v>37</v>
      </c>
      <c r="P2507" t="s">
        <v>38</v>
      </c>
      <c r="Q2507" t="s">
        <v>67</v>
      </c>
      <c r="R2507" t="s">
        <v>78</v>
      </c>
      <c r="S2507" t="str">
        <f>IF(Table1[[#This Row],[Current Employee Rating]]&gt;=4,"High Performer",IF(Table1[[#This Row],[Current Employee Rating]]&gt;=3,"Average Performer","Low Performer"))</f>
        <v>High Performer</v>
      </c>
      <c r="T2507">
        <v>5</v>
      </c>
      <c r="U2507" s="1">
        <v>44878</v>
      </c>
      <c r="V2507">
        <v>4</v>
      </c>
      <c r="W2507" t="str">
        <f>IF(Table1[[#This Row],[Engagement Score]]&lt;3,"Low",IF(Table1[[#This Row],[Engagement Score]]&lt;4,"Medium","High"))</f>
        <v>High</v>
      </c>
      <c r="X2507">
        <v>2</v>
      </c>
      <c r="Y2507" t="str">
        <f>IF(Table1[[#This Row],[Satisfaction Score]]&lt;3,"Unsatisfied",IF(Table1[[#This Row],[Satisfaction Score]]&lt;4,"Neutral","Satisfied"))</f>
        <v>Unsatisfied</v>
      </c>
      <c r="Z2507">
        <v>1</v>
      </c>
      <c r="AA2507" s="1">
        <v>45090</v>
      </c>
      <c r="AB2507" t="s">
        <v>50</v>
      </c>
      <c r="AC2507" t="s">
        <v>51</v>
      </c>
      <c r="AD2507" t="s">
        <v>73</v>
      </c>
      <c r="AE2507">
        <v>1</v>
      </c>
      <c r="AF2507" s="5">
        <v>507.74</v>
      </c>
      <c r="AG2507">
        <v>53</v>
      </c>
      <c r="AH2507" t="str">
        <f t="shared" si="39"/>
        <v>Middle Aged</v>
      </c>
    </row>
    <row r="2508" spans="1:34" x14ac:dyDescent="0.25">
      <c r="A2508">
        <v>3048</v>
      </c>
      <c r="B2508" s="1">
        <v>45122</v>
      </c>
      <c r="C2508">
        <v>2</v>
      </c>
      <c r="D2508" t="s">
        <v>106</v>
      </c>
      <c r="E2508" t="s">
        <v>74</v>
      </c>
      <c r="F2508" t="s">
        <v>30</v>
      </c>
      <c r="G2508" t="s">
        <v>31</v>
      </c>
      <c r="H2508" t="s">
        <v>56</v>
      </c>
      <c r="I2508" t="s">
        <v>46</v>
      </c>
      <c r="J2508" t="s">
        <v>34</v>
      </c>
      <c r="K2508" t="s">
        <v>188</v>
      </c>
      <c r="L2508" t="s">
        <v>134</v>
      </c>
      <c r="M2508" s="1">
        <v>28562</v>
      </c>
      <c r="N2508" t="s">
        <v>36</v>
      </c>
      <c r="O2508" t="s">
        <v>37</v>
      </c>
      <c r="P2508" t="s">
        <v>38</v>
      </c>
      <c r="Q2508" t="s">
        <v>67</v>
      </c>
      <c r="R2508" t="s">
        <v>40</v>
      </c>
      <c r="S2508" t="str">
        <f>IF(Table1[[#This Row],[Current Employee Rating]]&gt;=4,"High Performer",IF(Table1[[#This Row],[Current Employee Rating]]&gt;=3,"Average Performer","Low Performer"))</f>
        <v>Low Performer</v>
      </c>
      <c r="T2508">
        <v>2</v>
      </c>
      <c r="U2508" s="1">
        <v>44961</v>
      </c>
      <c r="V2508">
        <v>2</v>
      </c>
      <c r="W2508" t="str">
        <f>IF(Table1[[#This Row],[Engagement Score]]&lt;3,"Low",IF(Table1[[#This Row],[Engagement Score]]&lt;4,"Medium","High"))</f>
        <v>Low</v>
      </c>
      <c r="X2508">
        <v>2</v>
      </c>
      <c r="Y2508" t="str">
        <f>IF(Table1[[#This Row],[Satisfaction Score]]&lt;3,"Unsatisfied",IF(Table1[[#This Row],[Satisfaction Score]]&lt;4,"Neutral","Satisfied"))</f>
        <v>Unsatisfied</v>
      </c>
      <c r="Z2508">
        <v>3</v>
      </c>
      <c r="AA2508" s="1">
        <v>44934</v>
      </c>
      <c r="AB2508" t="s">
        <v>50</v>
      </c>
      <c r="AC2508" t="s">
        <v>42</v>
      </c>
      <c r="AD2508" t="s">
        <v>63</v>
      </c>
      <c r="AE2508">
        <v>2</v>
      </c>
      <c r="AF2508" s="5">
        <v>919.75</v>
      </c>
      <c r="AG2508">
        <v>45</v>
      </c>
      <c r="AH2508" t="str">
        <f t="shared" si="39"/>
        <v>Middle Aged</v>
      </c>
    </row>
    <row r="2509" spans="1:34" x14ac:dyDescent="0.25">
      <c r="A2509">
        <v>3049</v>
      </c>
      <c r="B2509" s="1">
        <v>45109</v>
      </c>
      <c r="C2509">
        <v>2</v>
      </c>
      <c r="D2509" t="s">
        <v>106</v>
      </c>
      <c r="E2509" t="s">
        <v>81</v>
      </c>
      <c r="F2509" t="s">
        <v>30</v>
      </c>
      <c r="G2509" t="s">
        <v>46</v>
      </c>
      <c r="H2509" t="s">
        <v>45</v>
      </c>
      <c r="I2509" t="s">
        <v>33</v>
      </c>
      <c r="J2509" t="s">
        <v>34</v>
      </c>
      <c r="K2509" t="s">
        <v>188</v>
      </c>
      <c r="L2509" t="s">
        <v>65</v>
      </c>
      <c r="M2509" s="1">
        <v>17665</v>
      </c>
      <c r="N2509" t="s">
        <v>36</v>
      </c>
      <c r="O2509" t="s">
        <v>37</v>
      </c>
      <c r="P2509" t="s">
        <v>84</v>
      </c>
      <c r="Q2509" t="s">
        <v>67</v>
      </c>
      <c r="R2509" t="s">
        <v>40</v>
      </c>
      <c r="S2509" t="str">
        <f>IF(Table1[[#This Row],[Current Employee Rating]]&gt;=4,"High Performer",IF(Table1[[#This Row],[Current Employee Rating]]&gt;=3,"Average Performer","Low Performer"))</f>
        <v>High Performer</v>
      </c>
      <c r="T2509">
        <v>4</v>
      </c>
      <c r="U2509" s="1">
        <v>44844</v>
      </c>
      <c r="V2509">
        <v>5</v>
      </c>
      <c r="W2509" t="str">
        <f>IF(Table1[[#This Row],[Engagement Score]]&lt;3,"Low",IF(Table1[[#This Row],[Engagement Score]]&lt;4,"Medium","High"))</f>
        <v>High</v>
      </c>
      <c r="X2509">
        <v>3</v>
      </c>
      <c r="Y2509" t="str">
        <f>IF(Table1[[#This Row],[Satisfaction Score]]&lt;3,"Unsatisfied",IF(Table1[[#This Row],[Satisfaction Score]]&lt;4,"Neutral","Satisfied"))</f>
        <v>Neutral</v>
      </c>
      <c r="Z2509">
        <v>2</v>
      </c>
      <c r="AA2509" s="1">
        <v>44946</v>
      </c>
      <c r="AB2509" t="s">
        <v>62</v>
      </c>
      <c r="AC2509" t="s">
        <v>51</v>
      </c>
      <c r="AD2509" t="s">
        <v>52</v>
      </c>
      <c r="AE2509">
        <v>4</v>
      </c>
      <c r="AF2509" s="5">
        <v>510.95</v>
      </c>
      <c r="AG2509">
        <v>75</v>
      </c>
      <c r="AH2509" t="str">
        <f t="shared" si="39"/>
        <v>Old</v>
      </c>
    </row>
    <row r="2510" spans="1:34" x14ac:dyDescent="0.25">
      <c r="A2510">
        <v>3050</v>
      </c>
      <c r="B2510" s="1">
        <v>43871</v>
      </c>
      <c r="C2510">
        <v>6</v>
      </c>
      <c r="D2510" t="s">
        <v>106</v>
      </c>
      <c r="E2510" t="s">
        <v>54</v>
      </c>
      <c r="F2510" t="s">
        <v>30</v>
      </c>
      <c r="G2510" t="s">
        <v>31</v>
      </c>
      <c r="H2510" t="s">
        <v>32</v>
      </c>
      <c r="I2510" t="s">
        <v>55</v>
      </c>
      <c r="J2510" t="s">
        <v>34</v>
      </c>
      <c r="K2510" t="s">
        <v>188</v>
      </c>
      <c r="L2510" t="s">
        <v>89</v>
      </c>
      <c r="M2510" s="1">
        <v>25833</v>
      </c>
      <c r="N2510" t="s">
        <v>36</v>
      </c>
      <c r="O2510" t="s">
        <v>37</v>
      </c>
      <c r="P2510" t="s">
        <v>38</v>
      </c>
      <c r="Q2510" t="s">
        <v>61</v>
      </c>
      <c r="R2510" t="s">
        <v>40</v>
      </c>
      <c r="S2510" t="str">
        <f>IF(Table1[[#This Row],[Current Employee Rating]]&gt;=4,"High Performer",IF(Table1[[#This Row],[Current Employee Rating]]&gt;=3,"Average Performer","Low Performer"))</f>
        <v>High Performer</v>
      </c>
      <c r="T2510">
        <v>4</v>
      </c>
      <c r="U2510" s="1">
        <v>44830</v>
      </c>
      <c r="V2510">
        <v>1</v>
      </c>
      <c r="W2510" t="str">
        <f>IF(Table1[[#This Row],[Engagement Score]]&lt;3,"Low",IF(Table1[[#This Row],[Engagement Score]]&lt;4,"Medium","High"))</f>
        <v>Low</v>
      </c>
      <c r="X2510">
        <v>3</v>
      </c>
      <c r="Y2510" t="str">
        <f>IF(Table1[[#This Row],[Satisfaction Score]]&lt;3,"Unsatisfied",IF(Table1[[#This Row],[Satisfaction Score]]&lt;4,"Neutral","Satisfied"))</f>
        <v>Neutral</v>
      </c>
      <c r="Z2510">
        <v>4</v>
      </c>
      <c r="AA2510" s="1">
        <v>44871</v>
      </c>
      <c r="AB2510" t="s">
        <v>62</v>
      </c>
      <c r="AC2510" t="s">
        <v>51</v>
      </c>
      <c r="AD2510" t="s">
        <v>63</v>
      </c>
      <c r="AE2510">
        <v>2</v>
      </c>
      <c r="AF2510" s="5">
        <v>826.19</v>
      </c>
      <c r="AG2510">
        <v>50</v>
      </c>
      <c r="AH2510" t="str">
        <f t="shared" si="39"/>
        <v>Middle Aged</v>
      </c>
    </row>
    <row r="2511" spans="1:34" x14ac:dyDescent="0.25">
      <c r="A2511">
        <v>3051</v>
      </c>
      <c r="B2511" s="1">
        <v>44435</v>
      </c>
      <c r="C2511">
        <v>4</v>
      </c>
      <c r="D2511" t="s">
        <v>106</v>
      </c>
      <c r="E2511" t="s">
        <v>69</v>
      </c>
      <c r="F2511" t="s">
        <v>108</v>
      </c>
      <c r="G2511" t="s">
        <v>31</v>
      </c>
      <c r="H2511" t="s">
        <v>56</v>
      </c>
      <c r="I2511" t="s">
        <v>33</v>
      </c>
      <c r="J2511" t="s">
        <v>34</v>
      </c>
      <c r="K2511" t="s">
        <v>188</v>
      </c>
      <c r="L2511" t="s">
        <v>111</v>
      </c>
      <c r="M2511" s="1">
        <v>26342</v>
      </c>
      <c r="N2511" t="s">
        <v>36</v>
      </c>
      <c r="O2511" t="s">
        <v>37</v>
      </c>
      <c r="P2511" t="s">
        <v>84</v>
      </c>
      <c r="Q2511" t="s">
        <v>39</v>
      </c>
      <c r="R2511" t="s">
        <v>40</v>
      </c>
      <c r="S2511" t="str">
        <f>IF(Table1[[#This Row],[Current Employee Rating]]&gt;=4,"High Performer",IF(Table1[[#This Row],[Current Employee Rating]]&gt;=3,"Average Performer","Low Performer"))</f>
        <v>High Performer</v>
      </c>
      <c r="T2511">
        <v>5</v>
      </c>
      <c r="U2511" s="1">
        <v>44966</v>
      </c>
      <c r="V2511">
        <v>3</v>
      </c>
      <c r="W2511" t="str">
        <f>IF(Table1[[#This Row],[Engagement Score]]&lt;3,"Low",IF(Table1[[#This Row],[Engagement Score]]&lt;4,"Medium","High"))</f>
        <v>Medium</v>
      </c>
      <c r="X2511">
        <v>5</v>
      </c>
      <c r="Y2511" t="str">
        <f>IF(Table1[[#This Row],[Satisfaction Score]]&lt;3,"Unsatisfied",IF(Table1[[#This Row],[Satisfaction Score]]&lt;4,"Neutral","Satisfied"))</f>
        <v>Satisfied</v>
      </c>
      <c r="Z2511">
        <v>5</v>
      </c>
      <c r="AA2511" s="1">
        <v>45048</v>
      </c>
      <c r="AB2511" t="s">
        <v>41</v>
      </c>
      <c r="AC2511" t="s">
        <v>51</v>
      </c>
      <c r="AD2511" t="s">
        <v>52</v>
      </c>
      <c r="AE2511">
        <v>1</v>
      </c>
      <c r="AF2511" s="5">
        <v>992.48</v>
      </c>
      <c r="AG2511">
        <v>49</v>
      </c>
      <c r="AH2511" t="str">
        <f t="shared" si="39"/>
        <v>Middle Aged</v>
      </c>
    </row>
    <row r="2512" spans="1:34" x14ac:dyDescent="0.25">
      <c r="A2512">
        <v>3052</v>
      </c>
      <c r="B2512" s="1">
        <v>43855</v>
      </c>
      <c r="C2512">
        <v>6</v>
      </c>
      <c r="D2512" t="s">
        <v>106</v>
      </c>
      <c r="E2512" t="s">
        <v>29</v>
      </c>
      <c r="F2512" t="s">
        <v>30</v>
      </c>
      <c r="G2512" t="s">
        <v>55</v>
      </c>
      <c r="H2512" t="s">
        <v>45</v>
      </c>
      <c r="I2512" t="s">
        <v>55</v>
      </c>
      <c r="J2512" t="s">
        <v>34</v>
      </c>
      <c r="K2512" t="s">
        <v>188</v>
      </c>
      <c r="L2512" t="s">
        <v>58</v>
      </c>
      <c r="M2512" s="1">
        <v>17693</v>
      </c>
      <c r="N2512" t="s">
        <v>36</v>
      </c>
      <c r="O2512" t="s">
        <v>37</v>
      </c>
      <c r="P2512" t="s">
        <v>38</v>
      </c>
      <c r="Q2512" t="s">
        <v>61</v>
      </c>
      <c r="R2512" t="s">
        <v>40</v>
      </c>
      <c r="S2512" t="str">
        <f>IF(Table1[[#This Row],[Current Employee Rating]]&gt;=4,"High Performer",IF(Table1[[#This Row],[Current Employee Rating]]&gt;=3,"Average Performer","Low Performer"))</f>
        <v>High Performer</v>
      </c>
      <c r="T2512">
        <v>5</v>
      </c>
      <c r="U2512" s="1">
        <v>45129</v>
      </c>
      <c r="V2512">
        <v>5</v>
      </c>
      <c r="W2512" t="str">
        <f>IF(Table1[[#This Row],[Engagement Score]]&lt;3,"Low",IF(Table1[[#This Row],[Engagement Score]]&lt;4,"Medium","High"))</f>
        <v>High</v>
      </c>
      <c r="X2512">
        <v>1</v>
      </c>
      <c r="Y2512" t="str">
        <f>IF(Table1[[#This Row],[Satisfaction Score]]&lt;3,"Unsatisfied",IF(Table1[[#This Row],[Satisfaction Score]]&lt;4,"Neutral","Satisfied"))</f>
        <v>Unsatisfied</v>
      </c>
      <c r="Z2512">
        <v>3</v>
      </c>
      <c r="AA2512" s="1">
        <v>44835</v>
      </c>
      <c r="AB2512" t="s">
        <v>68</v>
      </c>
      <c r="AC2512" t="s">
        <v>51</v>
      </c>
      <c r="AD2512" t="s">
        <v>52</v>
      </c>
      <c r="AE2512">
        <v>3</v>
      </c>
      <c r="AF2512" s="5">
        <v>824.73</v>
      </c>
      <c r="AG2512">
        <v>72</v>
      </c>
      <c r="AH2512" t="str">
        <f t="shared" si="39"/>
        <v>Old</v>
      </c>
    </row>
    <row r="2513" spans="1:34" x14ac:dyDescent="0.25">
      <c r="A2513">
        <v>3053</v>
      </c>
      <c r="B2513" s="1">
        <v>43916</v>
      </c>
      <c r="C2513">
        <v>6</v>
      </c>
      <c r="D2513" t="s">
        <v>106</v>
      </c>
      <c r="E2513" t="s">
        <v>85</v>
      </c>
      <c r="F2513" t="s">
        <v>30</v>
      </c>
      <c r="G2513" t="s">
        <v>46</v>
      </c>
      <c r="H2513" t="s">
        <v>45</v>
      </c>
      <c r="I2513" t="s">
        <v>55</v>
      </c>
      <c r="J2513" t="s">
        <v>34</v>
      </c>
      <c r="K2513" t="s">
        <v>188</v>
      </c>
      <c r="L2513" t="s">
        <v>65</v>
      </c>
      <c r="M2513" s="1">
        <v>21189</v>
      </c>
      <c r="N2513" t="s">
        <v>36</v>
      </c>
      <c r="O2513" t="s">
        <v>37</v>
      </c>
      <c r="P2513" t="s">
        <v>84</v>
      </c>
      <c r="Q2513" t="s">
        <v>39</v>
      </c>
      <c r="R2513" t="s">
        <v>40</v>
      </c>
      <c r="S2513" t="str">
        <f>IF(Table1[[#This Row],[Current Employee Rating]]&gt;=4,"High Performer",IF(Table1[[#This Row],[Current Employee Rating]]&gt;=3,"Average Performer","Low Performer"))</f>
        <v>Low Performer</v>
      </c>
      <c r="T2513">
        <v>2</v>
      </c>
      <c r="U2513" s="1">
        <v>44960</v>
      </c>
      <c r="V2513">
        <v>2</v>
      </c>
      <c r="W2513" t="str">
        <f>IF(Table1[[#This Row],[Engagement Score]]&lt;3,"Low",IF(Table1[[#This Row],[Engagement Score]]&lt;4,"Medium","High"))</f>
        <v>Low</v>
      </c>
      <c r="X2513">
        <v>1</v>
      </c>
      <c r="Y2513" t="str">
        <f>IF(Table1[[#This Row],[Satisfaction Score]]&lt;3,"Unsatisfied",IF(Table1[[#This Row],[Satisfaction Score]]&lt;4,"Neutral","Satisfied"))</f>
        <v>Unsatisfied</v>
      </c>
      <c r="Z2513">
        <v>3</v>
      </c>
      <c r="AA2513" s="1">
        <v>45111</v>
      </c>
      <c r="AB2513" t="s">
        <v>92</v>
      </c>
      <c r="AC2513" t="s">
        <v>51</v>
      </c>
      <c r="AD2513" t="s">
        <v>43</v>
      </c>
      <c r="AE2513">
        <v>2</v>
      </c>
      <c r="AF2513" s="5">
        <v>588.35</v>
      </c>
      <c r="AG2513">
        <v>62</v>
      </c>
      <c r="AH2513" t="str">
        <f t="shared" si="39"/>
        <v>Old</v>
      </c>
    </row>
    <row r="2514" spans="1:34" x14ac:dyDescent="0.25">
      <c r="A2514">
        <v>3054</v>
      </c>
      <c r="B2514" s="1">
        <v>44127</v>
      </c>
      <c r="C2514">
        <v>5</v>
      </c>
      <c r="D2514" t="s">
        <v>28</v>
      </c>
      <c r="E2514" t="s">
        <v>85</v>
      </c>
      <c r="F2514" t="s">
        <v>30</v>
      </c>
      <c r="G2514" t="s">
        <v>31</v>
      </c>
      <c r="H2514" t="s">
        <v>32</v>
      </c>
      <c r="I2514" t="s">
        <v>55</v>
      </c>
      <c r="J2514" t="s">
        <v>34</v>
      </c>
      <c r="K2514" t="s">
        <v>188</v>
      </c>
      <c r="L2514" t="s">
        <v>70</v>
      </c>
      <c r="M2514" s="1">
        <v>18197</v>
      </c>
      <c r="N2514" t="s">
        <v>36</v>
      </c>
      <c r="O2514" t="s">
        <v>48</v>
      </c>
      <c r="P2514" t="s">
        <v>38</v>
      </c>
      <c r="Q2514" t="s">
        <v>67</v>
      </c>
      <c r="R2514" t="s">
        <v>40</v>
      </c>
      <c r="S2514" t="str">
        <f>IF(Table1[[#This Row],[Current Employee Rating]]&gt;=4,"High Performer",IF(Table1[[#This Row],[Current Employee Rating]]&gt;=3,"Average Performer","Low Performer"))</f>
        <v>Low Performer</v>
      </c>
      <c r="T2514">
        <v>1</v>
      </c>
      <c r="U2514" s="1">
        <v>44879</v>
      </c>
      <c r="V2514">
        <v>5</v>
      </c>
      <c r="W2514" t="str">
        <f>IF(Table1[[#This Row],[Engagement Score]]&lt;3,"Low",IF(Table1[[#This Row],[Engagement Score]]&lt;4,"Medium","High"))</f>
        <v>High</v>
      </c>
      <c r="X2514">
        <v>5</v>
      </c>
      <c r="Y2514" t="str">
        <f>IF(Table1[[#This Row],[Satisfaction Score]]&lt;3,"Unsatisfied",IF(Table1[[#This Row],[Satisfaction Score]]&lt;4,"Neutral","Satisfied"))</f>
        <v>Satisfied</v>
      </c>
      <c r="Z2514">
        <v>2</v>
      </c>
      <c r="AA2514" s="1">
        <v>45084</v>
      </c>
      <c r="AB2514" t="s">
        <v>41</v>
      </c>
      <c r="AC2514" t="s">
        <v>51</v>
      </c>
      <c r="AD2514" t="s">
        <v>52</v>
      </c>
      <c r="AE2514">
        <v>5</v>
      </c>
      <c r="AF2514" s="5">
        <v>144.66</v>
      </c>
      <c r="AG2514">
        <v>71</v>
      </c>
      <c r="AH2514" t="str">
        <f t="shared" si="39"/>
        <v>Old</v>
      </c>
    </row>
    <row r="2515" spans="1:34" x14ac:dyDescent="0.25">
      <c r="A2515">
        <v>3056</v>
      </c>
      <c r="B2515" s="1">
        <v>44733</v>
      </c>
      <c r="C2515">
        <v>3</v>
      </c>
      <c r="D2515" t="s">
        <v>28</v>
      </c>
      <c r="E2515" t="s">
        <v>87</v>
      </c>
      <c r="F2515" t="s">
        <v>30</v>
      </c>
      <c r="G2515" t="s">
        <v>46</v>
      </c>
      <c r="H2515" t="s">
        <v>45</v>
      </c>
      <c r="I2515" t="s">
        <v>33</v>
      </c>
      <c r="J2515" t="s">
        <v>34</v>
      </c>
      <c r="K2515" t="s">
        <v>188</v>
      </c>
      <c r="L2515" t="s">
        <v>103</v>
      </c>
      <c r="M2515" s="1">
        <v>16008</v>
      </c>
      <c r="N2515" t="s">
        <v>36</v>
      </c>
      <c r="O2515" t="s">
        <v>37</v>
      </c>
      <c r="P2515" t="s">
        <v>60</v>
      </c>
      <c r="Q2515" t="s">
        <v>77</v>
      </c>
      <c r="R2515" t="s">
        <v>40</v>
      </c>
      <c r="S2515" t="str">
        <f>IF(Table1[[#This Row],[Current Employee Rating]]&gt;=4,"High Performer",IF(Table1[[#This Row],[Current Employee Rating]]&gt;=3,"Average Performer","Low Performer"))</f>
        <v>High Performer</v>
      </c>
      <c r="T2515">
        <v>5</v>
      </c>
      <c r="U2515" s="1">
        <v>45024</v>
      </c>
      <c r="V2515">
        <v>5</v>
      </c>
      <c r="W2515" t="str">
        <f>IF(Table1[[#This Row],[Engagement Score]]&lt;3,"Low",IF(Table1[[#This Row],[Engagement Score]]&lt;4,"Medium","High"))</f>
        <v>High</v>
      </c>
      <c r="X2515">
        <v>5</v>
      </c>
      <c r="Y2515" t="str">
        <f>IF(Table1[[#This Row],[Satisfaction Score]]&lt;3,"Unsatisfied",IF(Table1[[#This Row],[Satisfaction Score]]&lt;4,"Neutral","Satisfied"))</f>
        <v>Satisfied</v>
      </c>
      <c r="Z2515">
        <v>2</v>
      </c>
      <c r="AA2515" s="1">
        <v>45097</v>
      </c>
      <c r="AB2515" t="s">
        <v>92</v>
      </c>
      <c r="AC2515" t="s">
        <v>51</v>
      </c>
      <c r="AD2515" t="s">
        <v>73</v>
      </c>
      <c r="AE2515">
        <v>1</v>
      </c>
      <c r="AF2515" s="5">
        <v>535.51</v>
      </c>
      <c r="AG2515">
        <v>79</v>
      </c>
      <c r="AH2515" t="str">
        <f t="shared" si="39"/>
        <v>Old</v>
      </c>
    </row>
    <row r="2516" spans="1:34" x14ac:dyDescent="0.25">
      <c r="A2516">
        <v>3059</v>
      </c>
      <c r="B2516" s="1">
        <v>44283</v>
      </c>
      <c r="C2516">
        <v>5</v>
      </c>
      <c r="D2516" t="s">
        <v>28</v>
      </c>
      <c r="E2516" t="s">
        <v>74</v>
      </c>
      <c r="F2516" t="s">
        <v>30</v>
      </c>
      <c r="G2516" t="s">
        <v>46</v>
      </c>
      <c r="H2516" t="s">
        <v>45</v>
      </c>
      <c r="I2516" t="s">
        <v>33</v>
      </c>
      <c r="J2516" t="s">
        <v>34</v>
      </c>
      <c r="K2516" t="s">
        <v>188</v>
      </c>
      <c r="L2516" t="s">
        <v>96</v>
      </c>
      <c r="M2516" s="1">
        <v>26516</v>
      </c>
      <c r="N2516" t="s">
        <v>36</v>
      </c>
      <c r="O2516" t="s">
        <v>37</v>
      </c>
      <c r="P2516" t="s">
        <v>38</v>
      </c>
      <c r="Q2516" t="s">
        <v>39</v>
      </c>
      <c r="R2516" t="s">
        <v>40</v>
      </c>
      <c r="S2516" t="str">
        <f>IF(Table1[[#This Row],[Current Employee Rating]]&gt;=4,"High Performer",IF(Table1[[#This Row],[Current Employee Rating]]&gt;=3,"Average Performer","Low Performer"))</f>
        <v>Low Performer</v>
      </c>
      <c r="T2516">
        <v>1</v>
      </c>
      <c r="U2516" s="1">
        <v>45013</v>
      </c>
      <c r="V2516">
        <v>2</v>
      </c>
      <c r="W2516" t="str">
        <f>IF(Table1[[#This Row],[Engagement Score]]&lt;3,"Low",IF(Table1[[#This Row],[Engagement Score]]&lt;4,"Medium","High"))</f>
        <v>Low</v>
      </c>
      <c r="X2516">
        <v>1</v>
      </c>
      <c r="Y2516" t="str">
        <f>IF(Table1[[#This Row],[Satisfaction Score]]&lt;3,"Unsatisfied",IF(Table1[[#This Row],[Satisfaction Score]]&lt;4,"Neutral","Satisfied"))</f>
        <v>Unsatisfied</v>
      </c>
      <c r="Z2516">
        <v>3</v>
      </c>
      <c r="AA2516" s="1">
        <v>45117</v>
      </c>
      <c r="AB2516" t="s">
        <v>92</v>
      </c>
      <c r="AC2516" t="s">
        <v>51</v>
      </c>
      <c r="AD2516" t="s">
        <v>63</v>
      </c>
      <c r="AE2516">
        <v>1</v>
      </c>
      <c r="AF2516" s="5">
        <v>164.35</v>
      </c>
      <c r="AG2516">
        <v>49</v>
      </c>
      <c r="AH2516" t="str">
        <f t="shared" si="39"/>
        <v>Middle Aged</v>
      </c>
    </row>
    <row r="2517" spans="1:34" x14ac:dyDescent="0.25">
      <c r="A2517">
        <v>3060</v>
      </c>
      <c r="B2517" s="1">
        <v>44072</v>
      </c>
      <c r="C2517">
        <v>5</v>
      </c>
      <c r="D2517" t="s">
        <v>28</v>
      </c>
      <c r="E2517" t="s">
        <v>81</v>
      </c>
      <c r="F2517" t="s">
        <v>30</v>
      </c>
      <c r="G2517" t="s">
        <v>46</v>
      </c>
      <c r="H2517" t="s">
        <v>45</v>
      </c>
      <c r="I2517" t="s">
        <v>46</v>
      </c>
      <c r="J2517" t="s">
        <v>34</v>
      </c>
      <c r="K2517" t="s">
        <v>188</v>
      </c>
      <c r="L2517" t="s">
        <v>105</v>
      </c>
      <c r="M2517" s="1">
        <v>18631</v>
      </c>
      <c r="N2517" t="s">
        <v>36</v>
      </c>
      <c r="O2517" t="s">
        <v>48</v>
      </c>
      <c r="P2517" t="s">
        <v>84</v>
      </c>
      <c r="Q2517" t="s">
        <v>39</v>
      </c>
      <c r="R2517" t="s">
        <v>40</v>
      </c>
      <c r="S2517" t="str">
        <f>IF(Table1[[#This Row],[Current Employee Rating]]&gt;=4,"High Performer",IF(Table1[[#This Row],[Current Employee Rating]]&gt;=3,"Average Performer","Low Performer"))</f>
        <v>Low Performer</v>
      </c>
      <c r="T2517">
        <v>2</v>
      </c>
      <c r="U2517" s="1">
        <v>44818</v>
      </c>
      <c r="V2517">
        <v>5</v>
      </c>
      <c r="W2517" t="str">
        <f>IF(Table1[[#This Row],[Engagement Score]]&lt;3,"Low",IF(Table1[[#This Row],[Engagement Score]]&lt;4,"Medium","High"))</f>
        <v>High</v>
      </c>
      <c r="X2517">
        <v>2</v>
      </c>
      <c r="Y2517" t="str">
        <f>IF(Table1[[#This Row],[Satisfaction Score]]&lt;3,"Unsatisfied",IF(Table1[[#This Row],[Satisfaction Score]]&lt;4,"Neutral","Satisfied"))</f>
        <v>Unsatisfied</v>
      </c>
      <c r="Z2517">
        <v>4</v>
      </c>
      <c r="AA2517" s="1">
        <v>44803</v>
      </c>
      <c r="AB2517" t="s">
        <v>50</v>
      </c>
      <c r="AC2517" t="s">
        <v>42</v>
      </c>
      <c r="AD2517" t="s">
        <v>43</v>
      </c>
      <c r="AE2517">
        <v>3</v>
      </c>
      <c r="AF2517" s="5">
        <v>165.67</v>
      </c>
      <c r="AG2517">
        <v>69</v>
      </c>
      <c r="AH2517" t="str">
        <f t="shared" si="39"/>
        <v>Old</v>
      </c>
    </row>
    <row r="2518" spans="1:34" x14ac:dyDescent="0.25">
      <c r="A2518">
        <v>3061</v>
      </c>
      <c r="B2518" s="1">
        <v>44929</v>
      </c>
      <c r="C2518">
        <v>3</v>
      </c>
      <c r="D2518" t="s">
        <v>28</v>
      </c>
      <c r="E2518" t="s">
        <v>54</v>
      </c>
      <c r="F2518" t="s">
        <v>30</v>
      </c>
      <c r="G2518" t="s">
        <v>46</v>
      </c>
      <c r="H2518" t="s">
        <v>32</v>
      </c>
      <c r="I2518" t="s">
        <v>55</v>
      </c>
      <c r="J2518" t="s">
        <v>34</v>
      </c>
      <c r="K2518" t="s">
        <v>188</v>
      </c>
      <c r="L2518" t="s">
        <v>101</v>
      </c>
      <c r="M2518" s="1">
        <v>20724</v>
      </c>
      <c r="N2518" t="s">
        <v>36</v>
      </c>
      <c r="O2518" t="s">
        <v>48</v>
      </c>
      <c r="P2518" t="s">
        <v>60</v>
      </c>
      <c r="Q2518" t="s">
        <v>67</v>
      </c>
      <c r="R2518" t="s">
        <v>40</v>
      </c>
      <c r="S2518" t="str">
        <f>IF(Table1[[#This Row],[Current Employee Rating]]&gt;=4,"High Performer",IF(Table1[[#This Row],[Current Employee Rating]]&gt;=3,"Average Performer","Low Performer"))</f>
        <v>High Performer</v>
      </c>
      <c r="T2518">
        <v>4</v>
      </c>
      <c r="U2518" s="1">
        <v>45126</v>
      </c>
      <c r="V2518">
        <v>5</v>
      </c>
      <c r="W2518" t="str">
        <f>IF(Table1[[#This Row],[Engagement Score]]&lt;3,"Low",IF(Table1[[#This Row],[Engagement Score]]&lt;4,"Medium","High"))</f>
        <v>High</v>
      </c>
      <c r="X2518">
        <v>1</v>
      </c>
      <c r="Y2518" t="str">
        <f>IF(Table1[[#This Row],[Satisfaction Score]]&lt;3,"Unsatisfied",IF(Table1[[#This Row],[Satisfaction Score]]&lt;4,"Neutral","Satisfied"))</f>
        <v>Unsatisfied</v>
      </c>
      <c r="Z2518">
        <v>3</v>
      </c>
      <c r="AA2518" s="1">
        <v>44814</v>
      </c>
      <c r="AB2518" t="s">
        <v>68</v>
      </c>
      <c r="AC2518" t="s">
        <v>51</v>
      </c>
      <c r="AD2518" t="s">
        <v>52</v>
      </c>
      <c r="AE2518">
        <v>5</v>
      </c>
      <c r="AF2518" s="5">
        <v>602.55999999999995</v>
      </c>
      <c r="AG2518">
        <v>67</v>
      </c>
      <c r="AH2518" t="str">
        <f t="shared" si="39"/>
        <v>Old</v>
      </c>
    </row>
    <row r="2519" spans="1:34" x14ac:dyDescent="0.25">
      <c r="A2519">
        <v>3062</v>
      </c>
      <c r="B2519" s="1">
        <v>44893</v>
      </c>
      <c r="C2519">
        <v>3</v>
      </c>
      <c r="D2519" t="s">
        <v>28</v>
      </c>
      <c r="E2519" t="s">
        <v>69</v>
      </c>
      <c r="F2519" t="s">
        <v>30</v>
      </c>
      <c r="G2519" t="s">
        <v>46</v>
      </c>
      <c r="H2519" t="s">
        <v>45</v>
      </c>
      <c r="I2519" t="s">
        <v>33</v>
      </c>
      <c r="J2519" t="s">
        <v>34</v>
      </c>
      <c r="K2519" t="s">
        <v>188</v>
      </c>
      <c r="L2519" t="s">
        <v>65</v>
      </c>
      <c r="M2519" s="1">
        <v>32097</v>
      </c>
      <c r="N2519" t="s">
        <v>36</v>
      </c>
      <c r="O2519" t="s">
        <v>37</v>
      </c>
      <c r="P2519" t="s">
        <v>84</v>
      </c>
      <c r="Q2519" t="s">
        <v>77</v>
      </c>
      <c r="R2519" t="s">
        <v>40</v>
      </c>
      <c r="S2519" t="str">
        <f>IF(Table1[[#This Row],[Current Employee Rating]]&gt;=4,"High Performer",IF(Table1[[#This Row],[Current Employee Rating]]&gt;=3,"Average Performer","Low Performer"))</f>
        <v>Low Performer</v>
      </c>
      <c r="T2519">
        <v>1</v>
      </c>
      <c r="U2519" s="1">
        <v>45066</v>
      </c>
      <c r="V2519">
        <v>3</v>
      </c>
      <c r="W2519" t="str">
        <f>IF(Table1[[#This Row],[Engagement Score]]&lt;3,"Low",IF(Table1[[#This Row],[Engagement Score]]&lt;4,"Medium","High"))</f>
        <v>Medium</v>
      </c>
      <c r="X2519">
        <v>4</v>
      </c>
      <c r="Y2519" t="str">
        <f>IF(Table1[[#This Row],[Satisfaction Score]]&lt;3,"Unsatisfied",IF(Table1[[#This Row],[Satisfaction Score]]&lt;4,"Neutral","Satisfied"))</f>
        <v>Satisfied</v>
      </c>
      <c r="Z2519">
        <v>1</v>
      </c>
      <c r="AA2519" s="1">
        <v>45133</v>
      </c>
      <c r="AB2519" t="s">
        <v>41</v>
      </c>
      <c r="AC2519" t="s">
        <v>42</v>
      </c>
      <c r="AD2519" t="s">
        <v>73</v>
      </c>
      <c r="AE2519">
        <v>1</v>
      </c>
      <c r="AF2519" s="5">
        <v>312.91000000000003</v>
      </c>
      <c r="AG2519">
        <v>35</v>
      </c>
      <c r="AH2519" t="str">
        <f t="shared" si="39"/>
        <v>Adult</v>
      </c>
    </row>
    <row r="2520" spans="1:34" x14ac:dyDescent="0.25">
      <c r="A2520">
        <v>3063</v>
      </c>
      <c r="B2520" s="1">
        <v>44552</v>
      </c>
      <c r="C2520">
        <v>4</v>
      </c>
      <c r="D2520" t="s">
        <v>28</v>
      </c>
      <c r="E2520" t="s">
        <v>29</v>
      </c>
      <c r="F2520" t="s">
        <v>30</v>
      </c>
      <c r="G2520" t="s">
        <v>31</v>
      </c>
      <c r="H2520" t="s">
        <v>56</v>
      </c>
      <c r="I2520" t="s">
        <v>46</v>
      </c>
      <c r="J2520" t="s">
        <v>34</v>
      </c>
      <c r="K2520" t="s">
        <v>188</v>
      </c>
      <c r="L2520" t="s">
        <v>70</v>
      </c>
      <c r="M2520" s="1">
        <v>30610</v>
      </c>
      <c r="N2520" t="s">
        <v>36</v>
      </c>
      <c r="O2520" t="s">
        <v>37</v>
      </c>
      <c r="P2520" t="s">
        <v>60</v>
      </c>
      <c r="Q2520" t="s">
        <v>39</v>
      </c>
      <c r="R2520" t="s">
        <v>40</v>
      </c>
      <c r="S2520" t="str">
        <f>IF(Table1[[#This Row],[Current Employee Rating]]&gt;=4,"High Performer",IF(Table1[[#This Row],[Current Employee Rating]]&gt;=3,"Average Performer","Low Performer"))</f>
        <v>High Performer</v>
      </c>
      <c r="T2520">
        <v>5</v>
      </c>
      <c r="U2520" s="1">
        <v>44840</v>
      </c>
      <c r="V2520">
        <v>1</v>
      </c>
      <c r="W2520" t="str">
        <f>IF(Table1[[#This Row],[Engagement Score]]&lt;3,"Low",IF(Table1[[#This Row],[Engagement Score]]&lt;4,"Medium","High"))</f>
        <v>Low</v>
      </c>
      <c r="X2520">
        <v>5</v>
      </c>
      <c r="Y2520" t="str">
        <f>IF(Table1[[#This Row],[Satisfaction Score]]&lt;3,"Unsatisfied",IF(Table1[[#This Row],[Satisfaction Score]]&lt;4,"Neutral","Satisfied"))</f>
        <v>Satisfied</v>
      </c>
      <c r="Z2520">
        <v>1</v>
      </c>
      <c r="AA2520" s="1">
        <v>44832</v>
      </c>
      <c r="AB2520" t="s">
        <v>62</v>
      </c>
      <c r="AC2520" t="s">
        <v>51</v>
      </c>
      <c r="AD2520" t="s">
        <v>43</v>
      </c>
      <c r="AE2520">
        <v>3</v>
      </c>
      <c r="AF2520" s="5">
        <v>767.52</v>
      </c>
      <c r="AG2520">
        <v>38</v>
      </c>
      <c r="AH2520" t="str">
        <f t="shared" si="39"/>
        <v>Adult</v>
      </c>
    </row>
    <row r="2521" spans="1:34" x14ac:dyDescent="0.25">
      <c r="A2521">
        <v>3064</v>
      </c>
      <c r="B2521" s="1">
        <v>45115</v>
      </c>
      <c r="C2521">
        <v>2</v>
      </c>
      <c r="D2521" t="s">
        <v>28</v>
      </c>
      <c r="E2521" t="s">
        <v>85</v>
      </c>
      <c r="F2521" t="s">
        <v>30</v>
      </c>
      <c r="G2521" t="s">
        <v>31</v>
      </c>
      <c r="H2521" t="s">
        <v>45</v>
      </c>
      <c r="I2521" t="s">
        <v>55</v>
      </c>
      <c r="J2521" t="s">
        <v>34</v>
      </c>
      <c r="K2521" t="s">
        <v>188</v>
      </c>
      <c r="L2521" t="s">
        <v>70</v>
      </c>
      <c r="M2521" s="1">
        <v>22881</v>
      </c>
      <c r="N2521" t="s">
        <v>36</v>
      </c>
      <c r="O2521" t="s">
        <v>37</v>
      </c>
      <c r="P2521" t="s">
        <v>60</v>
      </c>
      <c r="Q2521" t="s">
        <v>77</v>
      </c>
      <c r="R2521" t="s">
        <v>40</v>
      </c>
      <c r="S2521" t="str">
        <f>IF(Table1[[#This Row],[Current Employee Rating]]&gt;=4,"High Performer",IF(Table1[[#This Row],[Current Employee Rating]]&gt;=3,"Average Performer","Low Performer"))</f>
        <v>High Performer</v>
      </c>
      <c r="T2521">
        <v>4</v>
      </c>
      <c r="U2521" s="1">
        <v>44897</v>
      </c>
      <c r="V2521">
        <v>2</v>
      </c>
      <c r="W2521" t="str">
        <f>IF(Table1[[#This Row],[Engagement Score]]&lt;3,"Low",IF(Table1[[#This Row],[Engagement Score]]&lt;4,"Medium","High"))</f>
        <v>Low</v>
      </c>
      <c r="X2521">
        <v>2</v>
      </c>
      <c r="Y2521" t="str">
        <f>IF(Table1[[#This Row],[Satisfaction Score]]&lt;3,"Unsatisfied",IF(Table1[[#This Row],[Satisfaction Score]]&lt;4,"Neutral","Satisfied"))</f>
        <v>Unsatisfied</v>
      </c>
      <c r="Z2521">
        <v>5</v>
      </c>
      <c r="AA2521" s="1">
        <v>45138</v>
      </c>
      <c r="AB2521" t="s">
        <v>62</v>
      </c>
      <c r="AC2521" t="s">
        <v>42</v>
      </c>
      <c r="AD2521" t="s">
        <v>52</v>
      </c>
      <c r="AE2521">
        <v>5</v>
      </c>
      <c r="AF2521" s="5">
        <v>166.35</v>
      </c>
      <c r="AG2521">
        <v>61</v>
      </c>
      <c r="AH2521" t="str">
        <f t="shared" si="39"/>
        <v>Old</v>
      </c>
    </row>
    <row r="2522" spans="1:34" x14ac:dyDescent="0.25">
      <c r="A2522">
        <v>3065</v>
      </c>
      <c r="B2522" s="1">
        <v>44307</v>
      </c>
      <c r="C2522">
        <v>5</v>
      </c>
      <c r="D2522" t="s">
        <v>28</v>
      </c>
      <c r="E2522" t="s">
        <v>44</v>
      </c>
      <c r="F2522" t="s">
        <v>30</v>
      </c>
      <c r="G2522" t="s">
        <v>46</v>
      </c>
      <c r="H2522" t="s">
        <v>45</v>
      </c>
      <c r="I2522" t="s">
        <v>33</v>
      </c>
      <c r="J2522" t="s">
        <v>34</v>
      </c>
      <c r="K2522" t="s">
        <v>188</v>
      </c>
      <c r="L2522" t="s">
        <v>70</v>
      </c>
      <c r="M2522" s="1">
        <v>28040</v>
      </c>
      <c r="N2522" t="s">
        <v>36</v>
      </c>
      <c r="O2522" t="s">
        <v>37</v>
      </c>
      <c r="P2522" t="s">
        <v>72</v>
      </c>
      <c r="Q2522" t="s">
        <v>77</v>
      </c>
      <c r="R2522" t="s">
        <v>40</v>
      </c>
      <c r="S2522" t="str">
        <f>IF(Table1[[#This Row],[Current Employee Rating]]&gt;=4,"High Performer",IF(Table1[[#This Row],[Current Employee Rating]]&gt;=3,"Average Performer","Low Performer"))</f>
        <v>High Performer</v>
      </c>
      <c r="T2522">
        <v>4</v>
      </c>
      <c r="U2522" s="1">
        <v>44896</v>
      </c>
      <c r="V2522">
        <v>3</v>
      </c>
      <c r="W2522" t="str">
        <f>IF(Table1[[#This Row],[Engagement Score]]&lt;3,"Low",IF(Table1[[#This Row],[Engagement Score]]&lt;4,"Medium","High"))</f>
        <v>Medium</v>
      </c>
      <c r="X2522">
        <v>1</v>
      </c>
      <c r="Y2522" t="str">
        <f>IF(Table1[[#This Row],[Satisfaction Score]]&lt;3,"Unsatisfied",IF(Table1[[#This Row],[Satisfaction Score]]&lt;4,"Neutral","Satisfied"))</f>
        <v>Unsatisfied</v>
      </c>
      <c r="Z2522">
        <v>2</v>
      </c>
      <c r="AA2522" s="1">
        <v>45088</v>
      </c>
      <c r="AB2522" t="s">
        <v>62</v>
      </c>
      <c r="AC2522" t="s">
        <v>42</v>
      </c>
      <c r="AD2522" t="s">
        <v>52</v>
      </c>
      <c r="AE2522">
        <v>1</v>
      </c>
      <c r="AF2522" s="5">
        <v>997.24</v>
      </c>
      <c r="AG2522">
        <v>45</v>
      </c>
      <c r="AH2522" t="str">
        <f t="shared" si="39"/>
        <v>Middle Aged</v>
      </c>
    </row>
    <row r="2523" spans="1:34" x14ac:dyDescent="0.25">
      <c r="A2523">
        <v>3066</v>
      </c>
      <c r="B2523" s="1">
        <v>44770</v>
      </c>
      <c r="C2523">
        <v>3</v>
      </c>
      <c r="D2523" t="s">
        <v>28</v>
      </c>
      <c r="E2523" t="s">
        <v>87</v>
      </c>
      <c r="F2523" t="s">
        <v>30</v>
      </c>
      <c r="G2523" t="s">
        <v>55</v>
      </c>
      <c r="H2523" t="s">
        <v>56</v>
      </c>
      <c r="I2523" t="s">
        <v>55</v>
      </c>
      <c r="J2523" t="s">
        <v>34</v>
      </c>
      <c r="K2523" t="s">
        <v>188</v>
      </c>
      <c r="L2523" t="s">
        <v>70</v>
      </c>
      <c r="M2523" s="1">
        <v>24574</v>
      </c>
      <c r="N2523" t="s">
        <v>36</v>
      </c>
      <c r="O2523" t="s">
        <v>48</v>
      </c>
      <c r="P2523" t="s">
        <v>49</v>
      </c>
      <c r="Q2523" t="s">
        <v>77</v>
      </c>
      <c r="R2523" t="s">
        <v>40</v>
      </c>
      <c r="S2523" t="str">
        <f>IF(Table1[[#This Row],[Current Employee Rating]]&gt;=4,"High Performer",IF(Table1[[#This Row],[Current Employee Rating]]&gt;=3,"Average Performer","Low Performer"))</f>
        <v>Low Performer</v>
      </c>
      <c r="T2523">
        <v>1</v>
      </c>
      <c r="U2523" s="1">
        <v>44899</v>
      </c>
      <c r="V2523">
        <v>5</v>
      </c>
      <c r="W2523" t="str">
        <f>IF(Table1[[#This Row],[Engagement Score]]&lt;3,"Low",IF(Table1[[#This Row],[Engagement Score]]&lt;4,"Medium","High"))</f>
        <v>High</v>
      </c>
      <c r="X2523">
        <v>4</v>
      </c>
      <c r="Y2523" t="str">
        <f>IF(Table1[[#This Row],[Satisfaction Score]]&lt;3,"Unsatisfied",IF(Table1[[#This Row],[Satisfaction Score]]&lt;4,"Neutral","Satisfied"))</f>
        <v>Satisfied</v>
      </c>
      <c r="Z2523">
        <v>1</v>
      </c>
      <c r="AA2523" s="1">
        <v>44852</v>
      </c>
      <c r="AB2523" t="s">
        <v>92</v>
      </c>
      <c r="AC2523" t="s">
        <v>51</v>
      </c>
      <c r="AD2523" t="s">
        <v>43</v>
      </c>
      <c r="AE2523">
        <v>3</v>
      </c>
      <c r="AF2523" s="5">
        <v>258.73</v>
      </c>
      <c r="AG2523">
        <v>55</v>
      </c>
      <c r="AH2523" t="str">
        <f t="shared" si="39"/>
        <v>Middle Aged</v>
      </c>
    </row>
    <row r="2524" spans="1:34" x14ac:dyDescent="0.25">
      <c r="A2524">
        <v>3067</v>
      </c>
      <c r="B2524" s="1">
        <v>43774</v>
      </c>
      <c r="C2524">
        <v>6</v>
      </c>
      <c r="D2524" t="s">
        <v>28</v>
      </c>
      <c r="E2524" t="s">
        <v>64</v>
      </c>
      <c r="F2524" t="s">
        <v>30</v>
      </c>
      <c r="G2524" t="s">
        <v>46</v>
      </c>
      <c r="H2524" t="s">
        <v>56</v>
      </c>
      <c r="I2524" t="s">
        <v>46</v>
      </c>
      <c r="J2524" t="s">
        <v>34</v>
      </c>
      <c r="K2524" t="s">
        <v>188</v>
      </c>
      <c r="L2524" t="s">
        <v>70</v>
      </c>
      <c r="M2524" s="1">
        <v>30031</v>
      </c>
      <c r="N2524" t="s">
        <v>36</v>
      </c>
      <c r="O2524" t="s">
        <v>48</v>
      </c>
      <c r="P2524" t="s">
        <v>49</v>
      </c>
      <c r="Q2524" t="s">
        <v>61</v>
      </c>
      <c r="R2524" t="s">
        <v>40</v>
      </c>
      <c r="S2524" t="str">
        <f>IF(Table1[[#This Row],[Current Employee Rating]]&gt;=4,"High Performer",IF(Table1[[#This Row],[Current Employee Rating]]&gt;=3,"Average Performer","Low Performer"))</f>
        <v>High Performer</v>
      </c>
      <c r="T2524">
        <v>4</v>
      </c>
      <c r="U2524" s="1">
        <v>44921</v>
      </c>
      <c r="V2524">
        <v>3</v>
      </c>
      <c r="W2524" t="str">
        <f>IF(Table1[[#This Row],[Engagement Score]]&lt;3,"Low",IF(Table1[[#This Row],[Engagement Score]]&lt;4,"Medium","High"))</f>
        <v>Medium</v>
      </c>
      <c r="X2524">
        <v>1</v>
      </c>
      <c r="Y2524" t="str">
        <f>IF(Table1[[#This Row],[Satisfaction Score]]&lt;3,"Unsatisfied",IF(Table1[[#This Row],[Satisfaction Score]]&lt;4,"Neutral","Satisfied"))</f>
        <v>Unsatisfied</v>
      </c>
      <c r="Z2524">
        <v>2</v>
      </c>
      <c r="AA2524" s="1">
        <v>44805</v>
      </c>
      <c r="AB2524" t="s">
        <v>92</v>
      </c>
      <c r="AC2524" t="s">
        <v>51</v>
      </c>
      <c r="AD2524" t="s">
        <v>63</v>
      </c>
      <c r="AE2524">
        <v>1</v>
      </c>
      <c r="AF2524" s="5">
        <v>483.26</v>
      </c>
      <c r="AG2524">
        <v>37</v>
      </c>
      <c r="AH2524" t="str">
        <f t="shared" si="39"/>
        <v>Adult</v>
      </c>
    </row>
    <row r="2525" spans="1:34" x14ac:dyDescent="0.25">
      <c r="A2525">
        <v>3068</v>
      </c>
      <c r="B2525" s="1">
        <v>44703</v>
      </c>
      <c r="C2525">
        <v>3</v>
      </c>
      <c r="D2525" t="s">
        <v>28</v>
      </c>
      <c r="E2525" t="s">
        <v>94</v>
      </c>
      <c r="F2525" t="s">
        <v>108</v>
      </c>
      <c r="G2525" t="s">
        <v>55</v>
      </c>
      <c r="H2525" t="s">
        <v>45</v>
      </c>
      <c r="I2525" t="s">
        <v>33</v>
      </c>
      <c r="J2525" t="s">
        <v>34</v>
      </c>
      <c r="K2525" t="s">
        <v>188</v>
      </c>
      <c r="L2525" t="s">
        <v>35</v>
      </c>
      <c r="M2525" s="1">
        <v>17289</v>
      </c>
      <c r="N2525" t="s">
        <v>36</v>
      </c>
      <c r="O2525" t="s">
        <v>48</v>
      </c>
      <c r="P2525" t="s">
        <v>84</v>
      </c>
      <c r="Q2525" t="s">
        <v>61</v>
      </c>
      <c r="R2525" t="s">
        <v>40</v>
      </c>
      <c r="S2525" t="str">
        <f>IF(Table1[[#This Row],[Current Employee Rating]]&gt;=4,"High Performer",IF(Table1[[#This Row],[Current Employee Rating]]&gt;=3,"Average Performer","Low Performer"))</f>
        <v>High Performer</v>
      </c>
      <c r="T2525">
        <v>5</v>
      </c>
      <c r="U2525" s="1">
        <v>45058</v>
      </c>
      <c r="V2525">
        <v>3</v>
      </c>
      <c r="W2525" t="str">
        <f>IF(Table1[[#This Row],[Engagement Score]]&lt;3,"Low",IF(Table1[[#This Row],[Engagement Score]]&lt;4,"Medium","High"))</f>
        <v>Medium</v>
      </c>
      <c r="X2525">
        <v>2</v>
      </c>
      <c r="Y2525" t="str">
        <f>IF(Table1[[#This Row],[Satisfaction Score]]&lt;3,"Unsatisfied",IF(Table1[[#This Row],[Satisfaction Score]]&lt;4,"Neutral","Satisfied"))</f>
        <v>Unsatisfied</v>
      </c>
      <c r="Z2525">
        <v>1</v>
      </c>
      <c r="AA2525" s="1">
        <v>44883</v>
      </c>
      <c r="AB2525" t="s">
        <v>50</v>
      </c>
      <c r="AC2525" t="s">
        <v>51</v>
      </c>
      <c r="AD2525" t="s">
        <v>63</v>
      </c>
      <c r="AE2525">
        <v>3</v>
      </c>
      <c r="AF2525" s="5">
        <v>261.81</v>
      </c>
      <c r="AG2525">
        <v>75</v>
      </c>
      <c r="AH2525" t="str">
        <f t="shared" si="39"/>
        <v>Old</v>
      </c>
    </row>
    <row r="2526" spans="1:34" x14ac:dyDescent="0.25">
      <c r="A2526">
        <v>3069</v>
      </c>
      <c r="B2526" s="1">
        <v>43757</v>
      </c>
      <c r="C2526">
        <v>6</v>
      </c>
      <c r="D2526" t="s">
        <v>106</v>
      </c>
      <c r="E2526" t="s">
        <v>74</v>
      </c>
      <c r="F2526" t="s">
        <v>30</v>
      </c>
      <c r="G2526" t="s">
        <v>55</v>
      </c>
      <c r="H2526" t="s">
        <v>45</v>
      </c>
      <c r="I2526" t="s">
        <v>33</v>
      </c>
      <c r="J2526" t="s">
        <v>34</v>
      </c>
      <c r="K2526" t="s">
        <v>188</v>
      </c>
      <c r="L2526" t="s">
        <v>65</v>
      </c>
      <c r="M2526" s="1">
        <v>36205</v>
      </c>
      <c r="N2526" t="s">
        <v>36</v>
      </c>
      <c r="O2526" t="s">
        <v>37</v>
      </c>
      <c r="P2526" t="s">
        <v>38</v>
      </c>
      <c r="Q2526" t="s">
        <v>67</v>
      </c>
      <c r="R2526" t="s">
        <v>40</v>
      </c>
      <c r="S2526" t="str">
        <f>IF(Table1[[#This Row],[Current Employee Rating]]&gt;=4,"High Performer",IF(Table1[[#This Row],[Current Employee Rating]]&gt;=3,"Average Performer","Low Performer"))</f>
        <v>High Performer</v>
      </c>
      <c r="T2526">
        <v>4</v>
      </c>
      <c r="U2526" s="1">
        <v>45060</v>
      </c>
      <c r="V2526">
        <v>1</v>
      </c>
      <c r="W2526" t="str">
        <f>IF(Table1[[#This Row],[Engagement Score]]&lt;3,"Low",IF(Table1[[#This Row],[Engagement Score]]&lt;4,"Medium","High"))</f>
        <v>Low</v>
      </c>
      <c r="X2526">
        <v>2</v>
      </c>
      <c r="Y2526" t="str">
        <f>IF(Table1[[#This Row],[Satisfaction Score]]&lt;3,"Unsatisfied",IF(Table1[[#This Row],[Satisfaction Score]]&lt;4,"Neutral","Satisfied"))</f>
        <v>Unsatisfied</v>
      </c>
      <c r="Z2526">
        <v>3</v>
      </c>
      <c r="AA2526" s="1">
        <v>45056</v>
      </c>
      <c r="AB2526" t="s">
        <v>68</v>
      </c>
      <c r="AC2526" t="s">
        <v>51</v>
      </c>
      <c r="AD2526" t="s">
        <v>52</v>
      </c>
      <c r="AE2526">
        <v>1</v>
      </c>
      <c r="AF2526" s="5">
        <v>767.33</v>
      </c>
      <c r="AG2526">
        <v>20</v>
      </c>
      <c r="AH2526" t="str">
        <f t="shared" si="39"/>
        <v>Young Adult</v>
      </c>
    </row>
    <row r="2527" spans="1:34" x14ac:dyDescent="0.25">
      <c r="A2527">
        <v>3070</v>
      </c>
      <c r="B2527" s="1">
        <v>43824</v>
      </c>
      <c r="C2527">
        <v>6</v>
      </c>
      <c r="D2527" t="s">
        <v>106</v>
      </c>
      <c r="E2527" t="s">
        <v>69</v>
      </c>
      <c r="F2527" t="s">
        <v>30</v>
      </c>
      <c r="G2527" t="s">
        <v>55</v>
      </c>
      <c r="H2527" t="s">
        <v>32</v>
      </c>
      <c r="I2527" t="s">
        <v>33</v>
      </c>
      <c r="J2527" t="s">
        <v>34</v>
      </c>
      <c r="K2527" t="s">
        <v>188</v>
      </c>
      <c r="L2527" t="s">
        <v>101</v>
      </c>
      <c r="M2527" s="1">
        <v>26424</v>
      </c>
      <c r="N2527" t="s">
        <v>36</v>
      </c>
      <c r="O2527" t="s">
        <v>37</v>
      </c>
      <c r="P2527" t="s">
        <v>38</v>
      </c>
      <c r="Q2527" t="s">
        <v>77</v>
      </c>
      <c r="R2527" t="s">
        <v>40</v>
      </c>
      <c r="S2527" t="str">
        <f>IF(Table1[[#This Row],[Current Employee Rating]]&gt;=4,"High Performer",IF(Table1[[#This Row],[Current Employee Rating]]&gt;=3,"Average Performer","Low Performer"))</f>
        <v>Low Performer</v>
      </c>
      <c r="T2527">
        <v>1</v>
      </c>
      <c r="U2527" s="1">
        <v>45031</v>
      </c>
      <c r="V2527">
        <v>1</v>
      </c>
      <c r="W2527" t="str">
        <f>IF(Table1[[#This Row],[Engagement Score]]&lt;3,"Low",IF(Table1[[#This Row],[Engagement Score]]&lt;4,"Medium","High"))</f>
        <v>Low</v>
      </c>
      <c r="X2527">
        <v>5</v>
      </c>
      <c r="Y2527" t="str">
        <f>IF(Table1[[#This Row],[Satisfaction Score]]&lt;3,"Unsatisfied",IF(Table1[[#This Row],[Satisfaction Score]]&lt;4,"Neutral","Satisfied"))</f>
        <v>Satisfied</v>
      </c>
      <c r="Z2527">
        <v>4</v>
      </c>
      <c r="AA2527" s="1">
        <v>44900</v>
      </c>
      <c r="AB2527" t="s">
        <v>92</v>
      </c>
      <c r="AC2527" t="s">
        <v>51</v>
      </c>
      <c r="AD2527" t="s">
        <v>43</v>
      </c>
      <c r="AE2527">
        <v>5</v>
      </c>
      <c r="AF2527" s="5">
        <v>848.76</v>
      </c>
      <c r="AG2527">
        <v>47</v>
      </c>
      <c r="AH2527" t="str">
        <f t="shared" si="39"/>
        <v>Middle Aged</v>
      </c>
    </row>
    <row r="2528" spans="1:34" x14ac:dyDescent="0.25">
      <c r="A2528">
        <v>3071</v>
      </c>
      <c r="B2528" s="1">
        <v>44869</v>
      </c>
      <c r="C2528">
        <v>3</v>
      </c>
      <c r="D2528" t="s">
        <v>106</v>
      </c>
      <c r="E2528" t="s">
        <v>29</v>
      </c>
      <c r="F2528" t="s">
        <v>30</v>
      </c>
      <c r="G2528" t="s">
        <v>55</v>
      </c>
      <c r="H2528" t="s">
        <v>56</v>
      </c>
      <c r="I2528" t="s">
        <v>46</v>
      </c>
      <c r="J2528" t="s">
        <v>34</v>
      </c>
      <c r="K2528" t="s">
        <v>188</v>
      </c>
      <c r="L2528" t="s">
        <v>65</v>
      </c>
      <c r="M2528" s="1">
        <v>20480</v>
      </c>
      <c r="N2528" t="s">
        <v>36</v>
      </c>
      <c r="O2528" t="s">
        <v>37</v>
      </c>
      <c r="P2528" t="s">
        <v>72</v>
      </c>
      <c r="Q2528" t="s">
        <v>67</v>
      </c>
      <c r="R2528" t="s">
        <v>40</v>
      </c>
      <c r="S2528" t="str">
        <f>IF(Table1[[#This Row],[Current Employee Rating]]&gt;=4,"High Performer",IF(Table1[[#This Row],[Current Employee Rating]]&gt;=3,"Average Performer","Low Performer"))</f>
        <v>Low Performer</v>
      </c>
      <c r="T2528">
        <v>2</v>
      </c>
      <c r="U2528" s="1">
        <v>44823</v>
      </c>
      <c r="V2528">
        <v>1</v>
      </c>
      <c r="W2528" t="str">
        <f>IF(Table1[[#This Row],[Engagement Score]]&lt;3,"Low",IF(Table1[[#This Row],[Engagement Score]]&lt;4,"Medium","High"))</f>
        <v>Low</v>
      </c>
      <c r="X2528">
        <v>4</v>
      </c>
      <c r="Y2528" t="str">
        <f>IF(Table1[[#This Row],[Satisfaction Score]]&lt;3,"Unsatisfied",IF(Table1[[#This Row],[Satisfaction Score]]&lt;4,"Neutral","Satisfied"))</f>
        <v>Satisfied</v>
      </c>
      <c r="Z2528">
        <v>2</v>
      </c>
      <c r="AA2528" s="1">
        <v>45076</v>
      </c>
      <c r="AB2528" t="s">
        <v>62</v>
      </c>
      <c r="AC2528" t="s">
        <v>51</v>
      </c>
      <c r="AD2528" t="s">
        <v>52</v>
      </c>
      <c r="AE2528">
        <v>4</v>
      </c>
      <c r="AF2528" s="5">
        <v>647.01</v>
      </c>
      <c r="AG2528">
        <v>66</v>
      </c>
      <c r="AH2528" t="str">
        <f t="shared" si="39"/>
        <v>Old</v>
      </c>
    </row>
    <row r="2529" spans="1:34" x14ac:dyDescent="0.25">
      <c r="A2529">
        <v>3072</v>
      </c>
      <c r="B2529" s="1">
        <v>45042</v>
      </c>
      <c r="C2529">
        <v>3</v>
      </c>
      <c r="D2529" t="s">
        <v>106</v>
      </c>
      <c r="E2529" t="s">
        <v>44</v>
      </c>
      <c r="F2529" t="s">
        <v>30</v>
      </c>
      <c r="G2529" t="s">
        <v>55</v>
      </c>
      <c r="H2529" t="s">
        <v>56</v>
      </c>
      <c r="I2529" t="s">
        <v>46</v>
      </c>
      <c r="J2529" t="s">
        <v>34</v>
      </c>
      <c r="K2529" t="s">
        <v>188</v>
      </c>
      <c r="L2529" t="s">
        <v>103</v>
      </c>
      <c r="M2529" s="1">
        <v>31458</v>
      </c>
      <c r="N2529" t="s">
        <v>36</v>
      </c>
      <c r="O2529" t="s">
        <v>37</v>
      </c>
      <c r="P2529" t="s">
        <v>84</v>
      </c>
      <c r="Q2529" t="s">
        <v>77</v>
      </c>
      <c r="R2529" t="s">
        <v>40</v>
      </c>
      <c r="S2529" t="str">
        <f>IF(Table1[[#This Row],[Current Employee Rating]]&gt;=4,"High Performer",IF(Table1[[#This Row],[Current Employee Rating]]&gt;=3,"Average Performer","Low Performer"))</f>
        <v>Low Performer</v>
      </c>
      <c r="T2529">
        <v>1</v>
      </c>
      <c r="U2529" s="1">
        <v>44866</v>
      </c>
      <c r="V2529">
        <v>2</v>
      </c>
      <c r="W2529" t="str">
        <f>IF(Table1[[#This Row],[Engagement Score]]&lt;3,"Low",IF(Table1[[#This Row],[Engagement Score]]&lt;4,"Medium","High"))</f>
        <v>Low</v>
      </c>
      <c r="X2529">
        <v>4</v>
      </c>
      <c r="Y2529" t="str">
        <f>IF(Table1[[#This Row],[Satisfaction Score]]&lt;3,"Unsatisfied",IF(Table1[[#This Row],[Satisfaction Score]]&lt;4,"Neutral","Satisfied"))</f>
        <v>Satisfied</v>
      </c>
      <c r="Z2529">
        <v>1</v>
      </c>
      <c r="AA2529" s="1">
        <v>44945</v>
      </c>
      <c r="AB2529" t="s">
        <v>62</v>
      </c>
      <c r="AC2529" t="s">
        <v>42</v>
      </c>
      <c r="AD2529" t="s">
        <v>43</v>
      </c>
      <c r="AE2529">
        <v>1</v>
      </c>
      <c r="AF2529" s="5">
        <v>230.6</v>
      </c>
      <c r="AG2529">
        <v>37</v>
      </c>
      <c r="AH2529" t="str">
        <f t="shared" si="39"/>
        <v>Adult</v>
      </c>
    </row>
    <row r="2530" spans="1:34" x14ac:dyDescent="0.25">
      <c r="A2530">
        <v>3073</v>
      </c>
      <c r="B2530" s="1">
        <v>44860</v>
      </c>
      <c r="C2530">
        <v>3</v>
      </c>
      <c r="D2530" t="s">
        <v>106</v>
      </c>
      <c r="E2530" t="s">
        <v>87</v>
      </c>
      <c r="F2530" t="s">
        <v>108</v>
      </c>
      <c r="G2530" t="s">
        <v>31</v>
      </c>
      <c r="H2530" t="s">
        <v>45</v>
      </c>
      <c r="I2530" t="s">
        <v>46</v>
      </c>
      <c r="J2530" t="s">
        <v>34</v>
      </c>
      <c r="K2530" t="s">
        <v>188</v>
      </c>
      <c r="L2530" t="s">
        <v>65</v>
      </c>
      <c r="M2530" s="1">
        <v>31893</v>
      </c>
      <c r="N2530" t="s">
        <v>36</v>
      </c>
      <c r="O2530" t="s">
        <v>37</v>
      </c>
      <c r="P2530" t="s">
        <v>72</v>
      </c>
      <c r="Q2530" t="s">
        <v>61</v>
      </c>
      <c r="R2530" t="s">
        <v>40</v>
      </c>
      <c r="S2530" t="str">
        <f>IF(Table1[[#This Row],[Current Employee Rating]]&gt;=4,"High Performer",IF(Table1[[#This Row],[Current Employee Rating]]&gt;=3,"Average Performer","Low Performer"))</f>
        <v>High Performer</v>
      </c>
      <c r="T2530">
        <v>4</v>
      </c>
      <c r="U2530" s="1">
        <v>44929</v>
      </c>
      <c r="V2530">
        <v>2</v>
      </c>
      <c r="W2530" t="str">
        <f>IF(Table1[[#This Row],[Engagement Score]]&lt;3,"Low",IF(Table1[[#This Row],[Engagement Score]]&lt;4,"Medium","High"))</f>
        <v>Low</v>
      </c>
      <c r="X2530">
        <v>3</v>
      </c>
      <c r="Y2530" t="str">
        <f>IF(Table1[[#This Row],[Satisfaction Score]]&lt;3,"Unsatisfied",IF(Table1[[#This Row],[Satisfaction Score]]&lt;4,"Neutral","Satisfied"))</f>
        <v>Neutral</v>
      </c>
      <c r="Z2530">
        <v>5</v>
      </c>
      <c r="AA2530" s="1">
        <v>44954</v>
      </c>
      <c r="AB2530" t="s">
        <v>50</v>
      </c>
      <c r="AC2530" t="s">
        <v>42</v>
      </c>
      <c r="AD2530" t="s">
        <v>63</v>
      </c>
      <c r="AE2530">
        <v>1</v>
      </c>
      <c r="AF2530" s="5">
        <v>681.4</v>
      </c>
      <c r="AG2530">
        <v>35</v>
      </c>
      <c r="AH2530" t="str">
        <f t="shared" si="39"/>
        <v>Adult</v>
      </c>
    </row>
    <row r="2531" spans="1:34" x14ac:dyDescent="0.25">
      <c r="A2531">
        <v>3074</v>
      </c>
      <c r="B2531" s="1">
        <v>44026</v>
      </c>
      <c r="C2531">
        <v>5</v>
      </c>
      <c r="D2531" t="s">
        <v>106</v>
      </c>
      <c r="E2531" t="s">
        <v>81</v>
      </c>
      <c r="F2531" t="s">
        <v>108</v>
      </c>
      <c r="G2531" t="s">
        <v>31</v>
      </c>
      <c r="H2531" t="s">
        <v>45</v>
      </c>
      <c r="I2531" t="s">
        <v>55</v>
      </c>
      <c r="J2531" t="s">
        <v>34</v>
      </c>
      <c r="K2531" t="s">
        <v>188</v>
      </c>
      <c r="L2531" t="s">
        <v>89</v>
      </c>
      <c r="M2531" s="1">
        <v>23288</v>
      </c>
      <c r="N2531" t="s">
        <v>36</v>
      </c>
      <c r="O2531" t="s">
        <v>37</v>
      </c>
      <c r="P2531" t="s">
        <v>49</v>
      </c>
      <c r="Q2531" t="s">
        <v>61</v>
      </c>
      <c r="R2531" t="s">
        <v>40</v>
      </c>
      <c r="S2531" t="str">
        <f>IF(Table1[[#This Row],[Current Employee Rating]]&gt;=4,"High Performer",IF(Table1[[#This Row],[Current Employee Rating]]&gt;=3,"Average Performer","Low Performer"))</f>
        <v>Low Performer</v>
      </c>
      <c r="T2531">
        <v>1</v>
      </c>
      <c r="U2531" s="1">
        <v>44857</v>
      </c>
      <c r="V2531">
        <v>1</v>
      </c>
      <c r="W2531" t="str">
        <f>IF(Table1[[#This Row],[Engagement Score]]&lt;3,"Low",IF(Table1[[#This Row],[Engagement Score]]&lt;4,"Medium","High"))</f>
        <v>Low</v>
      </c>
      <c r="X2531">
        <v>3</v>
      </c>
      <c r="Y2531" t="str">
        <f>IF(Table1[[#This Row],[Satisfaction Score]]&lt;3,"Unsatisfied",IF(Table1[[#This Row],[Satisfaction Score]]&lt;4,"Neutral","Satisfied"))</f>
        <v>Neutral</v>
      </c>
      <c r="Z2531">
        <v>2</v>
      </c>
      <c r="AA2531" s="1">
        <v>45110</v>
      </c>
      <c r="AB2531" t="s">
        <v>41</v>
      </c>
      <c r="AC2531" t="s">
        <v>42</v>
      </c>
      <c r="AD2531" t="s">
        <v>73</v>
      </c>
      <c r="AE2531">
        <v>1</v>
      </c>
      <c r="AF2531" s="5">
        <v>356.98</v>
      </c>
      <c r="AG2531">
        <v>57</v>
      </c>
      <c r="AH2531" t="str">
        <f t="shared" si="39"/>
        <v>Middle Aged</v>
      </c>
    </row>
    <row r="2532" spans="1:34" x14ac:dyDescent="0.25">
      <c r="A2532">
        <v>3075</v>
      </c>
      <c r="B2532" s="1">
        <v>44997</v>
      </c>
      <c r="C2532">
        <v>3</v>
      </c>
      <c r="D2532" t="s">
        <v>106</v>
      </c>
      <c r="E2532" t="s">
        <v>54</v>
      </c>
      <c r="F2532" t="s">
        <v>30</v>
      </c>
      <c r="G2532" t="s">
        <v>55</v>
      </c>
      <c r="H2532" t="s">
        <v>56</v>
      </c>
      <c r="I2532" t="s">
        <v>46</v>
      </c>
      <c r="J2532" t="s">
        <v>34</v>
      </c>
      <c r="K2532" t="s">
        <v>188</v>
      </c>
      <c r="L2532" t="s">
        <v>97</v>
      </c>
      <c r="M2532" s="1">
        <v>25212</v>
      </c>
      <c r="N2532" t="s">
        <v>36</v>
      </c>
      <c r="O2532" t="s">
        <v>37</v>
      </c>
      <c r="P2532" t="s">
        <v>60</v>
      </c>
      <c r="Q2532" t="s">
        <v>61</v>
      </c>
      <c r="R2532" t="s">
        <v>40</v>
      </c>
      <c r="S2532" t="str">
        <f>IF(Table1[[#This Row],[Current Employee Rating]]&gt;=4,"High Performer",IF(Table1[[#This Row],[Current Employee Rating]]&gt;=3,"Average Performer","Low Performer"))</f>
        <v>High Performer</v>
      </c>
      <c r="T2532">
        <v>5</v>
      </c>
      <c r="U2532" s="1">
        <v>45127</v>
      </c>
      <c r="V2532">
        <v>5</v>
      </c>
      <c r="W2532" t="str">
        <f>IF(Table1[[#This Row],[Engagement Score]]&lt;3,"Low",IF(Table1[[#This Row],[Engagement Score]]&lt;4,"Medium","High"))</f>
        <v>High</v>
      </c>
      <c r="X2532">
        <v>3</v>
      </c>
      <c r="Y2532" t="str">
        <f>IF(Table1[[#This Row],[Satisfaction Score]]&lt;3,"Unsatisfied",IF(Table1[[#This Row],[Satisfaction Score]]&lt;4,"Neutral","Satisfied"))</f>
        <v>Neutral</v>
      </c>
      <c r="Z2532">
        <v>1</v>
      </c>
      <c r="AA2532" s="1">
        <v>44977</v>
      </c>
      <c r="AB2532" t="s">
        <v>41</v>
      </c>
      <c r="AC2532" t="s">
        <v>51</v>
      </c>
      <c r="AD2532" t="s">
        <v>63</v>
      </c>
      <c r="AE2532">
        <v>4</v>
      </c>
      <c r="AF2532" s="5">
        <v>602.12</v>
      </c>
      <c r="AG2532">
        <v>54</v>
      </c>
      <c r="AH2532" t="str">
        <f t="shared" si="39"/>
        <v>Middle Aged</v>
      </c>
    </row>
    <row r="2533" spans="1:34" x14ac:dyDescent="0.25">
      <c r="A2533">
        <v>3076</v>
      </c>
      <c r="B2533" s="1">
        <v>45042</v>
      </c>
      <c r="C2533">
        <v>3</v>
      </c>
      <c r="D2533" t="s">
        <v>106</v>
      </c>
      <c r="E2533" t="s">
        <v>94</v>
      </c>
      <c r="F2533" t="s">
        <v>30</v>
      </c>
      <c r="G2533" t="s">
        <v>46</v>
      </c>
      <c r="H2533" t="s">
        <v>32</v>
      </c>
      <c r="I2533" t="s">
        <v>55</v>
      </c>
      <c r="J2533" t="s">
        <v>34</v>
      </c>
      <c r="K2533" t="s">
        <v>188</v>
      </c>
      <c r="L2533" t="s">
        <v>65</v>
      </c>
      <c r="M2533" s="1">
        <v>35941</v>
      </c>
      <c r="N2533" t="s">
        <v>36</v>
      </c>
      <c r="O2533" t="s">
        <v>48</v>
      </c>
      <c r="P2533" t="s">
        <v>38</v>
      </c>
      <c r="Q2533" t="s">
        <v>67</v>
      </c>
      <c r="R2533" t="s">
        <v>40</v>
      </c>
      <c r="S2533" t="str">
        <f>IF(Table1[[#This Row],[Current Employee Rating]]&gt;=4,"High Performer",IF(Table1[[#This Row],[Current Employee Rating]]&gt;=3,"Average Performer","Low Performer"))</f>
        <v>High Performer</v>
      </c>
      <c r="T2533">
        <v>5</v>
      </c>
      <c r="U2533" s="1">
        <v>44842</v>
      </c>
      <c r="V2533">
        <v>2</v>
      </c>
      <c r="W2533" t="str">
        <f>IF(Table1[[#This Row],[Engagement Score]]&lt;3,"Low",IF(Table1[[#This Row],[Engagement Score]]&lt;4,"Medium","High"))</f>
        <v>Low</v>
      </c>
      <c r="X2533">
        <v>1</v>
      </c>
      <c r="Y2533" t="str">
        <f>IF(Table1[[#This Row],[Satisfaction Score]]&lt;3,"Unsatisfied",IF(Table1[[#This Row],[Satisfaction Score]]&lt;4,"Neutral","Satisfied"))</f>
        <v>Unsatisfied</v>
      </c>
      <c r="Z2533">
        <v>5</v>
      </c>
      <c r="AA2533" s="1">
        <v>44879</v>
      </c>
      <c r="AB2533" t="s">
        <v>92</v>
      </c>
      <c r="AC2533" t="s">
        <v>51</v>
      </c>
      <c r="AD2533" t="s">
        <v>73</v>
      </c>
      <c r="AE2533">
        <v>5</v>
      </c>
      <c r="AF2533" s="5">
        <v>547.83000000000004</v>
      </c>
      <c r="AG2533">
        <v>25</v>
      </c>
      <c r="AH2533" t="str">
        <f t="shared" si="39"/>
        <v>Adult</v>
      </c>
    </row>
    <row r="2534" spans="1:34" x14ac:dyDescent="0.25">
      <c r="A2534">
        <v>3077</v>
      </c>
      <c r="B2534" s="1">
        <v>44821</v>
      </c>
      <c r="C2534">
        <v>3</v>
      </c>
      <c r="D2534" t="s">
        <v>28</v>
      </c>
      <c r="E2534" t="s">
        <v>29</v>
      </c>
      <c r="F2534" t="s">
        <v>30</v>
      </c>
      <c r="G2534" t="s">
        <v>31</v>
      </c>
      <c r="H2534" t="s">
        <v>45</v>
      </c>
      <c r="I2534" t="s">
        <v>33</v>
      </c>
      <c r="J2534" t="s">
        <v>34</v>
      </c>
      <c r="K2534" t="s">
        <v>188</v>
      </c>
      <c r="L2534" t="s">
        <v>65</v>
      </c>
      <c r="M2534" s="1">
        <v>21413</v>
      </c>
      <c r="N2534" t="s">
        <v>36</v>
      </c>
      <c r="O2534" t="s">
        <v>48</v>
      </c>
      <c r="P2534" t="s">
        <v>49</v>
      </c>
      <c r="Q2534" t="s">
        <v>67</v>
      </c>
      <c r="R2534" t="s">
        <v>40</v>
      </c>
      <c r="S2534" t="str">
        <f>IF(Table1[[#This Row],[Current Employee Rating]]&gt;=4,"High Performer",IF(Table1[[#This Row],[Current Employee Rating]]&gt;=3,"Average Performer","Low Performer"))</f>
        <v>Low Performer</v>
      </c>
      <c r="T2534">
        <v>1</v>
      </c>
      <c r="U2534" s="1">
        <v>45112</v>
      </c>
      <c r="V2534">
        <v>2</v>
      </c>
      <c r="W2534" t="str">
        <f>IF(Table1[[#This Row],[Engagement Score]]&lt;3,"Low",IF(Table1[[#This Row],[Engagement Score]]&lt;4,"Medium","High"))</f>
        <v>Low</v>
      </c>
      <c r="X2534">
        <v>1</v>
      </c>
      <c r="Y2534" t="str">
        <f>IF(Table1[[#This Row],[Satisfaction Score]]&lt;3,"Unsatisfied",IF(Table1[[#This Row],[Satisfaction Score]]&lt;4,"Neutral","Satisfied"))</f>
        <v>Unsatisfied</v>
      </c>
      <c r="Z2534">
        <v>2</v>
      </c>
      <c r="AA2534" s="1">
        <v>44865</v>
      </c>
      <c r="AB2534" t="s">
        <v>62</v>
      </c>
      <c r="AC2534" t="s">
        <v>51</v>
      </c>
      <c r="AD2534" t="s">
        <v>43</v>
      </c>
      <c r="AE2534">
        <v>3</v>
      </c>
      <c r="AF2534" s="5">
        <v>726.88</v>
      </c>
      <c r="AG2534">
        <v>64</v>
      </c>
      <c r="AH2534" t="str">
        <f t="shared" si="39"/>
        <v>Old</v>
      </c>
    </row>
    <row r="2535" spans="1:34" x14ac:dyDescent="0.25">
      <c r="A2535">
        <v>3078</v>
      </c>
      <c r="B2535" s="1">
        <v>44204</v>
      </c>
      <c r="C2535">
        <v>5</v>
      </c>
      <c r="D2535" t="s">
        <v>28</v>
      </c>
      <c r="E2535" t="s">
        <v>85</v>
      </c>
      <c r="F2535" t="s">
        <v>30</v>
      </c>
      <c r="G2535" t="s">
        <v>31</v>
      </c>
      <c r="H2535" t="s">
        <v>56</v>
      </c>
      <c r="I2535" t="s">
        <v>46</v>
      </c>
      <c r="J2535" t="s">
        <v>34</v>
      </c>
      <c r="K2535" t="s">
        <v>188</v>
      </c>
      <c r="L2535" t="s">
        <v>65</v>
      </c>
      <c r="M2535" s="1">
        <v>22020</v>
      </c>
      <c r="N2535" t="s">
        <v>36</v>
      </c>
      <c r="O2535" t="s">
        <v>48</v>
      </c>
      <c r="P2535" t="s">
        <v>72</v>
      </c>
      <c r="Q2535" t="s">
        <v>39</v>
      </c>
      <c r="R2535" t="s">
        <v>40</v>
      </c>
      <c r="S2535" t="str">
        <f>IF(Table1[[#This Row],[Current Employee Rating]]&gt;=4,"High Performer",IF(Table1[[#This Row],[Current Employee Rating]]&gt;=3,"Average Performer","Low Performer"))</f>
        <v>Low Performer</v>
      </c>
      <c r="T2535">
        <v>1</v>
      </c>
      <c r="U2535" s="1">
        <v>44954</v>
      </c>
      <c r="V2535">
        <v>1</v>
      </c>
      <c r="W2535" t="str">
        <f>IF(Table1[[#This Row],[Engagement Score]]&lt;3,"Low",IF(Table1[[#This Row],[Engagement Score]]&lt;4,"Medium","High"))</f>
        <v>Low</v>
      </c>
      <c r="X2535">
        <v>1</v>
      </c>
      <c r="Y2535" t="str">
        <f>IF(Table1[[#This Row],[Satisfaction Score]]&lt;3,"Unsatisfied",IF(Table1[[#This Row],[Satisfaction Score]]&lt;4,"Neutral","Satisfied"))</f>
        <v>Unsatisfied</v>
      </c>
      <c r="Z2535">
        <v>5</v>
      </c>
      <c r="AA2535" s="1">
        <v>44990</v>
      </c>
      <c r="AB2535" t="s">
        <v>41</v>
      </c>
      <c r="AC2535" t="s">
        <v>42</v>
      </c>
      <c r="AD2535" t="s">
        <v>63</v>
      </c>
      <c r="AE2535">
        <v>1</v>
      </c>
      <c r="AF2535" s="5">
        <v>548.95000000000005</v>
      </c>
      <c r="AG2535">
        <v>61</v>
      </c>
      <c r="AH2535" t="str">
        <f t="shared" si="39"/>
        <v>Old</v>
      </c>
    </row>
    <row r="2536" spans="1:34" x14ac:dyDescent="0.25">
      <c r="A2536">
        <v>3081</v>
      </c>
      <c r="B2536" s="1">
        <v>44124</v>
      </c>
      <c r="C2536">
        <v>5</v>
      </c>
      <c r="D2536" t="s">
        <v>28</v>
      </c>
      <c r="E2536" t="s">
        <v>64</v>
      </c>
      <c r="F2536" t="s">
        <v>30</v>
      </c>
      <c r="G2536" t="s">
        <v>46</v>
      </c>
      <c r="H2536" t="s">
        <v>32</v>
      </c>
      <c r="I2536" t="s">
        <v>46</v>
      </c>
      <c r="J2536" t="s">
        <v>34</v>
      </c>
      <c r="K2536" t="s">
        <v>188</v>
      </c>
      <c r="L2536" t="s">
        <v>35</v>
      </c>
      <c r="M2536" s="1">
        <v>29297</v>
      </c>
      <c r="N2536" t="s">
        <v>36</v>
      </c>
      <c r="O2536" t="s">
        <v>48</v>
      </c>
      <c r="P2536" t="s">
        <v>38</v>
      </c>
      <c r="Q2536" t="s">
        <v>39</v>
      </c>
      <c r="R2536" t="s">
        <v>40</v>
      </c>
      <c r="S2536" t="str">
        <f>IF(Table1[[#This Row],[Current Employee Rating]]&gt;=4,"High Performer",IF(Table1[[#This Row],[Current Employee Rating]]&gt;=3,"Average Performer","Low Performer"))</f>
        <v>Low Performer</v>
      </c>
      <c r="T2536">
        <v>2</v>
      </c>
      <c r="U2536" s="1">
        <v>45036</v>
      </c>
      <c r="V2536">
        <v>3</v>
      </c>
      <c r="W2536" t="str">
        <f>IF(Table1[[#This Row],[Engagement Score]]&lt;3,"Low",IF(Table1[[#This Row],[Engagement Score]]&lt;4,"Medium","High"))</f>
        <v>Medium</v>
      </c>
      <c r="X2536">
        <v>3</v>
      </c>
      <c r="Y2536" t="str">
        <f>IF(Table1[[#This Row],[Satisfaction Score]]&lt;3,"Unsatisfied",IF(Table1[[#This Row],[Satisfaction Score]]&lt;4,"Neutral","Satisfied"))</f>
        <v>Neutral</v>
      </c>
      <c r="Z2536">
        <v>1</v>
      </c>
      <c r="AA2536" s="1">
        <v>44801</v>
      </c>
      <c r="AB2536" t="s">
        <v>50</v>
      </c>
      <c r="AC2536" t="s">
        <v>42</v>
      </c>
      <c r="AD2536" t="s">
        <v>63</v>
      </c>
      <c r="AE2536">
        <v>2</v>
      </c>
      <c r="AF2536" s="5">
        <v>316.38</v>
      </c>
      <c r="AG2536">
        <v>40</v>
      </c>
      <c r="AH2536" t="str">
        <f t="shared" si="39"/>
        <v>Middle Aged</v>
      </c>
    </row>
    <row r="2537" spans="1:34" x14ac:dyDescent="0.25">
      <c r="A2537">
        <v>3082</v>
      </c>
      <c r="B2537" s="1">
        <v>44883</v>
      </c>
      <c r="C2537">
        <v>3</v>
      </c>
      <c r="D2537" t="s">
        <v>28</v>
      </c>
      <c r="E2537" t="s">
        <v>94</v>
      </c>
      <c r="F2537" t="s">
        <v>30</v>
      </c>
      <c r="G2537" t="s">
        <v>46</v>
      </c>
      <c r="H2537" t="s">
        <v>45</v>
      </c>
      <c r="I2537" t="s">
        <v>46</v>
      </c>
      <c r="J2537" t="s">
        <v>34</v>
      </c>
      <c r="K2537" t="s">
        <v>188</v>
      </c>
      <c r="L2537" t="s">
        <v>70</v>
      </c>
      <c r="M2537" s="1">
        <v>32420</v>
      </c>
      <c r="N2537" t="s">
        <v>36</v>
      </c>
      <c r="O2537" t="s">
        <v>37</v>
      </c>
      <c r="P2537" t="s">
        <v>60</v>
      </c>
      <c r="Q2537" t="s">
        <v>61</v>
      </c>
      <c r="R2537" t="s">
        <v>40</v>
      </c>
      <c r="S2537" t="str">
        <f>IF(Table1[[#This Row],[Current Employee Rating]]&gt;=4,"High Performer",IF(Table1[[#This Row],[Current Employee Rating]]&gt;=3,"Average Performer","Low Performer"))</f>
        <v>Low Performer</v>
      </c>
      <c r="T2537">
        <v>1</v>
      </c>
      <c r="U2537" s="1">
        <v>45137</v>
      </c>
      <c r="V2537">
        <v>4</v>
      </c>
      <c r="W2537" t="str">
        <f>IF(Table1[[#This Row],[Engagement Score]]&lt;3,"Low",IF(Table1[[#This Row],[Engagement Score]]&lt;4,"Medium","High"))</f>
        <v>High</v>
      </c>
      <c r="X2537">
        <v>3</v>
      </c>
      <c r="Y2537" t="str">
        <f>IF(Table1[[#This Row],[Satisfaction Score]]&lt;3,"Unsatisfied",IF(Table1[[#This Row],[Satisfaction Score]]&lt;4,"Neutral","Satisfied"))</f>
        <v>Neutral</v>
      </c>
      <c r="Z2537">
        <v>4</v>
      </c>
      <c r="AA2537" s="1">
        <v>45061</v>
      </c>
      <c r="AB2537" t="s">
        <v>62</v>
      </c>
      <c r="AC2537" t="s">
        <v>51</v>
      </c>
      <c r="AD2537" t="s">
        <v>52</v>
      </c>
      <c r="AE2537">
        <v>4</v>
      </c>
      <c r="AF2537" s="5">
        <v>696.51</v>
      </c>
      <c r="AG2537">
        <v>34</v>
      </c>
      <c r="AH2537" t="str">
        <f t="shared" si="39"/>
        <v>Adult</v>
      </c>
    </row>
    <row r="2538" spans="1:34" x14ac:dyDescent="0.25">
      <c r="A2538">
        <v>3083</v>
      </c>
      <c r="B2538" s="1">
        <v>44940</v>
      </c>
      <c r="C2538">
        <v>3</v>
      </c>
      <c r="D2538" t="s">
        <v>28</v>
      </c>
      <c r="E2538" t="s">
        <v>74</v>
      </c>
      <c r="F2538" t="s">
        <v>30</v>
      </c>
      <c r="G2538" t="s">
        <v>31</v>
      </c>
      <c r="H2538" t="s">
        <v>32</v>
      </c>
      <c r="I2538" t="s">
        <v>55</v>
      </c>
      <c r="J2538" t="s">
        <v>34</v>
      </c>
      <c r="K2538" t="s">
        <v>188</v>
      </c>
      <c r="L2538" t="s">
        <v>47</v>
      </c>
      <c r="M2538" s="1">
        <v>24616</v>
      </c>
      <c r="N2538" t="s">
        <v>36</v>
      </c>
      <c r="O2538" t="s">
        <v>48</v>
      </c>
      <c r="P2538" t="s">
        <v>84</v>
      </c>
      <c r="Q2538" t="s">
        <v>39</v>
      </c>
      <c r="R2538" t="s">
        <v>40</v>
      </c>
      <c r="S2538" t="str">
        <f>IF(Table1[[#This Row],[Current Employee Rating]]&gt;=4,"High Performer",IF(Table1[[#This Row],[Current Employee Rating]]&gt;=3,"Average Performer","Low Performer"))</f>
        <v>Low Performer</v>
      </c>
      <c r="T2538">
        <v>2</v>
      </c>
      <c r="U2538" s="1">
        <v>44981</v>
      </c>
      <c r="V2538">
        <v>4</v>
      </c>
      <c r="W2538" t="str">
        <f>IF(Table1[[#This Row],[Engagement Score]]&lt;3,"Low",IF(Table1[[#This Row],[Engagement Score]]&lt;4,"Medium","High"))</f>
        <v>High</v>
      </c>
      <c r="X2538">
        <v>4</v>
      </c>
      <c r="Y2538" t="str">
        <f>IF(Table1[[#This Row],[Satisfaction Score]]&lt;3,"Unsatisfied",IF(Table1[[#This Row],[Satisfaction Score]]&lt;4,"Neutral","Satisfied"))</f>
        <v>Satisfied</v>
      </c>
      <c r="Z2538">
        <v>3</v>
      </c>
      <c r="AA2538" s="1">
        <v>45054</v>
      </c>
      <c r="AB2538" t="s">
        <v>68</v>
      </c>
      <c r="AC2538" t="s">
        <v>51</v>
      </c>
      <c r="AD2538" t="s">
        <v>63</v>
      </c>
      <c r="AE2538">
        <v>2</v>
      </c>
      <c r="AF2538" s="5">
        <v>413.66</v>
      </c>
      <c r="AG2538">
        <v>56</v>
      </c>
      <c r="AH2538" t="str">
        <f t="shared" si="39"/>
        <v>Middle Aged</v>
      </c>
    </row>
    <row r="2539" spans="1:34" x14ac:dyDescent="0.25">
      <c r="A2539">
        <v>3084</v>
      </c>
      <c r="B2539" s="1">
        <v>44131</v>
      </c>
      <c r="C2539">
        <v>5</v>
      </c>
      <c r="D2539" t="s">
        <v>28</v>
      </c>
      <c r="E2539" t="s">
        <v>81</v>
      </c>
      <c r="F2539" t="s">
        <v>30</v>
      </c>
      <c r="G2539" t="s">
        <v>46</v>
      </c>
      <c r="H2539" t="s">
        <v>45</v>
      </c>
      <c r="I2539" t="s">
        <v>33</v>
      </c>
      <c r="J2539" t="s">
        <v>34</v>
      </c>
      <c r="K2539" t="s">
        <v>188</v>
      </c>
      <c r="L2539" t="s">
        <v>65</v>
      </c>
      <c r="M2539" s="1">
        <v>35245</v>
      </c>
      <c r="N2539" t="s">
        <v>36</v>
      </c>
      <c r="O2539" t="s">
        <v>48</v>
      </c>
      <c r="P2539" t="s">
        <v>72</v>
      </c>
      <c r="Q2539" t="s">
        <v>39</v>
      </c>
      <c r="R2539" t="s">
        <v>40</v>
      </c>
      <c r="S2539" t="str">
        <f>IF(Table1[[#This Row],[Current Employee Rating]]&gt;=4,"High Performer",IF(Table1[[#This Row],[Current Employee Rating]]&gt;=3,"Average Performer","Low Performer"))</f>
        <v>High Performer</v>
      </c>
      <c r="T2539">
        <v>4</v>
      </c>
      <c r="U2539" s="1">
        <v>44901</v>
      </c>
      <c r="V2539">
        <v>5</v>
      </c>
      <c r="W2539" t="str">
        <f>IF(Table1[[#This Row],[Engagement Score]]&lt;3,"Low",IF(Table1[[#This Row],[Engagement Score]]&lt;4,"Medium","High"))</f>
        <v>High</v>
      </c>
      <c r="X2539">
        <v>3</v>
      </c>
      <c r="Y2539" t="str">
        <f>IF(Table1[[#This Row],[Satisfaction Score]]&lt;3,"Unsatisfied",IF(Table1[[#This Row],[Satisfaction Score]]&lt;4,"Neutral","Satisfied"))</f>
        <v>Neutral</v>
      </c>
      <c r="Z2539">
        <v>3</v>
      </c>
      <c r="AA2539" s="1">
        <v>44999</v>
      </c>
      <c r="AB2539" t="s">
        <v>50</v>
      </c>
      <c r="AC2539" t="s">
        <v>51</v>
      </c>
      <c r="AD2539" t="s">
        <v>63</v>
      </c>
      <c r="AE2539">
        <v>5</v>
      </c>
      <c r="AF2539" s="5">
        <v>109.14</v>
      </c>
      <c r="AG2539">
        <v>24</v>
      </c>
      <c r="AH2539" t="str">
        <f t="shared" si="39"/>
        <v>Young Adult</v>
      </c>
    </row>
    <row r="2540" spans="1:34" x14ac:dyDescent="0.25">
      <c r="A2540">
        <v>3085</v>
      </c>
      <c r="B2540" s="1">
        <v>44072</v>
      </c>
      <c r="C2540">
        <v>5</v>
      </c>
      <c r="D2540" t="s">
        <v>28</v>
      </c>
      <c r="E2540" t="s">
        <v>54</v>
      </c>
      <c r="F2540" t="s">
        <v>30</v>
      </c>
      <c r="G2540" t="s">
        <v>55</v>
      </c>
      <c r="H2540" t="s">
        <v>32</v>
      </c>
      <c r="I2540" t="s">
        <v>55</v>
      </c>
      <c r="J2540" t="s">
        <v>34</v>
      </c>
      <c r="K2540" t="s">
        <v>188</v>
      </c>
      <c r="L2540" t="s">
        <v>70</v>
      </c>
      <c r="M2540" s="1">
        <v>23074</v>
      </c>
      <c r="N2540" t="s">
        <v>36</v>
      </c>
      <c r="O2540" t="s">
        <v>37</v>
      </c>
      <c r="P2540" t="s">
        <v>84</v>
      </c>
      <c r="Q2540" t="s">
        <v>61</v>
      </c>
      <c r="R2540" t="s">
        <v>40</v>
      </c>
      <c r="S2540" t="str">
        <f>IF(Table1[[#This Row],[Current Employee Rating]]&gt;=4,"High Performer",IF(Table1[[#This Row],[Current Employee Rating]]&gt;=3,"Average Performer","Low Performer"))</f>
        <v>Low Performer</v>
      </c>
      <c r="T2540">
        <v>2</v>
      </c>
      <c r="U2540" s="1">
        <v>44905</v>
      </c>
      <c r="V2540">
        <v>4</v>
      </c>
      <c r="W2540" t="str">
        <f>IF(Table1[[#This Row],[Engagement Score]]&lt;3,"Low",IF(Table1[[#This Row],[Engagement Score]]&lt;4,"Medium","High"))</f>
        <v>High</v>
      </c>
      <c r="X2540">
        <v>3</v>
      </c>
      <c r="Y2540" t="str">
        <f>IF(Table1[[#This Row],[Satisfaction Score]]&lt;3,"Unsatisfied",IF(Table1[[#This Row],[Satisfaction Score]]&lt;4,"Neutral","Satisfied"))</f>
        <v>Neutral</v>
      </c>
      <c r="Z2540">
        <v>5</v>
      </c>
      <c r="AA2540" s="1">
        <v>44980</v>
      </c>
      <c r="AB2540" t="s">
        <v>68</v>
      </c>
      <c r="AC2540" t="s">
        <v>51</v>
      </c>
      <c r="AD2540" t="s">
        <v>43</v>
      </c>
      <c r="AE2540">
        <v>2</v>
      </c>
      <c r="AF2540" s="5">
        <v>855.84</v>
      </c>
      <c r="AG2540">
        <v>57</v>
      </c>
      <c r="AH2540" t="str">
        <f t="shared" si="39"/>
        <v>Middle Aged</v>
      </c>
    </row>
    <row r="2541" spans="1:34" x14ac:dyDescent="0.25">
      <c r="A2541">
        <v>3086</v>
      </c>
      <c r="B2541" s="1">
        <v>43822</v>
      </c>
      <c r="C2541">
        <v>6</v>
      </c>
      <c r="D2541" t="s">
        <v>28</v>
      </c>
      <c r="E2541" t="s">
        <v>69</v>
      </c>
      <c r="F2541" t="s">
        <v>30</v>
      </c>
      <c r="G2541" t="s">
        <v>46</v>
      </c>
      <c r="H2541" t="s">
        <v>56</v>
      </c>
      <c r="I2541" t="s">
        <v>33</v>
      </c>
      <c r="J2541" t="s">
        <v>34</v>
      </c>
      <c r="K2541" t="s">
        <v>188</v>
      </c>
      <c r="L2541" t="s">
        <v>47</v>
      </c>
      <c r="M2541" s="1">
        <v>31865</v>
      </c>
      <c r="N2541" t="s">
        <v>36</v>
      </c>
      <c r="O2541" t="s">
        <v>37</v>
      </c>
      <c r="P2541" t="s">
        <v>84</v>
      </c>
      <c r="Q2541" t="s">
        <v>77</v>
      </c>
      <c r="R2541" t="s">
        <v>40</v>
      </c>
      <c r="S2541" t="str">
        <f>IF(Table1[[#This Row],[Current Employee Rating]]&gt;=4,"High Performer",IF(Table1[[#This Row],[Current Employee Rating]]&gt;=3,"Average Performer","Low Performer"))</f>
        <v>Low Performer</v>
      </c>
      <c r="T2541">
        <v>1</v>
      </c>
      <c r="U2541" s="1">
        <v>45120</v>
      </c>
      <c r="V2541">
        <v>4</v>
      </c>
      <c r="W2541" t="str">
        <f>IF(Table1[[#This Row],[Engagement Score]]&lt;3,"Low",IF(Table1[[#This Row],[Engagement Score]]&lt;4,"Medium","High"))</f>
        <v>High</v>
      </c>
      <c r="X2541">
        <v>2</v>
      </c>
      <c r="Y2541" t="str">
        <f>IF(Table1[[#This Row],[Satisfaction Score]]&lt;3,"Unsatisfied",IF(Table1[[#This Row],[Satisfaction Score]]&lt;4,"Neutral","Satisfied"))</f>
        <v>Unsatisfied</v>
      </c>
      <c r="Z2541">
        <v>2</v>
      </c>
      <c r="AA2541" s="1">
        <v>45104</v>
      </c>
      <c r="AB2541" t="s">
        <v>92</v>
      </c>
      <c r="AC2541" t="s">
        <v>42</v>
      </c>
      <c r="AD2541" t="s">
        <v>52</v>
      </c>
      <c r="AE2541">
        <v>2</v>
      </c>
      <c r="AF2541" s="5">
        <v>288.08999999999997</v>
      </c>
      <c r="AG2541">
        <v>32</v>
      </c>
      <c r="AH2541" t="str">
        <f t="shared" si="39"/>
        <v>Adult</v>
      </c>
    </row>
    <row r="2542" spans="1:34" x14ac:dyDescent="0.25">
      <c r="A2542">
        <v>3087</v>
      </c>
      <c r="B2542" s="1">
        <v>45110</v>
      </c>
      <c r="C2542">
        <v>2</v>
      </c>
      <c r="D2542" t="s">
        <v>28</v>
      </c>
      <c r="E2542" t="s">
        <v>29</v>
      </c>
      <c r="F2542" t="s">
        <v>30</v>
      </c>
      <c r="G2542" t="s">
        <v>31</v>
      </c>
      <c r="H2542" t="s">
        <v>56</v>
      </c>
      <c r="I2542" t="s">
        <v>46</v>
      </c>
      <c r="J2542" t="s">
        <v>34</v>
      </c>
      <c r="K2542" t="s">
        <v>188</v>
      </c>
      <c r="L2542" t="s">
        <v>96</v>
      </c>
      <c r="M2542" s="1">
        <v>17571</v>
      </c>
      <c r="N2542" t="s">
        <v>36</v>
      </c>
      <c r="O2542" t="s">
        <v>37</v>
      </c>
      <c r="P2542" t="s">
        <v>72</v>
      </c>
      <c r="Q2542" t="s">
        <v>67</v>
      </c>
      <c r="R2542" t="s">
        <v>40</v>
      </c>
      <c r="S2542" t="str">
        <f>IF(Table1[[#This Row],[Current Employee Rating]]&gt;=4,"High Performer",IF(Table1[[#This Row],[Current Employee Rating]]&gt;=3,"Average Performer","Low Performer"))</f>
        <v>High Performer</v>
      </c>
      <c r="T2542">
        <v>4</v>
      </c>
      <c r="U2542" s="1">
        <v>44796</v>
      </c>
      <c r="V2542">
        <v>4</v>
      </c>
      <c r="W2542" t="str">
        <f>IF(Table1[[#This Row],[Engagement Score]]&lt;3,"Low",IF(Table1[[#This Row],[Engagement Score]]&lt;4,"Medium","High"))</f>
        <v>High</v>
      </c>
      <c r="X2542">
        <v>3</v>
      </c>
      <c r="Y2542" t="str">
        <f>IF(Table1[[#This Row],[Satisfaction Score]]&lt;3,"Unsatisfied",IF(Table1[[#This Row],[Satisfaction Score]]&lt;4,"Neutral","Satisfied"))</f>
        <v>Neutral</v>
      </c>
      <c r="Z2542">
        <v>4</v>
      </c>
      <c r="AA2542" s="1">
        <v>45115</v>
      </c>
      <c r="AB2542" t="s">
        <v>92</v>
      </c>
      <c r="AC2542" t="s">
        <v>42</v>
      </c>
      <c r="AD2542" t="s">
        <v>73</v>
      </c>
      <c r="AE2542">
        <v>2</v>
      </c>
      <c r="AF2542" s="5">
        <v>776.34</v>
      </c>
      <c r="AG2542">
        <v>75</v>
      </c>
      <c r="AH2542" t="str">
        <f t="shared" si="39"/>
        <v>Old</v>
      </c>
    </row>
    <row r="2543" spans="1:34" x14ac:dyDescent="0.25">
      <c r="A2543">
        <v>3088</v>
      </c>
      <c r="B2543" s="1">
        <v>44830</v>
      </c>
      <c r="C2543">
        <v>3</v>
      </c>
      <c r="D2543" t="s">
        <v>28</v>
      </c>
      <c r="E2543" t="s">
        <v>85</v>
      </c>
      <c r="F2543" t="s">
        <v>30</v>
      </c>
      <c r="G2543" t="s">
        <v>46</v>
      </c>
      <c r="H2543" t="s">
        <v>56</v>
      </c>
      <c r="I2543" t="s">
        <v>46</v>
      </c>
      <c r="J2543" t="s">
        <v>34</v>
      </c>
      <c r="K2543" t="s">
        <v>188</v>
      </c>
      <c r="L2543" t="s">
        <v>70</v>
      </c>
      <c r="M2543" s="1">
        <v>16151</v>
      </c>
      <c r="N2543" t="s">
        <v>36</v>
      </c>
      <c r="O2543" t="s">
        <v>37</v>
      </c>
      <c r="P2543" t="s">
        <v>60</v>
      </c>
      <c r="Q2543" t="s">
        <v>67</v>
      </c>
      <c r="R2543" t="s">
        <v>40</v>
      </c>
      <c r="S2543" t="str">
        <f>IF(Table1[[#This Row],[Current Employee Rating]]&gt;=4,"High Performer",IF(Table1[[#This Row],[Current Employee Rating]]&gt;=3,"Average Performer","Low Performer"))</f>
        <v>High Performer</v>
      </c>
      <c r="T2543">
        <v>5</v>
      </c>
      <c r="U2543" s="1">
        <v>44870</v>
      </c>
      <c r="V2543">
        <v>5</v>
      </c>
      <c r="W2543" t="str">
        <f>IF(Table1[[#This Row],[Engagement Score]]&lt;3,"Low",IF(Table1[[#This Row],[Engagement Score]]&lt;4,"Medium","High"))</f>
        <v>High</v>
      </c>
      <c r="X2543">
        <v>3</v>
      </c>
      <c r="Y2543" t="str">
        <f>IF(Table1[[#This Row],[Satisfaction Score]]&lt;3,"Unsatisfied",IF(Table1[[#This Row],[Satisfaction Score]]&lt;4,"Neutral","Satisfied"))</f>
        <v>Neutral</v>
      </c>
      <c r="Z2543">
        <v>5</v>
      </c>
      <c r="AA2543" s="1">
        <v>45071</v>
      </c>
      <c r="AB2543" t="s">
        <v>50</v>
      </c>
      <c r="AC2543" t="s">
        <v>51</v>
      </c>
      <c r="AD2543" t="s">
        <v>52</v>
      </c>
      <c r="AE2543">
        <v>3</v>
      </c>
      <c r="AF2543" s="5">
        <v>732.88</v>
      </c>
      <c r="AG2543">
        <v>78</v>
      </c>
      <c r="AH2543" t="str">
        <f t="shared" si="39"/>
        <v>Old</v>
      </c>
    </row>
    <row r="2544" spans="1:34" x14ac:dyDescent="0.25">
      <c r="A2544">
        <v>3089</v>
      </c>
      <c r="B2544" s="1">
        <v>43960</v>
      </c>
      <c r="C2544">
        <v>6</v>
      </c>
      <c r="D2544" t="s">
        <v>28</v>
      </c>
      <c r="E2544" t="s">
        <v>44</v>
      </c>
      <c r="F2544" t="s">
        <v>30</v>
      </c>
      <c r="G2544" t="s">
        <v>31</v>
      </c>
      <c r="H2544" t="s">
        <v>45</v>
      </c>
      <c r="I2544" t="s">
        <v>33</v>
      </c>
      <c r="J2544" t="s">
        <v>34</v>
      </c>
      <c r="K2544" t="s">
        <v>188</v>
      </c>
      <c r="L2544" t="s">
        <v>70</v>
      </c>
      <c r="M2544" s="1">
        <v>23147</v>
      </c>
      <c r="N2544" t="s">
        <v>36</v>
      </c>
      <c r="O2544" t="s">
        <v>37</v>
      </c>
      <c r="P2544" t="s">
        <v>72</v>
      </c>
      <c r="Q2544" t="s">
        <v>61</v>
      </c>
      <c r="R2544" t="s">
        <v>40</v>
      </c>
      <c r="S2544" t="str">
        <f>IF(Table1[[#This Row],[Current Employee Rating]]&gt;=4,"High Performer",IF(Table1[[#This Row],[Current Employee Rating]]&gt;=3,"Average Performer","Low Performer"))</f>
        <v>High Performer</v>
      </c>
      <c r="T2544">
        <v>4</v>
      </c>
      <c r="U2544" s="1">
        <v>45085</v>
      </c>
      <c r="V2544">
        <v>5</v>
      </c>
      <c r="W2544" t="str">
        <f>IF(Table1[[#This Row],[Engagement Score]]&lt;3,"Low",IF(Table1[[#This Row],[Engagement Score]]&lt;4,"Medium","High"))</f>
        <v>High</v>
      </c>
      <c r="X2544">
        <v>3</v>
      </c>
      <c r="Y2544" t="str">
        <f>IF(Table1[[#This Row],[Satisfaction Score]]&lt;3,"Unsatisfied",IF(Table1[[#This Row],[Satisfaction Score]]&lt;4,"Neutral","Satisfied"))</f>
        <v>Neutral</v>
      </c>
      <c r="Z2544">
        <v>5</v>
      </c>
      <c r="AA2544" s="1">
        <v>44928</v>
      </c>
      <c r="AB2544" t="s">
        <v>41</v>
      </c>
      <c r="AC2544" t="s">
        <v>42</v>
      </c>
      <c r="AD2544" t="s">
        <v>43</v>
      </c>
      <c r="AE2544">
        <v>4</v>
      </c>
      <c r="AF2544" s="5">
        <v>788.1</v>
      </c>
      <c r="AG2544">
        <v>57</v>
      </c>
      <c r="AH2544" t="str">
        <f t="shared" si="39"/>
        <v>Middle Aged</v>
      </c>
    </row>
    <row r="2545" spans="1:34" x14ac:dyDescent="0.25">
      <c r="A2545">
        <v>3090</v>
      </c>
      <c r="B2545" s="1">
        <v>44993</v>
      </c>
      <c r="C2545">
        <v>3</v>
      </c>
      <c r="D2545" t="s">
        <v>28</v>
      </c>
      <c r="E2545" t="s">
        <v>87</v>
      </c>
      <c r="F2545" t="s">
        <v>30</v>
      </c>
      <c r="G2545" t="s">
        <v>46</v>
      </c>
      <c r="H2545" t="s">
        <v>56</v>
      </c>
      <c r="I2545" t="s">
        <v>46</v>
      </c>
      <c r="J2545" t="s">
        <v>34</v>
      </c>
      <c r="K2545" t="s">
        <v>188</v>
      </c>
      <c r="L2545" t="s">
        <v>70</v>
      </c>
      <c r="M2545" s="1">
        <v>20865</v>
      </c>
      <c r="N2545" t="s">
        <v>36</v>
      </c>
      <c r="O2545" t="s">
        <v>48</v>
      </c>
      <c r="P2545" t="s">
        <v>72</v>
      </c>
      <c r="Q2545" t="s">
        <v>67</v>
      </c>
      <c r="R2545" t="s">
        <v>40</v>
      </c>
      <c r="S2545" t="str">
        <f>IF(Table1[[#This Row],[Current Employee Rating]]&gt;=4,"High Performer",IF(Table1[[#This Row],[Current Employee Rating]]&gt;=3,"Average Performer","Low Performer"))</f>
        <v>High Performer</v>
      </c>
      <c r="T2545">
        <v>5</v>
      </c>
      <c r="U2545" s="1">
        <v>44941</v>
      </c>
      <c r="V2545">
        <v>3</v>
      </c>
      <c r="W2545" t="str">
        <f>IF(Table1[[#This Row],[Engagement Score]]&lt;3,"Low",IF(Table1[[#This Row],[Engagement Score]]&lt;4,"Medium","High"))</f>
        <v>Medium</v>
      </c>
      <c r="X2545">
        <v>2</v>
      </c>
      <c r="Y2545" t="str">
        <f>IF(Table1[[#This Row],[Satisfaction Score]]&lt;3,"Unsatisfied",IF(Table1[[#This Row],[Satisfaction Score]]&lt;4,"Neutral","Satisfied"))</f>
        <v>Unsatisfied</v>
      </c>
      <c r="Z2545">
        <v>4</v>
      </c>
      <c r="AA2545" s="1">
        <v>44889</v>
      </c>
      <c r="AB2545" t="s">
        <v>68</v>
      </c>
      <c r="AC2545" t="s">
        <v>42</v>
      </c>
      <c r="AD2545" t="s">
        <v>52</v>
      </c>
      <c r="AE2545">
        <v>4</v>
      </c>
      <c r="AF2545" s="5">
        <v>284.29000000000002</v>
      </c>
      <c r="AG2545">
        <v>66</v>
      </c>
      <c r="AH2545" t="str">
        <f t="shared" si="39"/>
        <v>Old</v>
      </c>
    </row>
    <row r="2546" spans="1:34" x14ac:dyDescent="0.25">
      <c r="A2546">
        <v>3091</v>
      </c>
      <c r="B2546" s="1">
        <v>43523</v>
      </c>
      <c r="C2546">
        <v>7</v>
      </c>
      <c r="D2546" t="s">
        <v>28</v>
      </c>
      <c r="E2546" t="s">
        <v>64</v>
      </c>
      <c r="F2546" t="s">
        <v>108</v>
      </c>
      <c r="G2546" t="s">
        <v>31</v>
      </c>
      <c r="H2546" t="s">
        <v>56</v>
      </c>
      <c r="I2546" t="s">
        <v>46</v>
      </c>
      <c r="J2546" t="s">
        <v>34</v>
      </c>
      <c r="K2546" t="s">
        <v>188</v>
      </c>
      <c r="L2546" t="s">
        <v>109</v>
      </c>
      <c r="M2546" s="1">
        <v>21250</v>
      </c>
      <c r="N2546" t="s">
        <v>36</v>
      </c>
      <c r="O2546" t="s">
        <v>48</v>
      </c>
      <c r="P2546" t="s">
        <v>38</v>
      </c>
      <c r="Q2546" t="s">
        <v>61</v>
      </c>
      <c r="R2546" t="s">
        <v>40</v>
      </c>
      <c r="S2546" t="str">
        <f>IF(Table1[[#This Row],[Current Employee Rating]]&gt;=4,"High Performer",IF(Table1[[#This Row],[Current Employee Rating]]&gt;=3,"Average Performer","Low Performer"))</f>
        <v>High Performer</v>
      </c>
      <c r="T2546">
        <v>5</v>
      </c>
      <c r="U2546" s="1">
        <v>44967</v>
      </c>
      <c r="V2546">
        <v>2</v>
      </c>
      <c r="W2546" t="str">
        <f>IF(Table1[[#This Row],[Engagement Score]]&lt;3,"Low",IF(Table1[[#This Row],[Engagement Score]]&lt;4,"Medium","High"))</f>
        <v>Low</v>
      </c>
      <c r="X2546">
        <v>2</v>
      </c>
      <c r="Y2546" t="str">
        <f>IF(Table1[[#This Row],[Satisfaction Score]]&lt;3,"Unsatisfied",IF(Table1[[#This Row],[Satisfaction Score]]&lt;4,"Neutral","Satisfied"))</f>
        <v>Unsatisfied</v>
      </c>
      <c r="Z2546">
        <v>4</v>
      </c>
      <c r="AA2546" s="1">
        <v>44875</v>
      </c>
      <c r="AB2546" t="s">
        <v>62</v>
      </c>
      <c r="AC2546" t="s">
        <v>51</v>
      </c>
      <c r="AD2546" t="s">
        <v>63</v>
      </c>
      <c r="AE2546">
        <v>5</v>
      </c>
      <c r="AF2546" s="5">
        <v>872.29</v>
      </c>
      <c r="AG2546">
        <v>61</v>
      </c>
      <c r="AH2546" t="str">
        <f t="shared" si="39"/>
        <v>Old</v>
      </c>
    </row>
    <row r="2547" spans="1:34" x14ac:dyDescent="0.25">
      <c r="A2547">
        <v>3092</v>
      </c>
      <c r="B2547" s="1">
        <v>43842</v>
      </c>
      <c r="C2547">
        <v>6</v>
      </c>
      <c r="D2547" t="s">
        <v>106</v>
      </c>
      <c r="E2547" t="s">
        <v>64</v>
      </c>
      <c r="F2547" t="s">
        <v>30</v>
      </c>
      <c r="G2547" t="s">
        <v>31</v>
      </c>
      <c r="H2547" t="s">
        <v>45</v>
      </c>
      <c r="I2547" t="s">
        <v>55</v>
      </c>
      <c r="J2547" t="s">
        <v>34</v>
      </c>
      <c r="K2547" t="s">
        <v>188</v>
      </c>
      <c r="L2547" t="s">
        <v>70</v>
      </c>
      <c r="M2547" s="1">
        <v>29199</v>
      </c>
      <c r="N2547" t="s">
        <v>36</v>
      </c>
      <c r="O2547" t="s">
        <v>37</v>
      </c>
      <c r="P2547" t="s">
        <v>60</v>
      </c>
      <c r="Q2547" t="s">
        <v>67</v>
      </c>
      <c r="R2547" t="s">
        <v>40</v>
      </c>
      <c r="S2547" t="str">
        <f>IF(Table1[[#This Row],[Current Employee Rating]]&gt;=4,"High Performer",IF(Table1[[#This Row],[Current Employee Rating]]&gt;=3,"Average Performer","Low Performer"))</f>
        <v>Low Performer</v>
      </c>
      <c r="T2547">
        <v>2</v>
      </c>
      <c r="U2547" s="1">
        <v>45031</v>
      </c>
      <c r="V2547">
        <v>4</v>
      </c>
      <c r="W2547" t="str">
        <f>IF(Table1[[#This Row],[Engagement Score]]&lt;3,"Low",IF(Table1[[#This Row],[Engagement Score]]&lt;4,"Medium","High"))</f>
        <v>High</v>
      </c>
      <c r="X2547">
        <v>4</v>
      </c>
      <c r="Y2547" t="str">
        <f>IF(Table1[[#This Row],[Satisfaction Score]]&lt;3,"Unsatisfied",IF(Table1[[#This Row],[Satisfaction Score]]&lt;4,"Neutral","Satisfied"))</f>
        <v>Satisfied</v>
      </c>
      <c r="Z2547">
        <v>1</v>
      </c>
      <c r="AA2547" s="1">
        <v>44841</v>
      </c>
      <c r="AB2547" t="s">
        <v>41</v>
      </c>
      <c r="AC2547" t="s">
        <v>42</v>
      </c>
      <c r="AD2547" t="s">
        <v>73</v>
      </c>
      <c r="AE2547">
        <v>1</v>
      </c>
      <c r="AF2547" s="5">
        <v>372.99</v>
      </c>
      <c r="AG2547">
        <v>41</v>
      </c>
      <c r="AH2547" t="str">
        <f t="shared" si="39"/>
        <v>Middle Aged</v>
      </c>
    </row>
    <row r="2548" spans="1:34" x14ac:dyDescent="0.25">
      <c r="A2548">
        <v>3093</v>
      </c>
      <c r="B2548" s="1">
        <v>43645</v>
      </c>
      <c r="C2548">
        <v>6</v>
      </c>
      <c r="D2548" t="s">
        <v>106</v>
      </c>
      <c r="E2548" t="s">
        <v>94</v>
      </c>
      <c r="F2548" t="s">
        <v>30</v>
      </c>
      <c r="G2548" t="s">
        <v>55</v>
      </c>
      <c r="H2548" t="s">
        <v>56</v>
      </c>
      <c r="I2548" t="s">
        <v>55</v>
      </c>
      <c r="J2548" t="s">
        <v>34</v>
      </c>
      <c r="K2548" t="s">
        <v>188</v>
      </c>
      <c r="L2548" t="s">
        <v>89</v>
      </c>
      <c r="M2548" s="1">
        <v>28024</v>
      </c>
      <c r="N2548" t="s">
        <v>36</v>
      </c>
      <c r="O2548" t="s">
        <v>37</v>
      </c>
      <c r="P2548" t="s">
        <v>84</v>
      </c>
      <c r="Q2548" t="s">
        <v>77</v>
      </c>
      <c r="R2548" t="s">
        <v>40</v>
      </c>
      <c r="S2548" t="str">
        <f>IF(Table1[[#This Row],[Current Employee Rating]]&gt;=4,"High Performer",IF(Table1[[#This Row],[Current Employee Rating]]&gt;=3,"Average Performer","Low Performer"))</f>
        <v>Low Performer</v>
      </c>
      <c r="T2548">
        <v>2</v>
      </c>
      <c r="U2548" s="1">
        <v>44926</v>
      </c>
      <c r="V2548">
        <v>3</v>
      </c>
      <c r="W2548" t="str">
        <f>IF(Table1[[#This Row],[Engagement Score]]&lt;3,"Low",IF(Table1[[#This Row],[Engagement Score]]&lt;4,"Medium","High"))</f>
        <v>Medium</v>
      </c>
      <c r="X2548">
        <v>4</v>
      </c>
      <c r="Y2548" t="str">
        <f>IF(Table1[[#This Row],[Satisfaction Score]]&lt;3,"Unsatisfied",IF(Table1[[#This Row],[Satisfaction Score]]&lt;4,"Neutral","Satisfied"))</f>
        <v>Satisfied</v>
      </c>
      <c r="Z2548">
        <v>5</v>
      </c>
      <c r="AA2548" s="1">
        <v>45041</v>
      </c>
      <c r="AB2548" t="s">
        <v>92</v>
      </c>
      <c r="AC2548" t="s">
        <v>42</v>
      </c>
      <c r="AD2548" t="s">
        <v>73</v>
      </c>
      <c r="AE2548">
        <v>5</v>
      </c>
      <c r="AF2548" s="5">
        <v>229.87</v>
      </c>
      <c r="AG2548">
        <v>43</v>
      </c>
      <c r="AH2548" t="str">
        <f t="shared" si="39"/>
        <v>Middle Aged</v>
      </c>
    </row>
    <row r="2549" spans="1:34" x14ac:dyDescent="0.25">
      <c r="A2549">
        <v>3094</v>
      </c>
      <c r="B2549" s="1">
        <v>44392</v>
      </c>
      <c r="C2549">
        <v>4</v>
      </c>
      <c r="D2549" t="s">
        <v>106</v>
      </c>
      <c r="E2549" t="s">
        <v>74</v>
      </c>
      <c r="F2549" t="s">
        <v>30</v>
      </c>
      <c r="G2549" t="s">
        <v>31</v>
      </c>
      <c r="H2549" t="s">
        <v>32</v>
      </c>
      <c r="I2549" t="s">
        <v>55</v>
      </c>
      <c r="J2549" t="s">
        <v>34</v>
      </c>
      <c r="K2549" t="s">
        <v>188</v>
      </c>
      <c r="L2549" t="s">
        <v>79</v>
      </c>
      <c r="M2549" s="1">
        <v>23302</v>
      </c>
      <c r="N2549" t="s">
        <v>36</v>
      </c>
      <c r="O2549" t="s">
        <v>37</v>
      </c>
      <c r="P2549" t="s">
        <v>60</v>
      </c>
      <c r="Q2549" t="s">
        <v>39</v>
      </c>
      <c r="R2549" t="s">
        <v>40</v>
      </c>
      <c r="S2549" t="str">
        <f>IF(Table1[[#This Row],[Current Employee Rating]]&gt;=4,"High Performer",IF(Table1[[#This Row],[Current Employee Rating]]&gt;=3,"Average Performer","Low Performer"))</f>
        <v>Low Performer</v>
      </c>
      <c r="T2549">
        <v>1</v>
      </c>
      <c r="U2549" s="1">
        <v>45042</v>
      </c>
      <c r="V2549">
        <v>2</v>
      </c>
      <c r="W2549" t="str">
        <f>IF(Table1[[#This Row],[Engagement Score]]&lt;3,"Low",IF(Table1[[#This Row],[Engagement Score]]&lt;4,"Medium","High"))</f>
        <v>Low</v>
      </c>
      <c r="X2549">
        <v>3</v>
      </c>
      <c r="Y2549" t="str">
        <f>IF(Table1[[#This Row],[Satisfaction Score]]&lt;3,"Unsatisfied",IF(Table1[[#This Row],[Satisfaction Score]]&lt;4,"Neutral","Satisfied"))</f>
        <v>Neutral</v>
      </c>
      <c r="Z2549">
        <v>1</v>
      </c>
      <c r="AA2549" s="1">
        <v>44986</v>
      </c>
      <c r="AB2549" t="s">
        <v>62</v>
      </c>
      <c r="AC2549" t="s">
        <v>42</v>
      </c>
      <c r="AD2549" t="s">
        <v>43</v>
      </c>
      <c r="AE2549">
        <v>2</v>
      </c>
      <c r="AF2549" s="5">
        <v>544.30999999999995</v>
      </c>
      <c r="AG2549">
        <v>58</v>
      </c>
      <c r="AH2549" t="str">
        <f t="shared" si="39"/>
        <v>Middle Aged</v>
      </c>
    </row>
    <row r="2550" spans="1:34" x14ac:dyDescent="0.25">
      <c r="A2550">
        <v>3095</v>
      </c>
      <c r="B2550" s="1">
        <v>44792</v>
      </c>
      <c r="C2550">
        <v>3</v>
      </c>
      <c r="D2550" t="s">
        <v>106</v>
      </c>
      <c r="E2550" t="s">
        <v>81</v>
      </c>
      <c r="F2550" t="s">
        <v>30</v>
      </c>
      <c r="G2550" t="s">
        <v>31</v>
      </c>
      <c r="H2550" t="s">
        <v>45</v>
      </c>
      <c r="I2550" t="s">
        <v>46</v>
      </c>
      <c r="J2550" t="s">
        <v>34</v>
      </c>
      <c r="K2550" t="s">
        <v>188</v>
      </c>
      <c r="L2550" t="s">
        <v>70</v>
      </c>
      <c r="M2550" s="1">
        <v>15776</v>
      </c>
      <c r="N2550" t="s">
        <v>36</v>
      </c>
      <c r="O2550" t="s">
        <v>37</v>
      </c>
      <c r="P2550" t="s">
        <v>60</v>
      </c>
      <c r="Q2550" t="s">
        <v>77</v>
      </c>
      <c r="R2550" t="s">
        <v>40</v>
      </c>
      <c r="S2550" t="str">
        <f>IF(Table1[[#This Row],[Current Employee Rating]]&gt;=4,"High Performer",IF(Table1[[#This Row],[Current Employee Rating]]&gt;=3,"Average Performer","Low Performer"))</f>
        <v>High Performer</v>
      </c>
      <c r="T2550">
        <v>4</v>
      </c>
      <c r="U2550" s="1">
        <v>45128</v>
      </c>
      <c r="V2550">
        <v>5</v>
      </c>
      <c r="W2550" t="str">
        <f>IF(Table1[[#This Row],[Engagement Score]]&lt;3,"Low",IF(Table1[[#This Row],[Engagement Score]]&lt;4,"Medium","High"))</f>
        <v>High</v>
      </c>
      <c r="X2550">
        <v>2</v>
      </c>
      <c r="Y2550" t="str">
        <f>IF(Table1[[#This Row],[Satisfaction Score]]&lt;3,"Unsatisfied",IF(Table1[[#This Row],[Satisfaction Score]]&lt;4,"Neutral","Satisfied"))</f>
        <v>Unsatisfied</v>
      </c>
      <c r="Z2550">
        <v>3</v>
      </c>
      <c r="AA2550" s="1">
        <v>44799</v>
      </c>
      <c r="AB2550" t="s">
        <v>92</v>
      </c>
      <c r="AC2550" t="s">
        <v>42</v>
      </c>
      <c r="AD2550" t="s">
        <v>43</v>
      </c>
      <c r="AE2550">
        <v>4</v>
      </c>
      <c r="AF2550" s="5">
        <v>461.79</v>
      </c>
      <c r="AG2550">
        <v>79</v>
      </c>
      <c r="AH2550" t="str">
        <f t="shared" si="39"/>
        <v>Old</v>
      </c>
    </row>
    <row r="2551" spans="1:34" x14ac:dyDescent="0.25">
      <c r="A2551">
        <v>3096</v>
      </c>
      <c r="B2551" s="1">
        <v>43731</v>
      </c>
      <c r="C2551">
        <v>6</v>
      </c>
      <c r="D2551" t="s">
        <v>106</v>
      </c>
      <c r="E2551" t="s">
        <v>54</v>
      </c>
      <c r="F2551" t="s">
        <v>108</v>
      </c>
      <c r="G2551" t="s">
        <v>31</v>
      </c>
      <c r="H2551" t="s">
        <v>56</v>
      </c>
      <c r="I2551" t="s">
        <v>46</v>
      </c>
      <c r="J2551" t="s">
        <v>34</v>
      </c>
      <c r="K2551" t="s">
        <v>188</v>
      </c>
      <c r="L2551" t="s">
        <v>79</v>
      </c>
      <c r="M2551" s="1">
        <v>27279</v>
      </c>
      <c r="N2551" t="s">
        <v>36</v>
      </c>
      <c r="O2551" t="s">
        <v>37</v>
      </c>
      <c r="P2551" t="s">
        <v>49</v>
      </c>
      <c r="Q2551" t="s">
        <v>61</v>
      </c>
      <c r="R2551" t="s">
        <v>40</v>
      </c>
      <c r="S2551" t="str">
        <f>IF(Table1[[#This Row],[Current Employee Rating]]&gt;=4,"High Performer",IF(Table1[[#This Row],[Current Employee Rating]]&gt;=3,"Average Performer","Low Performer"))</f>
        <v>High Performer</v>
      </c>
      <c r="T2551">
        <v>5</v>
      </c>
      <c r="U2551" s="1">
        <v>45051</v>
      </c>
      <c r="V2551">
        <v>1</v>
      </c>
      <c r="W2551" t="str">
        <f>IF(Table1[[#This Row],[Engagement Score]]&lt;3,"Low",IF(Table1[[#This Row],[Engagement Score]]&lt;4,"Medium","High"))</f>
        <v>Low</v>
      </c>
      <c r="X2551">
        <v>3</v>
      </c>
      <c r="Y2551" t="str">
        <f>IF(Table1[[#This Row],[Satisfaction Score]]&lt;3,"Unsatisfied",IF(Table1[[#This Row],[Satisfaction Score]]&lt;4,"Neutral","Satisfied"))</f>
        <v>Neutral</v>
      </c>
      <c r="Z2551">
        <v>2</v>
      </c>
      <c r="AA2551" s="1">
        <v>45045</v>
      </c>
      <c r="AB2551" t="s">
        <v>68</v>
      </c>
      <c r="AC2551" t="s">
        <v>42</v>
      </c>
      <c r="AD2551" t="s">
        <v>43</v>
      </c>
      <c r="AE2551">
        <v>1</v>
      </c>
      <c r="AF2551" s="5">
        <v>108.99</v>
      </c>
      <c r="AG2551">
        <v>45</v>
      </c>
      <c r="AH2551" t="str">
        <f t="shared" si="39"/>
        <v>Middle Aged</v>
      </c>
    </row>
    <row r="2552" spans="1:34" x14ac:dyDescent="0.25">
      <c r="A2552">
        <v>3097</v>
      </c>
      <c r="B2552" s="1">
        <v>44115</v>
      </c>
      <c r="C2552">
        <v>5</v>
      </c>
      <c r="D2552" t="s">
        <v>106</v>
      </c>
      <c r="E2552" t="s">
        <v>69</v>
      </c>
      <c r="F2552" t="s">
        <v>108</v>
      </c>
      <c r="G2552" t="s">
        <v>46</v>
      </c>
      <c r="H2552" t="s">
        <v>32</v>
      </c>
      <c r="I2552" t="s">
        <v>33</v>
      </c>
      <c r="J2552" t="s">
        <v>34</v>
      </c>
      <c r="K2552" t="s">
        <v>188</v>
      </c>
      <c r="L2552" t="s">
        <v>96</v>
      </c>
      <c r="M2552" s="1">
        <v>22443</v>
      </c>
      <c r="N2552" t="s">
        <v>36</v>
      </c>
      <c r="O2552" t="s">
        <v>37</v>
      </c>
      <c r="P2552" t="s">
        <v>38</v>
      </c>
      <c r="Q2552" t="s">
        <v>67</v>
      </c>
      <c r="R2552" t="s">
        <v>40</v>
      </c>
      <c r="S2552" t="str">
        <f>IF(Table1[[#This Row],[Current Employee Rating]]&gt;=4,"High Performer",IF(Table1[[#This Row],[Current Employee Rating]]&gt;=3,"Average Performer","Low Performer"))</f>
        <v>High Performer</v>
      </c>
      <c r="T2552">
        <v>4</v>
      </c>
      <c r="U2552" s="1">
        <v>44812</v>
      </c>
      <c r="V2552">
        <v>5</v>
      </c>
      <c r="W2552" t="str">
        <f>IF(Table1[[#This Row],[Engagement Score]]&lt;3,"Low",IF(Table1[[#This Row],[Engagement Score]]&lt;4,"Medium","High"))</f>
        <v>High</v>
      </c>
      <c r="X2552">
        <v>3</v>
      </c>
      <c r="Y2552" t="str">
        <f>IF(Table1[[#This Row],[Satisfaction Score]]&lt;3,"Unsatisfied",IF(Table1[[#This Row],[Satisfaction Score]]&lt;4,"Neutral","Satisfied"))</f>
        <v>Neutral</v>
      </c>
      <c r="Z2552">
        <v>4</v>
      </c>
      <c r="AA2552" s="1">
        <v>44925</v>
      </c>
      <c r="AB2552" t="s">
        <v>62</v>
      </c>
      <c r="AC2552" t="s">
        <v>42</v>
      </c>
      <c r="AD2552" t="s">
        <v>52</v>
      </c>
      <c r="AE2552">
        <v>5</v>
      </c>
      <c r="AF2552" s="5">
        <v>166.08</v>
      </c>
      <c r="AG2552">
        <v>59</v>
      </c>
      <c r="AH2552" t="str">
        <f t="shared" si="39"/>
        <v>Middle Aged</v>
      </c>
    </row>
    <row r="2553" spans="1:34" x14ac:dyDescent="0.25">
      <c r="A2553">
        <v>3098</v>
      </c>
      <c r="B2553" s="1">
        <v>44426</v>
      </c>
      <c r="C2553">
        <v>4</v>
      </c>
      <c r="D2553" t="s">
        <v>106</v>
      </c>
      <c r="E2553" t="s">
        <v>29</v>
      </c>
      <c r="F2553" t="s">
        <v>30</v>
      </c>
      <c r="G2553" t="s">
        <v>55</v>
      </c>
      <c r="H2553" t="s">
        <v>45</v>
      </c>
      <c r="I2553" t="s">
        <v>55</v>
      </c>
      <c r="J2553" t="s">
        <v>34</v>
      </c>
      <c r="K2553" t="s">
        <v>188</v>
      </c>
      <c r="L2553" t="s">
        <v>97</v>
      </c>
      <c r="M2553" s="1">
        <v>16232</v>
      </c>
      <c r="N2553" t="s">
        <v>36</v>
      </c>
      <c r="O2553" t="s">
        <v>48</v>
      </c>
      <c r="P2553" t="s">
        <v>72</v>
      </c>
      <c r="Q2553" t="s">
        <v>39</v>
      </c>
      <c r="R2553" t="s">
        <v>40</v>
      </c>
      <c r="S2553" t="str">
        <f>IF(Table1[[#This Row],[Current Employee Rating]]&gt;=4,"High Performer",IF(Table1[[#This Row],[Current Employee Rating]]&gt;=3,"Average Performer","Low Performer"))</f>
        <v>High Performer</v>
      </c>
      <c r="T2553">
        <v>4</v>
      </c>
      <c r="U2553" s="1">
        <v>45069</v>
      </c>
      <c r="V2553">
        <v>3</v>
      </c>
      <c r="W2553" t="str">
        <f>IF(Table1[[#This Row],[Engagement Score]]&lt;3,"Low",IF(Table1[[#This Row],[Engagement Score]]&lt;4,"Medium","High"))</f>
        <v>Medium</v>
      </c>
      <c r="X2553">
        <v>5</v>
      </c>
      <c r="Y2553" t="str">
        <f>IF(Table1[[#This Row],[Satisfaction Score]]&lt;3,"Unsatisfied",IF(Table1[[#This Row],[Satisfaction Score]]&lt;4,"Neutral","Satisfied"))</f>
        <v>Satisfied</v>
      </c>
      <c r="Z2553">
        <v>4</v>
      </c>
      <c r="AA2553" s="1">
        <v>44838</v>
      </c>
      <c r="AB2553" t="s">
        <v>41</v>
      </c>
      <c r="AC2553" t="s">
        <v>51</v>
      </c>
      <c r="AD2553" t="s">
        <v>73</v>
      </c>
      <c r="AE2553">
        <v>1</v>
      </c>
      <c r="AF2553" s="5">
        <v>801.69</v>
      </c>
      <c r="AG2553">
        <v>77</v>
      </c>
      <c r="AH2553" t="str">
        <f t="shared" si="39"/>
        <v>Old</v>
      </c>
    </row>
    <row r="2554" spans="1:34" x14ac:dyDescent="0.25">
      <c r="A2554">
        <v>3099</v>
      </c>
      <c r="B2554" s="1">
        <v>44912</v>
      </c>
      <c r="C2554">
        <v>3</v>
      </c>
      <c r="D2554" t="s">
        <v>28</v>
      </c>
      <c r="E2554" t="s">
        <v>29</v>
      </c>
      <c r="F2554" t="s">
        <v>30</v>
      </c>
      <c r="G2554" t="s">
        <v>55</v>
      </c>
      <c r="H2554" t="s">
        <v>45</v>
      </c>
      <c r="I2554" t="s">
        <v>33</v>
      </c>
      <c r="J2554" t="s">
        <v>34</v>
      </c>
      <c r="K2554" t="s">
        <v>188</v>
      </c>
      <c r="L2554" t="s">
        <v>97</v>
      </c>
      <c r="M2554" s="1">
        <v>23987</v>
      </c>
      <c r="N2554" t="s">
        <v>36</v>
      </c>
      <c r="O2554" t="s">
        <v>48</v>
      </c>
      <c r="P2554" t="s">
        <v>72</v>
      </c>
      <c r="Q2554" t="s">
        <v>77</v>
      </c>
      <c r="R2554" t="s">
        <v>78</v>
      </c>
      <c r="S2554" t="str">
        <f>IF(Table1[[#This Row],[Current Employee Rating]]&gt;=4,"High Performer",IF(Table1[[#This Row],[Current Employee Rating]]&gt;=3,"Average Performer","Low Performer"))</f>
        <v>High Performer</v>
      </c>
      <c r="T2554">
        <v>4</v>
      </c>
      <c r="U2554" s="1">
        <v>44811</v>
      </c>
      <c r="V2554">
        <v>5</v>
      </c>
      <c r="W2554" t="str">
        <f>IF(Table1[[#This Row],[Engagement Score]]&lt;3,"Low",IF(Table1[[#This Row],[Engagement Score]]&lt;4,"Medium","High"))</f>
        <v>High</v>
      </c>
      <c r="X2554">
        <v>4</v>
      </c>
      <c r="Y2554" t="str">
        <f>IF(Table1[[#This Row],[Satisfaction Score]]&lt;3,"Unsatisfied",IF(Table1[[#This Row],[Satisfaction Score]]&lt;4,"Neutral","Satisfied"))</f>
        <v>Satisfied</v>
      </c>
      <c r="Z2554">
        <v>4</v>
      </c>
      <c r="AA2554" s="1">
        <v>45077</v>
      </c>
      <c r="AB2554" t="s">
        <v>68</v>
      </c>
      <c r="AC2554" t="s">
        <v>42</v>
      </c>
      <c r="AD2554" t="s">
        <v>73</v>
      </c>
      <c r="AE2554">
        <v>4</v>
      </c>
      <c r="AF2554" s="5">
        <v>355.34</v>
      </c>
      <c r="AG2554">
        <v>57</v>
      </c>
      <c r="AH2554" t="str">
        <f t="shared" si="39"/>
        <v>Middle Aged</v>
      </c>
    </row>
    <row r="2555" spans="1:34" x14ac:dyDescent="0.25">
      <c r="A2555">
        <v>3100</v>
      </c>
      <c r="B2555" s="1">
        <v>44129</v>
      </c>
      <c r="C2555">
        <v>5</v>
      </c>
      <c r="D2555" t="s">
        <v>28</v>
      </c>
      <c r="E2555" t="s">
        <v>85</v>
      </c>
      <c r="F2555" t="s">
        <v>30</v>
      </c>
      <c r="G2555" t="s">
        <v>31</v>
      </c>
      <c r="H2555" t="s">
        <v>56</v>
      </c>
      <c r="I2555" t="s">
        <v>33</v>
      </c>
      <c r="J2555" t="s">
        <v>34</v>
      </c>
      <c r="K2555" t="s">
        <v>188</v>
      </c>
      <c r="L2555" t="s">
        <v>65</v>
      </c>
      <c r="M2555" s="1">
        <v>18422</v>
      </c>
      <c r="N2555" t="s">
        <v>36</v>
      </c>
      <c r="O2555" t="s">
        <v>37</v>
      </c>
      <c r="P2555" t="s">
        <v>38</v>
      </c>
      <c r="Q2555" t="s">
        <v>61</v>
      </c>
      <c r="R2555" t="s">
        <v>40</v>
      </c>
      <c r="S2555" t="str">
        <f>IF(Table1[[#This Row],[Current Employee Rating]]&gt;=4,"High Performer",IF(Table1[[#This Row],[Current Employee Rating]]&gt;=3,"Average Performer","Low Performer"))</f>
        <v>High Performer</v>
      </c>
      <c r="T2555">
        <v>5</v>
      </c>
      <c r="U2555" s="1">
        <v>45041</v>
      </c>
      <c r="V2555">
        <v>1</v>
      </c>
      <c r="W2555" t="str">
        <f>IF(Table1[[#This Row],[Engagement Score]]&lt;3,"Low",IF(Table1[[#This Row],[Engagement Score]]&lt;4,"Medium","High"))</f>
        <v>Low</v>
      </c>
      <c r="X2555">
        <v>5</v>
      </c>
      <c r="Y2555" t="str">
        <f>IF(Table1[[#This Row],[Satisfaction Score]]&lt;3,"Unsatisfied",IF(Table1[[#This Row],[Satisfaction Score]]&lt;4,"Neutral","Satisfied"))</f>
        <v>Satisfied</v>
      </c>
      <c r="Z2555">
        <v>2</v>
      </c>
      <c r="AA2555" s="1">
        <v>45123</v>
      </c>
      <c r="AB2555" t="s">
        <v>68</v>
      </c>
      <c r="AC2555" t="s">
        <v>51</v>
      </c>
      <c r="AD2555" t="s">
        <v>52</v>
      </c>
      <c r="AE2555">
        <v>4</v>
      </c>
      <c r="AF2555" s="5">
        <v>136.94</v>
      </c>
      <c r="AG2555">
        <v>70</v>
      </c>
      <c r="AH2555" t="str">
        <f t="shared" si="39"/>
        <v>Old</v>
      </c>
    </row>
    <row r="2556" spans="1:34" x14ac:dyDescent="0.25">
      <c r="A2556">
        <v>3101</v>
      </c>
      <c r="B2556" s="1">
        <v>44949</v>
      </c>
      <c r="C2556">
        <v>3</v>
      </c>
      <c r="D2556" t="s">
        <v>28</v>
      </c>
      <c r="E2556" t="s">
        <v>44</v>
      </c>
      <c r="F2556" t="s">
        <v>30</v>
      </c>
      <c r="G2556" t="s">
        <v>55</v>
      </c>
      <c r="H2556" t="s">
        <v>56</v>
      </c>
      <c r="I2556" t="s">
        <v>55</v>
      </c>
      <c r="J2556" t="s">
        <v>34</v>
      </c>
      <c r="K2556" t="s">
        <v>188</v>
      </c>
      <c r="L2556" t="s">
        <v>65</v>
      </c>
      <c r="M2556" s="1">
        <v>22349</v>
      </c>
      <c r="N2556" t="s">
        <v>36</v>
      </c>
      <c r="O2556" t="s">
        <v>37</v>
      </c>
      <c r="P2556" t="s">
        <v>84</v>
      </c>
      <c r="Q2556" t="s">
        <v>61</v>
      </c>
      <c r="R2556" t="s">
        <v>40</v>
      </c>
      <c r="S2556" t="str">
        <f>IF(Table1[[#This Row],[Current Employee Rating]]&gt;=4,"High Performer",IF(Table1[[#This Row],[Current Employee Rating]]&gt;=3,"Average Performer","Low Performer"))</f>
        <v>Low Performer</v>
      </c>
      <c r="T2556">
        <v>2</v>
      </c>
      <c r="U2556" s="1">
        <v>45085</v>
      </c>
      <c r="V2556">
        <v>5</v>
      </c>
      <c r="W2556" t="str">
        <f>IF(Table1[[#This Row],[Engagement Score]]&lt;3,"Low",IF(Table1[[#This Row],[Engagement Score]]&lt;4,"Medium","High"))</f>
        <v>High</v>
      </c>
      <c r="X2556">
        <v>4</v>
      </c>
      <c r="Y2556" t="str">
        <f>IF(Table1[[#This Row],[Satisfaction Score]]&lt;3,"Unsatisfied",IF(Table1[[#This Row],[Satisfaction Score]]&lt;4,"Neutral","Satisfied"))</f>
        <v>Satisfied</v>
      </c>
      <c r="Z2556">
        <v>1</v>
      </c>
      <c r="AA2556" s="1">
        <v>45067</v>
      </c>
      <c r="AB2556" t="s">
        <v>68</v>
      </c>
      <c r="AC2556" t="s">
        <v>42</v>
      </c>
      <c r="AD2556" t="s">
        <v>63</v>
      </c>
      <c r="AE2556">
        <v>4</v>
      </c>
      <c r="AF2556" s="5">
        <v>849.63</v>
      </c>
      <c r="AG2556">
        <v>62</v>
      </c>
      <c r="AH2556" t="str">
        <f t="shared" si="39"/>
        <v>Old</v>
      </c>
    </row>
    <row r="2557" spans="1:34" x14ac:dyDescent="0.25">
      <c r="A2557">
        <v>3104</v>
      </c>
      <c r="B2557" s="1">
        <v>44710</v>
      </c>
      <c r="C2557">
        <v>3</v>
      </c>
      <c r="D2557" t="s">
        <v>28</v>
      </c>
      <c r="E2557" t="s">
        <v>94</v>
      </c>
      <c r="F2557" t="s">
        <v>30</v>
      </c>
      <c r="G2557" t="s">
        <v>31</v>
      </c>
      <c r="H2557" t="s">
        <v>32</v>
      </c>
      <c r="I2557" t="s">
        <v>46</v>
      </c>
      <c r="J2557" t="s">
        <v>34</v>
      </c>
      <c r="K2557" t="s">
        <v>188</v>
      </c>
      <c r="L2557" t="s">
        <v>65</v>
      </c>
      <c r="M2557" s="1">
        <v>16085</v>
      </c>
      <c r="N2557" t="s">
        <v>36</v>
      </c>
      <c r="O2557" t="s">
        <v>37</v>
      </c>
      <c r="P2557" t="s">
        <v>72</v>
      </c>
      <c r="Q2557" t="s">
        <v>67</v>
      </c>
      <c r="R2557" t="s">
        <v>40</v>
      </c>
      <c r="S2557" t="str">
        <f>IF(Table1[[#This Row],[Current Employee Rating]]&gt;=4,"High Performer",IF(Table1[[#This Row],[Current Employee Rating]]&gt;=3,"Average Performer","Low Performer"))</f>
        <v>Low Performer</v>
      </c>
      <c r="T2557">
        <v>2</v>
      </c>
      <c r="U2557" s="1">
        <v>44845</v>
      </c>
      <c r="V2557">
        <v>5</v>
      </c>
      <c r="W2557" t="str">
        <f>IF(Table1[[#This Row],[Engagement Score]]&lt;3,"Low",IF(Table1[[#This Row],[Engagement Score]]&lt;4,"Medium","High"))</f>
        <v>High</v>
      </c>
      <c r="X2557">
        <v>2</v>
      </c>
      <c r="Y2557" t="str">
        <f>IF(Table1[[#This Row],[Satisfaction Score]]&lt;3,"Unsatisfied",IF(Table1[[#This Row],[Satisfaction Score]]&lt;4,"Neutral","Satisfied"))</f>
        <v>Unsatisfied</v>
      </c>
      <c r="Z2557">
        <v>3</v>
      </c>
      <c r="AA2557" s="1">
        <v>45140</v>
      </c>
      <c r="AB2557" t="s">
        <v>62</v>
      </c>
      <c r="AC2557" t="s">
        <v>42</v>
      </c>
      <c r="AD2557" t="s">
        <v>52</v>
      </c>
      <c r="AE2557">
        <v>3</v>
      </c>
      <c r="AF2557" s="5">
        <v>852.79</v>
      </c>
      <c r="AG2557">
        <v>78</v>
      </c>
      <c r="AH2557" t="str">
        <f t="shared" si="39"/>
        <v>Old</v>
      </c>
    </row>
    <row r="2558" spans="1:34" x14ac:dyDescent="0.25">
      <c r="A2558">
        <v>3105</v>
      </c>
      <c r="B2558" s="1">
        <v>43989</v>
      </c>
      <c r="C2558">
        <v>5</v>
      </c>
      <c r="D2558" t="s">
        <v>28</v>
      </c>
      <c r="E2558" t="s">
        <v>74</v>
      </c>
      <c r="F2558" t="s">
        <v>30</v>
      </c>
      <c r="G2558" t="s">
        <v>55</v>
      </c>
      <c r="H2558" t="s">
        <v>56</v>
      </c>
      <c r="I2558" t="s">
        <v>33</v>
      </c>
      <c r="J2558" t="s">
        <v>34</v>
      </c>
      <c r="K2558" t="s">
        <v>188</v>
      </c>
      <c r="L2558" t="s">
        <v>97</v>
      </c>
      <c r="M2558" s="1">
        <v>15838</v>
      </c>
      <c r="N2558" t="s">
        <v>36</v>
      </c>
      <c r="O2558" t="s">
        <v>48</v>
      </c>
      <c r="P2558" t="s">
        <v>72</v>
      </c>
      <c r="Q2558" t="s">
        <v>67</v>
      </c>
      <c r="R2558" t="s">
        <v>40</v>
      </c>
      <c r="S2558" t="str">
        <f>IF(Table1[[#This Row],[Current Employee Rating]]&gt;=4,"High Performer",IF(Table1[[#This Row],[Current Employee Rating]]&gt;=3,"Average Performer","Low Performer"))</f>
        <v>Low Performer</v>
      </c>
      <c r="T2558">
        <v>1</v>
      </c>
      <c r="U2558" s="1">
        <v>44865</v>
      </c>
      <c r="V2558">
        <v>2</v>
      </c>
      <c r="W2558" t="str">
        <f>IF(Table1[[#This Row],[Engagement Score]]&lt;3,"Low",IF(Table1[[#This Row],[Engagement Score]]&lt;4,"Medium","High"))</f>
        <v>Low</v>
      </c>
      <c r="X2558">
        <v>1</v>
      </c>
      <c r="Y2558" t="str">
        <f>IF(Table1[[#This Row],[Satisfaction Score]]&lt;3,"Unsatisfied",IF(Table1[[#This Row],[Satisfaction Score]]&lt;4,"Neutral","Satisfied"))</f>
        <v>Unsatisfied</v>
      </c>
      <c r="Z2558">
        <v>2</v>
      </c>
      <c r="AA2558" s="1">
        <v>44803</v>
      </c>
      <c r="AB2558" t="s">
        <v>68</v>
      </c>
      <c r="AC2558" t="s">
        <v>51</v>
      </c>
      <c r="AD2558" t="s">
        <v>43</v>
      </c>
      <c r="AE2558">
        <v>3</v>
      </c>
      <c r="AF2558" s="5">
        <v>805.93</v>
      </c>
      <c r="AG2558">
        <v>77</v>
      </c>
      <c r="AH2558" t="str">
        <f t="shared" si="39"/>
        <v>Old</v>
      </c>
    </row>
    <row r="2559" spans="1:34" x14ac:dyDescent="0.25">
      <c r="A2559">
        <v>3106</v>
      </c>
      <c r="B2559" s="1">
        <v>43911</v>
      </c>
      <c r="C2559">
        <v>6</v>
      </c>
      <c r="D2559" t="s">
        <v>28</v>
      </c>
      <c r="E2559" t="s">
        <v>81</v>
      </c>
      <c r="F2559" t="s">
        <v>30</v>
      </c>
      <c r="G2559" t="s">
        <v>46</v>
      </c>
      <c r="H2559" t="s">
        <v>45</v>
      </c>
      <c r="I2559" t="s">
        <v>33</v>
      </c>
      <c r="J2559" t="s">
        <v>34</v>
      </c>
      <c r="K2559" t="s">
        <v>188</v>
      </c>
      <c r="L2559" t="s">
        <v>70</v>
      </c>
      <c r="M2559" s="1">
        <v>36615</v>
      </c>
      <c r="N2559" t="s">
        <v>36</v>
      </c>
      <c r="O2559" t="s">
        <v>48</v>
      </c>
      <c r="P2559" t="s">
        <v>49</v>
      </c>
      <c r="Q2559" t="s">
        <v>77</v>
      </c>
      <c r="R2559" t="s">
        <v>40</v>
      </c>
      <c r="S2559" t="str">
        <f>IF(Table1[[#This Row],[Current Employee Rating]]&gt;=4,"High Performer",IF(Table1[[#This Row],[Current Employee Rating]]&gt;=3,"Average Performer","Low Performer"))</f>
        <v>High Performer</v>
      </c>
      <c r="T2559">
        <v>4</v>
      </c>
      <c r="U2559" s="1">
        <v>45045</v>
      </c>
      <c r="V2559">
        <v>5</v>
      </c>
      <c r="W2559" t="str">
        <f>IF(Table1[[#This Row],[Engagement Score]]&lt;3,"Low",IF(Table1[[#This Row],[Engagement Score]]&lt;4,"Medium","High"))</f>
        <v>High</v>
      </c>
      <c r="X2559">
        <v>1</v>
      </c>
      <c r="Y2559" t="str">
        <f>IF(Table1[[#This Row],[Satisfaction Score]]&lt;3,"Unsatisfied",IF(Table1[[#This Row],[Satisfaction Score]]&lt;4,"Neutral","Satisfied"))</f>
        <v>Unsatisfied</v>
      </c>
      <c r="Z2559">
        <v>2</v>
      </c>
      <c r="AA2559" s="1">
        <v>45052</v>
      </c>
      <c r="AB2559" t="s">
        <v>92</v>
      </c>
      <c r="AC2559" t="s">
        <v>51</v>
      </c>
      <c r="AD2559" t="s">
        <v>52</v>
      </c>
      <c r="AE2559">
        <v>3</v>
      </c>
      <c r="AF2559" s="5">
        <v>957.31</v>
      </c>
      <c r="AG2559">
        <v>20</v>
      </c>
      <c r="AH2559" t="str">
        <f t="shared" si="39"/>
        <v>Young Adult</v>
      </c>
    </row>
    <row r="2560" spans="1:34" x14ac:dyDescent="0.25">
      <c r="A2560">
        <v>3107</v>
      </c>
      <c r="B2560" s="1">
        <v>44368</v>
      </c>
      <c r="C2560">
        <v>4</v>
      </c>
      <c r="D2560" t="s">
        <v>28</v>
      </c>
      <c r="E2560" t="s">
        <v>54</v>
      </c>
      <c r="F2560" t="s">
        <v>30</v>
      </c>
      <c r="G2560" t="s">
        <v>55</v>
      </c>
      <c r="H2560" t="s">
        <v>45</v>
      </c>
      <c r="I2560" t="s">
        <v>33</v>
      </c>
      <c r="J2560" t="s">
        <v>34</v>
      </c>
      <c r="K2560" t="s">
        <v>188</v>
      </c>
      <c r="L2560" t="s">
        <v>101</v>
      </c>
      <c r="M2560" s="1">
        <v>26293</v>
      </c>
      <c r="N2560" t="s">
        <v>36</v>
      </c>
      <c r="O2560" t="s">
        <v>37</v>
      </c>
      <c r="P2560" t="s">
        <v>72</v>
      </c>
      <c r="Q2560" t="s">
        <v>39</v>
      </c>
      <c r="R2560" t="s">
        <v>40</v>
      </c>
      <c r="S2560" t="str">
        <f>IF(Table1[[#This Row],[Current Employee Rating]]&gt;=4,"High Performer",IF(Table1[[#This Row],[Current Employee Rating]]&gt;=3,"Average Performer","Low Performer"))</f>
        <v>High Performer</v>
      </c>
      <c r="T2560">
        <v>4</v>
      </c>
      <c r="U2560" s="1">
        <v>44905</v>
      </c>
      <c r="V2560">
        <v>2</v>
      </c>
      <c r="W2560" t="str">
        <f>IF(Table1[[#This Row],[Engagement Score]]&lt;3,"Low",IF(Table1[[#This Row],[Engagement Score]]&lt;4,"Medium","High"))</f>
        <v>Low</v>
      </c>
      <c r="X2560">
        <v>1</v>
      </c>
      <c r="Y2560" t="str">
        <f>IF(Table1[[#This Row],[Satisfaction Score]]&lt;3,"Unsatisfied",IF(Table1[[#This Row],[Satisfaction Score]]&lt;4,"Neutral","Satisfied"))</f>
        <v>Unsatisfied</v>
      </c>
      <c r="Z2560">
        <v>4</v>
      </c>
      <c r="AA2560" s="1">
        <v>45062</v>
      </c>
      <c r="AB2560" t="s">
        <v>41</v>
      </c>
      <c r="AC2560" t="s">
        <v>42</v>
      </c>
      <c r="AD2560" t="s">
        <v>43</v>
      </c>
      <c r="AE2560">
        <v>1</v>
      </c>
      <c r="AF2560" s="5">
        <v>855.26</v>
      </c>
      <c r="AG2560">
        <v>50</v>
      </c>
      <c r="AH2560" t="str">
        <f t="shared" si="39"/>
        <v>Middle Aged</v>
      </c>
    </row>
    <row r="2561" spans="1:34" x14ac:dyDescent="0.25">
      <c r="A2561">
        <v>3108</v>
      </c>
      <c r="B2561" s="1">
        <v>44491</v>
      </c>
      <c r="C2561">
        <v>4</v>
      </c>
      <c r="D2561" t="s">
        <v>28</v>
      </c>
      <c r="E2561" t="s">
        <v>69</v>
      </c>
      <c r="F2561" t="s">
        <v>30</v>
      </c>
      <c r="G2561" t="s">
        <v>55</v>
      </c>
      <c r="H2561" t="s">
        <v>56</v>
      </c>
      <c r="I2561" t="s">
        <v>33</v>
      </c>
      <c r="J2561" t="s">
        <v>34</v>
      </c>
      <c r="K2561" t="s">
        <v>188</v>
      </c>
      <c r="L2561" t="s">
        <v>65</v>
      </c>
      <c r="M2561" s="1">
        <v>16623</v>
      </c>
      <c r="N2561" t="s">
        <v>36</v>
      </c>
      <c r="O2561" t="s">
        <v>37</v>
      </c>
      <c r="P2561" t="s">
        <v>49</v>
      </c>
      <c r="Q2561" t="s">
        <v>67</v>
      </c>
      <c r="R2561" t="s">
        <v>40</v>
      </c>
      <c r="S2561" t="str">
        <f>IF(Table1[[#This Row],[Current Employee Rating]]&gt;=4,"High Performer",IF(Table1[[#This Row],[Current Employee Rating]]&gt;=3,"Average Performer","Low Performer"))</f>
        <v>Low Performer</v>
      </c>
      <c r="T2561">
        <v>2</v>
      </c>
      <c r="U2561" s="1">
        <v>45122</v>
      </c>
      <c r="V2561">
        <v>1</v>
      </c>
      <c r="W2561" t="str">
        <f>IF(Table1[[#This Row],[Engagement Score]]&lt;3,"Low",IF(Table1[[#This Row],[Engagement Score]]&lt;4,"Medium","High"))</f>
        <v>Low</v>
      </c>
      <c r="X2561">
        <v>4</v>
      </c>
      <c r="Y2561" t="str">
        <f>IF(Table1[[#This Row],[Satisfaction Score]]&lt;3,"Unsatisfied",IF(Table1[[#This Row],[Satisfaction Score]]&lt;4,"Neutral","Satisfied"))</f>
        <v>Satisfied</v>
      </c>
      <c r="Z2561">
        <v>1</v>
      </c>
      <c r="AA2561" s="1">
        <v>45114</v>
      </c>
      <c r="AB2561" t="s">
        <v>50</v>
      </c>
      <c r="AC2561" t="s">
        <v>51</v>
      </c>
      <c r="AD2561" t="s">
        <v>63</v>
      </c>
      <c r="AE2561">
        <v>1</v>
      </c>
      <c r="AF2561" s="5">
        <v>755.13</v>
      </c>
      <c r="AG2561">
        <v>76</v>
      </c>
      <c r="AH2561" t="str">
        <f t="shared" si="39"/>
        <v>Old</v>
      </c>
    </row>
    <row r="2562" spans="1:34" x14ac:dyDescent="0.25">
      <c r="A2562">
        <v>3109</v>
      </c>
      <c r="B2562" s="1">
        <v>43393</v>
      </c>
      <c r="C2562">
        <v>7</v>
      </c>
      <c r="D2562" t="s">
        <v>28</v>
      </c>
      <c r="E2562" t="s">
        <v>29</v>
      </c>
      <c r="F2562" t="s">
        <v>30</v>
      </c>
      <c r="G2562" t="s">
        <v>55</v>
      </c>
      <c r="H2562" t="s">
        <v>45</v>
      </c>
      <c r="I2562" t="s">
        <v>33</v>
      </c>
      <c r="J2562" t="s">
        <v>34</v>
      </c>
      <c r="K2562" t="s">
        <v>188</v>
      </c>
      <c r="L2562" t="s">
        <v>97</v>
      </c>
      <c r="M2562" s="1">
        <v>36275</v>
      </c>
      <c r="N2562" t="s">
        <v>36</v>
      </c>
      <c r="O2562" t="s">
        <v>37</v>
      </c>
      <c r="P2562" t="s">
        <v>38</v>
      </c>
      <c r="Q2562" t="s">
        <v>67</v>
      </c>
      <c r="R2562" t="s">
        <v>107</v>
      </c>
      <c r="S2562" t="str">
        <f>IF(Table1[[#This Row],[Current Employee Rating]]&gt;=4,"High Performer",IF(Table1[[#This Row],[Current Employee Rating]]&gt;=3,"Average Performer","Low Performer"))</f>
        <v>Low Performer</v>
      </c>
      <c r="T2562">
        <v>2</v>
      </c>
      <c r="U2562" s="1">
        <v>44840</v>
      </c>
      <c r="V2562">
        <v>1</v>
      </c>
      <c r="W2562" t="str">
        <f>IF(Table1[[#This Row],[Engagement Score]]&lt;3,"Low",IF(Table1[[#This Row],[Engagement Score]]&lt;4,"Medium","High"))</f>
        <v>Low</v>
      </c>
      <c r="X2562">
        <v>2</v>
      </c>
      <c r="Y2562" t="str">
        <f>IF(Table1[[#This Row],[Satisfaction Score]]&lt;3,"Unsatisfied",IF(Table1[[#This Row],[Satisfaction Score]]&lt;4,"Neutral","Satisfied"))</f>
        <v>Unsatisfied</v>
      </c>
      <c r="Z2562">
        <v>1</v>
      </c>
      <c r="AA2562" s="1">
        <v>45089</v>
      </c>
      <c r="AB2562" t="s">
        <v>50</v>
      </c>
      <c r="AC2562" t="s">
        <v>51</v>
      </c>
      <c r="AD2562" t="s">
        <v>43</v>
      </c>
      <c r="AE2562">
        <v>1</v>
      </c>
      <c r="AF2562" s="5">
        <v>260.83999999999997</v>
      </c>
      <c r="AG2562">
        <v>19</v>
      </c>
      <c r="AH2562" t="str">
        <f t="shared" si="39"/>
        <v>Young Adult</v>
      </c>
    </row>
    <row r="2563" spans="1:34" x14ac:dyDescent="0.25">
      <c r="A2563">
        <v>3110</v>
      </c>
      <c r="B2563" s="1">
        <v>44636</v>
      </c>
      <c r="C2563">
        <v>4</v>
      </c>
      <c r="D2563" t="s">
        <v>28</v>
      </c>
      <c r="E2563" t="s">
        <v>85</v>
      </c>
      <c r="F2563" t="s">
        <v>30</v>
      </c>
      <c r="G2563" t="s">
        <v>31</v>
      </c>
      <c r="H2563" t="s">
        <v>32</v>
      </c>
      <c r="I2563" t="s">
        <v>55</v>
      </c>
      <c r="J2563" t="s">
        <v>34</v>
      </c>
      <c r="K2563" t="s">
        <v>188</v>
      </c>
      <c r="L2563" t="s">
        <v>101</v>
      </c>
      <c r="M2563" s="1">
        <v>20496</v>
      </c>
      <c r="N2563" t="s">
        <v>36</v>
      </c>
      <c r="O2563" t="s">
        <v>37</v>
      </c>
      <c r="P2563" t="s">
        <v>49</v>
      </c>
      <c r="Q2563" t="s">
        <v>61</v>
      </c>
      <c r="R2563" t="s">
        <v>40</v>
      </c>
      <c r="S2563" t="str">
        <f>IF(Table1[[#This Row],[Current Employee Rating]]&gt;=4,"High Performer",IF(Table1[[#This Row],[Current Employee Rating]]&gt;=3,"Average Performer","Low Performer"))</f>
        <v>Low Performer</v>
      </c>
      <c r="T2563">
        <v>2</v>
      </c>
      <c r="U2563" s="1">
        <v>44925</v>
      </c>
      <c r="V2563">
        <v>1</v>
      </c>
      <c r="W2563" t="str">
        <f>IF(Table1[[#This Row],[Engagement Score]]&lt;3,"Low",IF(Table1[[#This Row],[Engagement Score]]&lt;4,"Medium","High"))</f>
        <v>Low</v>
      </c>
      <c r="X2563">
        <v>2</v>
      </c>
      <c r="Y2563" t="str">
        <f>IF(Table1[[#This Row],[Satisfaction Score]]&lt;3,"Unsatisfied",IF(Table1[[#This Row],[Satisfaction Score]]&lt;4,"Neutral","Satisfied"))</f>
        <v>Unsatisfied</v>
      </c>
      <c r="Z2563">
        <v>1</v>
      </c>
      <c r="AA2563" s="1">
        <v>44863</v>
      </c>
      <c r="AB2563" t="s">
        <v>68</v>
      </c>
      <c r="AC2563" t="s">
        <v>51</v>
      </c>
      <c r="AD2563" t="s">
        <v>63</v>
      </c>
      <c r="AE2563">
        <v>3</v>
      </c>
      <c r="AF2563" s="5">
        <v>299.97000000000003</v>
      </c>
      <c r="AG2563">
        <v>66</v>
      </c>
      <c r="AH2563" t="str">
        <f t="shared" ref="AH2563:AH2626" si="40">IF(AG2563&lt;25,"Young Adult", IF(AG2563&lt;40, "Adult", IF(AG2563&lt;60, "Middle Aged", "Old")))</f>
        <v>Old</v>
      </c>
    </row>
    <row r="2564" spans="1:34" x14ac:dyDescent="0.25">
      <c r="A2564">
        <v>3111</v>
      </c>
      <c r="B2564" s="1">
        <v>43447</v>
      </c>
      <c r="C2564">
        <v>7</v>
      </c>
      <c r="D2564" t="s">
        <v>28</v>
      </c>
      <c r="E2564" t="s">
        <v>44</v>
      </c>
      <c r="F2564" t="s">
        <v>30</v>
      </c>
      <c r="G2564" t="s">
        <v>46</v>
      </c>
      <c r="H2564" t="s">
        <v>56</v>
      </c>
      <c r="I2564" t="s">
        <v>33</v>
      </c>
      <c r="J2564" t="s">
        <v>34</v>
      </c>
      <c r="K2564" t="s">
        <v>188</v>
      </c>
      <c r="L2564" t="s">
        <v>70</v>
      </c>
      <c r="M2564" s="1">
        <v>21312</v>
      </c>
      <c r="N2564" t="s">
        <v>36</v>
      </c>
      <c r="O2564" t="s">
        <v>37</v>
      </c>
      <c r="P2564" t="s">
        <v>60</v>
      </c>
      <c r="Q2564" t="s">
        <v>77</v>
      </c>
      <c r="R2564" t="s">
        <v>40</v>
      </c>
      <c r="S2564" t="str">
        <f>IF(Table1[[#This Row],[Current Employee Rating]]&gt;=4,"High Performer",IF(Table1[[#This Row],[Current Employee Rating]]&gt;=3,"Average Performer","Low Performer"))</f>
        <v>Low Performer</v>
      </c>
      <c r="T2564">
        <v>1</v>
      </c>
      <c r="U2564" s="1">
        <v>45134</v>
      </c>
      <c r="V2564">
        <v>2</v>
      </c>
      <c r="W2564" t="str">
        <f>IF(Table1[[#This Row],[Engagement Score]]&lt;3,"Low",IF(Table1[[#This Row],[Engagement Score]]&lt;4,"Medium","High"))</f>
        <v>Low</v>
      </c>
      <c r="X2564">
        <v>5</v>
      </c>
      <c r="Y2564" t="str">
        <f>IF(Table1[[#This Row],[Satisfaction Score]]&lt;3,"Unsatisfied",IF(Table1[[#This Row],[Satisfaction Score]]&lt;4,"Neutral","Satisfied"))</f>
        <v>Satisfied</v>
      </c>
      <c r="Z2564">
        <v>2</v>
      </c>
      <c r="AA2564" s="1">
        <v>45083</v>
      </c>
      <c r="AB2564" t="s">
        <v>41</v>
      </c>
      <c r="AC2564" t="s">
        <v>42</v>
      </c>
      <c r="AD2564" t="s">
        <v>52</v>
      </c>
      <c r="AE2564">
        <v>1</v>
      </c>
      <c r="AF2564" s="5">
        <v>374.9</v>
      </c>
      <c r="AG2564">
        <v>60</v>
      </c>
      <c r="AH2564" t="str">
        <f t="shared" si="40"/>
        <v>Old</v>
      </c>
    </row>
    <row r="2565" spans="1:34" x14ac:dyDescent="0.25">
      <c r="A2565">
        <v>3112</v>
      </c>
      <c r="B2565" s="1">
        <v>44477</v>
      </c>
      <c r="C2565">
        <v>4</v>
      </c>
      <c r="D2565" t="s">
        <v>28</v>
      </c>
      <c r="E2565" t="s">
        <v>87</v>
      </c>
      <c r="F2565" t="s">
        <v>108</v>
      </c>
      <c r="G2565" t="s">
        <v>46</v>
      </c>
      <c r="H2565" t="s">
        <v>56</v>
      </c>
      <c r="I2565" t="s">
        <v>55</v>
      </c>
      <c r="J2565" t="s">
        <v>34</v>
      </c>
      <c r="K2565" t="s">
        <v>188</v>
      </c>
      <c r="L2565" t="s">
        <v>100</v>
      </c>
      <c r="M2565" s="1">
        <v>17121</v>
      </c>
      <c r="N2565" t="s">
        <v>36</v>
      </c>
      <c r="O2565" t="s">
        <v>48</v>
      </c>
      <c r="P2565" t="s">
        <v>84</v>
      </c>
      <c r="Q2565" t="s">
        <v>61</v>
      </c>
      <c r="R2565" t="s">
        <v>40</v>
      </c>
      <c r="S2565" t="str">
        <f>IF(Table1[[#This Row],[Current Employee Rating]]&gt;=4,"High Performer",IF(Table1[[#This Row],[Current Employee Rating]]&gt;=3,"Average Performer","Low Performer"))</f>
        <v>High Performer</v>
      </c>
      <c r="T2565">
        <v>4</v>
      </c>
      <c r="U2565" s="1">
        <v>44977</v>
      </c>
      <c r="V2565">
        <v>5</v>
      </c>
      <c r="W2565" t="str">
        <f>IF(Table1[[#This Row],[Engagement Score]]&lt;3,"Low",IF(Table1[[#This Row],[Engagement Score]]&lt;4,"Medium","High"))</f>
        <v>High</v>
      </c>
      <c r="X2565">
        <v>2</v>
      </c>
      <c r="Y2565" t="str">
        <f>IF(Table1[[#This Row],[Satisfaction Score]]&lt;3,"Unsatisfied",IF(Table1[[#This Row],[Satisfaction Score]]&lt;4,"Neutral","Satisfied"))</f>
        <v>Unsatisfied</v>
      </c>
      <c r="Z2565">
        <v>3</v>
      </c>
      <c r="AA2565" s="1">
        <v>44827</v>
      </c>
      <c r="AB2565" t="s">
        <v>68</v>
      </c>
      <c r="AC2565" t="s">
        <v>42</v>
      </c>
      <c r="AD2565" t="s">
        <v>73</v>
      </c>
      <c r="AE2565">
        <v>5</v>
      </c>
      <c r="AF2565" s="5">
        <v>168.79</v>
      </c>
      <c r="AG2565">
        <v>75</v>
      </c>
      <c r="AH2565" t="str">
        <f t="shared" si="40"/>
        <v>Old</v>
      </c>
    </row>
    <row r="2566" spans="1:34" x14ac:dyDescent="0.25">
      <c r="A2566">
        <v>3113</v>
      </c>
      <c r="B2566" s="1">
        <v>43499</v>
      </c>
      <c r="C2566">
        <v>7</v>
      </c>
      <c r="D2566" t="s">
        <v>106</v>
      </c>
      <c r="E2566" t="s">
        <v>64</v>
      </c>
      <c r="F2566" t="s">
        <v>30</v>
      </c>
      <c r="G2566" t="s">
        <v>31</v>
      </c>
      <c r="H2566" t="s">
        <v>32</v>
      </c>
      <c r="I2566" t="s">
        <v>55</v>
      </c>
      <c r="J2566" t="s">
        <v>34</v>
      </c>
      <c r="K2566" t="s">
        <v>188</v>
      </c>
      <c r="L2566" t="s">
        <v>96</v>
      </c>
      <c r="M2566" s="1">
        <v>29769</v>
      </c>
      <c r="N2566" t="s">
        <v>36</v>
      </c>
      <c r="O2566" t="s">
        <v>37</v>
      </c>
      <c r="P2566" t="s">
        <v>38</v>
      </c>
      <c r="Q2566" t="s">
        <v>77</v>
      </c>
      <c r="R2566" t="s">
        <v>40</v>
      </c>
      <c r="S2566" t="str">
        <f>IF(Table1[[#This Row],[Current Employee Rating]]&gt;=4,"High Performer",IF(Table1[[#This Row],[Current Employee Rating]]&gt;=3,"Average Performer","Low Performer"))</f>
        <v>High Performer</v>
      </c>
      <c r="T2566">
        <v>4</v>
      </c>
      <c r="U2566" s="1">
        <v>44841</v>
      </c>
      <c r="V2566">
        <v>5</v>
      </c>
      <c r="W2566" t="str">
        <f>IF(Table1[[#This Row],[Engagement Score]]&lt;3,"Low",IF(Table1[[#This Row],[Engagement Score]]&lt;4,"Medium","High"))</f>
        <v>High</v>
      </c>
      <c r="X2566">
        <v>2</v>
      </c>
      <c r="Y2566" t="str">
        <f>IF(Table1[[#This Row],[Satisfaction Score]]&lt;3,"Unsatisfied",IF(Table1[[#This Row],[Satisfaction Score]]&lt;4,"Neutral","Satisfied"))</f>
        <v>Unsatisfied</v>
      </c>
      <c r="Z2566">
        <v>5</v>
      </c>
      <c r="AA2566" s="1">
        <v>44884</v>
      </c>
      <c r="AB2566" t="s">
        <v>41</v>
      </c>
      <c r="AC2566" t="s">
        <v>42</v>
      </c>
      <c r="AD2566" t="s">
        <v>73</v>
      </c>
      <c r="AE2566">
        <v>5</v>
      </c>
      <c r="AF2566" s="5">
        <v>236.27</v>
      </c>
      <c r="AG2566">
        <v>38</v>
      </c>
      <c r="AH2566" t="str">
        <f t="shared" si="40"/>
        <v>Adult</v>
      </c>
    </row>
    <row r="2567" spans="1:34" x14ac:dyDescent="0.25">
      <c r="A2567">
        <v>3114</v>
      </c>
      <c r="B2567" s="1">
        <v>43373</v>
      </c>
      <c r="C2567">
        <v>7</v>
      </c>
      <c r="D2567" t="s">
        <v>106</v>
      </c>
      <c r="E2567" t="s">
        <v>94</v>
      </c>
      <c r="F2567" t="s">
        <v>30</v>
      </c>
      <c r="G2567" t="s">
        <v>31</v>
      </c>
      <c r="H2567" t="s">
        <v>32</v>
      </c>
      <c r="I2567" t="s">
        <v>55</v>
      </c>
      <c r="J2567" t="s">
        <v>34</v>
      </c>
      <c r="K2567" t="s">
        <v>188</v>
      </c>
      <c r="L2567" t="s">
        <v>134</v>
      </c>
      <c r="M2567" s="1">
        <v>21007</v>
      </c>
      <c r="N2567" t="s">
        <v>36</v>
      </c>
      <c r="O2567" t="s">
        <v>37</v>
      </c>
      <c r="P2567" t="s">
        <v>84</v>
      </c>
      <c r="Q2567" t="s">
        <v>77</v>
      </c>
      <c r="R2567" t="s">
        <v>40</v>
      </c>
      <c r="S2567" t="str">
        <f>IF(Table1[[#This Row],[Current Employee Rating]]&gt;=4,"High Performer",IF(Table1[[#This Row],[Current Employee Rating]]&gt;=3,"Average Performer","Low Performer"))</f>
        <v>Low Performer</v>
      </c>
      <c r="T2567">
        <v>2</v>
      </c>
      <c r="U2567" s="1">
        <v>44797</v>
      </c>
      <c r="V2567">
        <v>2</v>
      </c>
      <c r="W2567" t="str">
        <f>IF(Table1[[#This Row],[Engagement Score]]&lt;3,"Low",IF(Table1[[#This Row],[Engagement Score]]&lt;4,"Medium","High"))</f>
        <v>Low</v>
      </c>
      <c r="X2567">
        <v>2</v>
      </c>
      <c r="Y2567" t="str">
        <f>IF(Table1[[#This Row],[Satisfaction Score]]&lt;3,"Unsatisfied",IF(Table1[[#This Row],[Satisfaction Score]]&lt;4,"Neutral","Satisfied"))</f>
        <v>Unsatisfied</v>
      </c>
      <c r="Z2567">
        <v>2</v>
      </c>
      <c r="AA2567" s="1">
        <v>44936</v>
      </c>
      <c r="AB2567" t="s">
        <v>68</v>
      </c>
      <c r="AC2567" t="s">
        <v>42</v>
      </c>
      <c r="AD2567" t="s">
        <v>73</v>
      </c>
      <c r="AE2567">
        <v>5</v>
      </c>
      <c r="AF2567" s="5">
        <v>569.5</v>
      </c>
      <c r="AG2567">
        <v>61</v>
      </c>
      <c r="AH2567" t="str">
        <f t="shared" si="40"/>
        <v>Old</v>
      </c>
    </row>
    <row r="2568" spans="1:34" x14ac:dyDescent="0.25">
      <c r="A2568">
        <v>3115</v>
      </c>
      <c r="B2568" s="1">
        <v>44389</v>
      </c>
      <c r="C2568">
        <v>4</v>
      </c>
      <c r="D2568" t="s">
        <v>106</v>
      </c>
      <c r="E2568" t="s">
        <v>74</v>
      </c>
      <c r="F2568" t="s">
        <v>30</v>
      </c>
      <c r="G2568" t="s">
        <v>31</v>
      </c>
      <c r="H2568" t="s">
        <v>45</v>
      </c>
      <c r="I2568" t="s">
        <v>33</v>
      </c>
      <c r="J2568" t="s">
        <v>34</v>
      </c>
      <c r="K2568" t="s">
        <v>188</v>
      </c>
      <c r="L2568" t="s">
        <v>96</v>
      </c>
      <c r="M2568" s="1">
        <v>23377</v>
      </c>
      <c r="N2568" t="s">
        <v>36</v>
      </c>
      <c r="O2568" t="s">
        <v>37</v>
      </c>
      <c r="P2568" t="s">
        <v>49</v>
      </c>
      <c r="Q2568" t="s">
        <v>77</v>
      </c>
      <c r="R2568" t="s">
        <v>40</v>
      </c>
      <c r="S2568" t="str">
        <f>IF(Table1[[#This Row],[Current Employee Rating]]&gt;=4,"High Performer",IF(Table1[[#This Row],[Current Employee Rating]]&gt;=3,"Average Performer","Low Performer"))</f>
        <v>High Performer</v>
      </c>
      <c r="T2568">
        <v>4</v>
      </c>
      <c r="U2568" s="1">
        <v>45106</v>
      </c>
      <c r="V2568">
        <v>1</v>
      </c>
      <c r="W2568" t="str">
        <f>IF(Table1[[#This Row],[Engagement Score]]&lt;3,"Low",IF(Table1[[#This Row],[Engagement Score]]&lt;4,"Medium","High"))</f>
        <v>Low</v>
      </c>
      <c r="X2568">
        <v>3</v>
      </c>
      <c r="Y2568" t="str">
        <f>IF(Table1[[#This Row],[Satisfaction Score]]&lt;3,"Unsatisfied",IF(Table1[[#This Row],[Satisfaction Score]]&lt;4,"Neutral","Satisfied"))</f>
        <v>Neutral</v>
      </c>
      <c r="Z2568">
        <v>5</v>
      </c>
      <c r="AA2568" s="1">
        <v>45109</v>
      </c>
      <c r="AB2568" t="s">
        <v>68</v>
      </c>
      <c r="AC2568" t="s">
        <v>42</v>
      </c>
      <c r="AD2568" t="s">
        <v>52</v>
      </c>
      <c r="AE2568">
        <v>3</v>
      </c>
      <c r="AF2568" s="5">
        <v>386.26</v>
      </c>
      <c r="AG2568">
        <v>57</v>
      </c>
      <c r="AH2568" t="str">
        <f t="shared" si="40"/>
        <v>Middle Aged</v>
      </c>
    </row>
    <row r="2569" spans="1:34" x14ac:dyDescent="0.25">
      <c r="A2569">
        <v>3116</v>
      </c>
      <c r="B2569" s="1">
        <v>44259</v>
      </c>
      <c r="C2569">
        <v>5</v>
      </c>
      <c r="D2569" t="s">
        <v>106</v>
      </c>
      <c r="E2569" t="s">
        <v>81</v>
      </c>
      <c r="F2569" t="s">
        <v>30</v>
      </c>
      <c r="G2569" t="s">
        <v>46</v>
      </c>
      <c r="H2569" t="s">
        <v>56</v>
      </c>
      <c r="I2569" t="s">
        <v>33</v>
      </c>
      <c r="J2569" t="s">
        <v>34</v>
      </c>
      <c r="K2569" t="s">
        <v>188</v>
      </c>
      <c r="L2569" t="s">
        <v>70</v>
      </c>
      <c r="M2569" s="1">
        <v>29883</v>
      </c>
      <c r="N2569" t="s">
        <v>36</v>
      </c>
      <c r="O2569" t="s">
        <v>37</v>
      </c>
      <c r="P2569" t="s">
        <v>49</v>
      </c>
      <c r="Q2569" t="s">
        <v>67</v>
      </c>
      <c r="R2569" t="s">
        <v>40</v>
      </c>
      <c r="S2569" t="str">
        <f>IF(Table1[[#This Row],[Current Employee Rating]]&gt;=4,"High Performer",IF(Table1[[#This Row],[Current Employee Rating]]&gt;=3,"Average Performer","Low Performer"))</f>
        <v>High Performer</v>
      </c>
      <c r="T2569">
        <v>5</v>
      </c>
      <c r="U2569" s="1">
        <v>45003</v>
      </c>
      <c r="V2569">
        <v>2</v>
      </c>
      <c r="W2569" t="str">
        <f>IF(Table1[[#This Row],[Engagement Score]]&lt;3,"Low",IF(Table1[[#This Row],[Engagement Score]]&lt;4,"Medium","High"))</f>
        <v>Low</v>
      </c>
      <c r="X2569">
        <v>1</v>
      </c>
      <c r="Y2569" t="str">
        <f>IF(Table1[[#This Row],[Satisfaction Score]]&lt;3,"Unsatisfied",IF(Table1[[#This Row],[Satisfaction Score]]&lt;4,"Neutral","Satisfied"))</f>
        <v>Unsatisfied</v>
      </c>
      <c r="Z2569">
        <v>4</v>
      </c>
      <c r="AA2569" s="1">
        <v>44796</v>
      </c>
      <c r="AB2569" t="s">
        <v>62</v>
      </c>
      <c r="AC2569" t="s">
        <v>51</v>
      </c>
      <c r="AD2569" t="s">
        <v>43</v>
      </c>
      <c r="AE2569">
        <v>4</v>
      </c>
      <c r="AF2569" s="5">
        <v>323.12</v>
      </c>
      <c r="AG2569">
        <v>40</v>
      </c>
      <c r="AH2569" t="str">
        <f t="shared" si="40"/>
        <v>Middle Aged</v>
      </c>
    </row>
    <row r="2570" spans="1:34" x14ac:dyDescent="0.25">
      <c r="A2570">
        <v>3117</v>
      </c>
      <c r="B2570" s="1">
        <v>43765</v>
      </c>
      <c r="C2570">
        <v>6</v>
      </c>
      <c r="D2570" t="s">
        <v>106</v>
      </c>
      <c r="E2570" t="s">
        <v>54</v>
      </c>
      <c r="F2570" t="s">
        <v>30</v>
      </c>
      <c r="G2570" t="s">
        <v>46</v>
      </c>
      <c r="H2570" t="s">
        <v>32</v>
      </c>
      <c r="I2570" t="s">
        <v>46</v>
      </c>
      <c r="J2570" t="s">
        <v>34</v>
      </c>
      <c r="K2570" t="s">
        <v>188</v>
      </c>
      <c r="L2570" t="s">
        <v>58</v>
      </c>
      <c r="M2570" s="1">
        <v>15324</v>
      </c>
      <c r="N2570" t="s">
        <v>36</v>
      </c>
      <c r="O2570" t="s">
        <v>37</v>
      </c>
      <c r="P2570" t="s">
        <v>38</v>
      </c>
      <c r="Q2570" t="s">
        <v>67</v>
      </c>
      <c r="R2570" t="s">
        <v>40</v>
      </c>
      <c r="S2570" t="str">
        <f>IF(Table1[[#This Row],[Current Employee Rating]]&gt;=4,"High Performer",IF(Table1[[#This Row],[Current Employee Rating]]&gt;=3,"Average Performer","Low Performer"))</f>
        <v>Low Performer</v>
      </c>
      <c r="T2570">
        <v>2</v>
      </c>
      <c r="U2570" s="1">
        <v>44803</v>
      </c>
      <c r="V2570">
        <v>2</v>
      </c>
      <c r="W2570" t="str">
        <f>IF(Table1[[#This Row],[Engagement Score]]&lt;3,"Low",IF(Table1[[#This Row],[Engagement Score]]&lt;4,"Medium","High"))</f>
        <v>Low</v>
      </c>
      <c r="X2570">
        <v>3</v>
      </c>
      <c r="Y2570" t="str">
        <f>IF(Table1[[#This Row],[Satisfaction Score]]&lt;3,"Unsatisfied",IF(Table1[[#This Row],[Satisfaction Score]]&lt;4,"Neutral","Satisfied"))</f>
        <v>Neutral</v>
      </c>
      <c r="Z2570">
        <v>1</v>
      </c>
      <c r="AA2570" s="1">
        <v>45032</v>
      </c>
      <c r="AB2570" t="s">
        <v>92</v>
      </c>
      <c r="AC2570" t="s">
        <v>51</v>
      </c>
      <c r="AD2570" t="s">
        <v>73</v>
      </c>
      <c r="AE2570">
        <v>5</v>
      </c>
      <c r="AF2570" s="5">
        <v>461.57</v>
      </c>
      <c r="AG2570">
        <v>78</v>
      </c>
      <c r="AH2570" t="str">
        <f t="shared" si="40"/>
        <v>Old</v>
      </c>
    </row>
    <row r="2571" spans="1:34" x14ac:dyDescent="0.25">
      <c r="A2571">
        <v>3118</v>
      </c>
      <c r="B2571" s="1">
        <v>43493</v>
      </c>
      <c r="C2571">
        <v>7</v>
      </c>
      <c r="D2571" t="s">
        <v>106</v>
      </c>
      <c r="E2571" t="s">
        <v>69</v>
      </c>
      <c r="F2571" t="s">
        <v>108</v>
      </c>
      <c r="G2571" t="s">
        <v>46</v>
      </c>
      <c r="H2571" t="s">
        <v>45</v>
      </c>
      <c r="I2571" t="s">
        <v>55</v>
      </c>
      <c r="J2571" t="s">
        <v>34</v>
      </c>
      <c r="K2571" t="s">
        <v>188</v>
      </c>
      <c r="L2571" t="s">
        <v>102</v>
      </c>
      <c r="M2571" s="1">
        <v>20803</v>
      </c>
      <c r="N2571" t="s">
        <v>36</v>
      </c>
      <c r="O2571" t="s">
        <v>37</v>
      </c>
      <c r="P2571" t="s">
        <v>72</v>
      </c>
      <c r="Q2571" t="s">
        <v>77</v>
      </c>
      <c r="R2571" t="s">
        <v>40</v>
      </c>
      <c r="S2571" t="str">
        <f>IF(Table1[[#This Row],[Current Employee Rating]]&gt;=4,"High Performer",IF(Table1[[#This Row],[Current Employee Rating]]&gt;=3,"Average Performer","Low Performer"))</f>
        <v>Low Performer</v>
      </c>
      <c r="T2571">
        <v>2</v>
      </c>
      <c r="U2571" s="1">
        <v>44859</v>
      </c>
      <c r="V2571">
        <v>3</v>
      </c>
      <c r="W2571" t="str">
        <f>IF(Table1[[#This Row],[Engagement Score]]&lt;3,"Low",IF(Table1[[#This Row],[Engagement Score]]&lt;4,"Medium","High"))</f>
        <v>Medium</v>
      </c>
      <c r="X2571">
        <v>2</v>
      </c>
      <c r="Y2571" t="str">
        <f>IF(Table1[[#This Row],[Satisfaction Score]]&lt;3,"Unsatisfied",IF(Table1[[#This Row],[Satisfaction Score]]&lt;4,"Neutral","Satisfied"))</f>
        <v>Unsatisfied</v>
      </c>
      <c r="Z2571">
        <v>3</v>
      </c>
      <c r="AA2571" s="1">
        <v>44871</v>
      </c>
      <c r="AB2571" t="s">
        <v>68</v>
      </c>
      <c r="AC2571" t="s">
        <v>51</v>
      </c>
      <c r="AD2571" t="s">
        <v>52</v>
      </c>
      <c r="AE2571">
        <v>2</v>
      </c>
      <c r="AF2571" s="5">
        <v>543.74</v>
      </c>
      <c r="AG2571">
        <v>63</v>
      </c>
      <c r="AH2571" t="str">
        <f t="shared" si="40"/>
        <v>Old</v>
      </c>
    </row>
    <row r="2572" spans="1:34" x14ac:dyDescent="0.25">
      <c r="A2572">
        <v>3119</v>
      </c>
      <c r="B2572" s="1">
        <v>44206</v>
      </c>
      <c r="C2572">
        <v>5</v>
      </c>
      <c r="D2572" t="s">
        <v>28</v>
      </c>
      <c r="E2572" t="s">
        <v>81</v>
      </c>
      <c r="F2572" t="s">
        <v>30</v>
      </c>
      <c r="G2572" t="s">
        <v>46</v>
      </c>
      <c r="H2572" t="s">
        <v>32</v>
      </c>
      <c r="I2572" t="s">
        <v>46</v>
      </c>
      <c r="J2572" t="s">
        <v>34</v>
      </c>
      <c r="K2572" t="s">
        <v>188</v>
      </c>
      <c r="L2572" t="s">
        <v>65</v>
      </c>
      <c r="M2572" s="1">
        <v>34125</v>
      </c>
      <c r="N2572" t="s">
        <v>36</v>
      </c>
      <c r="O2572" t="s">
        <v>48</v>
      </c>
      <c r="P2572" t="s">
        <v>60</v>
      </c>
      <c r="Q2572" t="s">
        <v>61</v>
      </c>
      <c r="R2572" t="s">
        <v>40</v>
      </c>
      <c r="S2572" t="str">
        <f>IF(Table1[[#This Row],[Current Employee Rating]]&gt;=4,"High Performer",IF(Table1[[#This Row],[Current Employee Rating]]&gt;=3,"Average Performer","Low Performer"))</f>
        <v>High Performer</v>
      </c>
      <c r="T2572">
        <v>5</v>
      </c>
      <c r="U2572" s="1">
        <v>44918</v>
      </c>
      <c r="V2572">
        <v>4</v>
      </c>
      <c r="W2572" t="str">
        <f>IF(Table1[[#This Row],[Engagement Score]]&lt;3,"Low",IF(Table1[[#This Row],[Engagement Score]]&lt;4,"Medium","High"))</f>
        <v>High</v>
      </c>
      <c r="X2572">
        <v>5</v>
      </c>
      <c r="Y2572" t="str">
        <f>IF(Table1[[#This Row],[Satisfaction Score]]&lt;3,"Unsatisfied",IF(Table1[[#This Row],[Satisfaction Score]]&lt;4,"Neutral","Satisfied"))</f>
        <v>Satisfied</v>
      </c>
      <c r="Z2572">
        <v>2</v>
      </c>
      <c r="AA2572" s="1">
        <v>44983</v>
      </c>
      <c r="AB2572" t="s">
        <v>41</v>
      </c>
      <c r="AC2572" t="s">
        <v>51</v>
      </c>
      <c r="AD2572" t="s">
        <v>73</v>
      </c>
      <c r="AE2572">
        <v>1</v>
      </c>
      <c r="AF2572" s="5">
        <v>899.2</v>
      </c>
      <c r="AG2572">
        <v>28</v>
      </c>
      <c r="AH2572" t="str">
        <f t="shared" si="40"/>
        <v>Adult</v>
      </c>
    </row>
    <row r="2573" spans="1:34" x14ac:dyDescent="0.25">
      <c r="A2573">
        <v>3120</v>
      </c>
      <c r="B2573" s="1">
        <v>44413</v>
      </c>
      <c r="C2573">
        <v>4</v>
      </c>
      <c r="D2573" t="s">
        <v>28</v>
      </c>
      <c r="E2573" t="s">
        <v>54</v>
      </c>
      <c r="F2573" t="s">
        <v>30</v>
      </c>
      <c r="G2573" t="s">
        <v>46</v>
      </c>
      <c r="H2573" t="s">
        <v>45</v>
      </c>
      <c r="I2573" t="s">
        <v>55</v>
      </c>
      <c r="J2573" t="s">
        <v>34</v>
      </c>
      <c r="K2573" t="s">
        <v>188</v>
      </c>
      <c r="L2573" t="s">
        <v>47</v>
      </c>
      <c r="M2573" s="1">
        <v>16836</v>
      </c>
      <c r="N2573" t="s">
        <v>36</v>
      </c>
      <c r="O2573" t="s">
        <v>37</v>
      </c>
      <c r="P2573" t="s">
        <v>84</v>
      </c>
      <c r="Q2573" t="s">
        <v>39</v>
      </c>
      <c r="R2573" t="s">
        <v>40</v>
      </c>
      <c r="S2573" t="str">
        <f>IF(Table1[[#This Row],[Current Employee Rating]]&gt;=4,"High Performer",IF(Table1[[#This Row],[Current Employee Rating]]&gt;=3,"Average Performer","Low Performer"))</f>
        <v>High Performer</v>
      </c>
      <c r="T2573">
        <v>4</v>
      </c>
      <c r="U2573" s="1">
        <v>45026</v>
      </c>
      <c r="V2573">
        <v>1</v>
      </c>
      <c r="W2573" t="str">
        <f>IF(Table1[[#This Row],[Engagement Score]]&lt;3,"Low",IF(Table1[[#This Row],[Engagement Score]]&lt;4,"Medium","High"))</f>
        <v>Low</v>
      </c>
      <c r="X2573">
        <v>5</v>
      </c>
      <c r="Y2573" t="str">
        <f>IF(Table1[[#This Row],[Satisfaction Score]]&lt;3,"Unsatisfied",IF(Table1[[#This Row],[Satisfaction Score]]&lt;4,"Neutral","Satisfied"))</f>
        <v>Satisfied</v>
      </c>
      <c r="Z2573">
        <v>3</v>
      </c>
      <c r="AA2573" s="1">
        <v>45112</v>
      </c>
      <c r="AB2573" t="s">
        <v>62</v>
      </c>
      <c r="AC2573" t="s">
        <v>51</v>
      </c>
      <c r="AD2573" t="s">
        <v>52</v>
      </c>
      <c r="AE2573">
        <v>2</v>
      </c>
      <c r="AF2573" s="5">
        <v>144.25</v>
      </c>
      <c r="AG2573">
        <v>75</v>
      </c>
      <c r="AH2573" t="str">
        <f t="shared" si="40"/>
        <v>Old</v>
      </c>
    </row>
    <row r="2574" spans="1:34" x14ac:dyDescent="0.25">
      <c r="A2574">
        <v>3121</v>
      </c>
      <c r="B2574" s="1">
        <v>44872</v>
      </c>
      <c r="C2574">
        <v>3</v>
      </c>
      <c r="D2574" t="s">
        <v>28</v>
      </c>
      <c r="E2574" t="s">
        <v>94</v>
      </c>
      <c r="F2574" t="s">
        <v>30</v>
      </c>
      <c r="G2574" t="s">
        <v>46</v>
      </c>
      <c r="H2574" t="s">
        <v>32</v>
      </c>
      <c r="I2574" t="s">
        <v>55</v>
      </c>
      <c r="J2574" t="s">
        <v>34</v>
      </c>
      <c r="K2574" t="s">
        <v>188</v>
      </c>
      <c r="L2574" t="s">
        <v>96</v>
      </c>
      <c r="M2574" s="1">
        <v>18188</v>
      </c>
      <c r="N2574" t="s">
        <v>36</v>
      </c>
      <c r="O2574" t="s">
        <v>37</v>
      </c>
      <c r="P2574" t="s">
        <v>72</v>
      </c>
      <c r="Q2574" t="s">
        <v>61</v>
      </c>
      <c r="R2574" t="s">
        <v>40</v>
      </c>
      <c r="S2574" t="str">
        <f>IF(Table1[[#This Row],[Current Employee Rating]]&gt;=4,"High Performer",IF(Table1[[#This Row],[Current Employee Rating]]&gt;=3,"Average Performer","Low Performer"))</f>
        <v>High Performer</v>
      </c>
      <c r="T2574">
        <v>4</v>
      </c>
      <c r="U2574" s="1">
        <v>45029</v>
      </c>
      <c r="V2574">
        <v>4</v>
      </c>
      <c r="W2574" t="str">
        <f>IF(Table1[[#This Row],[Engagement Score]]&lt;3,"Low",IF(Table1[[#This Row],[Engagement Score]]&lt;4,"Medium","High"))</f>
        <v>High</v>
      </c>
      <c r="X2574">
        <v>1</v>
      </c>
      <c r="Y2574" t="str">
        <f>IF(Table1[[#This Row],[Satisfaction Score]]&lt;3,"Unsatisfied",IF(Table1[[#This Row],[Satisfaction Score]]&lt;4,"Neutral","Satisfied"))</f>
        <v>Unsatisfied</v>
      </c>
      <c r="Z2574">
        <v>3</v>
      </c>
      <c r="AA2574" s="1">
        <v>45038</v>
      </c>
      <c r="AB2574" t="s">
        <v>41</v>
      </c>
      <c r="AC2574" t="s">
        <v>51</v>
      </c>
      <c r="AD2574" t="s">
        <v>43</v>
      </c>
      <c r="AE2574">
        <v>1</v>
      </c>
      <c r="AF2574" s="5">
        <v>854.54</v>
      </c>
      <c r="AG2574">
        <v>73</v>
      </c>
      <c r="AH2574" t="str">
        <f t="shared" si="40"/>
        <v>Old</v>
      </c>
    </row>
    <row r="2575" spans="1:34" x14ac:dyDescent="0.25">
      <c r="A2575">
        <v>3123</v>
      </c>
      <c r="B2575" s="1">
        <v>44389</v>
      </c>
      <c r="C2575">
        <v>4</v>
      </c>
      <c r="D2575" t="s">
        <v>28</v>
      </c>
      <c r="E2575" t="s">
        <v>64</v>
      </c>
      <c r="F2575" t="s">
        <v>30</v>
      </c>
      <c r="G2575" t="s">
        <v>55</v>
      </c>
      <c r="H2575" t="s">
        <v>32</v>
      </c>
      <c r="I2575" t="s">
        <v>46</v>
      </c>
      <c r="J2575" t="s">
        <v>34</v>
      </c>
      <c r="K2575" t="s">
        <v>188</v>
      </c>
      <c r="L2575" t="s">
        <v>89</v>
      </c>
      <c r="M2575" s="1">
        <v>18751</v>
      </c>
      <c r="N2575" t="s">
        <v>36</v>
      </c>
      <c r="O2575" t="s">
        <v>48</v>
      </c>
      <c r="P2575" t="s">
        <v>49</v>
      </c>
      <c r="Q2575" t="s">
        <v>67</v>
      </c>
      <c r="R2575" t="s">
        <v>40</v>
      </c>
      <c r="S2575" t="str">
        <f>IF(Table1[[#This Row],[Current Employee Rating]]&gt;=4,"High Performer",IF(Table1[[#This Row],[Current Employee Rating]]&gt;=3,"Average Performer","Low Performer"))</f>
        <v>High Performer</v>
      </c>
      <c r="T2575">
        <v>4</v>
      </c>
      <c r="U2575" s="1">
        <v>45119</v>
      </c>
      <c r="V2575">
        <v>5</v>
      </c>
      <c r="W2575" t="str">
        <f>IF(Table1[[#This Row],[Engagement Score]]&lt;3,"Low",IF(Table1[[#This Row],[Engagement Score]]&lt;4,"Medium","High"))</f>
        <v>High</v>
      </c>
      <c r="X2575">
        <v>2</v>
      </c>
      <c r="Y2575" t="str">
        <f>IF(Table1[[#This Row],[Satisfaction Score]]&lt;3,"Unsatisfied",IF(Table1[[#This Row],[Satisfaction Score]]&lt;4,"Neutral","Satisfied"))</f>
        <v>Unsatisfied</v>
      </c>
      <c r="Z2575">
        <v>2</v>
      </c>
      <c r="AA2575" s="1">
        <v>44927</v>
      </c>
      <c r="AB2575" t="s">
        <v>92</v>
      </c>
      <c r="AC2575" t="s">
        <v>51</v>
      </c>
      <c r="AD2575" t="s">
        <v>43</v>
      </c>
      <c r="AE2575">
        <v>4</v>
      </c>
      <c r="AF2575" s="5">
        <v>479</v>
      </c>
      <c r="AG2575">
        <v>70</v>
      </c>
      <c r="AH2575" t="str">
        <f t="shared" si="40"/>
        <v>Old</v>
      </c>
    </row>
    <row r="2576" spans="1:34" x14ac:dyDescent="0.25">
      <c r="A2576">
        <v>3126</v>
      </c>
      <c r="B2576" s="1">
        <v>44678</v>
      </c>
      <c r="C2576">
        <v>4</v>
      </c>
      <c r="D2576" t="s">
        <v>28</v>
      </c>
      <c r="E2576" t="s">
        <v>74</v>
      </c>
      <c r="F2576" t="s">
        <v>30</v>
      </c>
      <c r="G2576" t="s">
        <v>31</v>
      </c>
      <c r="H2576" t="s">
        <v>32</v>
      </c>
      <c r="I2576" t="s">
        <v>55</v>
      </c>
      <c r="J2576" t="s">
        <v>34</v>
      </c>
      <c r="K2576" t="s">
        <v>188</v>
      </c>
      <c r="L2576" t="s">
        <v>96</v>
      </c>
      <c r="M2576" s="1">
        <v>28673</v>
      </c>
      <c r="N2576" t="s">
        <v>36</v>
      </c>
      <c r="O2576" t="s">
        <v>48</v>
      </c>
      <c r="P2576" t="s">
        <v>72</v>
      </c>
      <c r="Q2576" t="s">
        <v>77</v>
      </c>
      <c r="R2576" t="s">
        <v>40</v>
      </c>
      <c r="S2576" t="str">
        <f>IF(Table1[[#This Row],[Current Employee Rating]]&gt;=4,"High Performer",IF(Table1[[#This Row],[Current Employee Rating]]&gt;=3,"Average Performer","Low Performer"))</f>
        <v>Low Performer</v>
      </c>
      <c r="T2576">
        <v>2</v>
      </c>
      <c r="U2576" s="1">
        <v>44792</v>
      </c>
      <c r="V2576">
        <v>4</v>
      </c>
      <c r="W2576" t="str">
        <f>IF(Table1[[#This Row],[Engagement Score]]&lt;3,"Low",IF(Table1[[#This Row],[Engagement Score]]&lt;4,"Medium","High"))</f>
        <v>High</v>
      </c>
      <c r="X2576">
        <v>5</v>
      </c>
      <c r="Y2576" t="str">
        <f>IF(Table1[[#This Row],[Satisfaction Score]]&lt;3,"Unsatisfied",IF(Table1[[#This Row],[Satisfaction Score]]&lt;4,"Neutral","Satisfied"))</f>
        <v>Satisfied</v>
      </c>
      <c r="Z2576">
        <v>1</v>
      </c>
      <c r="AA2576" s="1">
        <v>45128</v>
      </c>
      <c r="AB2576" t="s">
        <v>92</v>
      </c>
      <c r="AC2576" t="s">
        <v>51</v>
      </c>
      <c r="AD2576" t="s">
        <v>73</v>
      </c>
      <c r="AE2576">
        <v>4</v>
      </c>
      <c r="AF2576" s="5">
        <v>667.54</v>
      </c>
      <c r="AG2576">
        <v>44</v>
      </c>
      <c r="AH2576" t="str">
        <f t="shared" si="40"/>
        <v>Middle Aged</v>
      </c>
    </row>
    <row r="2577" spans="1:34" x14ac:dyDescent="0.25">
      <c r="A2577">
        <v>3127</v>
      </c>
      <c r="B2577" s="1">
        <v>44726</v>
      </c>
      <c r="C2577">
        <v>3</v>
      </c>
      <c r="D2577" t="s">
        <v>28</v>
      </c>
      <c r="E2577" t="s">
        <v>81</v>
      </c>
      <c r="F2577" t="s">
        <v>30</v>
      </c>
      <c r="G2577" t="s">
        <v>46</v>
      </c>
      <c r="H2577" t="s">
        <v>45</v>
      </c>
      <c r="I2577" t="s">
        <v>46</v>
      </c>
      <c r="J2577" t="s">
        <v>34</v>
      </c>
      <c r="K2577" t="s">
        <v>188</v>
      </c>
      <c r="L2577" t="s">
        <v>96</v>
      </c>
      <c r="M2577" s="1">
        <v>33537</v>
      </c>
      <c r="N2577" t="s">
        <v>36</v>
      </c>
      <c r="O2577" t="s">
        <v>48</v>
      </c>
      <c r="P2577" t="s">
        <v>38</v>
      </c>
      <c r="Q2577" t="s">
        <v>67</v>
      </c>
      <c r="R2577" t="s">
        <v>40</v>
      </c>
      <c r="S2577" t="str">
        <f>IF(Table1[[#This Row],[Current Employee Rating]]&gt;=4,"High Performer",IF(Table1[[#This Row],[Current Employee Rating]]&gt;=3,"Average Performer","Low Performer"))</f>
        <v>Low Performer</v>
      </c>
      <c r="T2577">
        <v>2</v>
      </c>
      <c r="U2577" s="1">
        <v>45025</v>
      </c>
      <c r="V2577">
        <v>4</v>
      </c>
      <c r="W2577" t="str">
        <f>IF(Table1[[#This Row],[Engagement Score]]&lt;3,"Low",IF(Table1[[#This Row],[Engagement Score]]&lt;4,"Medium","High"))</f>
        <v>High</v>
      </c>
      <c r="X2577">
        <v>5</v>
      </c>
      <c r="Y2577" t="str">
        <f>IF(Table1[[#This Row],[Satisfaction Score]]&lt;3,"Unsatisfied",IF(Table1[[#This Row],[Satisfaction Score]]&lt;4,"Neutral","Satisfied"))</f>
        <v>Satisfied</v>
      </c>
      <c r="Z2577">
        <v>5</v>
      </c>
      <c r="AA2577" s="1">
        <v>44976</v>
      </c>
      <c r="AB2577" t="s">
        <v>62</v>
      </c>
      <c r="AC2577" t="s">
        <v>51</v>
      </c>
      <c r="AD2577" t="s">
        <v>43</v>
      </c>
      <c r="AE2577">
        <v>5</v>
      </c>
      <c r="AF2577" s="5">
        <v>309.74</v>
      </c>
      <c r="AG2577">
        <v>31</v>
      </c>
      <c r="AH2577" t="str">
        <f t="shared" si="40"/>
        <v>Adult</v>
      </c>
    </row>
    <row r="2578" spans="1:34" x14ac:dyDescent="0.25">
      <c r="A2578">
        <v>3128</v>
      </c>
      <c r="B2578" s="1">
        <v>43478</v>
      </c>
      <c r="C2578">
        <v>7</v>
      </c>
      <c r="D2578" t="s">
        <v>28</v>
      </c>
      <c r="E2578" t="s">
        <v>54</v>
      </c>
      <c r="F2578" t="s">
        <v>30</v>
      </c>
      <c r="G2578" t="s">
        <v>46</v>
      </c>
      <c r="H2578" t="s">
        <v>45</v>
      </c>
      <c r="I2578" t="s">
        <v>33</v>
      </c>
      <c r="J2578" t="s">
        <v>34</v>
      </c>
      <c r="K2578" t="s">
        <v>188</v>
      </c>
      <c r="L2578" t="s">
        <v>70</v>
      </c>
      <c r="M2578" s="1">
        <v>27134</v>
      </c>
      <c r="N2578" t="s">
        <v>36</v>
      </c>
      <c r="O2578" t="s">
        <v>37</v>
      </c>
      <c r="P2578" t="s">
        <v>72</v>
      </c>
      <c r="Q2578" t="s">
        <v>39</v>
      </c>
      <c r="R2578" t="s">
        <v>40</v>
      </c>
      <c r="S2578" t="str">
        <f>IF(Table1[[#This Row],[Current Employee Rating]]&gt;=4,"High Performer",IF(Table1[[#This Row],[Current Employee Rating]]&gt;=3,"Average Performer","Low Performer"))</f>
        <v>Low Performer</v>
      </c>
      <c r="T2578">
        <v>2</v>
      </c>
      <c r="U2578" s="1">
        <v>45041</v>
      </c>
      <c r="V2578">
        <v>3</v>
      </c>
      <c r="W2578" t="str">
        <f>IF(Table1[[#This Row],[Engagement Score]]&lt;3,"Low",IF(Table1[[#This Row],[Engagement Score]]&lt;4,"Medium","High"))</f>
        <v>Medium</v>
      </c>
      <c r="X2578">
        <v>5</v>
      </c>
      <c r="Y2578" t="str">
        <f>IF(Table1[[#This Row],[Satisfaction Score]]&lt;3,"Unsatisfied",IF(Table1[[#This Row],[Satisfaction Score]]&lt;4,"Neutral","Satisfied"))</f>
        <v>Satisfied</v>
      </c>
      <c r="Z2578">
        <v>4</v>
      </c>
      <c r="AA2578" s="1">
        <v>44985</v>
      </c>
      <c r="AB2578" t="s">
        <v>92</v>
      </c>
      <c r="AC2578" t="s">
        <v>42</v>
      </c>
      <c r="AD2578" t="s">
        <v>63</v>
      </c>
      <c r="AE2578">
        <v>1</v>
      </c>
      <c r="AF2578" s="5">
        <v>830.63</v>
      </c>
      <c r="AG2578">
        <v>45</v>
      </c>
      <c r="AH2578" t="str">
        <f t="shared" si="40"/>
        <v>Middle Aged</v>
      </c>
    </row>
    <row r="2579" spans="1:34" x14ac:dyDescent="0.25">
      <c r="A2579">
        <v>3129</v>
      </c>
      <c r="B2579" s="1">
        <v>43637</v>
      </c>
      <c r="C2579">
        <v>6</v>
      </c>
      <c r="D2579" t="s">
        <v>28</v>
      </c>
      <c r="E2579" t="s">
        <v>69</v>
      </c>
      <c r="F2579" t="s">
        <v>30</v>
      </c>
      <c r="G2579" t="s">
        <v>55</v>
      </c>
      <c r="H2579" t="s">
        <v>45</v>
      </c>
      <c r="I2579" t="s">
        <v>46</v>
      </c>
      <c r="J2579" t="s">
        <v>34</v>
      </c>
      <c r="K2579" t="s">
        <v>188</v>
      </c>
      <c r="L2579" t="s">
        <v>111</v>
      </c>
      <c r="M2579" s="1">
        <v>31239</v>
      </c>
      <c r="N2579" t="s">
        <v>36</v>
      </c>
      <c r="O2579" t="s">
        <v>37</v>
      </c>
      <c r="P2579" t="s">
        <v>72</v>
      </c>
      <c r="Q2579" t="s">
        <v>39</v>
      </c>
      <c r="R2579" t="s">
        <v>40</v>
      </c>
      <c r="S2579" t="str">
        <f>IF(Table1[[#This Row],[Current Employee Rating]]&gt;=4,"High Performer",IF(Table1[[#This Row],[Current Employee Rating]]&gt;=3,"Average Performer","Low Performer"))</f>
        <v>High Performer</v>
      </c>
      <c r="T2579">
        <v>5</v>
      </c>
      <c r="U2579" s="1">
        <v>45016</v>
      </c>
      <c r="V2579">
        <v>4</v>
      </c>
      <c r="W2579" t="str">
        <f>IF(Table1[[#This Row],[Engagement Score]]&lt;3,"Low",IF(Table1[[#This Row],[Engagement Score]]&lt;4,"Medium","High"))</f>
        <v>High</v>
      </c>
      <c r="X2579">
        <v>2</v>
      </c>
      <c r="Y2579" t="str">
        <f>IF(Table1[[#This Row],[Satisfaction Score]]&lt;3,"Unsatisfied",IF(Table1[[#This Row],[Satisfaction Score]]&lt;4,"Neutral","Satisfied"))</f>
        <v>Unsatisfied</v>
      </c>
      <c r="Z2579">
        <v>4</v>
      </c>
      <c r="AA2579" s="1">
        <v>45088</v>
      </c>
      <c r="AB2579" t="s">
        <v>68</v>
      </c>
      <c r="AC2579" t="s">
        <v>42</v>
      </c>
      <c r="AD2579" t="s">
        <v>52</v>
      </c>
      <c r="AE2579">
        <v>4</v>
      </c>
      <c r="AF2579" s="5">
        <v>277.31</v>
      </c>
      <c r="AG2579">
        <v>34</v>
      </c>
      <c r="AH2579" t="str">
        <f t="shared" si="40"/>
        <v>Adult</v>
      </c>
    </row>
    <row r="2580" spans="1:34" x14ac:dyDescent="0.25">
      <c r="A2580">
        <v>3130</v>
      </c>
      <c r="B2580" s="1">
        <v>44053</v>
      </c>
      <c r="C2580">
        <v>5</v>
      </c>
      <c r="D2580" t="s">
        <v>28</v>
      </c>
      <c r="E2580" t="s">
        <v>29</v>
      </c>
      <c r="F2580" t="s">
        <v>30</v>
      </c>
      <c r="G2580" t="s">
        <v>46</v>
      </c>
      <c r="H2580" t="s">
        <v>45</v>
      </c>
      <c r="I2580" t="s">
        <v>33</v>
      </c>
      <c r="J2580" t="s">
        <v>34</v>
      </c>
      <c r="K2580" t="s">
        <v>188</v>
      </c>
      <c r="L2580" t="s">
        <v>101</v>
      </c>
      <c r="M2580" s="1">
        <v>29715</v>
      </c>
      <c r="N2580" t="s">
        <v>36</v>
      </c>
      <c r="O2580" t="s">
        <v>37</v>
      </c>
      <c r="P2580" t="s">
        <v>72</v>
      </c>
      <c r="Q2580" t="s">
        <v>39</v>
      </c>
      <c r="R2580" t="s">
        <v>40</v>
      </c>
      <c r="S2580" t="str">
        <f>IF(Table1[[#This Row],[Current Employee Rating]]&gt;=4,"High Performer",IF(Table1[[#This Row],[Current Employee Rating]]&gt;=3,"Average Performer","Low Performer"))</f>
        <v>High Performer</v>
      </c>
      <c r="T2580">
        <v>5</v>
      </c>
      <c r="U2580" s="1">
        <v>44923</v>
      </c>
      <c r="V2580">
        <v>4</v>
      </c>
      <c r="W2580" t="str">
        <f>IF(Table1[[#This Row],[Engagement Score]]&lt;3,"Low",IF(Table1[[#This Row],[Engagement Score]]&lt;4,"Medium","High"))</f>
        <v>High</v>
      </c>
      <c r="X2580">
        <v>3</v>
      </c>
      <c r="Y2580" t="str">
        <f>IF(Table1[[#This Row],[Satisfaction Score]]&lt;3,"Unsatisfied",IF(Table1[[#This Row],[Satisfaction Score]]&lt;4,"Neutral","Satisfied"))</f>
        <v>Neutral</v>
      </c>
      <c r="Z2580">
        <v>3</v>
      </c>
      <c r="AA2580" s="1">
        <v>45006</v>
      </c>
      <c r="AB2580" t="s">
        <v>50</v>
      </c>
      <c r="AC2580" t="s">
        <v>42</v>
      </c>
      <c r="AD2580" t="s">
        <v>52</v>
      </c>
      <c r="AE2580">
        <v>3</v>
      </c>
      <c r="AF2580" s="5">
        <v>501.5</v>
      </c>
      <c r="AG2580">
        <v>39</v>
      </c>
      <c r="AH2580" t="str">
        <f t="shared" si="40"/>
        <v>Adult</v>
      </c>
    </row>
    <row r="2581" spans="1:34" x14ac:dyDescent="0.25">
      <c r="A2581">
        <v>3131</v>
      </c>
      <c r="B2581" s="1">
        <v>44299</v>
      </c>
      <c r="C2581">
        <v>5</v>
      </c>
      <c r="D2581" t="s">
        <v>28</v>
      </c>
      <c r="E2581" t="s">
        <v>85</v>
      </c>
      <c r="F2581" t="s">
        <v>30</v>
      </c>
      <c r="G2581" t="s">
        <v>31</v>
      </c>
      <c r="H2581" t="s">
        <v>32</v>
      </c>
      <c r="I2581" t="s">
        <v>33</v>
      </c>
      <c r="J2581" t="s">
        <v>34</v>
      </c>
      <c r="K2581" t="s">
        <v>188</v>
      </c>
      <c r="L2581" t="s">
        <v>101</v>
      </c>
      <c r="M2581" s="1">
        <v>19752</v>
      </c>
      <c r="N2581" t="s">
        <v>36</v>
      </c>
      <c r="O2581" t="s">
        <v>37</v>
      </c>
      <c r="P2581" t="s">
        <v>49</v>
      </c>
      <c r="Q2581" t="s">
        <v>61</v>
      </c>
      <c r="R2581" t="s">
        <v>40</v>
      </c>
      <c r="S2581" t="str">
        <f>IF(Table1[[#This Row],[Current Employee Rating]]&gt;=4,"High Performer",IF(Table1[[#This Row],[Current Employee Rating]]&gt;=3,"Average Performer","Low Performer"))</f>
        <v>Low Performer</v>
      </c>
      <c r="T2581">
        <v>2</v>
      </c>
      <c r="U2581" s="1">
        <v>44780</v>
      </c>
      <c r="V2581">
        <v>3</v>
      </c>
      <c r="W2581" t="str">
        <f>IF(Table1[[#This Row],[Engagement Score]]&lt;3,"Low",IF(Table1[[#This Row],[Engagement Score]]&lt;4,"Medium","High"))</f>
        <v>Medium</v>
      </c>
      <c r="X2581">
        <v>2</v>
      </c>
      <c r="Y2581" t="str">
        <f>IF(Table1[[#This Row],[Satisfaction Score]]&lt;3,"Unsatisfied",IF(Table1[[#This Row],[Satisfaction Score]]&lt;4,"Neutral","Satisfied"))</f>
        <v>Unsatisfied</v>
      </c>
      <c r="Z2581">
        <v>5</v>
      </c>
      <c r="AA2581" s="1">
        <v>44941</v>
      </c>
      <c r="AB2581" t="s">
        <v>41</v>
      </c>
      <c r="AC2581" t="s">
        <v>42</v>
      </c>
      <c r="AD2581" t="s">
        <v>63</v>
      </c>
      <c r="AE2581">
        <v>3</v>
      </c>
      <c r="AF2581" s="5">
        <v>937.85</v>
      </c>
      <c r="AG2581">
        <v>67</v>
      </c>
      <c r="AH2581" t="str">
        <f t="shared" si="40"/>
        <v>Old</v>
      </c>
    </row>
    <row r="2582" spans="1:34" x14ac:dyDescent="0.25">
      <c r="A2582">
        <v>3132</v>
      </c>
      <c r="B2582" s="1">
        <v>43948</v>
      </c>
      <c r="C2582">
        <v>6</v>
      </c>
      <c r="D2582" t="s">
        <v>28</v>
      </c>
      <c r="E2582" t="s">
        <v>44</v>
      </c>
      <c r="F2582" t="s">
        <v>30</v>
      </c>
      <c r="G2582" t="s">
        <v>55</v>
      </c>
      <c r="H2582" t="s">
        <v>45</v>
      </c>
      <c r="I2582" t="s">
        <v>55</v>
      </c>
      <c r="J2582" t="s">
        <v>34</v>
      </c>
      <c r="K2582" t="s">
        <v>188</v>
      </c>
      <c r="L2582" t="s">
        <v>70</v>
      </c>
      <c r="M2582" s="1">
        <v>29118</v>
      </c>
      <c r="N2582" t="s">
        <v>36</v>
      </c>
      <c r="O2582" t="s">
        <v>37</v>
      </c>
      <c r="P2582" t="s">
        <v>84</v>
      </c>
      <c r="Q2582" t="s">
        <v>77</v>
      </c>
      <c r="R2582" t="s">
        <v>40</v>
      </c>
      <c r="S2582" t="str">
        <f>IF(Table1[[#This Row],[Current Employee Rating]]&gt;=4,"High Performer",IF(Table1[[#This Row],[Current Employee Rating]]&gt;=3,"Average Performer","Low Performer"))</f>
        <v>High Performer</v>
      </c>
      <c r="T2582">
        <v>4</v>
      </c>
      <c r="U2582" s="1">
        <v>45096</v>
      </c>
      <c r="V2582">
        <v>2</v>
      </c>
      <c r="W2582" t="str">
        <f>IF(Table1[[#This Row],[Engagement Score]]&lt;3,"Low",IF(Table1[[#This Row],[Engagement Score]]&lt;4,"Medium","High"))</f>
        <v>Low</v>
      </c>
      <c r="X2582">
        <v>2</v>
      </c>
      <c r="Y2582" t="str">
        <f>IF(Table1[[#This Row],[Satisfaction Score]]&lt;3,"Unsatisfied",IF(Table1[[#This Row],[Satisfaction Score]]&lt;4,"Neutral","Satisfied"))</f>
        <v>Unsatisfied</v>
      </c>
      <c r="Z2582">
        <v>1</v>
      </c>
      <c r="AA2582" s="1">
        <v>45001</v>
      </c>
      <c r="AB2582" t="s">
        <v>92</v>
      </c>
      <c r="AC2582" t="s">
        <v>42</v>
      </c>
      <c r="AD2582" t="s">
        <v>52</v>
      </c>
      <c r="AE2582">
        <v>3</v>
      </c>
      <c r="AF2582" s="5">
        <v>134.91999999999999</v>
      </c>
      <c r="AG2582">
        <v>41</v>
      </c>
      <c r="AH2582" t="str">
        <f t="shared" si="40"/>
        <v>Middle Aged</v>
      </c>
    </row>
    <row r="2583" spans="1:34" x14ac:dyDescent="0.25">
      <c r="A2583">
        <v>3133</v>
      </c>
      <c r="B2583" s="1">
        <v>44617</v>
      </c>
      <c r="C2583">
        <v>4</v>
      </c>
      <c r="D2583" t="s">
        <v>28</v>
      </c>
      <c r="E2583" t="s">
        <v>87</v>
      </c>
      <c r="F2583" t="s">
        <v>108</v>
      </c>
      <c r="G2583" t="s">
        <v>31</v>
      </c>
      <c r="H2583" t="s">
        <v>32</v>
      </c>
      <c r="I2583" t="s">
        <v>46</v>
      </c>
      <c r="J2583" t="s">
        <v>34</v>
      </c>
      <c r="K2583" t="s">
        <v>188</v>
      </c>
      <c r="L2583" t="s">
        <v>96</v>
      </c>
      <c r="M2583" s="1">
        <v>21481</v>
      </c>
      <c r="N2583" t="s">
        <v>36</v>
      </c>
      <c r="O2583" t="s">
        <v>48</v>
      </c>
      <c r="P2583" t="s">
        <v>38</v>
      </c>
      <c r="Q2583" t="s">
        <v>67</v>
      </c>
      <c r="R2583" t="s">
        <v>40</v>
      </c>
      <c r="S2583" t="str">
        <f>IF(Table1[[#This Row],[Current Employee Rating]]&gt;=4,"High Performer",IF(Table1[[#This Row],[Current Employee Rating]]&gt;=3,"Average Performer","Low Performer"))</f>
        <v>High Performer</v>
      </c>
      <c r="T2583">
        <v>5</v>
      </c>
      <c r="U2583" s="1">
        <v>44825</v>
      </c>
      <c r="V2583">
        <v>1</v>
      </c>
      <c r="W2583" t="str">
        <f>IF(Table1[[#This Row],[Engagement Score]]&lt;3,"Low",IF(Table1[[#This Row],[Engagement Score]]&lt;4,"Medium","High"))</f>
        <v>Low</v>
      </c>
      <c r="X2583">
        <v>5</v>
      </c>
      <c r="Y2583" t="str">
        <f>IF(Table1[[#This Row],[Satisfaction Score]]&lt;3,"Unsatisfied",IF(Table1[[#This Row],[Satisfaction Score]]&lt;4,"Neutral","Satisfied"))</f>
        <v>Satisfied</v>
      </c>
      <c r="Z2583">
        <v>1</v>
      </c>
      <c r="AA2583" s="1">
        <v>44844</v>
      </c>
      <c r="AB2583" t="s">
        <v>92</v>
      </c>
      <c r="AC2583" t="s">
        <v>51</v>
      </c>
      <c r="AD2583" t="s">
        <v>52</v>
      </c>
      <c r="AE2583">
        <v>3</v>
      </c>
      <c r="AF2583" s="5">
        <v>946.99</v>
      </c>
      <c r="AG2583">
        <v>64</v>
      </c>
      <c r="AH2583" t="str">
        <f t="shared" si="40"/>
        <v>Old</v>
      </c>
    </row>
    <row r="2584" spans="1:34" x14ac:dyDescent="0.25">
      <c r="A2584">
        <v>3134</v>
      </c>
      <c r="B2584" s="1">
        <v>43440</v>
      </c>
      <c r="C2584">
        <v>7</v>
      </c>
      <c r="D2584" t="s">
        <v>106</v>
      </c>
      <c r="E2584" t="s">
        <v>64</v>
      </c>
      <c r="F2584" t="s">
        <v>30</v>
      </c>
      <c r="G2584" t="s">
        <v>46</v>
      </c>
      <c r="H2584" t="s">
        <v>32</v>
      </c>
      <c r="I2584" t="s">
        <v>55</v>
      </c>
      <c r="J2584" t="s">
        <v>34</v>
      </c>
      <c r="K2584" t="s">
        <v>188</v>
      </c>
      <c r="L2584" t="s">
        <v>97</v>
      </c>
      <c r="M2584" s="1">
        <v>17272</v>
      </c>
      <c r="N2584" t="s">
        <v>36</v>
      </c>
      <c r="O2584" t="s">
        <v>37</v>
      </c>
      <c r="P2584" t="s">
        <v>49</v>
      </c>
      <c r="Q2584" t="s">
        <v>67</v>
      </c>
      <c r="R2584" t="s">
        <v>78</v>
      </c>
      <c r="S2584" t="str">
        <f>IF(Table1[[#This Row],[Current Employee Rating]]&gt;=4,"High Performer",IF(Table1[[#This Row],[Current Employee Rating]]&gt;=3,"Average Performer","Low Performer"))</f>
        <v>High Performer</v>
      </c>
      <c r="T2584">
        <v>5</v>
      </c>
      <c r="U2584" s="1">
        <v>44885</v>
      </c>
      <c r="V2584">
        <v>3</v>
      </c>
      <c r="W2584" t="str">
        <f>IF(Table1[[#This Row],[Engagement Score]]&lt;3,"Low",IF(Table1[[#This Row],[Engagement Score]]&lt;4,"Medium","High"))</f>
        <v>Medium</v>
      </c>
      <c r="X2584">
        <v>2</v>
      </c>
      <c r="Y2584" t="str">
        <f>IF(Table1[[#This Row],[Satisfaction Score]]&lt;3,"Unsatisfied",IF(Table1[[#This Row],[Satisfaction Score]]&lt;4,"Neutral","Satisfied"))</f>
        <v>Unsatisfied</v>
      </c>
      <c r="Z2584">
        <v>1</v>
      </c>
      <c r="AA2584" s="1">
        <v>45003</v>
      </c>
      <c r="AB2584" t="s">
        <v>68</v>
      </c>
      <c r="AC2584" t="s">
        <v>51</v>
      </c>
      <c r="AD2584" t="s">
        <v>63</v>
      </c>
      <c r="AE2584">
        <v>4</v>
      </c>
      <c r="AF2584" s="5">
        <v>945.68</v>
      </c>
      <c r="AG2584">
        <v>71</v>
      </c>
      <c r="AH2584" t="str">
        <f t="shared" si="40"/>
        <v>Old</v>
      </c>
    </row>
    <row r="2585" spans="1:34" x14ac:dyDescent="0.25">
      <c r="A2585">
        <v>3135</v>
      </c>
      <c r="B2585" s="1">
        <v>43902</v>
      </c>
      <c r="C2585">
        <v>6</v>
      </c>
      <c r="D2585" t="s">
        <v>106</v>
      </c>
      <c r="E2585" t="s">
        <v>69</v>
      </c>
      <c r="F2585" t="s">
        <v>30</v>
      </c>
      <c r="G2585" t="s">
        <v>46</v>
      </c>
      <c r="H2585" t="s">
        <v>45</v>
      </c>
      <c r="I2585" t="s">
        <v>33</v>
      </c>
      <c r="J2585" t="s">
        <v>34</v>
      </c>
      <c r="K2585" t="s">
        <v>188</v>
      </c>
      <c r="L2585" t="s">
        <v>96</v>
      </c>
      <c r="M2585" s="1">
        <v>34084</v>
      </c>
      <c r="N2585" t="s">
        <v>36</v>
      </c>
      <c r="O2585" t="s">
        <v>37</v>
      </c>
      <c r="P2585" t="s">
        <v>38</v>
      </c>
      <c r="Q2585" t="s">
        <v>61</v>
      </c>
      <c r="R2585" t="s">
        <v>40</v>
      </c>
      <c r="S2585" t="str">
        <f>IF(Table1[[#This Row],[Current Employee Rating]]&gt;=4,"High Performer",IF(Table1[[#This Row],[Current Employee Rating]]&gt;=3,"Average Performer","Low Performer"))</f>
        <v>High Performer</v>
      </c>
      <c r="T2585">
        <v>4</v>
      </c>
      <c r="U2585" s="1">
        <v>44858</v>
      </c>
      <c r="V2585">
        <v>1</v>
      </c>
      <c r="W2585" t="str">
        <f>IF(Table1[[#This Row],[Engagement Score]]&lt;3,"Low",IF(Table1[[#This Row],[Engagement Score]]&lt;4,"Medium","High"))</f>
        <v>Low</v>
      </c>
      <c r="X2585">
        <v>2</v>
      </c>
      <c r="Y2585" t="str">
        <f>IF(Table1[[#This Row],[Satisfaction Score]]&lt;3,"Unsatisfied",IF(Table1[[#This Row],[Satisfaction Score]]&lt;4,"Neutral","Satisfied"))</f>
        <v>Unsatisfied</v>
      </c>
      <c r="Z2585">
        <v>1</v>
      </c>
      <c r="AA2585" s="1">
        <v>44954</v>
      </c>
      <c r="AB2585" t="s">
        <v>92</v>
      </c>
      <c r="AC2585" t="s">
        <v>42</v>
      </c>
      <c r="AD2585" t="s">
        <v>73</v>
      </c>
      <c r="AE2585">
        <v>5</v>
      </c>
      <c r="AF2585" s="5">
        <v>142.21</v>
      </c>
      <c r="AG2585">
        <v>27</v>
      </c>
      <c r="AH2585" t="str">
        <f t="shared" si="40"/>
        <v>Adult</v>
      </c>
    </row>
    <row r="2586" spans="1:34" x14ac:dyDescent="0.25">
      <c r="A2586">
        <v>3136</v>
      </c>
      <c r="B2586" s="1">
        <v>44881</v>
      </c>
      <c r="C2586">
        <v>3</v>
      </c>
      <c r="D2586" t="s">
        <v>106</v>
      </c>
      <c r="E2586" t="s">
        <v>29</v>
      </c>
      <c r="F2586" t="s">
        <v>30</v>
      </c>
      <c r="G2586" t="s">
        <v>55</v>
      </c>
      <c r="H2586" t="s">
        <v>56</v>
      </c>
      <c r="I2586" t="s">
        <v>55</v>
      </c>
      <c r="J2586" t="s">
        <v>34</v>
      </c>
      <c r="K2586" t="s">
        <v>188</v>
      </c>
      <c r="L2586" t="s">
        <v>96</v>
      </c>
      <c r="M2586" s="1">
        <v>35567</v>
      </c>
      <c r="N2586" t="s">
        <v>36</v>
      </c>
      <c r="O2586" t="s">
        <v>37</v>
      </c>
      <c r="P2586" t="s">
        <v>49</v>
      </c>
      <c r="Q2586" t="s">
        <v>67</v>
      </c>
      <c r="R2586" t="s">
        <v>40</v>
      </c>
      <c r="S2586" t="str">
        <f>IF(Table1[[#This Row],[Current Employee Rating]]&gt;=4,"High Performer",IF(Table1[[#This Row],[Current Employee Rating]]&gt;=3,"Average Performer","Low Performer"))</f>
        <v>High Performer</v>
      </c>
      <c r="T2586">
        <v>4</v>
      </c>
      <c r="U2586" s="1">
        <v>45098</v>
      </c>
      <c r="V2586">
        <v>5</v>
      </c>
      <c r="W2586" t="str">
        <f>IF(Table1[[#This Row],[Engagement Score]]&lt;3,"Low",IF(Table1[[#This Row],[Engagement Score]]&lt;4,"Medium","High"))</f>
        <v>High</v>
      </c>
      <c r="X2586">
        <v>3</v>
      </c>
      <c r="Y2586" t="str">
        <f>IF(Table1[[#This Row],[Satisfaction Score]]&lt;3,"Unsatisfied",IF(Table1[[#This Row],[Satisfaction Score]]&lt;4,"Neutral","Satisfied"))</f>
        <v>Neutral</v>
      </c>
      <c r="Z2586">
        <v>5</v>
      </c>
      <c r="AA2586" s="1">
        <v>44887</v>
      </c>
      <c r="AB2586" t="s">
        <v>62</v>
      </c>
      <c r="AC2586" t="s">
        <v>51</v>
      </c>
      <c r="AD2586" t="s">
        <v>43</v>
      </c>
      <c r="AE2586">
        <v>2</v>
      </c>
      <c r="AF2586" s="5">
        <v>386.95</v>
      </c>
      <c r="AG2586">
        <v>25</v>
      </c>
      <c r="AH2586" t="str">
        <f t="shared" si="40"/>
        <v>Adult</v>
      </c>
    </row>
    <row r="2587" spans="1:34" x14ac:dyDescent="0.25">
      <c r="A2587">
        <v>3137</v>
      </c>
      <c r="B2587" s="1">
        <v>43443</v>
      </c>
      <c r="C2587">
        <v>7</v>
      </c>
      <c r="D2587" t="s">
        <v>106</v>
      </c>
      <c r="E2587" t="s">
        <v>44</v>
      </c>
      <c r="F2587" t="s">
        <v>108</v>
      </c>
      <c r="G2587" t="s">
        <v>31</v>
      </c>
      <c r="H2587" t="s">
        <v>56</v>
      </c>
      <c r="I2587" t="s">
        <v>33</v>
      </c>
      <c r="J2587" t="s">
        <v>34</v>
      </c>
      <c r="K2587" t="s">
        <v>188</v>
      </c>
      <c r="L2587" t="s">
        <v>70</v>
      </c>
      <c r="M2587" s="1">
        <v>34853</v>
      </c>
      <c r="N2587" t="s">
        <v>36</v>
      </c>
      <c r="O2587" t="s">
        <v>37</v>
      </c>
      <c r="P2587" t="s">
        <v>60</v>
      </c>
      <c r="Q2587" t="s">
        <v>61</v>
      </c>
      <c r="R2587" t="s">
        <v>40</v>
      </c>
      <c r="S2587" t="str">
        <f>IF(Table1[[#This Row],[Current Employee Rating]]&gt;=4,"High Performer",IF(Table1[[#This Row],[Current Employee Rating]]&gt;=3,"Average Performer","Low Performer"))</f>
        <v>Low Performer</v>
      </c>
      <c r="T2587">
        <v>2</v>
      </c>
      <c r="U2587" s="1">
        <v>45008</v>
      </c>
      <c r="V2587">
        <v>1</v>
      </c>
      <c r="W2587" t="str">
        <f>IF(Table1[[#This Row],[Engagement Score]]&lt;3,"Low",IF(Table1[[#This Row],[Engagement Score]]&lt;4,"Medium","High"))</f>
        <v>Low</v>
      </c>
      <c r="X2587">
        <v>2</v>
      </c>
      <c r="Y2587" t="str">
        <f>IF(Table1[[#This Row],[Satisfaction Score]]&lt;3,"Unsatisfied",IF(Table1[[#This Row],[Satisfaction Score]]&lt;4,"Neutral","Satisfied"))</f>
        <v>Unsatisfied</v>
      </c>
      <c r="Z2587">
        <v>4</v>
      </c>
      <c r="AA2587" s="1">
        <v>45088</v>
      </c>
      <c r="AB2587" t="s">
        <v>68</v>
      </c>
      <c r="AC2587" t="s">
        <v>51</v>
      </c>
      <c r="AD2587" t="s">
        <v>73</v>
      </c>
      <c r="AE2587">
        <v>4</v>
      </c>
      <c r="AF2587" s="5">
        <v>641.67999999999995</v>
      </c>
      <c r="AG2587">
        <v>23</v>
      </c>
      <c r="AH2587" t="str">
        <f t="shared" si="40"/>
        <v>Young Adult</v>
      </c>
    </row>
    <row r="2588" spans="1:34" x14ac:dyDescent="0.25">
      <c r="A2588">
        <v>3138</v>
      </c>
      <c r="B2588" s="1">
        <v>44920</v>
      </c>
      <c r="C2588">
        <v>3</v>
      </c>
      <c r="D2588" t="s">
        <v>106</v>
      </c>
      <c r="E2588" t="s">
        <v>87</v>
      </c>
      <c r="F2588" t="s">
        <v>108</v>
      </c>
      <c r="G2588" t="s">
        <v>31</v>
      </c>
      <c r="H2588" t="s">
        <v>45</v>
      </c>
      <c r="I2588" t="s">
        <v>55</v>
      </c>
      <c r="J2588" t="s">
        <v>34</v>
      </c>
      <c r="K2588" t="s">
        <v>188</v>
      </c>
      <c r="L2588" t="s">
        <v>70</v>
      </c>
      <c r="M2588" s="1">
        <v>31874</v>
      </c>
      <c r="N2588" t="s">
        <v>36</v>
      </c>
      <c r="O2588" t="s">
        <v>37</v>
      </c>
      <c r="P2588" t="s">
        <v>72</v>
      </c>
      <c r="Q2588" t="s">
        <v>61</v>
      </c>
      <c r="R2588" t="s">
        <v>40</v>
      </c>
      <c r="S2588" t="str">
        <f>IF(Table1[[#This Row],[Current Employee Rating]]&gt;=4,"High Performer",IF(Table1[[#This Row],[Current Employee Rating]]&gt;=3,"Average Performer","Low Performer"))</f>
        <v>High Performer</v>
      </c>
      <c r="T2588">
        <v>4</v>
      </c>
      <c r="U2588" s="1">
        <v>45117</v>
      </c>
      <c r="V2588">
        <v>5</v>
      </c>
      <c r="W2588" t="str">
        <f>IF(Table1[[#This Row],[Engagement Score]]&lt;3,"Low",IF(Table1[[#This Row],[Engagement Score]]&lt;4,"Medium","High"))</f>
        <v>High</v>
      </c>
      <c r="X2588">
        <v>3</v>
      </c>
      <c r="Y2588" t="str">
        <f>IF(Table1[[#This Row],[Satisfaction Score]]&lt;3,"Unsatisfied",IF(Table1[[#This Row],[Satisfaction Score]]&lt;4,"Neutral","Satisfied"))</f>
        <v>Neutral</v>
      </c>
      <c r="Z2588">
        <v>1</v>
      </c>
      <c r="AA2588" s="1">
        <v>45133</v>
      </c>
      <c r="AB2588" t="s">
        <v>62</v>
      </c>
      <c r="AC2588" t="s">
        <v>42</v>
      </c>
      <c r="AD2588" t="s">
        <v>43</v>
      </c>
      <c r="AE2588">
        <v>2</v>
      </c>
      <c r="AF2588" s="5">
        <v>295.67</v>
      </c>
      <c r="AG2588">
        <v>35</v>
      </c>
      <c r="AH2588" t="str">
        <f t="shared" si="40"/>
        <v>Adult</v>
      </c>
    </row>
    <row r="2589" spans="1:34" x14ac:dyDescent="0.25">
      <c r="A2589">
        <v>3139</v>
      </c>
      <c r="B2589" s="1">
        <v>44519</v>
      </c>
      <c r="C2589">
        <v>4</v>
      </c>
      <c r="D2589" t="s">
        <v>106</v>
      </c>
      <c r="E2589" t="s">
        <v>81</v>
      </c>
      <c r="F2589" t="s">
        <v>30</v>
      </c>
      <c r="G2589" t="s">
        <v>46</v>
      </c>
      <c r="H2589" t="s">
        <v>45</v>
      </c>
      <c r="I2589" t="s">
        <v>33</v>
      </c>
      <c r="J2589" t="s">
        <v>34</v>
      </c>
      <c r="K2589" t="s">
        <v>188</v>
      </c>
      <c r="L2589" t="s">
        <v>70</v>
      </c>
      <c r="M2589" s="1">
        <v>26156</v>
      </c>
      <c r="N2589" t="s">
        <v>36</v>
      </c>
      <c r="O2589" t="s">
        <v>37</v>
      </c>
      <c r="P2589" t="s">
        <v>84</v>
      </c>
      <c r="Q2589" t="s">
        <v>61</v>
      </c>
      <c r="R2589" t="s">
        <v>40</v>
      </c>
      <c r="S2589" t="str">
        <f>IF(Table1[[#This Row],[Current Employee Rating]]&gt;=4,"High Performer",IF(Table1[[#This Row],[Current Employee Rating]]&gt;=3,"Average Performer","Low Performer"))</f>
        <v>High Performer</v>
      </c>
      <c r="T2589">
        <v>4</v>
      </c>
      <c r="U2589" s="1">
        <v>44894</v>
      </c>
      <c r="V2589">
        <v>3</v>
      </c>
      <c r="W2589" t="str">
        <f>IF(Table1[[#This Row],[Engagement Score]]&lt;3,"Low",IF(Table1[[#This Row],[Engagement Score]]&lt;4,"Medium","High"))</f>
        <v>Medium</v>
      </c>
      <c r="X2589">
        <v>2</v>
      </c>
      <c r="Y2589" t="str">
        <f>IF(Table1[[#This Row],[Satisfaction Score]]&lt;3,"Unsatisfied",IF(Table1[[#This Row],[Satisfaction Score]]&lt;4,"Neutral","Satisfied"))</f>
        <v>Unsatisfied</v>
      </c>
      <c r="Z2589">
        <v>1</v>
      </c>
      <c r="AA2589" s="1">
        <v>45039</v>
      </c>
      <c r="AB2589" t="s">
        <v>92</v>
      </c>
      <c r="AC2589" t="s">
        <v>51</v>
      </c>
      <c r="AD2589" t="s">
        <v>63</v>
      </c>
      <c r="AE2589">
        <v>4</v>
      </c>
      <c r="AF2589" s="5">
        <v>649.64</v>
      </c>
      <c r="AG2589">
        <v>50</v>
      </c>
      <c r="AH2589" t="str">
        <f t="shared" si="40"/>
        <v>Middle Aged</v>
      </c>
    </row>
    <row r="2590" spans="1:34" x14ac:dyDescent="0.25">
      <c r="A2590">
        <v>3140</v>
      </c>
      <c r="B2590" s="1">
        <v>44621</v>
      </c>
      <c r="C2590">
        <v>4</v>
      </c>
      <c r="D2590" t="s">
        <v>28</v>
      </c>
      <c r="E2590" t="s">
        <v>54</v>
      </c>
      <c r="F2590" t="s">
        <v>30</v>
      </c>
      <c r="G2590" t="s">
        <v>31</v>
      </c>
      <c r="H2590" t="s">
        <v>32</v>
      </c>
      <c r="I2590" t="s">
        <v>55</v>
      </c>
      <c r="J2590" t="s">
        <v>34</v>
      </c>
      <c r="K2590" t="s">
        <v>188</v>
      </c>
      <c r="L2590" t="s">
        <v>102</v>
      </c>
      <c r="M2590" s="1">
        <v>32965</v>
      </c>
      <c r="N2590" t="s">
        <v>36</v>
      </c>
      <c r="O2590" t="s">
        <v>48</v>
      </c>
      <c r="P2590" t="s">
        <v>49</v>
      </c>
      <c r="Q2590" t="s">
        <v>39</v>
      </c>
      <c r="R2590" t="s">
        <v>40</v>
      </c>
      <c r="S2590" t="str">
        <f>IF(Table1[[#This Row],[Current Employee Rating]]&gt;=4,"High Performer",IF(Table1[[#This Row],[Current Employee Rating]]&gt;=3,"Average Performer","Low Performer"))</f>
        <v>High Performer</v>
      </c>
      <c r="T2590">
        <v>5</v>
      </c>
      <c r="U2590" s="1">
        <v>45053</v>
      </c>
      <c r="V2590">
        <v>1</v>
      </c>
      <c r="W2590" t="str">
        <f>IF(Table1[[#This Row],[Engagement Score]]&lt;3,"Low",IF(Table1[[#This Row],[Engagement Score]]&lt;4,"Medium","High"))</f>
        <v>Low</v>
      </c>
      <c r="X2590">
        <v>1</v>
      </c>
      <c r="Y2590" t="str">
        <f>IF(Table1[[#This Row],[Satisfaction Score]]&lt;3,"Unsatisfied",IF(Table1[[#This Row],[Satisfaction Score]]&lt;4,"Neutral","Satisfied"))</f>
        <v>Unsatisfied</v>
      </c>
      <c r="Z2590">
        <v>1</v>
      </c>
      <c r="AA2590" s="1">
        <v>44907</v>
      </c>
      <c r="AB2590" t="s">
        <v>68</v>
      </c>
      <c r="AC2590" t="s">
        <v>51</v>
      </c>
      <c r="AD2590" t="s">
        <v>43</v>
      </c>
      <c r="AE2590">
        <v>1</v>
      </c>
      <c r="AF2590" s="5">
        <v>402.77</v>
      </c>
      <c r="AG2590">
        <v>32</v>
      </c>
      <c r="AH2590" t="str">
        <f t="shared" si="40"/>
        <v>Adult</v>
      </c>
    </row>
    <row r="2591" spans="1:34" x14ac:dyDescent="0.25">
      <c r="A2591">
        <v>3141</v>
      </c>
      <c r="B2591" s="1">
        <v>44272</v>
      </c>
      <c r="C2591">
        <v>5</v>
      </c>
      <c r="D2591" t="s">
        <v>28</v>
      </c>
      <c r="E2591" t="s">
        <v>69</v>
      </c>
      <c r="F2591" t="s">
        <v>30</v>
      </c>
      <c r="G2591" t="s">
        <v>55</v>
      </c>
      <c r="H2591" t="s">
        <v>56</v>
      </c>
      <c r="I2591" t="s">
        <v>33</v>
      </c>
      <c r="J2591" t="s">
        <v>34</v>
      </c>
      <c r="K2591" t="s">
        <v>188</v>
      </c>
      <c r="L2591" t="s">
        <v>70</v>
      </c>
      <c r="M2591" s="1">
        <v>25759</v>
      </c>
      <c r="N2591" t="s">
        <v>36</v>
      </c>
      <c r="O2591" t="s">
        <v>48</v>
      </c>
      <c r="P2591" t="s">
        <v>72</v>
      </c>
      <c r="Q2591" t="s">
        <v>67</v>
      </c>
      <c r="R2591" t="s">
        <v>78</v>
      </c>
      <c r="S2591" t="str">
        <f>IF(Table1[[#This Row],[Current Employee Rating]]&gt;=4,"High Performer",IF(Table1[[#This Row],[Current Employee Rating]]&gt;=3,"Average Performer","Low Performer"))</f>
        <v>Low Performer</v>
      </c>
      <c r="T2591">
        <v>2</v>
      </c>
      <c r="U2591" s="1">
        <v>44973</v>
      </c>
      <c r="V2591">
        <v>3</v>
      </c>
      <c r="W2591" t="str">
        <f>IF(Table1[[#This Row],[Engagement Score]]&lt;3,"Low",IF(Table1[[#This Row],[Engagement Score]]&lt;4,"Medium","High"))</f>
        <v>Medium</v>
      </c>
      <c r="X2591">
        <v>1</v>
      </c>
      <c r="Y2591" t="str">
        <f>IF(Table1[[#This Row],[Satisfaction Score]]&lt;3,"Unsatisfied",IF(Table1[[#This Row],[Satisfaction Score]]&lt;4,"Neutral","Satisfied"))</f>
        <v>Unsatisfied</v>
      </c>
      <c r="Z2591">
        <v>4</v>
      </c>
      <c r="AA2591" s="1">
        <v>45017</v>
      </c>
      <c r="AB2591" t="s">
        <v>41</v>
      </c>
      <c r="AC2591" t="s">
        <v>42</v>
      </c>
      <c r="AD2591" t="s">
        <v>52</v>
      </c>
      <c r="AE2591">
        <v>3</v>
      </c>
      <c r="AF2591" s="5">
        <v>311.92</v>
      </c>
      <c r="AG2591">
        <v>51</v>
      </c>
      <c r="AH2591" t="str">
        <f t="shared" si="40"/>
        <v>Middle Aged</v>
      </c>
    </row>
    <row r="2592" spans="1:34" x14ac:dyDescent="0.25">
      <c r="A2592">
        <v>3142</v>
      </c>
      <c r="B2592" s="1">
        <v>44237</v>
      </c>
      <c r="C2592">
        <v>5</v>
      </c>
      <c r="D2592" t="s">
        <v>28</v>
      </c>
      <c r="E2592" t="s">
        <v>29</v>
      </c>
      <c r="F2592" t="s">
        <v>30</v>
      </c>
      <c r="G2592" t="s">
        <v>55</v>
      </c>
      <c r="H2592" t="s">
        <v>56</v>
      </c>
      <c r="I2592" t="s">
        <v>46</v>
      </c>
      <c r="J2592" t="s">
        <v>34</v>
      </c>
      <c r="K2592" t="s">
        <v>188</v>
      </c>
      <c r="L2592" t="s">
        <v>65</v>
      </c>
      <c r="M2592" s="1">
        <v>18099</v>
      </c>
      <c r="N2592" t="s">
        <v>36</v>
      </c>
      <c r="O2592" t="s">
        <v>37</v>
      </c>
      <c r="P2592" t="s">
        <v>38</v>
      </c>
      <c r="Q2592" t="s">
        <v>61</v>
      </c>
      <c r="R2592" t="s">
        <v>40</v>
      </c>
      <c r="S2592" t="str">
        <f>IF(Table1[[#This Row],[Current Employee Rating]]&gt;=4,"High Performer",IF(Table1[[#This Row],[Current Employee Rating]]&gt;=3,"Average Performer","Low Performer"))</f>
        <v>High Performer</v>
      </c>
      <c r="T2592">
        <v>4</v>
      </c>
      <c r="U2592" s="1">
        <v>44783</v>
      </c>
      <c r="V2592">
        <v>4</v>
      </c>
      <c r="W2592" t="str">
        <f>IF(Table1[[#This Row],[Engagement Score]]&lt;3,"Low",IF(Table1[[#This Row],[Engagement Score]]&lt;4,"Medium","High"))</f>
        <v>High</v>
      </c>
      <c r="X2592">
        <v>5</v>
      </c>
      <c r="Y2592" t="str">
        <f>IF(Table1[[#This Row],[Satisfaction Score]]&lt;3,"Unsatisfied",IF(Table1[[#This Row],[Satisfaction Score]]&lt;4,"Neutral","Satisfied"))</f>
        <v>Satisfied</v>
      </c>
      <c r="Z2592">
        <v>1</v>
      </c>
      <c r="AA2592" s="1">
        <v>44935</v>
      </c>
      <c r="AB2592" t="s">
        <v>92</v>
      </c>
      <c r="AC2592" t="s">
        <v>51</v>
      </c>
      <c r="AD2592" t="s">
        <v>52</v>
      </c>
      <c r="AE2592">
        <v>5</v>
      </c>
      <c r="AF2592" s="5">
        <v>730.99</v>
      </c>
      <c r="AG2592">
        <v>72</v>
      </c>
      <c r="AH2592" t="str">
        <f t="shared" si="40"/>
        <v>Old</v>
      </c>
    </row>
    <row r="2593" spans="1:34" x14ac:dyDescent="0.25">
      <c r="A2593">
        <v>3143</v>
      </c>
      <c r="B2593" s="1">
        <v>43371</v>
      </c>
      <c r="C2593">
        <v>7</v>
      </c>
      <c r="D2593" t="s">
        <v>28</v>
      </c>
      <c r="E2593" t="s">
        <v>85</v>
      </c>
      <c r="F2593" t="s">
        <v>30</v>
      </c>
      <c r="G2593" t="s">
        <v>55</v>
      </c>
      <c r="H2593" t="s">
        <v>45</v>
      </c>
      <c r="I2593" t="s">
        <v>33</v>
      </c>
      <c r="J2593" t="s">
        <v>34</v>
      </c>
      <c r="K2593" t="s">
        <v>188</v>
      </c>
      <c r="L2593" t="s">
        <v>47</v>
      </c>
      <c r="M2593" s="1">
        <v>17343</v>
      </c>
      <c r="N2593" t="s">
        <v>36</v>
      </c>
      <c r="O2593" t="s">
        <v>37</v>
      </c>
      <c r="P2593" t="s">
        <v>72</v>
      </c>
      <c r="Q2593" t="s">
        <v>39</v>
      </c>
      <c r="R2593" t="s">
        <v>40</v>
      </c>
      <c r="S2593" t="str">
        <f>IF(Table1[[#This Row],[Current Employee Rating]]&gt;=4,"High Performer",IF(Table1[[#This Row],[Current Employee Rating]]&gt;=3,"Average Performer","Low Performer"))</f>
        <v>Low Performer</v>
      </c>
      <c r="T2593">
        <v>2</v>
      </c>
      <c r="U2593" s="1">
        <v>45138</v>
      </c>
      <c r="V2593">
        <v>1</v>
      </c>
      <c r="W2593" t="str">
        <f>IF(Table1[[#This Row],[Engagement Score]]&lt;3,"Low",IF(Table1[[#This Row],[Engagement Score]]&lt;4,"Medium","High"))</f>
        <v>Low</v>
      </c>
      <c r="X2593">
        <v>4</v>
      </c>
      <c r="Y2593" t="str">
        <f>IF(Table1[[#This Row],[Satisfaction Score]]&lt;3,"Unsatisfied",IF(Table1[[#This Row],[Satisfaction Score]]&lt;4,"Neutral","Satisfied"))</f>
        <v>Satisfied</v>
      </c>
      <c r="Z2593">
        <v>1</v>
      </c>
      <c r="AA2593" s="1">
        <v>45068</v>
      </c>
      <c r="AB2593" t="s">
        <v>62</v>
      </c>
      <c r="AC2593" t="s">
        <v>42</v>
      </c>
      <c r="AD2593" t="s">
        <v>52</v>
      </c>
      <c r="AE2593">
        <v>3</v>
      </c>
      <c r="AF2593" s="5">
        <v>330.04</v>
      </c>
      <c r="AG2593">
        <v>71</v>
      </c>
      <c r="AH2593" t="str">
        <f t="shared" si="40"/>
        <v>Old</v>
      </c>
    </row>
    <row r="2594" spans="1:34" x14ac:dyDescent="0.25">
      <c r="A2594">
        <v>3144</v>
      </c>
      <c r="B2594" s="1">
        <v>44236</v>
      </c>
      <c r="C2594">
        <v>5</v>
      </c>
      <c r="D2594" t="s">
        <v>28</v>
      </c>
      <c r="E2594" t="s">
        <v>44</v>
      </c>
      <c r="F2594" t="s">
        <v>30</v>
      </c>
      <c r="G2594" t="s">
        <v>31</v>
      </c>
      <c r="H2594" t="s">
        <v>32</v>
      </c>
      <c r="I2594" t="s">
        <v>46</v>
      </c>
      <c r="J2594" t="s">
        <v>34</v>
      </c>
      <c r="K2594" t="s">
        <v>188</v>
      </c>
      <c r="L2594" t="s">
        <v>79</v>
      </c>
      <c r="M2594" s="1">
        <v>20717</v>
      </c>
      <c r="N2594" t="s">
        <v>36</v>
      </c>
      <c r="O2594" t="s">
        <v>48</v>
      </c>
      <c r="P2594" t="s">
        <v>49</v>
      </c>
      <c r="Q2594" t="s">
        <v>67</v>
      </c>
      <c r="R2594" t="s">
        <v>78</v>
      </c>
      <c r="S2594" t="str">
        <f>IF(Table1[[#This Row],[Current Employee Rating]]&gt;=4,"High Performer",IF(Table1[[#This Row],[Current Employee Rating]]&gt;=3,"Average Performer","Low Performer"))</f>
        <v>Low Performer</v>
      </c>
      <c r="T2594">
        <v>2</v>
      </c>
      <c r="U2594" s="1">
        <v>44913</v>
      </c>
      <c r="V2594">
        <v>3</v>
      </c>
      <c r="W2594" t="str">
        <f>IF(Table1[[#This Row],[Engagement Score]]&lt;3,"Low",IF(Table1[[#This Row],[Engagement Score]]&lt;4,"Medium","High"))</f>
        <v>Medium</v>
      </c>
      <c r="X2594">
        <v>4</v>
      </c>
      <c r="Y2594" t="str">
        <f>IF(Table1[[#This Row],[Satisfaction Score]]&lt;3,"Unsatisfied",IF(Table1[[#This Row],[Satisfaction Score]]&lt;4,"Neutral","Satisfied"))</f>
        <v>Satisfied</v>
      </c>
      <c r="Z2594">
        <v>3</v>
      </c>
      <c r="AA2594" s="1">
        <v>45122</v>
      </c>
      <c r="AB2594" t="s">
        <v>92</v>
      </c>
      <c r="AC2594" t="s">
        <v>42</v>
      </c>
      <c r="AD2594" t="s">
        <v>73</v>
      </c>
      <c r="AE2594">
        <v>3</v>
      </c>
      <c r="AF2594" s="5">
        <v>848.99</v>
      </c>
      <c r="AG2594">
        <v>65</v>
      </c>
      <c r="AH2594" t="str">
        <f t="shared" si="40"/>
        <v>Old</v>
      </c>
    </row>
    <row r="2595" spans="1:34" x14ac:dyDescent="0.25">
      <c r="A2595">
        <v>3146</v>
      </c>
      <c r="B2595" s="1">
        <v>43450</v>
      </c>
      <c r="C2595">
        <v>7</v>
      </c>
      <c r="D2595" t="s">
        <v>28</v>
      </c>
      <c r="E2595" t="s">
        <v>64</v>
      </c>
      <c r="F2595" t="s">
        <v>30</v>
      </c>
      <c r="G2595" t="s">
        <v>46</v>
      </c>
      <c r="H2595" t="s">
        <v>32</v>
      </c>
      <c r="I2595" t="s">
        <v>33</v>
      </c>
      <c r="J2595" t="s">
        <v>34</v>
      </c>
      <c r="K2595" t="s">
        <v>188</v>
      </c>
      <c r="L2595" t="s">
        <v>96</v>
      </c>
      <c r="M2595" s="1">
        <v>28781</v>
      </c>
      <c r="N2595" t="s">
        <v>36</v>
      </c>
      <c r="O2595" t="s">
        <v>37</v>
      </c>
      <c r="P2595" t="s">
        <v>38</v>
      </c>
      <c r="Q2595" t="s">
        <v>39</v>
      </c>
      <c r="R2595" t="s">
        <v>40</v>
      </c>
      <c r="S2595" t="str">
        <f>IF(Table1[[#This Row],[Current Employee Rating]]&gt;=4,"High Performer",IF(Table1[[#This Row],[Current Employee Rating]]&gt;=3,"Average Performer","Low Performer"))</f>
        <v>High Performer</v>
      </c>
      <c r="T2595">
        <v>4</v>
      </c>
      <c r="U2595" s="1">
        <v>44809</v>
      </c>
      <c r="V2595">
        <v>5</v>
      </c>
      <c r="W2595" t="str">
        <f>IF(Table1[[#This Row],[Engagement Score]]&lt;3,"Low",IF(Table1[[#This Row],[Engagement Score]]&lt;4,"Medium","High"))</f>
        <v>High</v>
      </c>
      <c r="X2595">
        <v>1</v>
      </c>
      <c r="Y2595" t="str">
        <f>IF(Table1[[#This Row],[Satisfaction Score]]&lt;3,"Unsatisfied",IF(Table1[[#This Row],[Satisfaction Score]]&lt;4,"Neutral","Satisfied"))</f>
        <v>Unsatisfied</v>
      </c>
      <c r="Z2595">
        <v>1</v>
      </c>
      <c r="AA2595" s="1">
        <v>44991</v>
      </c>
      <c r="AB2595" t="s">
        <v>68</v>
      </c>
      <c r="AC2595" t="s">
        <v>51</v>
      </c>
      <c r="AD2595" t="s">
        <v>73</v>
      </c>
      <c r="AE2595">
        <v>5</v>
      </c>
      <c r="AF2595" s="5">
        <v>560.03</v>
      </c>
      <c r="AG2595">
        <v>40</v>
      </c>
      <c r="AH2595" t="str">
        <f t="shared" si="40"/>
        <v>Middle Aged</v>
      </c>
    </row>
    <row r="2596" spans="1:34" x14ac:dyDescent="0.25">
      <c r="A2596">
        <v>3147</v>
      </c>
      <c r="B2596" s="1">
        <v>45124</v>
      </c>
      <c r="C2596">
        <v>2</v>
      </c>
      <c r="D2596" t="s">
        <v>28</v>
      </c>
      <c r="E2596" t="s">
        <v>94</v>
      </c>
      <c r="F2596" t="s">
        <v>30</v>
      </c>
      <c r="G2596" t="s">
        <v>31</v>
      </c>
      <c r="H2596" t="s">
        <v>56</v>
      </c>
      <c r="I2596" t="s">
        <v>33</v>
      </c>
      <c r="J2596" t="s">
        <v>34</v>
      </c>
      <c r="K2596" t="s">
        <v>188</v>
      </c>
      <c r="L2596" t="s">
        <v>58</v>
      </c>
      <c r="M2596" s="1">
        <v>36273</v>
      </c>
      <c r="N2596" t="s">
        <v>36</v>
      </c>
      <c r="O2596" t="s">
        <v>48</v>
      </c>
      <c r="P2596" t="s">
        <v>49</v>
      </c>
      <c r="Q2596" t="s">
        <v>77</v>
      </c>
      <c r="R2596" t="s">
        <v>40</v>
      </c>
      <c r="S2596" t="str">
        <f>IF(Table1[[#This Row],[Current Employee Rating]]&gt;=4,"High Performer",IF(Table1[[#This Row],[Current Employee Rating]]&gt;=3,"Average Performer","Low Performer"))</f>
        <v>High Performer</v>
      </c>
      <c r="T2596">
        <v>5</v>
      </c>
      <c r="U2596" s="1">
        <v>45131</v>
      </c>
      <c r="V2596">
        <v>2</v>
      </c>
      <c r="W2596" t="str">
        <f>IF(Table1[[#This Row],[Engagement Score]]&lt;3,"Low",IF(Table1[[#This Row],[Engagement Score]]&lt;4,"Medium","High"))</f>
        <v>Low</v>
      </c>
      <c r="X2596">
        <v>2</v>
      </c>
      <c r="Y2596" t="str">
        <f>IF(Table1[[#This Row],[Satisfaction Score]]&lt;3,"Unsatisfied",IF(Table1[[#This Row],[Satisfaction Score]]&lt;4,"Neutral","Satisfied"))</f>
        <v>Unsatisfied</v>
      </c>
      <c r="Z2596">
        <v>5</v>
      </c>
      <c r="AA2596" s="1">
        <v>44915</v>
      </c>
      <c r="AB2596" t="s">
        <v>62</v>
      </c>
      <c r="AC2596" t="s">
        <v>51</v>
      </c>
      <c r="AD2596" t="s">
        <v>63</v>
      </c>
      <c r="AE2596">
        <v>4</v>
      </c>
      <c r="AF2596" s="5">
        <v>820.65</v>
      </c>
      <c r="AG2596">
        <v>24</v>
      </c>
      <c r="AH2596" t="str">
        <f t="shared" si="40"/>
        <v>Young Adult</v>
      </c>
    </row>
    <row r="2597" spans="1:34" x14ac:dyDescent="0.25">
      <c r="A2597">
        <v>3148</v>
      </c>
      <c r="B2597" s="1">
        <v>43979</v>
      </c>
      <c r="C2597">
        <v>5</v>
      </c>
      <c r="D2597" t="s">
        <v>28</v>
      </c>
      <c r="E2597" t="s">
        <v>74</v>
      </c>
      <c r="F2597" t="s">
        <v>30</v>
      </c>
      <c r="G2597" t="s">
        <v>55</v>
      </c>
      <c r="H2597" t="s">
        <v>32</v>
      </c>
      <c r="I2597" t="s">
        <v>33</v>
      </c>
      <c r="J2597" t="s">
        <v>34</v>
      </c>
      <c r="K2597" t="s">
        <v>188</v>
      </c>
      <c r="L2597" t="s">
        <v>47</v>
      </c>
      <c r="M2597" s="1">
        <v>18323</v>
      </c>
      <c r="N2597" t="s">
        <v>36</v>
      </c>
      <c r="O2597" t="s">
        <v>48</v>
      </c>
      <c r="P2597" t="s">
        <v>38</v>
      </c>
      <c r="Q2597" t="s">
        <v>61</v>
      </c>
      <c r="R2597" t="s">
        <v>78</v>
      </c>
      <c r="S2597" t="str">
        <f>IF(Table1[[#This Row],[Current Employee Rating]]&gt;=4,"High Performer",IF(Table1[[#This Row],[Current Employee Rating]]&gt;=3,"Average Performer","Low Performer"))</f>
        <v>Low Performer</v>
      </c>
      <c r="T2597">
        <v>2</v>
      </c>
      <c r="U2597" s="1">
        <v>45101</v>
      </c>
      <c r="V2597">
        <v>4</v>
      </c>
      <c r="W2597" t="str">
        <f>IF(Table1[[#This Row],[Engagement Score]]&lt;3,"Low",IF(Table1[[#This Row],[Engagement Score]]&lt;4,"Medium","High"))</f>
        <v>High</v>
      </c>
      <c r="X2597">
        <v>5</v>
      </c>
      <c r="Y2597" t="str">
        <f>IF(Table1[[#This Row],[Satisfaction Score]]&lt;3,"Unsatisfied",IF(Table1[[#This Row],[Satisfaction Score]]&lt;4,"Neutral","Satisfied"))</f>
        <v>Satisfied</v>
      </c>
      <c r="Z2597">
        <v>1</v>
      </c>
      <c r="AA2597" s="1">
        <v>45026</v>
      </c>
      <c r="AB2597" t="s">
        <v>92</v>
      </c>
      <c r="AC2597" t="s">
        <v>51</v>
      </c>
      <c r="AD2597" t="s">
        <v>63</v>
      </c>
      <c r="AE2597">
        <v>2</v>
      </c>
      <c r="AF2597" s="5">
        <v>727.06</v>
      </c>
      <c r="AG2597">
        <v>70</v>
      </c>
      <c r="AH2597" t="str">
        <f t="shared" si="40"/>
        <v>Old</v>
      </c>
    </row>
    <row r="2598" spans="1:34" x14ac:dyDescent="0.25">
      <c r="A2598">
        <v>3149</v>
      </c>
      <c r="B2598" s="1">
        <v>44256</v>
      </c>
      <c r="C2598">
        <v>5</v>
      </c>
      <c r="D2598" t="s">
        <v>28</v>
      </c>
      <c r="E2598" t="s">
        <v>81</v>
      </c>
      <c r="F2598" t="s">
        <v>30</v>
      </c>
      <c r="G2598" t="s">
        <v>55</v>
      </c>
      <c r="H2598" t="s">
        <v>45</v>
      </c>
      <c r="I2598" t="s">
        <v>46</v>
      </c>
      <c r="J2598" t="s">
        <v>34</v>
      </c>
      <c r="K2598" t="s">
        <v>188</v>
      </c>
      <c r="L2598" t="s">
        <v>70</v>
      </c>
      <c r="M2598" s="1">
        <v>30586</v>
      </c>
      <c r="N2598" t="s">
        <v>36</v>
      </c>
      <c r="O2598" t="s">
        <v>37</v>
      </c>
      <c r="P2598" t="s">
        <v>72</v>
      </c>
      <c r="Q2598" t="s">
        <v>61</v>
      </c>
      <c r="R2598" t="s">
        <v>78</v>
      </c>
      <c r="S2598" t="str">
        <f>IF(Table1[[#This Row],[Current Employee Rating]]&gt;=4,"High Performer",IF(Table1[[#This Row],[Current Employee Rating]]&gt;=3,"Average Performer","Low Performer"))</f>
        <v>Low Performer</v>
      </c>
      <c r="T2598">
        <v>2</v>
      </c>
      <c r="U2598" s="1">
        <v>45016</v>
      </c>
      <c r="V2598">
        <v>2</v>
      </c>
      <c r="W2598" t="str">
        <f>IF(Table1[[#This Row],[Engagement Score]]&lt;3,"Low",IF(Table1[[#This Row],[Engagement Score]]&lt;4,"Medium","High"))</f>
        <v>Low</v>
      </c>
      <c r="X2598">
        <v>1</v>
      </c>
      <c r="Y2598" t="str">
        <f>IF(Table1[[#This Row],[Satisfaction Score]]&lt;3,"Unsatisfied",IF(Table1[[#This Row],[Satisfaction Score]]&lt;4,"Neutral","Satisfied"))</f>
        <v>Unsatisfied</v>
      </c>
      <c r="Z2598">
        <v>4</v>
      </c>
      <c r="AA2598" s="1">
        <v>45114</v>
      </c>
      <c r="AB2598" t="s">
        <v>50</v>
      </c>
      <c r="AC2598" t="s">
        <v>42</v>
      </c>
      <c r="AD2598" t="s">
        <v>43</v>
      </c>
      <c r="AE2598">
        <v>2</v>
      </c>
      <c r="AF2598" s="5">
        <v>858.12</v>
      </c>
      <c r="AG2598">
        <v>38</v>
      </c>
      <c r="AH2598" t="str">
        <f t="shared" si="40"/>
        <v>Adult</v>
      </c>
    </row>
    <row r="2599" spans="1:34" x14ac:dyDescent="0.25">
      <c r="A2599">
        <v>3150</v>
      </c>
      <c r="B2599" s="1">
        <v>44604</v>
      </c>
      <c r="C2599">
        <v>4</v>
      </c>
      <c r="D2599" t="s">
        <v>28</v>
      </c>
      <c r="E2599" t="s">
        <v>54</v>
      </c>
      <c r="F2599" t="s">
        <v>30</v>
      </c>
      <c r="G2599" t="s">
        <v>55</v>
      </c>
      <c r="H2599" t="s">
        <v>32</v>
      </c>
      <c r="I2599" t="s">
        <v>46</v>
      </c>
      <c r="J2599" t="s">
        <v>34</v>
      </c>
      <c r="K2599" t="s">
        <v>188</v>
      </c>
      <c r="L2599" t="s">
        <v>47</v>
      </c>
      <c r="M2599" s="1">
        <v>20303</v>
      </c>
      <c r="N2599" t="s">
        <v>36</v>
      </c>
      <c r="O2599" t="s">
        <v>37</v>
      </c>
      <c r="P2599" t="s">
        <v>84</v>
      </c>
      <c r="Q2599" t="s">
        <v>39</v>
      </c>
      <c r="R2599" t="s">
        <v>40</v>
      </c>
      <c r="S2599" t="str">
        <f>IF(Table1[[#This Row],[Current Employee Rating]]&gt;=4,"High Performer",IF(Table1[[#This Row],[Current Employee Rating]]&gt;=3,"Average Performer","Low Performer"))</f>
        <v>Low Performer</v>
      </c>
      <c r="T2599">
        <v>2</v>
      </c>
      <c r="U2599" s="1">
        <v>44802</v>
      </c>
      <c r="V2599">
        <v>3</v>
      </c>
      <c r="W2599" t="str">
        <f>IF(Table1[[#This Row],[Engagement Score]]&lt;3,"Low",IF(Table1[[#This Row],[Engagement Score]]&lt;4,"Medium","High"))</f>
        <v>Medium</v>
      </c>
      <c r="X2599">
        <v>2</v>
      </c>
      <c r="Y2599" t="str">
        <f>IF(Table1[[#This Row],[Satisfaction Score]]&lt;3,"Unsatisfied",IF(Table1[[#This Row],[Satisfaction Score]]&lt;4,"Neutral","Satisfied"))</f>
        <v>Unsatisfied</v>
      </c>
      <c r="Z2599">
        <v>2</v>
      </c>
      <c r="AA2599" s="1">
        <v>44954</v>
      </c>
      <c r="AB2599" t="s">
        <v>50</v>
      </c>
      <c r="AC2599" t="s">
        <v>51</v>
      </c>
      <c r="AD2599" t="s">
        <v>43</v>
      </c>
      <c r="AE2599">
        <v>4</v>
      </c>
      <c r="AF2599" s="5">
        <v>781.04</v>
      </c>
      <c r="AG2599">
        <v>67</v>
      </c>
      <c r="AH2599" t="str">
        <f t="shared" si="40"/>
        <v>Old</v>
      </c>
    </row>
    <row r="2600" spans="1:34" x14ac:dyDescent="0.25">
      <c r="A2600">
        <v>3151</v>
      </c>
      <c r="B2600" s="1">
        <v>44618</v>
      </c>
      <c r="C2600">
        <v>4</v>
      </c>
      <c r="D2600" t="s">
        <v>28</v>
      </c>
      <c r="E2600" t="s">
        <v>69</v>
      </c>
      <c r="F2600" t="s">
        <v>30</v>
      </c>
      <c r="G2600" t="s">
        <v>46</v>
      </c>
      <c r="H2600" t="s">
        <v>32</v>
      </c>
      <c r="I2600" t="s">
        <v>33</v>
      </c>
      <c r="J2600" t="s">
        <v>34</v>
      </c>
      <c r="K2600" t="s">
        <v>188</v>
      </c>
      <c r="L2600" t="s">
        <v>70</v>
      </c>
      <c r="M2600" s="1">
        <v>24061</v>
      </c>
      <c r="N2600" t="s">
        <v>36</v>
      </c>
      <c r="O2600" t="s">
        <v>37</v>
      </c>
      <c r="P2600" t="s">
        <v>38</v>
      </c>
      <c r="Q2600" t="s">
        <v>39</v>
      </c>
      <c r="R2600" t="s">
        <v>78</v>
      </c>
      <c r="S2600" t="str">
        <f>IF(Table1[[#This Row],[Current Employee Rating]]&gt;=4,"High Performer",IF(Table1[[#This Row],[Current Employee Rating]]&gt;=3,"Average Performer","Low Performer"))</f>
        <v>High Performer</v>
      </c>
      <c r="T2600">
        <v>4</v>
      </c>
      <c r="U2600" s="1">
        <v>44981</v>
      </c>
      <c r="V2600">
        <v>3</v>
      </c>
      <c r="W2600" t="str">
        <f>IF(Table1[[#This Row],[Engagement Score]]&lt;3,"Low",IF(Table1[[#This Row],[Engagement Score]]&lt;4,"Medium","High"))</f>
        <v>Medium</v>
      </c>
      <c r="X2600">
        <v>3</v>
      </c>
      <c r="Y2600" t="str">
        <f>IF(Table1[[#This Row],[Satisfaction Score]]&lt;3,"Unsatisfied",IF(Table1[[#This Row],[Satisfaction Score]]&lt;4,"Neutral","Satisfied"))</f>
        <v>Neutral</v>
      </c>
      <c r="Z2600">
        <v>1</v>
      </c>
      <c r="AA2600" s="1">
        <v>44840</v>
      </c>
      <c r="AB2600" t="s">
        <v>62</v>
      </c>
      <c r="AC2600" t="s">
        <v>42</v>
      </c>
      <c r="AD2600" t="s">
        <v>73</v>
      </c>
      <c r="AE2600">
        <v>2</v>
      </c>
      <c r="AF2600" s="5">
        <v>978.88</v>
      </c>
      <c r="AG2600">
        <v>57</v>
      </c>
      <c r="AH2600" t="str">
        <f t="shared" si="40"/>
        <v>Middle Aged</v>
      </c>
    </row>
    <row r="2601" spans="1:34" x14ac:dyDescent="0.25">
      <c r="A2601">
        <v>3152</v>
      </c>
      <c r="B2601" s="1">
        <v>44747</v>
      </c>
      <c r="C2601">
        <v>3</v>
      </c>
      <c r="D2601" t="s">
        <v>28</v>
      </c>
      <c r="E2601" t="s">
        <v>29</v>
      </c>
      <c r="F2601" t="s">
        <v>30</v>
      </c>
      <c r="G2601" t="s">
        <v>31</v>
      </c>
      <c r="H2601" t="s">
        <v>32</v>
      </c>
      <c r="I2601" t="s">
        <v>33</v>
      </c>
      <c r="J2601" t="s">
        <v>34</v>
      </c>
      <c r="K2601" t="s">
        <v>188</v>
      </c>
      <c r="L2601" t="s">
        <v>70</v>
      </c>
      <c r="M2601" s="1">
        <v>19722</v>
      </c>
      <c r="N2601" t="s">
        <v>36</v>
      </c>
      <c r="O2601" t="s">
        <v>37</v>
      </c>
      <c r="P2601" t="s">
        <v>72</v>
      </c>
      <c r="Q2601" t="s">
        <v>39</v>
      </c>
      <c r="R2601" t="s">
        <v>78</v>
      </c>
      <c r="S2601" t="str">
        <f>IF(Table1[[#This Row],[Current Employee Rating]]&gt;=4,"High Performer",IF(Table1[[#This Row],[Current Employee Rating]]&gt;=3,"Average Performer","Low Performer"))</f>
        <v>High Performer</v>
      </c>
      <c r="T2601">
        <v>5</v>
      </c>
      <c r="U2601" s="1">
        <v>45044</v>
      </c>
      <c r="V2601">
        <v>1</v>
      </c>
      <c r="W2601" t="str">
        <f>IF(Table1[[#This Row],[Engagement Score]]&lt;3,"Low",IF(Table1[[#This Row],[Engagement Score]]&lt;4,"Medium","High"))</f>
        <v>Low</v>
      </c>
      <c r="X2601">
        <v>3</v>
      </c>
      <c r="Y2601" t="str">
        <f>IF(Table1[[#This Row],[Satisfaction Score]]&lt;3,"Unsatisfied",IF(Table1[[#This Row],[Satisfaction Score]]&lt;4,"Neutral","Satisfied"))</f>
        <v>Neutral</v>
      </c>
      <c r="Z2601">
        <v>1</v>
      </c>
      <c r="AA2601" s="1">
        <v>45009</v>
      </c>
      <c r="AB2601" t="s">
        <v>92</v>
      </c>
      <c r="AC2601" t="s">
        <v>42</v>
      </c>
      <c r="AD2601" t="s">
        <v>43</v>
      </c>
      <c r="AE2601">
        <v>4</v>
      </c>
      <c r="AF2601" s="5">
        <v>955.95</v>
      </c>
      <c r="AG2601">
        <v>69</v>
      </c>
      <c r="AH2601" t="str">
        <f t="shared" si="40"/>
        <v>Old</v>
      </c>
    </row>
    <row r="2602" spans="1:34" x14ac:dyDescent="0.25">
      <c r="A2602">
        <v>3153</v>
      </c>
      <c r="B2602" s="1">
        <v>43798</v>
      </c>
      <c r="C2602">
        <v>6</v>
      </c>
      <c r="D2602" t="s">
        <v>28</v>
      </c>
      <c r="E2602" t="s">
        <v>85</v>
      </c>
      <c r="F2602" t="s">
        <v>30</v>
      </c>
      <c r="G2602" t="s">
        <v>46</v>
      </c>
      <c r="H2602" t="s">
        <v>45</v>
      </c>
      <c r="I2602" t="s">
        <v>55</v>
      </c>
      <c r="J2602" t="s">
        <v>34</v>
      </c>
      <c r="K2602" t="s">
        <v>188</v>
      </c>
      <c r="L2602" t="s">
        <v>70</v>
      </c>
      <c r="M2602" s="1">
        <v>34681</v>
      </c>
      <c r="N2602" t="s">
        <v>36</v>
      </c>
      <c r="O2602" t="s">
        <v>37</v>
      </c>
      <c r="P2602" t="s">
        <v>60</v>
      </c>
      <c r="Q2602" t="s">
        <v>61</v>
      </c>
      <c r="R2602" t="s">
        <v>40</v>
      </c>
      <c r="S2602" t="str">
        <f>IF(Table1[[#This Row],[Current Employee Rating]]&gt;=4,"High Performer",IF(Table1[[#This Row],[Current Employee Rating]]&gt;=3,"Average Performer","Low Performer"))</f>
        <v>High Performer</v>
      </c>
      <c r="T2602">
        <v>4</v>
      </c>
      <c r="U2602" s="1">
        <v>44869</v>
      </c>
      <c r="V2602">
        <v>1</v>
      </c>
      <c r="W2602" t="str">
        <f>IF(Table1[[#This Row],[Engagement Score]]&lt;3,"Low",IF(Table1[[#This Row],[Engagement Score]]&lt;4,"Medium","High"))</f>
        <v>Low</v>
      </c>
      <c r="X2602">
        <v>5</v>
      </c>
      <c r="Y2602" t="str">
        <f>IF(Table1[[#This Row],[Satisfaction Score]]&lt;3,"Unsatisfied",IF(Table1[[#This Row],[Satisfaction Score]]&lt;4,"Neutral","Satisfied"))</f>
        <v>Satisfied</v>
      </c>
      <c r="Z2602">
        <v>3</v>
      </c>
      <c r="AA2602" s="1">
        <v>45118</v>
      </c>
      <c r="AB2602" t="s">
        <v>92</v>
      </c>
      <c r="AC2602" t="s">
        <v>51</v>
      </c>
      <c r="AD2602" t="s">
        <v>73</v>
      </c>
      <c r="AE2602">
        <v>5</v>
      </c>
      <c r="AF2602" s="5">
        <v>897.64</v>
      </c>
      <c r="AG2602">
        <v>25</v>
      </c>
      <c r="AH2602" t="str">
        <f t="shared" si="40"/>
        <v>Adult</v>
      </c>
    </row>
    <row r="2603" spans="1:34" x14ac:dyDescent="0.25">
      <c r="A2603">
        <v>3154</v>
      </c>
      <c r="B2603" s="1">
        <v>43518</v>
      </c>
      <c r="C2603">
        <v>7</v>
      </c>
      <c r="D2603" t="s">
        <v>28</v>
      </c>
      <c r="E2603" t="s">
        <v>44</v>
      </c>
      <c r="F2603" t="s">
        <v>30</v>
      </c>
      <c r="G2603" t="s">
        <v>55</v>
      </c>
      <c r="H2603" t="s">
        <v>56</v>
      </c>
      <c r="I2603" t="s">
        <v>33</v>
      </c>
      <c r="J2603" t="s">
        <v>34</v>
      </c>
      <c r="K2603" t="s">
        <v>188</v>
      </c>
      <c r="L2603" t="s">
        <v>79</v>
      </c>
      <c r="M2603" s="1">
        <v>18039</v>
      </c>
      <c r="N2603" t="s">
        <v>36</v>
      </c>
      <c r="O2603" t="s">
        <v>37</v>
      </c>
      <c r="P2603" t="s">
        <v>72</v>
      </c>
      <c r="Q2603" t="s">
        <v>61</v>
      </c>
      <c r="R2603" t="s">
        <v>40</v>
      </c>
      <c r="S2603" t="str">
        <f>IF(Table1[[#This Row],[Current Employee Rating]]&gt;=4,"High Performer",IF(Table1[[#This Row],[Current Employee Rating]]&gt;=3,"Average Performer","Low Performer"))</f>
        <v>Low Performer</v>
      </c>
      <c r="T2603">
        <v>2</v>
      </c>
      <c r="U2603" s="1">
        <v>45080</v>
      </c>
      <c r="V2603">
        <v>1</v>
      </c>
      <c r="W2603" t="str">
        <f>IF(Table1[[#This Row],[Engagement Score]]&lt;3,"Low",IF(Table1[[#This Row],[Engagement Score]]&lt;4,"Medium","High"))</f>
        <v>Low</v>
      </c>
      <c r="X2603">
        <v>3</v>
      </c>
      <c r="Y2603" t="str">
        <f>IF(Table1[[#This Row],[Satisfaction Score]]&lt;3,"Unsatisfied",IF(Table1[[#This Row],[Satisfaction Score]]&lt;4,"Neutral","Satisfied"))</f>
        <v>Neutral</v>
      </c>
      <c r="Z2603">
        <v>5</v>
      </c>
      <c r="AA2603" s="1">
        <v>45071</v>
      </c>
      <c r="AB2603" t="s">
        <v>50</v>
      </c>
      <c r="AC2603" t="s">
        <v>51</v>
      </c>
      <c r="AD2603" t="s">
        <v>73</v>
      </c>
      <c r="AE2603">
        <v>4</v>
      </c>
      <c r="AF2603" s="5">
        <v>418.08</v>
      </c>
      <c r="AG2603">
        <v>70</v>
      </c>
      <c r="AH2603" t="str">
        <f t="shared" si="40"/>
        <v>Old</v>
      </c>
    </row>
    <row r="2604" spans="1:34" x14ac:dyDescent="0.25">
      <c r="A2604">
        <v>3155</v>
      </c>
      <c r="B2604" s="1">
        <v>44028</v>
      </c>
      <c r="C2604">
        <v>5</v>
      </c>
      <c r="D2604" t="s">
        <v>28</v>
      </c>
      <c r="E2604" t="s">
        <v>87</v>
      </c>
      <c r="F2604" t="s">
        <v>108</v>
      </c>
      <c r="G2604" t="s">
        <v>31</v>
      </c>
      <c r="H2604" t="s">
        <v>56</v>
      </c>
      <c r="I2604" t="s">
        <v>33</v>
      </c>
      <c r="J2604" t="s">
        <v>34</v>
      </c>
      <c r="K2604" t="s">
        <v>188</v>
      </c>
      <c r="L2604" t="s">
        <v>65</v>
      </c>
      <c r="M2604" s="1">
        <v>18701</v>
      </c>
      <c r="N2604" t="s">
        <v>36</v>
      </c>
      <c r="O2604" t="s">
        <v>48</v>
      </c>
      <c r="P2604" t="s">
        <v>72</v>
      </c>
      <c r="Q2604" t="s">
        <v>67</v>
      </c>
      <c r="R2604" t="s">
        <v>40</v>
      </c>
      <c r="S2604" t="str">
        <f>IF(Table1[[#This Row],[Current Employee Rating]]&gt;=4,"High Performer",IF(Table1[[#This Row],[Current Employee Rating]]&gt;=3,"Average Performer","Low Performer"))</f>
        <v>Low Performer</v>
      </c>
      <c r="T2604">
        <v>2</v>
      </c>
      <c r="U2604" s="1">
        <v>44791</v>
      </c>
      <c r="V2604">
        <v>2</v>
      </c>
      <c r="W2604" t="str">
        <f>IF(Table1[[#This Row],[Engagement Score]]&lt;3,"Low",IF(Table1[[#This Row],[Engagement Score]]&lt;4,"Medium","High"))</f>
        <v>Low</v>
      </c>
      <c r="X2604">
        <v>5</v>
      </c>
      <c r="Y2604" t="str">
        <f>IF(Table1[[#This Row],[Satisfaction Score]]&lt;3,"Unsatisfied",IF(Table1[[#This Row],[Satisfaction Score]]&lt;4,"Neutral","Satisfied"))</f>
        <v>Satisfied</v>
      </c>
      <c r="Z2604">
        <v>4</v>
      </c>
      <c r="AA2604" s="1">
        <v>44800</v>
      </c>
      <c r="AB2604" t="s">
        <v>92</v>
      </c>
      <c r="AC2604" t="s">
        <v>51</v>
      </c>
      <c r="AD2604" t="s">
        <v>43</v>
      </c>
      <c r="AE2604">
        <v>5</v>
      </c>
      <c r="AF2604" s="5">
        <v>336.64</v>
      </c>
      <c r="AG2604">
        <v>69</v>
      </c>
      <c r="AH2604" t="str">
        <f t="shared" si="40"/>
        <v>Old</v>
      </c>
    </row>
    <row r="2605" spans="1:34" x14ac:dyDescent="0.25">
      <c r="A2605">
        <v>3156</v>
      </c>
      <c r="B2605" s="1">
        <v>43664</v>
      </c>
      <c r="C2605">
        <v>6</v>
      </c>
      <c r="D2605" t="s">
        <v>106</v>
      </c>
      <c r="E2605" t="s">
        <v>87</v>
      </c>
      <c r="F2605" t="s">
        <v>108</v>
      </c>
      <c r="G2605" t="s">
        <v>31</v>
      </c>
      <c r="H2605" t="s">
        <v>56</v>
      </c>
      <c r="I2605" t="s">
        <v>46</v>
      </c>
      <c r="J2605" t="s">
        <v>34</v>
      </c>
      <c r="K2605" t="s">
        <v>188</v>
      </c>
      <c r="L2605" t="s">
        <v>65</v>
      </c>
      <c r="M2605" s="1">
        <v>22843</v>
      </c>
      <c r="N2605" t="s">
        <v>36</v>
      </c>
      <c r="O2605" t="s">
        <v>37</v>
      </c>
      <c r="P2605" t="s">
        <v>72</v>
      </c>
      <c r="Q2605" t="s">
        <v>67</v>
      </c>
      <c r="R2605" t="s">
        <v>40</v>
      </c>
      <c r="S2605" t="str">
        <f>IF(Table1[[#This Row],[Current Employee Rating]]&gt;=4,"High Performer",IF(Table1[[#This Row],[Current Employee Rating]]&gt;=3,"Average Performer","Low Performer"))</f>
        <v>High Performer</v>
      </c>
      <c r="T2605">
        <v>5</v>
      </c>
      <c r="U2605" s="1">
        <v>44953</v>
      </c>
      <c r="V2605">
        <v>4</v>
      </c>
      <c r="W2605" t="str">
        <f>IF(Table1[[#This Row],[Engagement Score]]&lt;3,"Low",IF(Table1[[#This Row],[Engagement Score]]&lt;4,"Medium","High"))</f>
        <v>High</v>
      </c>
      <c r="X2605">
        <v>2</v>
      </c>
      <c r="Y2605" t="str">
        <f>IF(Table1[[#This Row],[Satisfaction Score]]&lt;3,"Unsatisfied",IF(Table1[[#This Row],[Satisfaction Score]]&lt;4,"Neutral","Satisfied"))</f>
        <v>Unsatisfied</v>
      </c>
      <c r="Z2605">
        <v>2</v>
      </c>
      <c r="AA2605" s="1">
        <v>45018</v>
      </c>
      <c r="AB2605" t="s">
        <v>92</v>
      </c>
      <c r="AC2605" t="s">
        <v>51</v>
      </c>
      <c r="AD2605" t="s">
        <v>43</v>
      </c>
      <c r="AE2605">
        <v>4</v>
      </c>
      <c r="AF2605" s="5">
        <v>171.46</v>
      </c>
      <c r="AG2605">
        <v>57</v>
      </c>
      <c r="AH2605" t="str">
        <f t="shared" si="40"/>
        <v>Middle Aged</v>
      </c>
    </row>
    <row r="2606" spans="1:34" x14ac:dyDescent="0.25">
      <c r="A2606">
        <v>3157</v>
      </c>
      <c r="B2606" s="1">
        <v>43534</v>
      </c>
      <c r="C2606">
        <v>7</v>
      </c>
      <c r="D2606" t="s">
        <v>106</v>
      </c>
      <c r="E2606" t="s">
        <v>64</v>
      </c>
      <c r="F2606" t="s">
        <v>30</v>
      </c>
      <c r="G2606" t="s">
        <v>31</v>
      </c>
      <c r="H2606" t="s">
        <v>45</v>
      </c>
      <c r="I2606" t="s">
        <v>55</v>
      </c>
      <c r="J2606" t="s">
        <v>34</v>
      </c>
      <c r="K2606" t="s">
        <v>188</v>
      </c>
      <c r="L2606" t="s">
        <v>109</v>
      </c>
      <c r="M2606" s="1">
        <v>30757</v>
      </c>
      <c r="N2606" t="s">
        <v>36</v>
      </c>
      <c r="O2606" t="s">
        <v>37</v>
      </c>
      <c r="P2606" t="s">
        <v>38</v>
      </c>
      <c r="Q2606" t="s">
        <v>77</v>
      </c>
      <c r="R2606" t="s">
        <v>78</v>
      </c>
      <c r="S2606" t="str">
        <f>IF(Table1[[#This Row],[Current Employee Rating]]&gt;=4,"High Performer",IF(Table1[[#This Row],[Current Employee Rating]]&gt;=3,"Average Performer","Low Performer"))</f>
        <v>High Performer</v>
      </c>
      <c r="T2606">
        <v>5</v>
      </c>
      <c r="U2606" s="1">
        <v>45027</v>
      </c>
      <c r="V2606">
        <v>4</v>
      </c>
      <c r="W2606" t="str">
        <f>IF(Table1[[#This Row],[Engagement Score]]&lt;3,"Low",IF(Table1[[#This Row],[Engagement Score]]&lt;4,"Medium","High"))</f>
        <v>High</v>
      </c>
      <c r="X2606">
        <v>1</v>
      </c>
      <c r="Y2606" t="str">
        <f>IF(Table1[[#This Row],[Satisfaction Score]]&lt;3,"Unsatisfied",IF(Table1[[#This Row],[Satisfaction Score]]&lt;4,"Neutral","Satisfied"))</f>
        <v>Unsatisfied</v>
      </c>
      <c r="Z2606">
        <v>3</v>
      </c>
      <c r="AA2606" s="1">
        <v>45072</v>
      </c>
      <c r="AB2606" t="s">
        <v>62</v>
      </c>
      <c r="AC2606" t="s">
        <v>42</v>
      </c>
      <c r="AD2606" t="s">
        <v>52</v>
      </c>
      <c r="AE2606">
        <v>3</v>
      </c>
      <c r="AF2606" s="5">
        <v>401.9</v>
      </c>
      <c r="AG2606">
        <v>35</v>
      </c>
      <c r="AH2606" t="str">
        <f t="shared" si="40"/>
        <v>Adult</v>
      </c>
    </row>
    <row r="2607" spans="1:34" x14ac:dyDescent="0.25">
      <c r="A2607">
        <v>3158</v>
      </c>
      <c r="B2607" s="1">
        <v>45076</v>
      </c>
      <c r="C2607">
        <v>2</v>
      </c>
      <c r="D2607" t="s">
        <v>106</v>
      </c>
      <c r="E2607" t="s">
        <v>94</v>
      </c>
      <c r="F2607" t="s">
        <v>30</v>
      </c>
      <c r="G2607" t="s">
        <v>46</v>
      </c>
      <c r="H2607" t="s">
        <v>45</v>
      </c>
      <c r="I2607" t="s">
        <v>55</v>
      </c>
      <c r="J2607" t="s">
        <v>34</v>
      </c>
      <c r="K2607" t="s">
        <v>188</v>
      </c>
      <c r="L2607" t="s">
        <v>58</v>
      </c>
      <c r="M2607" s="1">
        <v>27780</v>
      </c>
      <c r="N2607" t="s">
        <v>36</v>
      </c>
      <c r="O2607" t="s">
        <v>37</v>
      </c>
      <c r="P2607" t="s">
        <v>49</v>
      </c>
      <c r="Q2607" t="s">
        <v>77</v>
      </c>
      <c r="R2607" t="s">
        <v>78</v>
      </c>
      <c r="S2607" t="str">
        <f>IF(Table1[[#This Row],[Current Employee Rating]]&gt;=4,"High Performer",IF(Table1[[#This Row],[Current Employee Rating]]&gt;=3,"Average Performer","Low Performer"))</f>
        <v>Low Performer</v>
      </c>
      <c r="T2607">
        <v>2</v>
      </c>
      <c r="U2607" s="1">
        <v>44959</v>
      </c>
      <c r="V2607">
        <v>1</v>
      </c>
      <c r="W2607" t="str">
        <f>IF(Table1[[#This Row],[Engagement Score]]&lt;3,"Low",IF(Table1[[#This Row],[Engagement Score]]&lt;4,"Medium","High"))</f>
        <v>Low</v>
      </c>
      <c r="X2607">
        <v>1</v>
      </c>
      <c r="Y2607" t="str">
        <f>IF(Table1[[#This Row],[Satisfaction Score]]&lt;3,"Unsatisfied",IF(Table1[[#This Row],[Satisfaction Score]]&lt;4,"Neutral","Satisfied"))</f>
        <v>Unsatisfied</v>
      </c>
      <c r="Z2607">
        <v>3</v>
      </c>
      <c r="AA2607" s="1">
        <v>44914</v>
      </c>
      <c r="AB2607" t="s">
        <v>92</v>
      </c>
      <c r="AC2607" t="s">
        <v>42</v>
      </c>
      <c r="AD2607" t="s">
        <v>73</v>
      </c>
      <c r="AE2607">
        <v>5</v>
      </c>
      <c r="AF2607" s="5">
        <v>266.62</v>
      </c>
      <c r="AG2607">
        <v>47</v>
      </c>
      <c r="AH2607" t="str">
        <f t="shared" si="40"/>
        <v>Middle Aged</v>
      </c>
    </row>
    <row r="2608" spans="1:34" x14ac:dyDescent="0.25">
      <c r="A2608">
        <v>3159</v>
      </c>
      <c r="B2608" s="1">
        <v>43335</v>
      </c>
      <c r="C2608">
        <v>7</v>
      </c>
      <c r="D2608" t="s">
        <v>106</v>
      </c>
      <c r="E2608" t="s">
        <v>74</v>
      </c>
      <c r="F2608" t="s">
        <v>30</v>
      </c>
      <c r="G2608" t="s">
        <v>55</v>
      </c>
      <c r="H2608" t="s">
        <v>56</v>
      </c>
      <c r="I2608" t="s">
        <v>46</v>
      </c>
      <c r="J2608" t="s">
        <v>34</v>
      </c>
      <c r="K2608" t="s">
        <v>188</v>
      </c>
      <c r="L2608" t="s">
        <v>70</v>
      </c>
      <c r="M2608" s="1">
        <v>28639</v>
      </c>
      <c r="N2608" t="s">
        <v>36</v>
      </c>
      <c r="O2608" t="s">
        <v>37</v>
      </c>
      <c r="P2608" t="s">
        <v>84</v>
      </c>
      <c r="Q2608" t="s">
        <v>67</v>
      </c>
      <c r="R2608" t="s">
        <v>40</v>
      </c>
      <c r="S2608" t="str">
        <f>IF(Table1[[#This Row],[Current Employee Rating]]&gt;=4,"High Performer",IF(Table1[[#This Row],[Current Employee Rating]]&gt;=3,"Average Performer","Low Performer"))</f>
        <v>High Performer</v>
      </c>
      <c r="T2608">
        <v>4</v>
      </c>
      <c r="U2608" s="1">
        <v>45039</v>
      </c>
      <c r="V2608">
        <v>1</v>
      </c>
      <c r="W2608" t="str">
        <f>IF(Table1[[#This Row],[Engagement Score]]&lt;3,"Low",IF(Table1[[#This Row],[Engagement Score]]&lt;4,"Medium","High"))</f>
        <v>Low</v>
      </c>
      <c r="X2608">
        <v>1</v>
      </c>
      <c r="Y2608" t="str">
        <f>IF(Table1[[#This Row],[Satisfaction Score]]&lt;3,"Unsatisfied",IF(Table1[[#This Row],[Satisfaction Score]]&lt;4,"Neutral","Satisfied"))</f>
        <v>Unsatisfied</v>
      </c>
      <c r="Z2608">
        <v>2</v>
      </c>
      <c r="AA2608" s="1">
        <v>45035</v>
      </c>
      <c r="AB2608" t="s">
        <v>68</v>
      </c>
      <c r="AC2608" t="s">
        <v>51</v>
      </c>
      <c r="AD2608" t="s">
        <v>43</v>
      </c>
      <c r="AE2608">
        <v>2</v>
      </c>
      <c r="AF2608" s="5">
        <v>913.36</v>
      </c>
      <c r="AG2608">
        <v>40</v>
      </c>
      <c r="AH2608" t="str">
        <f t="shared" si="40"/>
        <v>Middle Aged</v>
      </c>
    </row>
    <row r="2609" spans="1:34" x14ac:dyDescent="0.25">
      <c r="A2609">
        <v>3160</v>
      </c>
      <c r="B2609" s="1">
        <v>43530</v>
      </c>
      <c r="C2609">
        <v>7</v>
      </c>
      <c r="D2609" t="s">
        <v>106</v>
      </c>
      <c r="E2609" t="s">
        <v>81</v>
      </c>
      <c r="F2609" t="s">
        <v>30</v>
      </c>
      <c r="G2609" t="s">
        <v>55</v>
      </c>
      <c r="H2609" t="s">
        <v>45</v>
      </c>
      <c r="I2609" t="s">
        <v>46</v>
      </c>
      <c r="J2609" t="s">
        <v>34</v>
      </c>
      <c r="K2609" t="s">
        <v>188</v>
      </c>
      <c r="L2609" t="s">
        <v>89</v>
      </c>
      <c r="M2609" s="1">
        <v>18736</v>
      </c>
      <c r="N2609" t="s">
        <v>36</v>
      </c>
      <c r="O2609" t="s">
        <v>37</v>
      </c>
      <c r="P2609" t="s">
        <v>60</v>
      </c>
      <c r="Q2609" t="s">
        <v>61</v>
      </c>
      <c r="R2609" t="s">
        <v>78</v>
      </c>
      <c r="S2609" t="str">
        <f>IF(Table1[[#This Row],[Current Employee Rating]]&gt;=4,"High Performer",IF(Table1[[#This Row],[Current Employee Rating]]&gt;=3,"Average Performer","Low Performer"))</f>
        <v>High Performer</v>
      </c>
      <c r="T2609">
        <v>4</v>
      </c>
      <c r="U2609" s="1">
        <v>44793</v>
      </c>
      <c r="V2609">
        <v>5</v>
      </c>
      <c r="W2609" t="str">
        <f>IF(Table1[[#This Row],[Engagement Score]]&lt;3,"Low",IF(Table1[[#This Row],[Engagement Score]]&lt;4,"Medium","High"))</f>
        <v>High</v>
      </c>
      <c r="X2609">
        <v>5</v>
      </c>
      <c r="Y2609" t="str">
        <f>IF(Table1[[#This Row],[Satisfaction Score]]&lt;3,"Unsatisfied",IF(Table1[[#This Row],[Satisfaction Score]]&lt;4,"Neutral","Satisfied"))</f>
        <v>Satisfied</v>
      </c>
      <c r="Z2609">
        <v>3</v>
      </c>
      <c r="AA2609" s="1">
        <v>44937</v>
      </c>
      <c r="AB2609" t="s">
        <v>41</v>
      </c>
      <c r="AC2609" t="s">
        <v>42</v>
      </c>
      <c r="AD2609" t="s">
        <v>43</v>
      </c>
      <c r="AE2609">
        <v>3</v>
      </c>
      <c r="AF2609" s="5">
        <v>619.29</v>
      </c>
      <c r="AG2609">
        <v>68</v>
      </c>
      <c r="AH2609" t="str">
        <f t="shared" si="40"/>
        <v>Old</v>
      </c>
    </row>
    <row r="2610" spans="1:34" x14ac:dyDescent="0.25">
      <c r="A2610">
        <v>3161</v>
      </c>
      <c r="B2610" s="1">
        <v>45139</v>
      </c>
      <c r="C2610">
        <v>2</v>
      </c>
      <c r="D2610" t="s">
        <v>106</v>
      </c>
      <c r="E2610" t="s">
        <v>54</v>
      </c>
      <c r="F2610" t="s">
        <v>108</v>
      </c>
      <c r="G2610" t="s">
        <v>55</v>
      </c>
      <c r="H2610" t="s">
        <v>32</v>
      </c>
      <c r="I2610" t="s">
        <v>55</v>
      </c>
      <c r="J2610" t="s">
        <v>34</v>
      </c>
      <c r="K2610" t="s">
        <v>188</v>
      </c>
      <c r="L2610" t="s">
        <v>65</v>
      </c>
      <c r="M2610" s="1">
        <v>30423</v>
      </c>
      <c r="N2610" t="s">
        <v>36</v>
      </c>
      <c r="O2610" t="s">
        <v>37</v>
      </c>
      <c r="P2610" t="s">
        <v>72</v>
      </c>
      <c r="Q2610" t="s">
        <v>77</v>
      </c>
      <c r="R2610" t="s">
        <v>40</v>
      </c>
      <c r="S2610" t="str">
        <f>IF(Table1[[#This Row],[Current Employee Rating]]&gt;=4,"High Performer",IF(Table1[[#This Row],[Current Employee Rating]]&gt;=3,"Average Performer","Low Performer"))</f>
        <v>Low Performer</v>
      </c>
      <c r="T2610">
        <v>1</v>
      </c>
      <c r="U2610" s="1">
        <v>45122</v>
      </c>
      <c r="V2610">
        <v>1</v>
      </c>
      <c r="W2610" t="str">
        <f>IF(Table1[[#This Row],[Engagement Score]]&lt;3,"Low",IF(Table1[[#This Row],[Engagement Score]]&lt;4,"Medium","High"))</f>
        <v>Low</v>
      </c>
      <c r="X2610">
        <v>5</v>
      </c>
      <c r="Y2610" t="str">
        <f>IF(Table1[[#This Row],[Satisfaction Score]]&lt;3,"Unsatisfied",IF(Table1[[#This Row],[Satisfaction Score]]&lt;4,"Neutral","Satisfied"))</f>
        <v>Satisfied</v>
      </c>
      <c r="Z2610">
        <v>4</v>
      </c>
      <c r="AA2610" s="1">
        <v>44819</v>
      </c>
      <c r="AB2610" t="s">
        <v>50</v>
      </c>
      <c r="AC2610" t="s">
        <v>51</v>
      </c>
      <c r="AD2610" t="s">
        <v>73</v>
      </c>
      <c r="AE2610">
        <v>3</v>
      </c>
      <c r="AF2610" s="5">
        <v>398.98</v>
      </c>
      <c r="AG2610">
        <v>40</v>
      </c>
      <c r="AH2610" t="str">
        <f t="shared" si="40"/>
        <v>Middle Aged</v>
      </c>
    </row>
    <row r="2611" spans="1:34" x14ac:dyDescent="0.25">
      <c r="A2611">
        <v>3162</v>
      </c>
      <c r="B2611" s="1">
        <v>43885</v>
      </c>
      <c r="C2611">
        <v>6</v>
      </c>
      <c r="D2611" t="s">
        <v>106</v>
      </c>
      <c r="E2611" t="s">
        <v>69</v>
      </c>
      <c r="F2611" t="s">
        <v>30</v>
      </c>
      <c r="G2611" t="s">
        <v>46</v>
      </c>
      <c r="H2611" t="s">
        <v>45</v>
      </c>
      <c r="I2611" t="s">
        <v>33</v>
      </c>
      <c r="J2611" t="s">
        <v>34</v>
      </c>
      <c r="K2611" t="s">
        <v>188</v>
      </c>
      <c r="L2611" t="s">
        <v>134</v>
      </c>
      <c r="M2611" s="1">
        <v>35669</v>
      </c>
      <c r="N2611" t="s">
        <v>36</v>
      </c>
      <c r="O2611" t="s">
        <v>48</v>
      </c>
      <c r="P2611" t="s">
        <v>38</v>
      </c>
      <c r="Q2611" t="s">
        <v>61</v>
      </c>
      <c r="R2611" t="s">
        <v>40</v>
      </c>
      <c r="S2611" t="str">
        <f>IF(Table1[[#This Row],[Current Employee Rating]]&gt;=4,"High Performer",IF(Table1[[#This Row],[Current Employee Rating]]&gt;=3,"Average Performer","Low Performer"))</f>
        <v>High Performer</v>
      </c>
      <c r="T2611">
        <v>5</v>
      </c>
      <c r="U2611" s="1">
        <v>45005</v>
      </c>
      <c r="V2611">
        <v>4</v>
      </c>
      <c r="W2611" t="str">
        <f>IF(Table1[[#This Row],[Engagement Score]]&lt;3,"Low",IF(Table1[[#This Row],[Engagement Score]]&lt;4,"Medium","High"))</f>
        <v>High</v>
      </c>
      <c r="X2611">
        <v>4</v>
      </c>
      <c r="Y2611" t="str">
        <f>IF(Table1[[#This Row],[Satisfaction Score]]&lt;3,"Unsatisfied",IF(Table1[[#This Row],[Satisfaction Score]]&lt;4,"Neutral","Satisfied"))</f>
        <v>Satisfied</v>
      </c>
      <c r="Z2611">
        <v>2</v>
      </c>
      <c r="AA2611" s="1">
        <v>45131</v>
      </c>
      <c r="AB2611" t="s">
        <v>68</v>
      </c>
      <c r="AC2611" t="s">
        <v>42</v>
      </c>
      <c r="AD2611" t="s">
        <v>43</v>
      </c>
      <c r="AE2611">
        <v>5</v>
      </c>
      <c r="AF2611" s="5">
        <v>569.76</v>
      </c>
      <c r="AG2611">
        <v>23</v>
      </c>
      <c r="AH2611" t="str">
        <f t="shared" si="40"/>
        <v>Young Adult</v>
      </c>
    </row>
    <row r="2612" spans="1:34" x14ac:dyDescent="0.25">
      <c r="A2612">
        <v>3163</v>
      </c>
      <c r="B2612" s="1">
        <v>43734</v>
      </c>
      <c r="C2612">
        <v>6</v>
      </c>
      <c r="D2612" t="s">
        <v>28</v>
      </c>
      <c r="E2612" t="s">
        <v>54</v>
      </c>
      <c r="F2612" t="s">
        <v>30</v>
      </c>
      <c r="G2612" t="s">
        <v>31</v>
      </c>
      <c r="H2612" t="s">
        <v>45</v>
      </c>
      <c r="I2612" t="s">
        <v>55</v>
      </c>
      <c r="J2612" t="s">
        <v>34</v>
      </c>
      <c r="K2612" t="s">
        <v>188</v>
      </c>
      <c r="L2612" t="s">
        <v>102</v>
      </c>
      <c r="M2612" s="1">
        <v>28927</v>
      </c>
      <c r="N2612" t="s">
        <v>36</v>
      </c>
      <c r="O2612" t="s">
        <v>48</v>
      </c>
      <c r="P2612" t="s">
        <v>72</v>
      </c>
      <c r="Q2612" t="s">
        <v>67</v>
      </c>
      <c r="R2612" t="s">
        <v>40</v>
      </c>
      <c r="S2612" t="str">
        <f>IF(Table1[[#This Row],[Current Employee Rating]]&gt;=4,"High Performer",IF(Table1[[#This Row],[Current Employee Rating]]&gt;=3,"Average Performer","Low Performer"))</f>
        <v>High Performer</v>
      </c>
      <c r="T2612">
        <v>4</v>
      </c>
      <c r="U2612" s="1">
        <v>45004</v>
      </c>
      <c r="V2612">
        <v>2</v>
      </c>
      <c r="W2612" t="str">
        <f>IF(Table1[[#This Row],[Engagement Score]]&lt;3,"Low",IF(Table1[[#This Row],[Engagement Score]]&lt;4,"Medium","High"))</f>
        <v>Low</v>
      </c>
      <c r="X2612">
        <v>4</v>
      </c>
      <c r="Y2612" t="str">
        <f>IF(Table1[[#This Row],[Satisfaction Score]]&lt;3,"Unsatisfied",IF(Table1[[#This Row],[Satisfaction Score]]&lt;4,"Neutral","Satisfied"))</f>
        <v>Satisfied</v>
      </c>
      <c r="Z2612">
        <v>5</v>
      </c>
      <c r="AA2612" s="1">
        <v>44835</v>
      </c>
      <c r="AB2612" t="s">
        <v>62</v>
      </c>
      <c r="AC2612" t="s">
        <v>42</v>
      </c>
      <c r="AD2612" t="s">
        <v>73</v>
      </c>
      <c r="AE2612">
        <v>4</v>
      </c>
      <c r="AF2612" s="5">
        <v>807.32</v>
      </c>
      <c r="AG2612">
        <v>40</v>
      </c>
      <c r="AH2612" t="str">
        <f t="shared" si="40"/>
        <v>Middle Aged</v>
      </c>
    </row>
    <row r="2613" spans="1:34" x14ac:dyDescent="0.25">
      <c r="A2613">
        <v>3164</v>
      </c>
      <c r="B2613" s="1">
        <v>44902</v>
      </c>
      <c r="C2613">
        <v>3</v>
      </c>
      <c r="D2613" t="s">
        <v>28</v>
      </c>
      <c r="E2613" t="s">
        <v>69</v>
      </c>
      <c r="F2613" t="s">
        <v>108</v>
      </c>
      <c r="G2613" t="s">
        <v>55</v>
      </c>
      <c r="H2613" t="s">
        <v>32</v>
      </c>
      <c r="I2613" t="s">
        <v>33</v>
      </c>
      <c r="J2613" t="s">
        <v>34</v>
      </c>
      <c r="K2613" t="s">
        <v>188</v>
      </c>
      <c r="L2613" t="s">
        <v>70</v>
      </c>
      <c r="M2613" s="1">
        <v>35507</v>
      </c>
      <c r="N2613" t="s">
        <v>36</v>
      </c>
      <c r="O2613" t="s">
        <v>37</v>
      </c>
      <c r="P2613" t="s">
        <v>60</v>
      </c>
      <c r="Q2613" t="s">
        <v>67</v>
      </c>
      <c r="R2613" t="s">
        <v>40</v>
      </c>
      <c r="S2613" t="str">
        <f>IF(Table1[[#This Row],[Current Employee Rating]]&gt;=4,"High Performer",IF(Table1[[#This Row],[Current Employee Rating]]&gt;=3,"Average Performer","Low Performer"))</f>
        <v>High Performer</v>
      </c>
      <c r="T2613">
        <v>5</v>
      </c>
      <c r="U2613" s="1">
        <v>44836</v>
      </c>
      <c r="V2613">
        <v>4</v>
      </c>
      <c r="W2613" t="str">
        <f>IF(Table1[[#This Row],[Engagement Score]]&lt;3,"Low",IF(Table1[[#This Row],[Engagement Score]]&lt;4,"Medium","High"))</f>
        <v>High</v>
      </c>
      <c r="X2613">
        <v>2</v>
      </c>
      <c r="Y2613" t="str">
        <f>IF(Table1[[#This Row],[Satisfaction Score]]&lt;3,"Unsatisfied",IF(Table1[[#This Row],[Satisfaction Score]]&lt;4,"Neutral","Satisfied"))</f>
        <v>Unsatisfied</v>
      </c>
      <c r="Z2613">
        <v>3</v>
      </c>
      <c r="AA2613" s="1">
        <v>44967</v>
      </c>
      <c r="AB2613" t="s">
        <v>62</v>
      </c>
      <c r="AC2613" t="s">
        <v>51</v>
      </c>
      <c r="AD2613" t="s">
        <v>73</v>
      </c>
      <c r="AE2613">
        <v>3</v>
      </c>
      <c r="AF2613" s="5">
        <v>981.17</v>
      </c>
      <c r="AG2613">
        <v>25</v>
      </c>
      <c r="AH2613" t="str">
        <f t="shared" si="40"/>
        <v>Adult</v>
      </c>
    </row>
    <row r="2614" spans="1:34" x14ac:dyDescent="0.25">
      <c r="A2614">
        <v>3165</v>
      </c>
      <c r="B2614" s="1">
        <v>43532</v>
      </c>
      <c r="C2614">
        <v>7</v>
      </c>
      <c r="D2614" t="s">
        <v>28</v>
      </c>
      <c r="E2614" t="s">
        <v>29</v>
      </c>
      <c r="F2614" t="s">
        <v>30</v>
      </c>
      <c r="G2614" t="s">
        <v>46</v>
      </c>
      <c r="H2614" t="s">
        <v>32</v>
      </c>
      <c r="I2614" t="s">
        <v>55</v>
      </c>
      <c r="J2614" t="s">
        <v>34</v>
      </c>
      <c r="K2614" t="s">
        <v>188</v>
      </c>
      <c r="L2614" t="s">
        <v>70</v>
      </c>
      <c r="M2614" s="1">
        <v>34692</v>
      </c>
      <c r="N2614" t="s">
        <v>36</v>
      </c>
      <c r="O2614" t="s">
        <v>37</v>
      </c>
      <c r="P2614" t="s">
        <v>72</v>
      </c>
      <c r="Q2614" t="s">
        <v>61</v>
      </c>
      <c r="R2614" t="s">
        <v>40</v>
      </c>
      <c r="S2614" t="str">
        <f>IF(Table1[[#This Row],[Current Employee Rating]]&gt;=4,"High Performer",IF(Table1[[#This Row],[Current Employee Rating]]&gt;=3,"Average Performer","Low Performer"))</f>
        <v>Low Performer</v>
      </c>
      <c r="T2614">
        <v>2</v>
      </c>
      <c r="U2614" s="1">
        <v>45094</v>
      </c>
      <c r="V2614">
        <v>1</v>
      </c>
      <c r="W2614" t="str">
        <f>IF(Table1[[#This Row],[Engagement Score]]&lt;3,"Low",IF(Table1[[#This Row],[Engagement Score]]&lt;4,"Medium","High"))</f>
        <v>Low</v>
      </c>
      <c r="X2614">
        <v>5</v>
      </c>
      <c r="Y2614" t="str">
        <f>IF(Table1[[#This Row],[Satisfaction Score]]&lt;3,"Unsatisfied",IF(Table1[[#This Row],[Satisfaction Score]]&lt;4,"Neutral","Satisfied"))</f>
        <v>Satisfied</v>
      </c>
      <c r="Z2614">
        <v>5</v>
      </c>
      <c r="AA2614" s="1">
        <v>44801</v>
      </c>
      <c r="AB2614" t="s">
        <v>41</v>
      </c>
      <c r="AC2614" t="s">
        <v>51</v>
      </c>
      <c r="AD2614" t="s">
        <v>43</v>
      </c>
      <c r="AE2614">
        <v>4</v>
      </c>
      <c r="AF2614" s="5">
        <v>972.9</v>
      </c>
      <c r="AG2614">
        <v>25</v>
      </c>
      <c r="AH2614" t="str">
        <f t="shared" si="40"/>
        <v>Adult</v>
      </c>
    </row>
    <row r="2615" spans="1:34" x14ac:dyDescent="0.25">
      <c r="A2615">
        <v>3166</v>
      </c>
      <c r="B2615" s="1">
        <v>43683</v>
      </c>
      <c r="C2615">
        <v>6</v>
      </c>
      <c r="D2615" t="s">
        <v>28</v>
      </c>
      <c r="E2615" t="s">
        <v>85</v>
      </c>
      <c r="F2615" t="s">
        <v>30</v>
      </c>
      <c r="G2615" t="s">
        <v>46</v>
      </c>
      <c r="H2615" t="s">
        <v>45</v>
      </c>
      <c r="I2615" t="s">
        <v>55</v>
      </c>
      <c r="J2615" t="s">
        <v>34</v>
      </c>
      <c r="K2615" t="s">
        <v>188</v>
      </c>
      <c r="L2615" t="s">
        <v>70</v>
      </c>
      <c r="M2615" s="1">
        <v>34275</v>
      </c>
      <c r="N2615" t="s">
        <v>36</v>
      </c>
      <c r="O2615" t="s">
        <v>37</v>
      </c>
      <c r="P2615" t="s">
        <v>38</v>
      </c>
      <c r="Q2615" t="s">
        <v>61</v>
      </c>
      <c r="R2615" t="s">
        <v>78</v>
      </c>
      <c r="S2615" t="str">
        <f>IF(Table1[[#This Row],[Current Employee Rating]]&gt;=4,"High Performer",IF(Table1[[#This Row],[Current Employee Rating]]&gt;=3,"Average Performer","Low Performer"))</f>
        <v>Low Performer</v>
      </c>
      <c r="T2615">
        <v>2</v>
      </c>
      <c r="U2615" s="1">
        <v>44952</v>
      </c>
      <c r="V2615">
        <v>2</v>
      </c>
      <c r="W2615" t="str">
        <f>IF(Table1[[#This Row],[Engagement Score]]&lt;3,"Low",IF(Table1[[#This Row],[Engagement Score]]&lt;4,"Medium","High"))</f>
        <v>Low</v>
      </c>
      <c r="X2615">
        <v>4</v>
      </c>
      <c r="Y2615" t="str">
        <f>IF(Table1[[#This Row],[Satisfaction Score]]&lt;3,"Unsatisfied",IF(Table1[[#This Row],[Satisfaction Score]]&lt;4,"Neutral","Satisfied"))</f>
        <v>Satisfied</v>
      </c>
      <c r="Z2615">
        <v>1</v>
      </c>
      <c r="AA2615" s="1">
        <v>44953</v>
      </c>
      <c r="AB2615" t="s">
        <v>62</v>
      </c>
      <c r="AC2615" t="s">
        <v>42</v>
      </c>
      <c r="AD2615" t="s">
        <v>52</v>
      </c>
      <c r="AE2615">
        <v>4</v>
      </c>
      <c r="AF2615" s="5">
        <v>928.71</v>
      </c>
      <c r="AG2615">
        <v>26</v>
      </c>
      <c r="AH2615" t="str">
        <f t="shared" si="40"/>
        <v>Adult</v>
      </c>
    </row>
    <row r="2616" spans="1:34" x14ac:dyDescent="0.25">
      <c r="A2616">
        <v>3167</v>
      </c>
      <c r="B2616" s="1">
        <v>43635</v>
      </c>
      <c r="C2616">
        <v>6</v>
      </c>
      <c r="D2616" t="s">
        <v>28</v>
      </c>
      <c r="E2616" t="s">
        <v>44</v>
      </c>
      <c r="F2616" t="s">
        <v>30</v>
      </c>
      <c r="G2616" t="s">
        <v>55</v>
      </c>
      <c r="H2616" t="s">
        <v>56</v>
      </c>
      <c r="I2616" t="s">
        <v>46</v>
      </c>
      <c r="J2616" t="s">
        <v>34</v>
      </c>
      <c r="K2616" t="s">
        <v>188</v>
      </c>
      <c r="L2616" t="s">
        <v>89</v>
      </c>
      <c r="M2616" s="1">
        <v>15968</v>
      </c>
      <c r="N2616" t="s">
        <v>36</v>
      </c>
      <c r="O2616" t="s">
        <v>48</v>
      </c>
      <c r="P2616" t="s">
        <v>60</v>
      </c>
      <c r="Q2616" t="s">
        <v>77</v>
      </c>
      <c r="R2616" t="s">
        <v>78</v>
      </c>
      <c r="S2616" t="str">
        <f>IF(Table1[[#This Row],[Current Employee Rating]]&gt;=4,"High Performer",IF(Table1[[#This Row],[Current Employee Rating]]&gt;=3,"Average Performer","Low Performer"))</f>
        <v>High Performer</v>
      </c>
      <c r="T2616">
        <v>4</v>
      </c>
      <c r="U2616" s="1">
        <v>44984</v>
      </c>
      <c r="V2616">
        <v>5</v>
      </c>
      <c r="W2616" t="str">
        <f>IF(Table1[[#This Row],[Engagement Score]]&lt;3,"Low",IF(Table1[[#This Row],[Engagement Score]]&lt;4,"Medium","High"))</f>
        <v>High</v>
      </c>
      <c r="X2616">
        <v>2</v>
      </c>
      <c r="Y2616" t="str">
        <f>IF(Table1[[#This Row],[Satisfaction Score]]&lt;3,"Unsatisfied",IF(Table1[[#This Row],[Satisfaction Score]]&lt;4,"Neutral","Satisfied"))</f>
        <v>Unsatisfied</v>
      </c>
      <c r="Z2616">
        <v>1</v>
      </c>
      <c r="AA2616" s="1">
        <v>44941</v>
      </c>
      <c r="AB2616" t="s">
        <v>41</v>
      </c>
      <c r="AC2616" t="s">
        <v>51</v>
      </c>
      <c r="AD2616" t="s">
        <v>73</v>
      </c>
      <c r="AE2616">
        <v>1</v>
      </c>
      <c r="AF2616" s="5">
        <v>975.21</v>
      </c>
      <c r="AG2616">
        <v>76</v>
      </c>
      <c r="AH2616" t="str">
        <f t="shared" si="40"/>
        <v>Old</v>
      </c>
    </row>
    <row r="2617" spans="1:34" x14ac:dyDescent="0.25">
      <c r="A2617">
        <v>3169</v>
      </c>
      <c r="B2617" s="1">
        <v>43624</v>
      </c>
      <c r="C2617">
        <v>6</v>
      </c>
      <c r="D2617" t="s">
        <v>28</v>
      </c>
      <c r="E2617" t="s">
        <v>64</v>
      </c>
      <c r="F2617" t="s">
        <v>30</v>
      </c>
      <c r="G2617" t="s">
        <v>46</v>
      </c>
      <c r="H2617" t="s">
        <v>56</v>
      </c>
      <c r="I2617" t="s">
        <v>46</v>
      </c>
      <c r="J2617" t="s">
        <v>34</v>
      </c>
      <c r="K2617" t="s">
        <v>188</v>
      </c>
      <c r="L2617" t="s">
        <v>47</v>
      </c>
      <c r="M2617" s="1">
        <v>18721</v>
      </c>
      <c r="N2617" t="s">
        <v>36</v>
      </c>
      <c r="O2617" t="s">
        <v>37</v>
      </c>
      <c r="P2617" t="s">
        <v>60</v>
      </c>
      <c r="Q2617" t="s">
        <v>61</v>
      </c>
      <c r="R2617" t="s">
        <v>78</v>
      </c>
      <c r="S2617" t="str">
        <f>IF(Table1[[#This Row],[Current Employee Rating]]&gt;=4,"High Performer",IF(Table1[[#This Row],[Current Employee Rating]]&gt;=3,"Average Performer","Low Performer"))</f>
        <v>High Performer</v>
      </c>
      <c r="T2617">
        <v>4</v>
      </c>
      <c r="U2617" s="1">
        <v>45043</v>
      </c>
      <c r="V2617">
        <v>3</v>
      </c>
      <c r="W2617" t="str">
        <f>IF(Table1[[#This Row],[Engagement Score]]&lt;3,"Low",IF(Table1[[#This Row],[Engagement Score]]&lt;4,"Medium","High"))</f>
        <v>Medium</v>
      </c>
      <c r="X2617">
        <v>2</v>
      </c>
      <c r="Y2617" t="str">
        <f>IF(Table1[[#This Row],[Satisfaction Score]]&lt;3,"Unsatisfied",IF(Table1[[#This Row],[Satisfaction Score]]&lt;4,"Neutral","Satisfied"))</f>
        <v>Unsatisfied</v>
      </c>
      <c r="Z2617">
        <v>3</v>
      </c>
      <c r="AA2617" s="1">
        <v>44982</v>
      </c>
      <c r="AB2617" t="s">
        <v>92</v>
      </c>
      <c r="AC2617" t="s">
        <v>42</v>
      </c>
      <c r="AD2617" t="s">
        <v>63</v>
      </c>
      <c r="AE2617">
        <v>4</v>
      </c>
      <c r="AF2617" s="5">
        <v>109.96</v>
      </c>
      <c r="AG2617">
        <v>68</v>
      </c>
      <c r="AH2617" t="str">
        <f t="shared" si="40"/>
        <v>Old</v>
      </c>
    </row>
    <row r="2618" spans="1:34" x14ac:dyDescent="0.25">
      <c r="A2618">
        <v>3170</v>
      </c>
      <c r="B2618" s="1">
        <v>44589</v>
      </c>
      <c r="C2618">
        <v>4</v>
      </c>
      <c r="D2618" t="s">
        <v>28</v>
      </c>
      <c r="E2618" t="s">
        <v>94</v>
      </c>
      <c r="F2618" t="s">
        <v>30</v>
      </c>
      <c r="G2618" t="s">
        <v>55</v>
      </c>
      <c r="H2618" t="s">
        <v>32</v>
      </c>
      <c r="I2618" t="s">
        <v>55</v>
      </c>
      <c r="J2618" t="s">
        <v>34</v>
      </c>
      <c r="K2618" t="s">
        <v>188</v>
      </c>
      <c r="L2618" t="s">
        <v>70</v>
      </c>
      <c r="M2618" s="1">
        <v>33626</v>
      </c>
      <c r="N2618" t="s">
        <v>36</v>
      </c>
      <c r="O2618" t="s">
        <v>48</v>
      </c>
      <c r="P2618" t="s">
        <v>84</v>
      </c>
      <c r="Q2618" t="s">
        <v>67</v>
      </c>
      <c r="R2618" t="s">
        <v>40</v>
      </c>
      <c r="S2618" t="str">
        <f>IF(Table1[[#This Row],[Current Employee Rating]]&gt;=4,"High Performer",IF(Table1[[#This Row],[Current Employee Rating]]&gt;=3,"Average Performer","Low Performer"))</f>
        <v>Low Performer</v>
      </c>
      <c r="T2618">
        <v>2</v>
      </c>
      <c r="U2618" s="1">
        <v>44893</v>
      </c>
      <c r="V2618">
        <v>1</v>
      </c>
      <c r="W2618" t="str">
        <f>IF(Table1[[#This Row],[Engagement Score]]&lt;3,"Low",IF(Table1[[#This Row],[Engagement Score]]&lt;4,"Medium","High"))</f>
        <v>Low</v>
      </c>
      <c r="X2618">
        <v>3</v>
      </c>
      <c r="Y2618" t="str">
        <f>IF(Table1[[#This Row],[Satisfaction Score]]&lt;3,"Unsatisfied",IF(Table1[[#This Row],[Satisfaction Score]]&lt;4,"Neutral","Satisfied"))</f>
        <v>Neutral</v>
      </c>
      <c r="Z2618">
        <v>2</v>
      </c>
      <c r="AA2618" s="1">
        <v>44801</v>
      </c>
      <c r="AB2618" t="s">
        <v>68</v>
      </c>
      <c r="AC2618" t="s">
        <v>51</v>
      </c>
      <c r="AD2618" t="s">
        <v>43</v>
      </c>
      <c r="AE2618">
        <v>2</v>
      </c>
      <c r="AF2618" s="5">
        <v>361.28</v>
      </c>
      <c r="AG2618">
        <v>30</v>
      </c>
      <c r="AH2618" t="str">
        <f t="shared" si="40"/>
        <v>Adult</v>
      </c>
    </row>
    <row r="2619" spans="1:34" x14ac:dyDescent="0.25">
      <c r="A2619">
        <v>3171</v>
      </c>
      <c r="B2619" s="1">
        <v>44069</v>
      </c>
      <c r="C2619">
        <v>5</v>
      </c>
      <c r="D2619" t="s">
        <v>28</v>
      </c>
      <c r="E2619" t="s">
        <v>74</v>
      </c>
      <c r="F2619" t="s">
        <v>30</v>
      </c>
      <c r="G2619" t="s">
        <v>46</v>
      </c>
      <c r="H2619" t="s">
        <v>45</v>
      </c>
      <c r="I2619" t="s">
        <v>46</v>
      </c>
      <c r="J2619" t="s">
        <v>34</v>
      </c>
      <c r="K2619" t="s">
        <v>188</v>
      </c>
      <c r="L2619" t="s">
        <v>79</v>
      </c>
      <c r="M2619" s="1">
        <v>34755</v>
      </c>
      <c r="N2619" t="s">
        <v>36</v>
      </c>
      <c r="O2619" t="s">
        <v>37</v>
      </c>
      <c r="P2619" t="s">
        <v>38</v>
      </c>
      <c r="Q2619" t="s">
        <v>39</v>
      </c>
      <c r="R2619" t="s">
        <v>40</v>
      </c>
      <c r="S2619" t="str">
        <f>IF(Table1[[#This Row],[Current Employee Rating]]&gt;=4,"High Performer",IF(Table1[[#This Row],[Current Employee Rating]]&gt;=3,"Average Performer","Low Performer"))</f>
        <v>High Performer</v>
      </c>
      <c r="T2619">
        <v>5</v>
      </c>
      <c r="U2619" s="1">
        <v>44934</v>
      </c>
      <c r="V2619">
        <v>4</v>
      </c>
      <c r="W2619" t="str">
        <f>IF(Table1[[#This Row],[Engagement Score]]&lt;3,"Low",IF(Table1[[#This Row],[Engagement Score]]&lt;4,"Medium","High"))</f>
        <v>High</v>
      </c>
      <c r="X2619">
        <v>1</v>
      </c>
      <c r="Y2619" t="str">
        <f>IF(Table1[[#This Row],[Satisfaction Score]]&lt;3,"Unsatisfied",IF(Table1[[#This Row],[Satisfaction Score]]&lt;4,"Neutral","Satisfied"))</f>
        <v>Unsatisfied</v>
      </c>
      <c r="Z2619">
        <v>5</v>
      </c>
      <c r="AA2619" s="1">
        <v>45107</v>
      </c>
      <c r="AB2619" t="s">
        <v>41</v>
      </c>
      <c r="AC2619" t="s">
        <v>51</v>
      </c>
      <c r="AD2619" t="s">
        <v>43</v>
      </c>
      <c r="AE2619">
        <v>4</v>
      </c>
      <c r="AF2619" s="5">
        <v>248.66</v>
      </c>
      <c r="AG2619">
        <v>25</v>
      </c>
      <c r="AH2619" t="str">
        <f t="shared" si="40"/>
        <v>Adult</v>
      </c>
    </row>
    <row r="2620" spans="1:34" x14ac:dyDescent="0.25">
      <c r="A2620">
        <v>3172</v>
      </c>
      <c r="B2620" s="1">
        <v>43577</v>
      </c>
      <c r="C2620">
        <v>7</v>
      </c>
      <c r="D2620" t="s">
        <v>28</v>
      </c>
      <c r="E2620" t="s">
        <v>81</v>
      </c>
      <c r="F2620" t="s">
        <v>30</v>
      </c>
      <c r="G2620" t="s">
        <v>31</v>
      </c>
      <c r="H2620" t="s">
        <v>32</v>
      </c>
      <c r="I2620" t="s">
        <v>46</v>
      </c>
      <c r="J2620" t="s">
        <v>34</v>
      </c>
      <c r="K2620" t="s">
        <v>188</v>
      </c>
      <c r="L2620" t="s">
        <v>100</v>
      </c>
      <c r="M2620" s="1">
        <v>30506</v>
      </c>
      <c r="N2620" t="s">
        <v>36</v>
      </c>
      <c r="O2620" t="s">
        <v>37</v>
      </c>
      <c r="P2620" t="s">
        <v>84</v>
      </c>
      <c r="Q2620" t="s">
        <v>77</v>
      </c>
      <c r="R2620" t="s">
        <v>40</v>
      </c>
      <c r="S2620" t="str">
        <f>IF(Table1[[#This Row],[Current Employee Rating]]&gt;=4,"High Performer",IF(Table1[[#This Row],[Current Employee Rating]]&gt;=3,"Average Performer","Low Performer"))</f>
        <v>High Performer</v>
      </c>
      <c r="T2620">
        <v>4</v>
      </c>
      <c r="U2620" s="1">
        <v>44806</v>
      </c>
      <c r="V2620">
        <v>2</v>
      </c>
      <c r="W2620" t="str">
        <f>IF(Table1[[#This Row],[Engagement Score]]&lt;3,"Low",IF(Table1[[#This Row],[Engagement Score]]&lt;4,"Medium","High"))</f>
        <v>Low</v>
      </c>
      <c r="X2620">
        <v>3</v>
      </c>
      <c r="Y2620" t="str">
        <f>IF(Table1[[#This Row],[Satisfaction Score]]&lt;3,"Unsatisfied",IF(Table1[[#This Row],[Satisfaction Score]]&lt;4,"Neutral","Satisfied"))</f>
        <v>Neutral</v>
      </c>
      <c r="Z2620">
        <v>1</v>
      </c>
      <c r="AA2620" s="1">
        <v>44920</v>
      </c>
      <c r="AB2620" t="s">
        <v>50</v>
      </c>
      <c r="AC2620" t="s">
        <v>51</v>
      </c>
      <c r="AD2620" t="s">
        <v>43</v>
      </c>
      <c r="AE2620">
        <v>5</v>
      </c>
      <c r="AF2620" s="5">
        <v>742.18</v>
      </c>
      <c r="AG2620">
        <v>36</v>
      </c>
      <c r="AH2620" t="str">
        <f t="shared" si="40"/>
        <v>Adult</v>
      </c>
    </row>
    <row r="2621" spans="1:34" x14ac:dyDescent="0.25">
      <c r="A2621">
        <v>3173</v>
      </c>
      <c r="B2621" s="1">
        <v>44916</v>
      </c>
      <c r="C2621">
        <v>3</v>
      </c>
      <c r="D2621" t="s">
        <v>28</v>
      </c>
      <c r="E2621" t="s">
        <v>54</v>
      </c>
      <c r="F2621" t="s">
        <v>30</v>
      </c>
      <c r="G2621" t="s">
        <v>31</v>
      </c>
      <c r="H2621" t="s">
        <v>45</v>
      </c>
      <c r="I2621" t="s">
        <v>46</v>
      </c>
      <c r="J2621" t="s">
        <v>34</v>
      </c>
      <c r="K2621" t="s">
        <v>188</v>
      </c>
      <c r="L2621" t="s">
        <v>109</v>
      </c>
      <c r="M2621" s="1">
        <v>20893</v>
      </c>
      <c r="N2621" t="s">
        <v>36</v>
      </c>
      <c r="O2621" t="s">
        <v>37</v>
      </c>
      <c r="P2621" t="s">
        <v>84</v>
      </c>
      <c r="Q2621" t="s">
        <v>67</v>
      </c>
      <c r="R2621" t="s">
        <v>40</v>
      </c>
      <c r="S2621" t="str">
        <f>IF(Table1[[#This Row],[Current Employee Rating]]&gt;=4,"High Performer",IF(Table1[[#This Row],[Current Employee Rating]]&gt;=3,"Average Performer","Low Performer"))</f>
        <v>Low Performer</v>
      </c>
      <c r="T2621">
        <v>1</v>
      </c>
      <c r="U2621" s="1">
        <v>45120</v>
      </c>
      <c r="V2621">
        <v>5</v>
      </c>
      <c r="W2621" t="str">
        <f>IF(Table1[[#This Row],[Engagement Score]]&lt;3,"Low",IF(Table1[[#This Row],[Engagement Score]]&lt;4,"Medium","High"))</f>
        <v>High</v>
      </c>
      <c r="X2621">
        <v>4</v>
      </c>
      <c r="Y2621" t="str">
        <f>IF(Table1[[#This Row],[Satisfaction Score]]&lt;3,"Unsatisfied",IF(Table1[[#This Row],[Satisfaction Score]]&lt;4,"Neutral","Satisfied"))</f>
        <v>Satisfied</v>
      </c>
      <c r="Z2621">
        <v>3</v>
      </c>
      <c r="AA2621" s="1">
        <v>45078</v>
      </c>
      <c r="AB2621" t="s">
        <v>92</v>
      </c>
      <c r="AC2621" t="s">
        <v>51</v>
      </c>
      <c r="AD2621" t="s">
        <v>52</v>
      </c>
      <c r="AE2621">
        <v>3</v>
      </c>
      <c r="AF2621" s="5">
        <v>573.30999999999995</v>
      </c>
      <c r="AG2621">
        <v>65</v>
      </c>
      <c r="AH2621" t="str">
        <f t="shared" si="40"/>
        <v>Old</v>
      </c>
    </row>
    <row r="2622" spans="1:34" x14ac:dyDescent="0.25">
      <c r="A2622">
        <v>3174</v>
      </c>
      <c r="B2622" s="1">
        <v>44846</v>
      </c>
      <c r="C2622">
        <v>3</v>
      </c>
      <c r="D2622" t="s">
        <v>28</v>
      </c>
      <c r="E2622" t="s">
        <v>69</v>
      </c>
      <c r="F2622" t="s">
        <v>30</v>
      </c>
      <c r="G2622" t="s">
        <v>55</v>
      </c>
      <c r="H2622" t="s">
        <v>32</v>
      </c>
      <c r="I2622" t="s">
        <v>46</v>
      </c>
      <c r="J2622" t="s">
        <v>34</v>
      </c>
      <c r="K2622" t="s">
        <v>188</v>
      </c>
      <c r="L2622" t="s">
        <v>102</v>
      </c>
      <c r="M2622" s="1">
        <v>22445</v>
      </c>
      <c r="N2622" t="s">
        <v>36</v>
      </c>
      <c r="O2622" t="s">
        <v>37</v>
      </c>
      <c r="P2622" t="s">
        <v>49</v>
      </c>
      <c r="Q2622" t="s">
        <v>61</v>
      </c>
      <c r="R2622" t="s">
        <v>40</v>
      </c>
      <c r="S2622" t="str">
        <f>IF(Table1[[#This Row],[Current Employee Rating]]&gt;=4,"High Performer",IF(Table1[[#This Row],[Current Employee Rating]]&gt;=3,"Average Performer","Low Performer"))</f>
        <v>High Performer</v>
      </c>
      <c r="T2622">
        <v>5</v>
      </c>
      <c r="U2622" s="1">
        <v>44928</v>
      </c>
      <c r="V2622">
        <v>1</v>
      </c>
      <c r="W2622" t="str">
        <f>IF(Table1[[#This Row],[Engagement Score]]&lt;3,"Low",IF(Table1[[#This Row],[Engagement Score]]&lt;4,"Medium","High"))</f>
        <v>Low</v>
      </c>
      <c r="X2622">
        <v>5</v>
      </c>
      <c r="Y2622" t="str">
        <f>IF(Table1[[#This Row],[Satisfaction Score]]&lt;3,"Unsatisfied",IF(Table1[[#This Row],[Satisfaction Score]]&lt;4,"Neutral","Satisfied"))</f>
        <v>Satisfied</v>
      </c>
      <c r="Z2622">
        <v>5</v>
      </c>
      <c r="AA2622" s="1">
        <v>44904</v>
      </c>
      <c r="AB2622" t="s">
        <v>92</v>
      </c>
      <c r="AC2622" t="s">
        <v>51</v>
      </c>
      <c r="AD2622" t="s">
        <v>63</v>
      </c>
      <c r="AE2622">
        <v>4</v>
      </c>
      <c r="AF2622" s="5">
        <v>860.91</v>
      </c>
      <c r="AG2622">
        <v>61</v>
      </c>
      <c r="AH2622" t="str">
        <f t="shared" si="40"/>
        <v>Old</v>
      </c>
    </row>
    <row r="2623" spans="1:34" x14ac:dyDescent="0.25">
      <c r="A2623">
        <v>3175</v>
      </c>
      <c r="B2623" s="1">
        <v>45130</v>
      </c>
      <c r="C2623">
        <v>2</v>
      </c>
      <c r="D2623" t="s">
        <v>28</v>
      </c>
      <c r="E2623" t="s">
        <v>29</v>
      </c>
      <c r="F2623" t="s">
        <v>30</v>
      </c>
      <c r="G2623" t="s">
        <v>55</v>
      </c>
      <c r="H2623" t="s">
        <v>56</v>
      </c>
      <c r="I2623" t="s">
        <v>55</v>
      </c>
      <c r="J2623" t="s">
        <v>34</v>
      </c>
      <c r="K2623" t="s">
        <v>188</v>
      </c>
      <c r="L2623" t="s">
        <v>97</v>
      </c>
      <c r="M2623" s="1">
        <v>17359</v>
      </c>
      <c r="N2623" t="s">
        <v>36</v>
      </c>
      <c r="O2623" t="s">
        <v>37</v>
      </c>
      <c r="P2623" t="s">
        <v>84</v>
      </c>
      <c r="Q2623" t="s">
        <v>61</v>
      </c>
      <c r="R2623" t="s">
        <v>40</v>
      </c>
      <c r="S2623" t="str">
        <f>IF(Table1[[#This Row],[Current Employee Rating]]&gt;=4,"High Performer",IF(Table1[[#This Row],[Current Employee Rating]]&gt;=3,"Average Performer","Low Performer"))</f>
        <v>Low Performer</v>
      </c>
      <c r="T2623">
        <v>1</v>
      </c>
      <c r="U2623" s="1">
        <v>44960</v>
      </c>
      <c r="V2623">
        <v>5</v>
      </c>
      <c r="W2623" t="str">
        <f>IF(Table1[[#This Row],[Engagement Score]]&lt;3,"Low",IF(Table1[[#This Row],[Engagement Score]]&lt;4,"Medium","High"))</f>
        <v>High</v>
      </c>
      <c r="X2623">
        <v>4</v>
      </c>
      <c r="Y2623" t="str">
        <f>IF(Table1[[#This Row],[Satisfaction Score]]&lt;3,"Unsatisfied",IF(Table1[[#This Row],[Satisfaction Score]]&lt;4,"Neutral","Satisfied"))</f>
        <v>Satisfied</v>
      </c>
      <c r="Z2623">
        <v>1</v>
      </c>
      <c r="AA2623" s="1">
        <v>45068</v>
      </c>
      <c r="AB2623" t="s">
        <v>68</v>
      </c>
      <c r="AC2623" t="s">
        <v>51</v>
      </c>
      <c r="AD2623" t="s">
        <v>43</v>
      </c>
      <c r="AE2623">
        <v>4</v>
      </c>
      <c r="AF2623" s="5">
        <v>686.77</v>
      </c>
      <c r="AG2623">
        <v>76</v>
      </c>
      <c r="AH2623" t="str">
        <f t="shared" si="40"/>
        <v>Old</v>
      </c>
    </row>
    <row r="2624" spans="1:34" x14ac:dyDescent="0.25">
      <c r="A2624">
        <v>3176</v>
      </c>
      <c r="B2624" s="1">
        <v>43447</v>
      </c>
      <c r="C2624">
        <v>7</v>
      </c>
      <c r="D2624" t="s">
        <v>28</v>
      </c>
      <c r="E2624" t="s">
        <v>85</v>
      </c>
      <c r="F2624" t="s">
        <v>30</v>
      </c>
      <c r="G2624" t="s">
        <v>55</v>
      </c>
      <c r="H2624" t="s">
        <v>45</v>
      </c>
      <c r="I2624" t="s">
        <v>55</v>
      </c>
      <c r="J2624" t="s">
        <v>34</v>
      </c>
      <c r="K2624" t="s">
        <v>188</v>
      </c>
      <c r="L2624" t="s">
        <v>96</v>
      </c>
      <c r="M2624" s="1">
        <v>36580</v>
      </c>
      <c r="N2624" t="s">
        <v>36</v>
      </c>
      <c r="O2624" t="s">
        <v>37</v>
      </c>
      <c r="P2624" t="s">
        <v>60</v>
      </c>
      <c r="Q2624" t="s">
        <v>39</v>
      </c>
      <c r="R2624" t="s">
        <v>78</v>
      </c>
      <c r="S2624" t="str">
        <f>IF(Table1[[#This Row],[Current Employee Rating]]&gt;=4,"High Performer",IF(Table1[[#This Row],[Current Employee Rating]]&gt;=3,"Average Performer","Low Performer"))</f>
        <v>Low Performer</v>
      </c>
      <c r="T2624">
        <v>1</v>
      </c>
      <c r="U2624" s="1">
        <v>44966</v>
      </c>
      <c r="V2624">
        <v>5</v>
      </c>
      <c r="W2624" t="str">
        <f>IF(Table1[[#This Row],[Engagement Score]]&lt;3,"Low",IF(Table1[[#This Row],[Engagement Score]]&lt;4,"Medium","High"))</f>
        <v>High</v>
      </c>
      <c r="X2624">
        <v>3</v>
      </c>
      <c r="Y2624" t="str">
        <f>IF(Table1[[#This Row],[Satisfaction Score]]&lt;3,"Unsatisfied",IF(Table1[[#This Row],[Satisfaction Score]]&lt;4,"Neutral","Satisfied"))</f>
        <v>Neutral</v>
      </c>
      <c r="Z2624">
        <v>5</v>
      </c>
      <c r="AA2624" s="1">
        <v>44950</v>
      </c>
      <c r="AB2624" t="s">
        <v>41</v>
      </c>
      <c r="AC2624" t="s">
        <v>51</v>
      </c>
      <c r="AD2624" t="s">
        <v>73</v>
      </c>
      <c r="AE2624">
        <v>5</v>
      </c>
      <c r="AF2624" s="5">
        <v>638.26</v>
      </c>
      <c r="AG2624">
        <v>18</v>
      </c>
      <c r="AH2624" t="str">
        <f t="shared" si="40"/>
        <v>Young Adult</v>
      </c>
    </row>
    <row r="2625" spans="1:34" x14ac:dyDescent="0.25">
      <c r="A2625">
        <v>3177</v>
      </c>
      <c r="B2625" s="1">
        <v>43738</v>
      </c>
      <c r="C2625">
        <v>6</v>
      </c>
      <c r="D2625" t="s">
        <v>28</v>
      </c>
      <c r="E2625" t="s">
        <v>44</v>
      </c>
      <c r="F2625" t="s">
        <v>108</v>
      </c>
      <c r="G2625" t="s">
        <v>55</v>
      </c>
      <c r="H2625" t="s">
        <v>45</v>
      </c>
      <c r="I2625" t="s">
        <v>55</v>
      </c>
      <c r="J2625" t="s">
        <v>34</v>
      </c>
      <c r="K2625" t="s">
        <v>188</v>
      </c>
      <c r="L2625" t="s">
        <v>96</v>
      </c>
      <c r="M2625" s="1">
        <v>36598</v>
      </c>
      <c r="N2625" t="s">
        <v>36</v>
      </c>
      <c r="O2625" t="s">
        <v>37</v>
      </c>
      <c r="P2625" t="s">
        <v>84</v>
      </c>
      <c r="Q2625" t="s">
        <v>61</v>
      </c>
      <c r="R2625" t="s">
        <v>40</v>
      </c>
      <c r="S2625" t="str">
        <f>IF(Table1[[#This Row],[Current Employee Rating]]&gt;=4,"High Performer",IF(Table1[[#This Row],[Current Employee Rating]]&gt;=3,"Average Performer","Low Performer"))</f>
        <v>Low Performer</v>
      </c>
      <c r="T2625">
        <v>1</v>
      </c>
      <c r="U2625" s="1">
        <v>45036</v>
      </c>
      <c r="V2625">
        <v>3</v>
      </c>
      <c r="W2625" t="str">
        <f>IF(Table1[[#This Row],[Engagement Score]]&lt;3,"Low",IF(Table1[[#This Row],[Engagement Score]]&lt;4,"Medium","High"))</f>
        <v>Medium</v>
      </c>
      <c r="X2625">
        <v>4</v>
      </c>
      <c r="Y2625" t="str">
        <f>IF(Table1[[#This Row],[Satisfaction Score]]&lt;3,"Unsatisfied",IF(Table1[[#This Row],[Satisfaction Score]]&lt;4,"Neutral","Satisfied"))</f>
        <v>Satisfied</v>
      </c>
      <c r="Z2625">
        <v>2</v>
      </c>
      <c r="AA2625" s="1">
        <v>45010</v>
      </c>
      <c r="AB2625" t="s">
        <v>41</v>
      </c>
      <c r="AC2625" t="s">
        <v>51</v>
      </c>
      <c r="AD2625" t="s">
        <v>52</v>
      </c>
      <c r="AE2625">
        <v>2</v>
      </c>
      <c r="AF2625" s="5">
        <v>423.71</v>
      </c>
      <c r="AG2625">
        <v>19</v>
      </c>
      <c r="AH2625" t="str">
        <f t="shared" si="40"/>
        <v>Young Adult</v>
      </c>
    </row>
    <row r="2626" spans="1:34" x14ac:dyDescent="0.25">
      <c r="A2626">
        <v>3178</v>
      </c>
      <c r="B2626" s="1">
        <v>43854</v>
      </c>
      <c r="C2626">
        <v>6</v>
      </c>
      <c r="D2626" t="s">
        <v>106</v>
      </c>
      <c r="E2626" t="s">
        <v>87</v>
      </c>
      <c r="F2626" t="s">
        <v>108</v>
      </c>
      <c r="G2626" t="s">
        <v>46</v>
      </c>
      <c r="H2626" t="s">
        <v>32</v>
      </c>
      <c r="I2626" t="s">
        <v>46</v>
      </c>
      <c r="J2626" t="s">
        <v>34</v>
      </c>
      <c r="K2626" t="s">
        <v>188</v>
      </c>
      <c r="L2626" t="s">
        <v>70</v>
      </c>
      <c r="M2626" s="1">
        <v>32993</v>
      </c>
      <c r="N2626" t="s">
        <v>36</v>
      </c>
      <c r="O2626" t="s">
        <v>37</v>
      </c>
      <c r="P2626" t="s">
        <v>38</v>
      </c>
      <c r="Q2626" t="s">
        <v>67</v>
      </c>
      <c r="R2626" t="s">
        <v>107</v>
      </c>
      <c r="S2626" t="str">
        <f>IF(Table1[[#This Row],[Current Employee Rating]]&gt;=4,"High Performer",IF(Table1[[#This Row],[Current Employee Rating]]&gt;=3,"Average Performer","Low Performer"))</f>
        <v>Low Performer</v>
      </c>
      <c r="T2626">
        <v>1</v>
      </c>
      <c r="U2626" s="1">
        <v>44841</v>
      </c>
      <c r="V2626">
        <v>5</v>
      </c>
      <c r="W2626" t="str">
        <f>IF(Table1[[#This Row],[Engagement Score]]&lt;3,"Low",IF(Table1[[#This Row],[Engagement Score]]&lt;4,"Medium","High"))</f>
        <v>High</v>
      </c>
      <c r="X2626">
        <v>2</v>
      </c>
      <c r="Y2626" t="str">
        <f>IF(Table1[[#This Row],[Satisfaction Score]]&lt;3,"Unsatisfied",IF(Table1[[#This Row],[Satisfaction Score]]&lt;4,"Neutral","Satisfied"))</f>
        <v>Unsatisfied</v>
      </c>
      <c r="Z2626">
        <v>1</v>
      </c>
      <c r="AA2626" s="1">
        <v>45048</v>
      </c>
      <c r="AB2626" t="s">
        <v>92</v>
      </c>
      <c r="AC2626" t="s">
        <v>42</v>
      </c>
      <c r="AD2626" t="s">
        <v>52</v>
      </c>
      <c r="AE2626">
        <v>3</v>
      </c>
      <c r="AF2626" s="5">
        <v>708.78</v>
      </c>
      <c r="AG2626">
        <v>30</v>
      </c>
      <c r="AH2626" t="str">
        <f t="shared" si="40"/>
        <v>Adult</v>
      </c>
    </row>
    <row r="2627" spans="1:34" x14ac:dyDescent="0.25">
      <c r="A2627">
        <v>3179</v>
      </c>
      <c r="B2627" s="1">
        <v>44188</v>
      </c>
      <c r="C2627">
        <v>5</v>
      </c>
      <c r="D2627" t="s">
        <v>106</v>
      </c>
      <c r="E2627" t="s">
        <v>64</v>
      </c>
      <c r="F2627" t="s">
        <v>30</v>
      </c>
      <c r="G2627" t="s">
        <v>55</v>
      </c>
      <c r="H2627" t="s">
        <v>32</v>
      </c>
      <c r="I2627" t="s">
        <v>55</v>
      </c>
      <c r="J2627" t="s">
        <v>34</v>
      </c>
      <c r="K2627" t="s">
        <v>188</v>
      </c>
      <c r="L2627" t="s">
        <v>70</v>
      </c>
      <c r="M2627" s="1">
        <v>15332</v>
      </c>
      <c r="N2627" t="s">
        <v>36</v>
      </c>
      <c r="O2627" t="s">
        <v>48</v>
      </c>
      <c r="P2627" t="s">
        <v>72</v>
      </c>
      <c r="Q2627" t="s">
        <v>77</v>
      </c>
      <c r="R2627" t="s">
        <v>40</v>
      </c>
      <c r="S2627" t="str">
        <f>IF(Table1[[#This Row],[Current Employee Rating]]&gt;=4,"High Performer",IF(Table1[[#This Row],[Current Employee Rating]]&gt;=3,"Average Performer","Low Performer"))</f>
        <v>Low Performer</v>
      </c>
      <c r="T2627">
        <v>2</v>
      </c>
      <c r="U2627" s="1">
        <v>45073</v>
      </c>
      <c r="V2627">
        <v>5</v>
      </c>
      <c r="W2627" t="str">
        <f>IF(Table1[[#This Row],[Engagement Score]]&lt;3,"Low",IF(Table1[[#This Row],[Engagement Score]]&lt;4,"Medium","High"))</f>
        <v>High</v>
      </c>
      <c r="X2627">
        <v>2</v>
      </c>
      <c r="Y2627" t="str">
        <f>IF(Table1[[#This Row],[Satisfaction Score]]&lt;3,"Unsatisfied",IF(Table1[[#This Row],[Satisfaction Score]]&lt;4,"Neutral","Satisfied"))</f>
        <v>Unsatisfied</v>
      </c>
      <c r="Z2627">
        <v>1</v>
      </c>
      <c r="AA2627" s="1">
        <v>45049</v>
      </c>
      <c r="AB2627" t="s">
        <v>41</v>
      </c>
      <c r="AC2627" t="s">
        <v>42</v>
      </c>
      <c r="AD2627" t="s">
        <v>73</v>
      </c>
      <c r="AE2627">
        <v>2</v>
      </c>
      <c r="AF2627" s="5">
        <v>376.96</v>
      </c>
      <c r="AG2627">
        <v>79</v>
      </c>
      <c r="AH2627" t="str">
        <f t="shared" ref="AH2627:AH2690" si="41">IF(AG2627&lt;25,"Young Adult", IF(AG2627&lt;40, "Adult", IF(AG2627&lt;60, "Middle Aged", "Old")))</f>
        <v>Old</v>
      </c>
    </row>
    <row r="2628" spans="1:34" x14ac:dyDescent="0.25">
      <c r="A2628">
        <v>3180</v>
      </c>
      <c r="B2628" s="1">
        <v>43623</v>
      </c>
      <c r="C2628">
        <v>6</v>
      </c>
      <c r="D2628" t="s">
        <v>106</v>
      </c>
      <c r="E2628" t="s">
        <v>94</v>
      </c>
      <c r="F2628" t="s">
        <v>108</v>
      </c>
      <c r="G2628" t="s">
        <v>55</v>
      </c>
      <c r="H2628" t="s">
        <v>56</v>
      </c>
      <c r="I2628" t="s">
        <v>33</v>
      </c>
      <c r="J2628" t="s">
        <v>34</v>
      </c>
      <c r="K2628" t="s">
        <v>188</v>
      </c>
      <c r="L2628" t="s">
        <v>70</v>
      </c>
      <c r="M2628" s="1">
        <v>35730</v>
      </c>
      <c r="N2628" t="s">
        <v>36</v>
      </c>
      <c r="O2628" t="s">
        <v>37</v>
      </c>
      <c r="P2628" t="s">
        <v>49</v>
      </c>
      <c r="Q2628" t="s">
        <v>77</v>
      </c>
      <c r="R2628" t="s">
        <v>40</v>
      </c>
      <c r="S2628" t="str">
        <f>IF(Table1[[#This Row],[Current Employee Rating]]&gt;=4,"High Performer",IF(Table1[[#This Row],[Current Employee Rating]]&gt;=3,"Average Performer","Low Performer"))</f>
        <v>High Performer</v>
      </c>
      <c r="T2628">
        <v>4</v>
      </c>
      <c r="U2628" s="1">
        <v>44956</v>
      </c>
      <c r="V2628">
        <v>2</v>
      </c>
      <c r="W2628" t="str">
        <f>IF(Table1[[#This Row],[Engagement Score]]&lt;3,"Low",IF(Table1[[#This Row],[Engagement Score]]&lt;4,"Medium","High"))</f>
        <v>Low</v>
      </c>
      <c r="X2628">
        <v>1</v>
      </c>
      <c r="Y2628" t="str">
        <f>IF(Table1[[#This Row],[Satisfaction Score]]&lt;3,"Unsatisfied",IF(Table1[[#This Row],[Satisfaction Score]]&lt;4,"Neutral","Satisfied"))</f>
        <v>Unsatisfied</v>
      </c>
      <c r="Z2628">
        <v>1</v>
      </c>
      <c r="AA2628" s="1">
        <v>45110</v>
      </c>
      <c r="AB2628" t="s">
        <v>62</v>
      </c>
      <c r="AC2628" t="s">
        <v>51</v>
      </c>
      <c r="AD2628" t="s">
        <v>63</v>
      </c>
      <c r="AE2628">
        <v>1</v>
      </c>
      <c r="AF2628" s="5">
        <v>829.59</v>
      </c>
      <c r="AG2628">
        <v>22</v>
      </c>
      <c r="AH2628" t="str">
        <f t="shared" si="41"/>
        <v>Young Adult</v>
      </c>
    </row>
    <row r="2629" spans="1:34" x14ac:dyDescent="0.25">
      <c r="A2629">
        <v>3181</v>
      </c>
      <c r="B2629" s="1">
        <v>43824</v>
      </c>
      <c r="C2629">
        <v>6</v>
      </c>
      <c r="D2629" t="s">
        <v>106</v>
      </c>
      <c r="E2629" t="s">
        <v>74</v>
      </c>
      <c r="F2629" t="s">
        <v>30</v>
      </c>
      <c r="G2629" t="s">
        <v>31</v>
      </c>
      <c r="H2629" t="s">
        <v>32</v>
      </c>
      <c r="I2629" t="s">
        <v>33</v>
      </c>
      <c r="J2629" t="s">
        <v>34</v>
      </c>
      <c r="K2629" t="s">
        <v>188</v>
      </c>
      <c r="L2629" t="s">
        <v>65</v>
      </c>
      <c r="M2629" s="1">
        <v>21748</v>
      </c>
      <c r="N2629" t="s">
        <v>36</v>
      </c>
      <c r="O2629" t="s">
        <v>37</v>
      </c>
      <c r="P2629" t="s">
        <v>60</v>
      </c>
      <c r="Q2629" t="s">
        <v>61</v>
      </c>
      <c r="R2629" t="s">
        <v>40</v>
      </c>
      <c r="S2629" t="str">
        <f>IF(Table1[[#This Row],[Current Employee Rating]]&gt;=4,"High Performer",IF(Table1[[#This Row],[Current Employee Rating]]&gt;=3,"Average Performer","Low Performer"))</f>
        <v>High Performer</v>
      </c>
      <c r="T2629">
        <v>4</v>
      </c>
      <c r="U2629" s="1">
        <v>45021</v>
      </c>
      <c r="V2629">
        <v>5</v>
      </c>
      <c r="W2629" t="str">
        <f>IF(Table1[[#This Row],[Engagement Score]]&lt;3,"Low",IF(Table1[[#This Row],[Engagement Score]]&lt;4,"Medium","High"))</f>
        <v>High</v>
      </c>
      <c r="X2629">
        <v>4</v>
      </c>
      <c r="Y2629" t="str">
        <f>IF(Table1[[#This Row],[Satisfaction Score]]&lt;3,"Unsatisfied",IF(Table1[[#This Row],[Satisfaction Score]]&lt;4,"Neutral","Satisfied"))</f>
        <v>Satisfied</v>
      </c>
      <c r="Z2629">
        <v>1</v>
      </c>
      <c r="AA2629" s="1">
        <v>44939</v>
      </c>
      <c r="AB2629" t="s">
        <v>41</v>
      </c>
      <c r="AC2629" t="s">
        <v>42</v>
      </c>
      <c r="AD2629" t="s">
        <v>52</v>
      </c>
      <c r="AE2629">
        <v>4</v>
      </c>
      <c r="AF2629" s="5">
        <v>900.21</v>
      </c>
      <c r="AG2629">
        <v>60</v>
      </c>
      <c r="AH2629" t="str">
        <f t="shared" si="41"/>
        <v>Old</v>
      </c>
    </row>
    <row r="2630" spans="1:34" x14ac:dyDescent="0.25">
      <c r="A2630">
        <v>3182</v>
      </c>
      <c r="B2630" s="1">
        <v>44952</v>
      </c>
      <c r="C2630">
        <v>3</v>
      </c>
      <c r="D2630" t="s">
        <v>106</v>
      </c>
      <c r="E2630" t="s">
        <v>81</v>
      </c>
      <c r="F2630" t="s">
        <v>30</v>
      </c>
      <c r="G2630" t="s">
        <v>31</v>
      </c>
      <c r="H2630" t="s">
        <v>56</v>
      </c>
      <c r="I2630" t="s">
        <v>33</v>
      </c>
      <c r="J2630" t="s">
        <v>34</v>
      </c>
      <c r="K2630" t="s">
        <v>188</v>
      </c>
      <c r="L2630" t="s">
        <v>70</v>
      </c>
      <c r="M2630" s="1">
        <v>26258</v>
      </c>
      <c r="N2630" t="s">
        <v>36</v>
      </c>
      <c r="O2630" t="s">
        <v>37</v>
      </c>
      <c r="P2630" t="s">
        <v>38</v>
      </c>
      <c r="Q2630" t="s">
        <v>67</v>
      </c>
      <c r="R2630" t="s">
        <v>107</v>
      </c>
      <c r="S2630" t="str">
        <f>IF(Table1[[#This Row],[Current Employee Rating]]&gt;=4,"High Performer",IF(Table1[[#This Row],[Current Employee Rating]]&gt;=3,"Average Performer","Low Performer"))</f>
        <v>Low Performer</v>
      </c>
      <c r="T2630">
        <v>2</v>
      </c>
      <c r="U2630" s="1">
        <v>44788</v>
      </c>
      <c r="V2630">
        <v>3</v>
      </c>
      <c r="W2630" t="str">
        <f>IF(Table1[[#This Row],[Engagement Score]]&lt;3,"Low",IF(Table1[[#This Row],[Engagement Score]]&lt;4,"Medium","High"))</f>
        <v>Medium</v>
      </c>
      <c r="X2630">
        <v>3</v>
      </c>
      <c r="Y2630" t="str">
        <f>IF(Table1[[#This Row],[Satisfaction Score]]&lt;3,"Unsatisfied",IF(Table1[[#This Row],[Satisfaction Score]]&lt;4,"Neutral","Satisfied"))</f>
        <v>Neutral</v>
      </c>
      <c r="Z2630">
        <v>4</v>
      </c>
      <c r="AA2630" s="1">
        <v>45048</v>
      </c>
      <c r="AB2630" t="s">
        <v>68</v>
      </c>
      <c r="AC2630" t="s">
        <v>42</v>
      </c>
      <c r="AD2630" t="s">
        <v>73</v>
      </c>
      <c r="AE2630">
        <v>2</v>
      </c>
      <c r="AF2630" s="5">
        <v>825.61</v>
      </c>
      <c r="AG2630">
        <v>52</v>
      </c>
      <c r="AH2630" t="str">
        <f t="shared" si="41"/>
        <v>Middle Aged</v>
      </c>
    </row>
    <row r="2631" spans="1:34" x14ac:dyDescent="0.25">
      <c r="A2631">
        <v>3183</v>
      </c>
      <c r="B2631" s="1">
        <v>44868</v>
      </c>
      <c r="C2631">
        <v>3</v>
      </c>
      <c r="D2631" t="s">
        <v>106</v>
      </c>
      <c r="E2631" t="s">
        <v>54</v>
      </c>
      <c r="F2631" t="s">
        <v>108</v>
      </c>
      <c r="G2631" t="s">
        <v>55</v>
      </c>
      <c r="H2631" t="s">
        <v>45</v>
      </c>
      <c r="I2631" t="s">
        <v>33</v>
      </c>
      <c r="J2631" t="s">
        <v>34</v>
      </c>
      <c r="K2631" t="s">
        <v>188</v>
      </c>
      <c r="L2631" t="s">
        <v>79</v>
      </c>
      <c r="M2631" s="1">
        <v>19405</v>
      </c>
      <c r="N2631" t="s">
        <v>36</v>
      </c>
      <c r="O2631" t="s">
        <v>48</v>
      </c>
      <c r="P2631" t="s">
        <v>60</v>
      </c>
      <c r="Q2631" t="s">
        <v>61</v>
      </c>
      <c r="R2631" t="s">
        <v>107</v>
      </c>
      <c r="S2631" t="str">
        <f>IF(Table1[[#This Row],[Current Employee Rating]]&gt;=4,"High Performer",IF(Table1[[#This Row],[Current Employee Rating]]&gt;=3,"Average Performer","Low Performer"))</f>
        <v>Average Performer</v>
      </c>
      <c r="T2631">
        <v>3</v>
      </c>
      <c r="U2631" s="1">
        <v>45052</v>
      </c>
      <c r="V2631">
        <v>1</v>
      </c>
      <c r="W2631" t="str">
        <f>IF(Table1[[#This Row],[Engagement Score]]&lt;3,"Low",IF(Table1[[#This Row],[Engagement Score]]&lt;4,"Medium","High"))</f>
        <v>Low</v>
      </c>
      <c r="X2631">
        <v>1</v>
      </c>
      <c r="Y2631" t="str">
        <f>IF(Table1[[#This Row],[Satisfaction Score]]&lt;3,"Unsatisfied",IF(Table1[[#This Row],[Satisfaction Score]]&lt;4,"Neutral","Satisfied"))</f>
        <v>Unsatisfied</v>
      </c>
      <c r="Z2631">
        <v>4</v>
      </c>
      <c r="AA2631" s="1">
        <v>45135</v>
      </c>
      <c r="AB2631" t="s">
        <v>50</v>
      </c>
      <c r="AC2631" t="s">
        <v>51</v>
      </c>
      <c r="AD2631" t="s">
        <v>63</v>
      </c>
      <c r="AE2631">
        <v>1</v>
      </c>
      <c r="AF2631" s="5">
        <v>205.22</v>
      </c>
      <c r="AG2631">
        <v>69</v>
      </c>
      <c r="AH2631" t="str">
        <f t="shared" si="41"/>
        <v>Old</v>
      </c>
    </row>
    <row r="2632" spans="1:34" x14ac:dyDescent="0.25">
      <c r="A2632">
        <v>3184</v>
      </c>
      <c r="B2632" s="1">
        <v>44694</v>
      </c>
      <c r="C2632">
        <v>3</v>
      </c>
      <c r="D2632" t="s">
        <v>28</v>
      </c>
      <c r="E2632" t="s">
        <v>87</v>
      </c>
      <c r="F2632" t="s">
        <v>30</v>
      </c>
      <c r="G2632" t="s">
        <v>46</v>
      </c>
      <c r="H2632" t="s">
        <v>45</v>
      </c>
      <c r="I2632" t="s">
        <v>55</v>
      </c>
      <c r="J2632" t="s">
        <v>34</v>
      </c>
      <c r="K2632" t="s">
        <v>188</v>
      </c>
      <c r="L2632" t="s">
        <v>70</v>
      </c>
      <c r="M2632" s="1">
        <v>26440</v>
      </c>
      <c r="N2632" t="s">
        <v>36</v>
      </c>
      <c r="O2632" t="s">
        <v>37</v>
      </c>
      <c r="P2632" t="s">
        <v>49</v>
      </c>
      <c r="Q2632" t="s">
        <v>61</v>
      </c>
      <c r="R2632" t="s">
        <v>107</v>
      </c>
      <c r="S2632" t="str">
        <f>IF(Table1[[#This Row],[Current Employee Rating]]&gt;=4,"High Performer",IF(Table1[[#This Row],[Current Employee Rating]]&gt;=3,"Average Performer","Low Performer"))</f>
        <v>High Performer</v>
      </c>
      <c r="T2632">
        <v>5</v>
      </c>
      <c r="U2632" s="1">
        <v>45110</v>
      </c>
      <c r="V2632">
        <v>3</v>
      </c>
      <c r="W2632" t="str">
        <f>IF(Table1[[#This Row],[Engagement Score]]&lt;3,"Low",IF(Table1[[#This Row],[Engagement Score]]&lt;4,"Medium","High"))</f>
        <v>Medium</v>
      </c>
      <c r="X2632">
        <v>1</v>
      </c>
      <c r="Y2632" t="str">
        <f>IF(Table1[[#This Row],[Satisfaction Score]]&lt;3,"Unsatisfied",IF(Table1[[#This Row],[Satisfaction Score]]&lt;4,"Neutral","Satisfied"))</f>
        <v>Unsatisfied</v>
      </c>
      <c r="Z2632">
        <v>4</v>
      </c>
      <c r="AA2632" s="1">
        <v>44813</v>
      </c>
      <c r="AB2632" t="s">
        <v>68</v>
      </c>
      <c r="AC2632" t="s">
        <v>42</v>
      </c>
      <c r="AD2632" t="s">
        <v>43</v>
      </c>
      <c r="AE2632">
        <v>3</v>
      </c>
      <c r="AF2632" s="5">
        <v>441.79</v>
      </c>
      <c r="AG2632">
        <v>50</v>
      </c>
      <c r="AH2632" t="str">
        <f t="shared" si="41"/>
        <v>Middle Aged</v>
      </c>
    </row>
    <row r="2633" spans="1:34" x14ac:dyDescent="0.25">
      <c r="A2633">
        <v>3185</v>
      </c>
      <c r="B2633" s="1">
        <v>44097</v>
      </c>
      <c r="C2633">
        <v>5</v>
      </c>
      <c r="D2633" t="s">
        <v>28</v>
      </c>
      <c r="E2633" t="s">
        <v>81</v>
      </c>
      <c r="F2633" t="s">
        <v>108</v>
      </c>
      <c r="G2633" t="s">
        <v>31</v>
      </c>
      <c r="H2633" t="s">
        <v>32</v>
      </c>
      <c r="I2633" t="s">
        <v>33</v>
      </c>
      <c r="J2633" t="s">
        <v>34</v>
      </c>
      <c r="K2633" t="s">
        <v>188</v>
      </c>
      <c r="L2633" t="s">
        <v>70</v>
      </c>
      <c r="M2633" s="1">
        <v>36474</v>
      </c>
      <c r="N2633" t="s">
        <v>36</v>
      </c>
      <c r="O2633" t="s">
        <v>37</v>
      </c>
      <c r="P2633" t="s">
        <v>60</v>
      </c>
      <c r="Q2633" t="s">
        <v>77</v>
      </c>
      <c r="R2633" t="s">
        <v>107</v>
      </c>
      <c r="S2633" t="str">
        <f>IF(Table1[[#This Row],[Current Employee Rating]]&gt;=4,"High Performer",IF(Table1[[#This Row],[Current Employee Rating]]&gt;=3,"Average Performer","Low Performer"))</f>
        <v>Low Performer</v>
      </c>
      <c r="T2633">
        <v>2</v>
      </c>
      <c r="U2633" s="1">
        <v>44793</v>
      </c>
      <c r="V2633">
        <v>5</v>
      </c>
      <c r="W2633" t="str">
        <f>IF(Table1[[#This Row],[Engagement Score]]&lt;3,"Low",IF(Table1[[#This Row],[Engagement Score]]&lt;4,"Medium","High"))</f>
        <v>High</v>
      </c>
      <c r="X2633">
        <v>4</v>
      </c>
      <c r="Y2633" t="str">
        <f>IF(Table1[[#This Row],[Satisfaction Score]]&lt;3,"Unsatisfied",IF(Table1[[#This Row],[Satisfaction Score]]&lt;4,"Neutral","Satisfied"))</f>
        <v>Satisfied</v>
      </c>
      <c r="Z2633">
        <v>5</v>
      </c>
      <c r="AA2633" s="1">
        <v>44893</v>
      </c>
      <c r="AB2633" t="s">
        <v>92</v>
      </c>
      <c r="AC2633" t="s">
        <v>51</v>
      </c>
      <c r="AD2633" t="s">
        <v>73</v>
      </c>
      <c r="AE2633">
        <v>3</v>
      </c>
      <c r="AF2633" s="5">
        <v>491.87</v>
      </c>
      <c r="AG2633">
        <v>21</v>
      </c>
      <c r="AH2633" t="str">
        <f t="shared" si="41"/>
        <v>Young Adult</v>
      </c>
    </row>
    <row r="2634" spans="1:34" x14ac:dyDescent="0.25">
      <c r="A2634">
        <v>3186</v>
      </c>
      <c r="B2634" s="1">
        <v>44437</v>
      </c>
      <c r="C2634">
        <v>4</v>
      </c>
      <c r="D2634" t="s">
        <v>28</v>
      </c>
      <c r="E2634" t="s">
        <v>54</v>
      </c>
      <c r="F2634" t="s">
        <v>30</v>
      </c>
      <c r="G2634" t="s">
        <v>46</v>
      </c>
      <c r="H2634" t="s">
        <v>45</v>
      </c>
      <c r="I2634" t="s">
        <v>55</v>
      </c>
      <c r="J2634" t="s">
        <v>34</v>
      </c>
      <c r="K2634" t="s">
        <v>188</v>
      </c>
      <c r="L2634" t="s">
        <v>47</v>
      </c>
      <c r="M2634" s="1">
        <v>24595</v>
      </c>
      <c r="N2634" t="s">
        <v>36</v>
      </c>
      <c r="O2634" t="s">
        <v>37</v>
      </c>
      <c r="P2634" t="s">
        <v>72</v>
      </c>
      <c r="Q2634" t="s">
        <v>77</v>
      </c>
      <c r="R2634" t="s">
        <v>40</v>
      </c>
      <c r="S2634" t="str">
        <f>IF(Table1[[#This Row],[Current Employee Rating]]&gt;=4,"High Performer",IF(Table1[[#This Row],[Current Employee Rating]]&gt;=3,"Average Performer","Low Performer"))</f>
        <v>Low Performer</v>
      </c>
      <c r="T2634">
        <v>2</v>
      </c>
      <c r="U2634" s="1">
        <v>45089</v>
      </c>
      <c r="V2634">
        <v>5</v>
      </c>
      <c r="W2634" t="str">
        <f>IF(Table1[[#This Row],[Engagement Score]]&lt;3,"Low",IF(Table1[[#This Row],[Engagement Score]]&lt;4,"Medium","High"))</f>
        <v>High</v>
      </c>
      <c r="X2634">
        <v>2</v>
      </c>
      <c r="Y2634" t="str">
        <f>IF(Table1[[#This Row],[Satisfaction Score]]&lt;3,"Unsatisfied",IF(Table1[[#This Row],[Satisfaction Score]]&lt;4,"Neutral","Satisfied"))</f>
        <v>Unsatisfied</v>
      </c>
      <c r="Z2634">
        <v>3</v>
      </c>
      <c r="AA2634" s="1">
        <v>45026</v>
      </c>
      <c r="AB2634" t="s">
        <v>68</v>
      </c>
      <c r="AC2634" t="s">
        <v>42</v>
      </c>
      <c r="AD2634" t="s">
        <v>43</v>
      </c>
      <c r="AE2634">
        <v>4</v>
      </c>
      <c r="AF2634" s="5">
        <v>927.48</v>
      </c>
      <c r="AG2634">
        <v>54</v>
      </c>
      <c r="AH2634" t="str">
        <f t="shared" si="41"/>
        <v>Middle Aged</v>
      </c>
    </row>
    <row r="2635" spans="1:34" x14ac:dyDescent="0.25">
      <c r="A2635">
        <v>3187</v>
      </c>
      <c r="B2635" s="1">
        <v>44908</v>
      </c>
      <c r="C2635">
        <v>3</v>
      </c>
      <c r="D2635" t="s">
        <v>28</v>
      </c>
      <c r="E2635" t="s">
        <v>94</v>
      </c>
      <c r="F2635" t="s">
        <v>30</v>
      </c>
      <c r="G2635" t="s">
        <v>31</v>
      </c>
      <c r="H2635" t="s">
        <v>32</v>
      </c>
      <c r="I2635" t="s">
        <v>55</v>
      </c>
      <c r="J2635" t="s">
        <v>34</v>
      </c>
      <c r="K2635" t="s">
        <v>188</v>
      </c>
      <c r="L2635" t="s">
        <v>101</v>
      </c>
      <c r="M2635" s="1">
        <v>22744</v>
      </c>
      <c r="N2635" t="s">
        <v>36</v>
      </c>
      <c r="O2635" t="s">
        <v>37</v>
      </c>
      <c r="P2635" t="s">
        <v>72</v>
      </c>
      <c r="Q2635" t="s">
        <v>61</v>
      </c>
      <c r="R2635" t="s">
        <v>107</v>
      </c>
      <c r="S2635" t="str">
        <f>IF(Table1[[#This Row],[Current Employee Rating]]&gt;=4,"High Performer",IF(Table1[[#This Row],[Current Employee Rating]]&gt;=3,"Average Performer","Low Performer"))</f>
        <v>Average Performer</v>
      </c>
      <c r="T2635">
        <v>3</v>
      </c>
      <c r="U2635" s="1">
        <v>44928</v>
      </c>
      <c r="V2635">
        <v>4</v>
      </c>
      <c r="W2635" t="str">
        <f>IF(Table1[[#This Row],[Engagement Score]]&lt;3,"Low",IF(Table1[[#This Row],[Engagement Score]]&lt;4,"Medium","High"))</f>
        <v>High</v>
      </c>
      <c r="X2635">
        <v>2</v>
      </c>
      <c r="Y2635" t="str">
        <f>IF(Table1[[#This Row],[Satisfaction Score]]&lt;3,"Unsatisfied",IF(Table1[[#This Row],[Satisfaction Score]]&lt;4,"Neutral","Satisfied"))</f>
        <v>Unsatisfied</v>
      </c>
      <c r="Z2635">
        <v>2</v>
      </c>
      <c r="AA2635" s="1">
        <v>45133</v>
      </c>
      <c r="AB2635" t="s">
        <v>41</v>
      </c>
      <c r="AC2635" t="s">
        <v>42</v>
      </c>
      <c r="AD2635" t="s">
        <v>63</v>
      </c>
      <c r="AE2635">
        <v>3</v>
      </c>
      <c r="AF2635" s="5">
        <v>831.15</v>
      </c>
      <c r="AG2635">
        <v>60</v>
      </c>
      <c r="AH2635" t="str">
        <f t="shared" si="41"/>
        <v>Old</v>
      </c>
    </row>
    <row r="2636" spans="1:34" x14ac:dyDescent="0.25">
      <c r="A2636">
        <v>3188</v>
      </c>
      <c r="B2636" s="1">
        <v>44871</v>
      </c>
      <c r="C2636">
        <v>3</v>
      </c>
      <c r="D2636" t="s">
        <v>28</v>
      </c>
      <c r="E2636" t="s">
        <v>85</v>
      </c>
      <c r="F2636" t="s">
        <v>30</v>
      </c>
      <c r="G2636" t="s">
        <v>46</v>
      </c>
      <c r="H2636" t="s">
        <v>32</v>
      </c>
      <c r="I2636" t="s">
        <v>46</v>
      </c>
      <c r="J2636" t="s">
        <v>34</v>
      </c>
      <c r="K2636" t="s">
        <v>188</v>
      </c>
      <c r="L2636" t="s">
        <v>70</v>
      </c>
      <c r="M2636" s="1">
        <v>28798</v>
      </c>
      <c r="N2636" t="s">
        <v>36</v>
      </c>
      <c r="O2636" t="s">
        <v>48</v>
      </c>
      <c r="P2636" t="s">
        <v>49</v>
      </c>
      <c r="Q2636" t="s">
        <v>77</v>
      </c>
      <c r="R2636" t="s">
        <v>40</v>
      </c>
      <c r="S2636" t="str">
        <f>IF(Table1[[#This Row],[Current Employee Rating]]&gt;=4,"High Performer",IF(Table1[[#This Row],[Current Employee Rating]]&gt;=3,"Average Performer","Low Performer"))</f>
        <v>High Performer</v>
      </c>
      <c r="T2636">
        <v>4</v>
      </c>
      <c r="U2636" s="1">
        <v>45130</v>
      </c>
      <c r="V2636">
        <v>5</v>
      </c>
      <c r="W2636" t="str">
        <f>IF(Table1[[#This Row],[Engagement Score]]&lt;3,"Low",IF(Table1[[#This Row],[Engagement Score]]&lt;4,"Medium","High"))</f>
        <v>High</v>
      </c>
      <c r="X2636">
        <v>2</v>
      </c>
      <c r="Y2636" t="str">
        <f>IF(Table1[[#This Row],[Satisfaction Score]]&lt;3,"Unsatisfied",IF(Table1[[#This Row],[Satisfaction Score]]&lt;4,"Neutral","Satisfied"))</f>
        <v>Unsatisfied</v>
      </c>
      <c r="Z2636">
        <v>4</v>
      </c>
      <c r="AA2636" s="1">
        <v>45062</v>
      </c>
      <c r="AB2636" t="s">
        <v>41</v>
      </c>
      <c r="AC2636" t="s">
        <v>42</v>
      </c>
      <c r="AD2636" t="s">
        <v>52</v>
      </c>
      <c r="AE2636">
        <v>3</v>
      </c>
      <c r="AF2636" s="5">
        <v>976.9</v>
      </c>
      <c r="AG2636">
        <v>44</v>
      </c>
      <c r="AH2636" t="str">
        <f t="shared" si="41"/>
        <v>Middle Aged</v>
      </c>
    </row>
    <row r="2637" spans="1:34" x14ac:dyDescent="0.25">
      <c r="A2637">
        <v>3189</v>
      </c>
      <c r="B2637" s="1">
        <v>45142</v>
      </c>
      <c r="C2637">
        <v>2</v>
      </c>
      <c r="D2637" t="s">
        <v>28</v>
      </c>
      <c r="E2637" t="s">
        <v>64</v>
      </c>
      <c r="F2637" t="s">
        <v>30</v>
      </c>
      <c r="G2637" t="s">
        <v>55</v>
      </c>
      <c r="H2637" t="s">
        <v>32</v>
      </c>
      <c r="I2637" t="s">
        <v>33</v>
      </c>
      <c r="J2637" t="s">
        <v>34</v>
      </c>
      <c r="K2637" t="s">
        <v>188</v>
      </c>
      <c r="L2637" t="s">
        <v>96</v>
      </c>
      <c r="M2637" s="1">
        <v>23579</v>
      </c>
      <c r="N2637" t="s">
        <v>36</v>
      </c>
      <c r="O2637" t="s">
        <v>37</v>
      </c>
      <c r="P2637" t="s">
        <v>84</v>
      </c>
      <c r="Q2637" t="s">
        <v>67</v>
      </c>
      <c r="R2637" t="s">
        <v>107</v>
      </c>
      <c r="S2637" t="str">
        <f>IF(Table1[[#This Row],[Current Employee Rating]]&gt;=4,"High Performer",IF(Table1[[#This Row],[Current Employee Rating]]&gt;=3,"Average Performer","Low Performer"))</f>
        <v>Low Performer</v>
      </c>
      <c r="T2637">
        <v>1</v>
      </c>
      <c r="U2637" s="1">
        <v>44974</v>
      </c>
      <c r="V2637">
        <v>4</v>
      </c>
      <c r="W2637" t="str">
        <f>IF(Table1[[#This Row],[Engagement Score]]&lt;3,"Low",IF(Table1[[#This Row],[Engagement Score]]&lt;4,"Medium","High"))</f>
        <v>High</v>
      </c>
      <c r="X2637">
        <v>3</v>
      </c>
      <c r="Y2637" t="str">
        <f>IF(Table1[[#This Row],[Satisfaction Score]]&lt;3,"Unsatisfied",IF(Table1[[#This Row],[Satisfaction Score]]&lt;4,"Neutral","Satisfied"))</f>
        <v>Neutral</v>
      </c>
      <c r="Z2637">
        <v>4</v>
      </c>
      <c r="AA2637" s="1">
        <v>44815</v>
      </c>
      <c r="AB2637" t="s">
        <v>41</v>
      </c>
      <c r="AC2637" t="s">
        <v>42</v>
      </c>
      <c r="AD2637" t="s">
        <v>73</v>
      </c>
      <c r="AE2637">
        <v>5</v>
      </c>
      <c r="AF2637" s="5">
        <v>574.76</v>
      </c>
      <c r="AG2637">
        <v>59</v>
      </c>
      <c r="AH2637" t="str">
        <f t="shared" si="41"/>
        <v>Middle Aged</v>
      </c>
    </row>
    <row r="2638" spans="1:34" x14ac:dyDescent="0.25">
      <c r="A2638">
        <v>3190</v>
      </c>
      <c r="B2638" s="1">
        <v>44150</v>
      </c>
      <c r="C2638">
        <v>5</v>
      </c>
      <c r="D2638" t="s">
        <v>28</v>
      </c>
      <c r="E2638" t="s">
        <v>74</v>
      </c>
      <c r="F2638" t="s">
        <v>30</v>
      </c>
      <c r="G2638" t="s">
        <v>31</v>
      </c>
      <c r="H2638" t="s">
        <v>32</v>
      </c>
      <c r="I2638" t="s">
        <v>46</v>
      </c>
      <c r="J2638" t="s">
        <v>34</v>
      </c>
      <c r="K2638" t="s">
        <v>188</v>
      </c>
      <c r="L2638" t="s">
        <v>65</v>
      </c>
      <c r="M2638" s="1">
        <v>35836</v>
      </c>
      <c r="N2638" t="s">
        <v>36</v>
      </c>
      <c r="O2638" t="s">
        <v>48</v>
      </c>
      <c r="P2638" t="s">
        <v>38</v>
      </c>
      <c r="Q2638" t="s">
        <v>77</v>
      </c>
      <c r="R2638" t="s">
        <v>107</v>
      </c>
      <c r="S2638" t="str">
        <f>IF(Table1[[#This Row],[Current Employee Rating]]&gt;=4,"High Performer",IF(Table1[[#This Row],[Current Employee Rating]]&gt;=3,"Average Performer","Low Performer"))</f>
        <v>Low Performer</v>
      </c>
      <c r="T2638">
        <v>2</v>
      </c>
      <c r="U2638" s="1">
        <v>44849</v>
      </c>
      <c r="V2638">
        <v>4</v>
      </c>
      <c r="W2638" t="str">
        <f>IF(Table1[[#This Row],[Engagement Score]]&lt;3,"Low",IF(Table1[[#This Row],[Engagement Score]]&lt;4,"Medium","High"))</f>
        <v>High</v>
      </c>
      <c r="X2638">
        <v>5</v>
      </c>
      <c r="Y2638" t="str">
        <f>IF(Table1[[#This Row],[Satisfaction Score]]&lt;3,"Unsatisfied",IF(Table1[[#This Row],[Satisfaction Score]]&lt;4,"Neutral","Satisfied"))</f>
        <v>Satisfied</v>
      </c>
      <c r="Z2638">
        <v>5</v>
      </c>
      <c r="AA2638" s="1">
        <v>45120</v>
      </c>
      <c r="AB2638" t="s">
        <v>41</v>
      </c>
      <c r="AC2638" t="s">
        <v>51</v>
      </c>
      <c r="AD2638" t="s">
        <v>73</v>
      </c>
      <c r="AE2638">
        <v>3</v>
      </c>
      <c r="AF2638" s="5">
        <v>911.6</v>
      </c>
      <c r="AG2638">
        <v>22</v>
      </c>
      <c r="AH2638" t="str">
        <f t="shared" si="41"/>
        <v>Young Adult</v>
      </c>
    </row>
    <row r="2639" spans="1:34" x14ac:dyDescent="0.25">
      <c r="A2639">
        <v>3191</v>
      </c>
      <c r="B2639" s="1">
        <v>44748</v>
      </c>
      <c r="C2639">
        <v>3</v>
      </c>
      <c r="D2639" t="s">
        <v>28</v>
      </c>
      <c r="E2639" t="s">
        <v>69</v>
      </c>
      <c r="F2639" t="s">
        <v>30</v>
      </c>
      <c r="G2639" t="s">
        <v>46</v>
      </c>
      <c r="H2639" t="s">
        <v>45</v>
      </c>
      <c r="I2639" t="s">
        <v>46</v>
      </c>
      <c r="J2639" t="s">
        <v>34</v>
      </c>
      <c r="K2639" t="s">
        <v>188</v>
      </c>
      <c r="L2639" t="s">
        <v>110</v>
      </c>
      <c r="M2639" s="1">
        <v>16465</v>
      </c>
      <c r="N2639" t="s">
        <v>36</v>
      </c>
      <c r="O2639" t="s">
        <v>48</v>
      </c>
      <c r="P2639" t="s">
        <v>72</v>
      </c>
      <c r="Q2639" t="s">
        <v>67</v>
      </c>
      <c r="R2639" t="s">
        <v>40</v>
      </c>
      <c r="S2639" t="str">
        <f>IF(Table1[[#This Row],[Current Employee Rating]]&gt;=4,"High Performer",IF(Table1[[#This Row],[Current Employee Rating]]&gt;=3,"Average Performer","Low Performer"))</f>
        <v>Low Performer</v>
      </c>
      <c r="T2639">
        <v>2</v>
      </c>
      <c r="U2639" s="1">
        <v>44981</v>
      </c>
      <c r="V2639">
        <v>1</v>
      </c>
      <c r="W2639" t="str">
        <f>IF(Table1[[#This Row],[Engagement Score]]&lt;3,"Low",IF(Table1[[#This Row],[Engagement Score]]&lt;4,"Medium","High"))</f>
        <v>Low</v>
      </c>
      <c r="X2639">
        <v>2</v>
      </c>
      <c r="Y2639" t="str">
        <f>IF(Table1[[#This Row],[Satisfaction Score]]&lt;3,"Unsatisfied",IF(Table1[[#This Row],[Satisfaction Score]]&lt;4,"Neutral","Satisfied"))</f>
        <v>Unsatisfied</v>
      </c>
      <c r="Z2639">
        <v>2</v>
      </c>
      <c r="AA2639" s="1">
        <v>44962</v>
      </c>
      <c r="AB2639" t="s">
        <v>62</v>
      </c>
      <c r="AC2639" t="s">
        <v>51</v>
      </c>
      <c r="AD2639" t="s">
        <v>52</v>
      </c>
      <c r="AE2639">
        <v>3</v>
      </c>
      <c r="AF2639" s="5">
        <v>476.39</v>
      </c>
      <c r="AG2639">
        <v>77</v>
      </c>
      <c r="AH2639" t="str">
        <f t="shared" si="41"/>
        <v>Old</v>
      </c>
    </row>
    <row r="2640" spans="1:34" x14ac:dyDescent="0.25">
      <c r="A2640">
        <v>3192</v>
      </c>
      <c r="B2640" s="1">
        <v>43576</v>
      </c>
      <c r="C2640">
        <v>7</v>
      </c>
      <c r="D2640" t="s">
        <v>28</v>
      </c>
      <c r="E2640" t="s">
        <v>29</v>
      </c>
      <c r="F2640" t="s">
        <v>30</v>
      </c>
      <c r="G2640" t="s">
        <v>55</v>
      </c>
      <c r="H2640" t="s">
        <v>45</v>
      </c>
      <c r="I2640" t="s">
        <v>46</v>
      </c>
      <c r="J2640" t="s">
        <v>34</v>
      </c>
      <c r="K2640" t="s">
        <v>188</v>
      </c>
      <c r="L2640" t="s">
        <v>47</v>
      </c>
      <c r="M2640" s="1">
        <v>35442</v>
      </c>
      <c r="N2640" t="s">
        <v>36</v>
      </c>
      <c r="O2640" t="s">
        <v>37</v>
      </c>
      <c r="P2640" t="s">
        <v>72</v>
      </c>
      <c r="Q2640" t="s">
        <v>61</v>
      </c>
      <c r="R2640" t="s">
        <v>40</v>
      </c>
      <c r="S2640" t="str">
        <f>IF(Table1[[#This Row],[Current Employee Rating]]&gt;=4,"High Performer",IF(Table1[[#This Row],[Current Employee Rating]]&gt;=3,"Average Performer","Low Performer"))</f>
        <v>Average Performer</v>
      </c>
      <c r="T2640">
        <v>3</v>
      </c>
      <c r="U2640" s="1">
        <v>45103</v>
      </c>
      <c r="V2640">
        <v>5</v>
      </c>
      <c r="W2640" t="str">
        <f>IF(Table1[[#This Row],[Engagement Score]]&lt;3,"Low",IF(Table1[[#This Row],[Engagement Score]]&lt;4,"Medium","High"))</f>
        <v>High</v>
      </c>
      <c r="X2640">
        <v>4</v>
      </c>
      <c r="Y2640" t="str">
        <f>IF(Table1[[#This Row],[Satisfaction Score]]&lt;3,"Unsatisfied",IF(Table1[[#This Row],[Satisfaction Score]]&lt;4,"Neutral","Satisfied"))</f>
        <v>Satisfied</v>
      </c>
      <c r="Z2640">
        <v>1</v>
      </c>
      <c r="AA2640" s="1">
        <v>44801</v>
      </c>
      <c r="AB2640" t="s">
        <v>68</v>
      </c>
      <c r="AC2640" t="s">
        <v>42</v>
      </c>
      <c r="AD2640" t="s">
        <v>52</v>
      </c>
      <c r="AE2640">
        <v>1</v>
      </c>
      <c r="AF2640" s="5">
        <v>752.12</v>
      </c>
      <c r="AG2640">
        <v>22</v>
      </c>
      <c r="AH2640" t="str">
        <f t="shared" si="41"/>
        <v>Young Adult</v>
      </c>
    </row>
    <row r="2641" spans="1:34" x14ac:dyDescent="0.25">
      <c r="A2641">
        <v>3193</v>
      </c>
      <c r="B2641" s="1">
        <v>44436</v>
      </c>
      <c r="C2641">
        <v>4</v>
      </c>
      <c r="D2641" t="s">
        <v>28</v>
      </c>
      <c r="E2641" t="s">
        <v>44</v>
      </c>
      <c r="F2641" t="s">
        <v>30</v>
      </c>
      <c r="G2641" t="s">
        <v>55</v>
      </c>
      <c r="H2641" t="s">
        <v>32</v>
      </c>
      <c r="I2641" t="s">
        <v>33</v>
      </c>
      <c r="J2641" t="s">
        <v>34</v>
      </c>
      <c r="K2641" t="s">
        <v>188</v>
      </c>
      <c r="L2641" t="s">
        <v>65</v>
      </c>
      <c r="M2641" s="1">
        <v>16826</v>
      </c>
      <c r="N2641" t="s">
        <v>36</v>
      </c>
      <c r="O2641" t="s">
        <v>37</v>
      </c>
      <c r="P2641" t="s">
        <v>72</v>
      </c>
      <c r="Q2641" t="s">
        <v>77</v>
      </c>
      <c r="R2641" t="s">
        <v>107</v>
      </c>
      <c r="S2641" t="str">
        <f>IF(Table1[[#This Row],[Current Employee Rating]]&gt;=4,"High Performer",IF(Table1[[#This Row],[Current Employee Rating]]&gt;=3,"Average Performer","Low Performer"))</f>
        <v>Average Performer</v>
      </c>
      <c r="T2641">
        <v>3</v>
      </c>
      <c r="U2641" s="1">
        <v>45143</v>
      </c>
      <c r="V2641">
        <v>1</v>
      </c>
      <c r="W2641" t="str">
        <f>IF(Table1[[#This Row],[Engagement Score]]&lt;3,"Low",IF(Table1[[#This Row],[Engagement Score]]&lt;4,"Medium","High"))</f>
        <v>Low</v>
      </c>
      <c r="X2641">
        <v>1</v>
      </c>
      <c r="Y2641" t="str">
        <f>IF(Table1[[#This Row],[Satisfaction Score]]&lt;3,"Unsatisfied",IF(Table1[[#This Row],[Satisfaction Score]]&lt;4,"Neutral","Satisfied"))</f>
        <v>Unsatisfied</v>
      </c>
      <c r="Z2641">
        <v>5</v>
      </c>
      <c r="AA2641" s="1">
        <v>45032</v>
      </c>
      <c r="AB2641" t="s">
        <v>62</v>
      </c>
      <c r="AC2641" t="s">
        <v>51</v>
      </c>
      <c r="AD2641" t="s">
        <v>63</v>
      </c>
      <c r="AE2641">
        <v>3</v>
      </c>
      <c r="AF2641" s="5">
        <v>240.94</v>
      </c>
      <c r="AG2641">
        <v>75</v>
      </c>
      <c r="AH2641" t="str">
        <f t="shared" si="41"/>
        <v>Old</v>
      </c>
    </row>
    <row r="2642" spans="1:34" x14ac:dyDescent="0.25">
      <c r="A2642">
        <v>3194</v>
      </c>
      <c r="B2642" s="1">
        <v>44280</v>
      </c>
      <c r="C2642">
        <v>5</v>
      </c>
      <c r="D2642" t="s">
        <v>28</v>
      </c>
      <c r="E2642" t="s">
        <v>87</v>
      </c>
      <c r="F2642" t="s">
        <v>30</v>
      </c>
      <c r="G2642" t="s">
        <v>31</v>
      </c>
      <c r="H2642" t="s">
        <v>56</v>
      </c>
      <c r="I2642" t="s">
        <v>55</v>
      </c>
      <c r="J2642" t="s">
        <v>34</v>
      </c>
      <c r="K2642" t="s">
        <v>188</v>
      </c>
      <c r="L2642" t="s">
        <v>70</v>
      </c>
      <c r="M2642" s="1">
        <v>34922</v>
      </c>
      <c r="N2642" t="s">
        <v>36</v>
      </c>
      <c r="O2642" t="s">
        <v>37</v>
      </c>
      <c r="P2642" t="s">
        <v>84</v>
      </c>
      <c r="Q2642" t="s">
        <v>77</v>
      </c>
      <c r="R2642" t="s">
        <v>40</v>
      </c>
      <c r="S2642" t="str">
        <f>IF(Table1[[#This Row],[Current Employee Rating]]&gt;=4,"High Performer",IF(Table1[[#This Row],[Current Employee Rating]]&gt;=3,"Average Performer","Low Performer"))</f>
        <v>Low Performer</v>
      </c>
      <c r="T2642">
        <v>1</v>
      </c>
      <c r="U2642" s="1">
        <v>44921</v>
      </c>
      <c r="V2642">
        <v>2</v>
      </c>
      <c r="W2642" t="str">
        <f>IF(Table1[[#This Row],[Engagement Score]]&lt;3,"Low",IF(Table1[[#This Row],[Engagement Score]]&lt;4,"Medium","High"))</f>
        <v>Low</v>
      </c>
      <c r="X2642">
        <v>5</v>
      </c>
      <c r="Y2642" t="str">
        <f>IF(Table1[[#This Row],[Satisfaction Score]]&lt;3,"Unsatisfied",IF(Table1[[#This Row],[Satisfaction Score]]&lt;4,"Neutral","Satisfied"))</f>
        <v>Satisfied</v>
      </c>
      <c r="Z2642">
        <v>5</v>
      </c>
      <c r="AA2642" s="1">
        <v>44949</v>
      </c>
      <c r="AB2642" t="s">
        <v>41</v>
      </c>
      <c r="AC2642" t="s">
        <v>42</v>
      </c>
      <c r="AD2642" t="s">
        <v>73</v>
      </c>
      <c r="AE2642">
        <v>5</v>
      </c>
      <c r="AF2642" s="5">
        <v>143.28</v>
      </c>
      <c r="AG2642">
        <v>26</v>
      </c>
      <c r="AH2642" t="str">
        <f t="shared" si="41"/>
        <v>Adult</v>
      </c>
    </row>
    <row r="2643" spans="1:34" x14ac:dyDescent="0.25">
      <c r="A2643">
        <v>3195</v>
      </c>
      <c r="B2643" s="1">
        <v>44028</v>
      </c>
      <c r="C2643">
        <v>5</v>
      </c>
      <c r="D2643" t="s">
        <v>28</v>
      </c>
      <c r="E2643" t="s">
        <v>81</v>
      </c>
      <c r="F2643" t="s">
        <v>30</v>
      </c>
      <c r="G2643" t="s">
        <v>55</v>
      </c>
      <c r="H2643" t="s">
        <v>45</v>
      </c>
      <c r="I2643" t="s">
        <v>55</v>
      </c>
      <c r="J2643" t="s">
        <v>34</v>
      </c>
      <c r="K2643" t="s">
        <v>188</v>
      </c>
      <c r="L2643" t="s">
        <v>65</v>
      </c>
      <c r="M2643" s="1">
        <v>29617</v>
      </c>
      <c r="N2643" t="s">
        <v>36</v>
      </c>
      <c r="O2643" t="s">
        <v>37</v>
      </c>
      <c r="P2643" t="s">
        <v>38</v>
      </c>
      <c r="Q2643" t="s">
        <v>77</v>
      </c>
      <c r="R2643" t="s">
        <v>40</v>
      </c>
      <c r="S2643" t="str">
        <f>IF(Table1[[#This Row],[Current Employee Rating]]&gt;=4,"High Performer",IF(Table1[[#This Row],[Current Employee Rating]]&gt;=3,"Average Performer","Low Performer"))</f>
        <v>Low Performer</v>
      </c>
      <c r="T2643">
        <v>2</v>
      </c>
      <c r="U2643" s="1">
        <v>45008</v>
      </c>
      <c r="V2643">
        <v>5</v>
      </c>
      <c r="W2643" t="str">
        <f>IF(Table1[[#This Row],[Engagement Score]]&lt;3,"Low",IF(Table1[[#This Row],[Engagement Score]]&lt;4,"Medium","High"))</f>
        <v>High</v>
      </c>
      <c r="X2643">
        <v>4</v>
      </c>
      <c r="Y2643" t="str">
        <f>IF(Table1[[#This Row],[Satisfaction Score]]&lt;3,"Unsatisfied",IF(Table1[[#This Row],[Satisfaction Score]]&lt;4,"Neutral","Satisfied"))</f>
        <v>Satisfied</v>
      </c>
      <c r="Z2643">
        <v>1</v>
      </c>
      <c r="AA2643" s="1">
        <v>45105</v>
      </c>
      <c r="AB2643" t="s">
        <v>50</v>
      </c>
      <c r="AC2643" t="s">
        <v>51</v>
      </c>
      <c r="AD2643" t="s">
        <v>43</v>
      </c>
      <c r="AE2643">
        <v>1</v>
      </c>
      <c r="AF2643" s="5">
        <v>556.09</v>
      </c>
      <c r="AG2643">
        <v>39</v>
      </c>
      <c r="AH2643" t="str">
        <f t="shared" si="41"/>
        <v>Adult</v>
      </c>
    </row>
    <row r="2644" spans="1:34" x14ac:dyDescent="0.25">
      <c r="A2644">
        <v>3196</v>
      </c>
      <c r="B2644" s="1">
        <v>43432</v>
      </c>
      <c r="C2644">
        <v>7</v>
      </c>
      <c r="D2644" t="s">
        <v>28</v>
      </c>
      <c r="E2644" t="s">
        <v>54</v>
      </c>
      <c r="F2644" t="s">
        <v>30</v>
      </c>
      <c r="G2644" t="s">
        <v>55</v>
      </c>
      <c r="H2644" t="s">
        <v>56</v>
      </c>
      <c r="I2644" t="s">
        <v>33</v>
      </c>
      <c r="J2644" t="s">
        <v>34</v>
      </c>
      <c r="K2644" t="s">
        <v>188</v>
      </c>
      <c r="L2644" t="s">
        <v>79</v>
      </c>
      <c r="M2644" s="1">
        <v>27345</v>
      </c>
      <c r="N2644" t="s">
        <v>36</v>
      </c>
      <c r="O2644" t="s">
        <v>37</v>
      </c>
      <c r="P2644" t="s">
        <v>60</v>
      </c>
      <c r="Q2644" t="s">
        <v>77</v>
      </c>
      <c r="R2644" t="s">
        <v>40</v>
      </c>
      <c r="S2644" t="str">
        <f>IF(Table1[[#This Row],[Current Employee Rating]]&gt;=4,"High Performer",IF(Table1[[#This Row],[Current Employee Rating]]&gt;=3,"Average Performer","Low Performer"))</f>
        <v>Low Performer</v>
      </c>
      <c r="T2644">
        <v>2</v>
      </c>
      <c r="U2644" s="1">
        <v>44865</v>
      </c>
      <c r="V2644">
        <v>3</v>
      </c>
      <c r="W2644" t="str">
        <f>IF(Table1[[#This Row],[Engagement Score]]&lt;3,"Low",IF(Table1[[#This Row],[Engagement Score]]&lt;4,"Medium","High"))</f>
        <v>Medium</v>
      </c>
      <c r="X2644">
        <v>3</v>
      </c>
      <c r="Y2644" t="str">
        <f>IF(Table1[[#This Row],[Satisfaction Score]]&lt;3,"Unsatisfied",IF(Table1[[#This Row],[Satisfaction Score]]&lt;4,"Neutral","Satisfied"))</f>
        <v>Neutral</v>
      </c>
      <c r="Z2644">
        <v>1</v>
      </c>
      <c r="AA2644" s="1">
        <v>45083</v>
      </c>
      <c r="AB2644" t="s">
        <v>50</v>
      </c>
      <c r="AC2644" t="s">
        <v>42</v>
      </c>
      <c r="AD2644" t="s">
        <v>73</v>
      </c>
      <c r="AE2644">
        <v>5</v>
      </c>
      <c r="AF2644" s="5">
        <v>518.62</v>
      </c>
      <c r="AG2644">
        <v>44</v>
      </c>
      <c r="AH2644" t="str">
        <f t="shared" si="41"/>
        <v>Middle Aged</v>
      </c>
    </row>
    <row r="2645" spans="1:34" x14ac:dyDescent="0.25">
      <c r="A2645">
        <v>3197</v>
      </c>
      <c r="B2645" s="1">
        <v>43643</v>
      </c>
      <c r="C2645">
        <v>6</v>
      </c>
      <c r="D2645" t="s">
        <v>28</v>
      </c>
      <c r="E2645" t="s">
        <v>94</v>
      </c>
      <c r="F2645" t="s">
        <v>30</v>
      </c>
      <c r="G2645" t="s">
        <v>31</v>
      </c>
      <c r="H2645" t="s">
        <v>45</v>
      </c>
      <c r="I2645" t="s">
        <v>55</v>
      </c>
      <c r="J2645" t="s">
        <v>34</v>
      </c>
      <c r="K2645" t="s">
        <v>188</v>
      </c>
      <c r="L2645" t="s">
        <v>65</v>
      </c>
      <c r="M2645" s="1">
        <v>28215</v>
      </c>
      <c r="N2645" t="s">
        <v>36</v>
      </c>
      <c r="O2645" t="s">
        <v>37</v>
      </c>
      <c r="P2645" t="s">
        <v>49</v>
      </c>
      <c r="Q2645" t="s">
        <v>77</v>
      </c>
      <c r="R2645" t="s">
        <v>107</v>
      </c>
      <c r="S2645" t="str">
        <f>IF(Table1[[#This Row],[Current Employee Rating]]&gt;=4,"High Performer",IF(Table1[[#This Row],[Current Employee Rating]]&gt;=3,"Average Performer","Low Performer"))</f>
        <v>Low Performer</v>
      </c>
      <c r="T2645">
        <v>1</v>
      </c>
      <c r="U2645" s="1">
        <v>44824</v>
      </c>
      <c r="V2645">
        <v>5</v>
      </c>
      <c r="W2645" t="str">
        <f>IF(Table1[[#This Row],[Engagement Score]]&lt;3,"Low",IF(Table1[[#This Row],[Engagement Score]]&lt;4,"Medium","High"))</f>
        <v>High</v>
      </c>
      <c r="X2645">
        <v>5</v>
      </c>
      <c r="Y2645" t="str">
        <f>IF(Table1[[#This Row],[Satisfaction Score]]&lt;3,"Unsatisfied",IF(Table1[[#This Row],[Satisfaction Score]]&lt;4,"Neutral","Satisfied"))</f>
        <v>Satisfied</v>
      </c>
      <c r="Z2645">
        <v>2</v>
      </c>
      <c r="AA2645" s="1">
        <v>44875</v>
      </c>
      <c r="AB2645" t="s">
        <v>50</v>
      </c>
      <c r="AC2645" t="s">
        <v>42</v>
      </c>
      <c r="AD2645" t="s">
        <v>43</v>
      </c>
      <c r="AE2645">
        <v>4</v>
      </c>
      <c r="AF2645" s="5">
        <v>694.79</v>
      </c>
      <c r="AG2645">
        <v>42</v>
      </c>
      <c r="AH2645" t="str">
        <f t="shared" si="41"/>
        <v>Middle Aged</v>
      </c>
    </row>
    <row r="2646" spans="1:34" x14ac:dyDescent="0.25">
      <c r="A2646">
        <v>3198</v>
      </c>
      <c r="B2646" s="1">
        <v>44930</v>
      </c>
      <c r="C2646">
        <v>3</v>
      </c>
      <c r="D2646" t="s">
        <v>28</v>
      </c>
      <c r="E2646" t="s">
        <v>85</v>
      </c>
      <c r="F2646" t="s">
        <v>30</v>
      </c>
      <c r="G2646" t="s">
        <v>31</v>
      </c>
      <c r="H2646" t="s">
        <v>45</v>
      </c>
      <c r="I2646" t="s">
        <v>33</v>
      </c>
      <c r="J2646" t="s">
        <v>34</v>
      </c>
      <c r="K2646" t="s">
        <v>188</v>
      </c>
      <c r="L2646" t="s">
        <v>65</v>
      </c>
      <c r="M2646" s="1">
        <v>29122</v>
      </c>
      <c r="N2646" t="s">
        <v>36</v>
      </c>
      <c r="O2646" t="s">
        <v>37</v>
      </c>
      <c r="P2646" t="s">
        <v>84</v>
      </c>
      <c r="Q2646" t="s">
        <v>67</v>
      </c>
      <c r="R2646" t="s">
        <v>40</v>
      </c>
      <c r="S2646" t="str">
        <f>IF(Table1[[#This Row],[Current Employee Rating]]&gt;=4,"High Performer",IF(Table1[[#This Row],[Current Employee Rating]]&gt;=3,"Average Performer","Low Performer"))</f>
        <v>Low Performer</v>
      </c>
      <c r="T2646">
        <v>2</v>
      </c>
      <c r="U2646" s="1">
        <v>44930</v>
      </c>
      <c r="V2646">
        <v>1</v>
      </c>
      <c r="W2646" t="str">
        <f>IF(Table1[[#This Row],[Engagement Score]]&lt;3,"Low",IF(Table1[[#This Row],[Engagement Score]]&lt;4,"Medium","High"))</f>
        <v>Low</v>
      </c>
      <c r="X2646">
        <v>3</v>
      </c>
      <c r="Y2646" t="str">
        <f>IF(Table1[[#This Row],[Satisfaction Score]]&lt;3,"Unsatisfied",IF(Table1[[#This Row],[Satisfaction Score]]&lt;4,"Neutral","Satisfied"))</f>
        <v>Neutral</v>
      </c>
      <c r="Z2646">
        <v>1</v>
      </c>
      <c r="AA2646" s="1">
        <v>45078</v>
      </c>
      <c r="AB2646" t="s">
        <v>92</v>
      </c>
      <c r="AC2646" t="s">
        <v>42</v>
      </c>
      <c r="AD2646" t="s">
        <v>63</v>
      </c>
      <c r="AE2646">
        <v>2</v>
      </c>
      <c r="AF2646" s="5">
        <v>445.34</v>
      </c>
      <c r="AG2646">
        <v>44</v>
      </c>
      <c r="AH2646" t="str">
        <f t="shared" si="41"/>
        <v>Middle Aged</v>
      </c>
    </row>
    <row r="2647" spans="1:34" x14ac:dyDescent="0.25">
      <c r="A2647">
        <v>3199</v>
      </c>
      <c r="B2647" s="1">
        <v>43426</v>
      </c>
      <c r="C2647">
        <v>7</v>
      </c>
      <c r="D2647" t="s">
        <v>28</v>
      </c>
      <c r="E2647" t="s">
        <v>69</v>
      </c>
      <c r="F2647" t="s">
        <v>30</v>
      </c>
      <c r="G2647" t="s">
        <v>55</v>
      </c>
      <c r="H2647" t="s">
        <v>56</v>
      </c>
      <c r="I2647" t="s">
        <v>55</v>
      </c>
      <c r="J2647" t="s">
        <v>34</v>
      </c>
      <c r="K2647" t="s">
        <v>188</v>
      </c>
      <c r="L2647" t="s">
        <v>79</v>
      </c>
      <c r="M2647" s="1">
        <v>28507</v>
      </c>
      <c r="N2647" t="s">
        <v>36</v>
      </c>
      <c r="O2647" t="s">
        <v>37</v>
      </c>
      <c r="P2647" t="s">
        <v>49</v>
      </c>
      <c r="Q2647" t="s">
        <v>67</v>
      </c>
      <c r="R2647" t="s">
        <v>40</v>
      </c>
      <c r="S2647" t="str">
        <f>IF(Table1[[#This Row],[Current Employee Rating]]&gt;=4,"High Performer",IF(Table1[[#This Row],[Current Employee Rating]]&gt;=3,"Average Performer","Low Performer"))</f>
        <v>Low Performer</v>
      </c>
      <c r="T2647">
        <v>2</v>
      </c>
      <c r="U2647" s="1">
        <v>44804</v>
      </c>
      <c r="V2647">
        <v>1</v>
      </c>
      <c r="W2647" t="str">
        <f>IF(Table1[[#This Row],[Engagement Score]]&lt;3,"Low",IF(Table1[[#This Row],[Engagement Score]]&lt;4,"Medium","High"))</f>
        <v>Low</v>
      </c>
      <c r="X2647">
        <v>4</v>
      </c>
      <c r="Y2647" t="str">
        <f>IF(Table1[[#This Row],[Satisfaction Score]]&lt;3,"Unsatisfied",IF(Table1[[#This Row],[Satisfaction Score]]&lt;4,"Neutral","Satisfied"))</f>
        <v>Satisfied</v>
      </c>
      <c r="Z2647">
        <v>4</v>
      </c>
      <c r="AA2647" s="1">
        <v>44827</v>
      </c>
      <c r="AB2647" t="s">
        <v>68</v>
      </c>
      <c r="AC2647" t="s">
        <v>42</v>
      </c>
      <c r="AD2647" t="s">
        <v>52</v>
      </c>
      <c r="AE2647">
        <v>5</v>
      </c>
      <c r="AF2647" s="5">
        <v>609.17999999999995</v>
      </c>
      <c r="AG2647">
        <v>40</v>
      </c>
      <c r="AH2647" t="str">
        <f t="shared" si="41"/>
        <v>Middle Aged</v>
      </c>
    </row>
    <row r="2648" spans="1:34" x14ac:dyDescent="0.25">
      <c r="A2648">
        <v>3200</v>
      </c>
      <c r="B2648" s="1">
        <v>44204</v>
      </c>
      <c r="C2648">
        <v>5</v>
      </c>
      <c r="D2648" t="s">
        <v>106</v>
      </c>
      <c r="E2648" t="s">
        <v>54</v>
      </c>
      <c r="F2648" t="s">
        <v>30</v>
      </c>
      <c r="G2648" t="s">
        <v>46</v>
      </c>
      <c r="H2648" t="s">
        <v>56</v>
      </c>
      <c r="I2648" t="s">
        <v>33</v>
      </c>
      <c r="J2648" t="s">
        <v>34</v>
      </c>
      <c r="K2648" t="s">
        <v>188</v>
      </c>
      <c r="L2648" t="s">
        <v>109</v>
      </c>
      <c r="M2648" s="1">
        <v>27601</v>
      </c>
      <c r="N2648" t="s">
        <v>36</v>
      </c>
      <c r="O2648" t="s">
        <v>48</v>
      </c>
      <c r="P2648" t="s">
        <v>84</v>
      </c>
      <c r="Q2648" t="s">
        <v>67</v>
      </c>
      <c r="R2648" t="s">
        <v>40</v>
      </c>
      <c r="S2648" t="str">
        <f>IF(Table1[[#This Row],[Current Employee Rating]]&gt;=4,"High Performer",IF(Table1[[#This Row],[Current Employee Rating]]&gt;=3,"Average Performer","Low Performer"))</f>
        <v>High Performer</v>
      </c>
      <c r="T2648">
        <v>4</v>
      </c>
      <c r="U2648" s="1">
        <v>45074</v>
      </c>
      <c r="V2648">
        <v>5</v>
      </c>
      <c r="W2648" t="str">
        <f>IF(Table1[[#This Row],[Engagement Score]]&lt;3,"Low",IF(Table1[[#This Row],[Engagement Score]]&lt;4,"Medium","High"))</f>
        <v>High</v>
      </c>
      <c r="X2648">
        <v>1</v>
      </c>
      <c r="Y2648" t="str">
        <f>IF(Table1[[#This Row],[Satisfaction Score]]&lt;3,"Unsatisfied",IF(Table1[[#This Row],[Satisfaction Score]]&lt;4,"Neutral","Satisfied"))</f>
        <v>Unsatisfied</v>
      </c>
      <c r="Z2648">
        <v>3</v>
      </c>
      <c r="AA2648" s="1">
        <v>45003</v>
      </c>
      <c r="AB2648" t="s">
        <v>92</v>
      </c>
      <c r="AC2648" t="s">
        <v>42</v>
      </c>
      <c r="AD2648" t="s">
        <v>63</v>
      </c>
      <c r="AE2648">
        <v>1</v>
      </c>
      <c r="AF2648" s="5">
        <v>473.02</v>
      </c>
      <c r="AG2648">
        <v>46</v>
      </c>
      <c r="AH2648" t="str">
        <f t="shared" si="41"/>
        <v>Middle Aged</v>
      </c>
    </row>
    <row r="2649" spans="1:34" x14ac:dyDescent="0.25">
      <c r="A2649">
        <v>3201</v>
      </c>
      <c r="B2649" s="1">
        <v>44883</v>
      </c>
      <c r="C2649">
        <v>3</v>
      </c>
      <c r="D2649" t="s">
        <v>28</v>
      </c>
      <c r="E2649" t="s">
        <v>44</v>
      </c>
      <c r="F2649" t="s">
        <v>30</v>
      </c>
      <c r="G2649" t="s">
        <v>46</v>
      </c>
      <c r="H2649" t="s">
        <v>45</v>
      </c>
      <c r="I2649" t="s">
        <v>46</v>
      </c>
      <c r="J2649" t="s">
        <v>34</v>
      </c>
      <c r="K2649" t="s">
        <v>188</v>
      </c>
      <c r="L2649" t="s">
        <v>47</v>
      </c>
      <c r="M2649" s="1">
        <v>30879</v>
      </c>
      <c r="N2649" t="s">
        <v>36</v>
      </c>
      <c r="O2649" t="s">
        <v>37</v>
      </c>
      <c r="P2649" t="s">
        <v>84</v>
      </c>
      <c r="Q2649" t="s">
        <v>39</v>
      </c>
      <c r="R2649" t="s">
        <v>40</v>
      </c>
      <c r="S2649" t="str">
        <f>IF(Table1[[#This Row],[Current Employee Rating]]&gt;=4,"High Performer",IF(Table1[[#This Row],[Current Employee Rating]]&gt;=3,"Average Performer","Low Performer"))</f>
        <v>High Performer</v>
      </c>
      <c r="T2649">
        <v>4</v>
      </c>
      <c r="U2649" s="1">
        <v>44922</v>
      </c>
      <c r="V2649">
        <v>1</v>
      </c>
      <c r="W2649" t="str">
        <f>IF(Table1[[#This Row],[Engagement Score]]&lt;3,"Low",IF(Table1[[#This Row],[Engagement Score]]&lt;4,"Medium","High"))</f>
        <v>Low</v>
      </c>
      <c r="X2649">
        <v>4</v>
      </c>
      <c r="Y2649" t="str">
        <f>IF(Table1[[#This Row],[Satisfaction Score]]&lt;3,"Unsatisfied",IF(Table1[[#This Row],[Satisfaction Score]]&lt;4,"Neutral","Satisfied"))</f>
        <v>Satisfied</v>
      </c>
      <c r="Z2649">
        <v>5</v>
      </c>
      <c r="AA2649" s="1">
        <v>45082</v>
      </c>
      <c r="AB2649" t="s">
        <v>41</v>
      </c>
      <c r="AC2649" t="s">
        <v>42</v>
      </c>
      <c r="AD2649" t="s">
        <v>43</v>
      </c>
      <c r="AE2649">
        <v>2</v>
      </c>
      <c r="AF2649" s="5">
        <v>758.46</v>
      </c>
      <c r="AG2649">
        <v>38</v>
      </c>
      <c r="AH2649" t="str">
        <f t="shared" si="41"/>
        <v>Adult</v>
      </c>
    </row>
    <row r="2650" spans="1:34" x14ac:dyDescent="0.25">
      <c r="A2650">
        <v>3202</v>
      </c>
      <c r="B2650" s="1">
        <v>44003</v>
      </c>
      <c r="C2650">
        <v>5</v>
      </c>
      <c r="D2650" t="s">
        <v>28</v>
      </c>
      <c r="E2650" t="s">
        <v>74</v>
      </c>
      <c r="F2650" t="s">
        <v>108</v>
      </c>
      <c r="G2650" t="s">
        <v>31</v>
      </c>
      <c r="H2650" t="s">
        <v>45</v>
      </c>
      <c r="I2650" t="s">
        <v>55</v>
      </c>
      <c r="J2650" t="s">
        <v>34</v>
      </c>
      <c r="K2650" t="s">
        <v>188</v>
      </c>
      <c r="L2650" t="s">
        <v>79</v>
      </c>
      <c r="M2650" s="1">
        <v>36247</v>
      </c>
      <c r="N2650" t="s">
        <v>36</v>
      </c>
      <c r="O2650" t="s">
        <v>37</v>
      </c>
      <c r="P2650" t="s">
        <v>60</v>
      </c>
      <c r="Q2650" t="s">
        <v>61</v>
      </c>
      <c r="R2650" t="s">
        <v>40</v>
      </c>
      <c r="S2650" t="str">
        <f>IF(Table1[[#This Row],[Current Employee Rating]]&gt;=4,"High Performer",IF(Table1[[#This Row],[Current Employee Rating]]&gt;=3,"Average Performer","Low Performer"))</f>
        <v>High Performer</v>
      </c>
      <c r="T2650">
        <v>4</v>
      </c>
      <c r="U2650" s="1">
        <v>44920</v>
      </c>
      <c r="V2650">
        <v>2</v>
      </c>
      <c r="W2650" t="str">
        <f>IF(Table1[[#This Row],[Engagement Score]]&lt;3,"Low",IF(Table1[[#This Row],[Engagement Score]]&lt;4,"Medium","High"))</f>
        <v>Low</v>
      </c>
      <c r="X2650">
        <v>5</v>
      </c>
      <c r="Y2650" t="str">
        <f>IF(Table1[[#This Row],[Satisfaction Score]]&lt;3,"Unsatisfied",IF(Table1[[#This Row],[Satisfaction Score]]&lt;4,"Neutral","Satisfied"))</f>
        <v>Satisfied</v>
      </c>
      <c r="Z2650">
        <v>1</v>
      </c>
      <c r="AA2650" s="1">
        <v>44803</v>
      </c>
      <c r="AB2650" t="s">
        <v>50</v>
      </c>
      <c r="AC2650" t="s">
        <v>42</v>
      </c>
      <c r="AD2650" t="s">
        <v>73</v>
      </c>
      <c r="AE2650">
        <v>3</v>
      </c>
      <c r="AF2650" s="5">
        <v>194.06</v>
      </c>
      <c r="AG2650">
        <v>21</v>
      </c>
      <c r="AH2650" t="str">
        <f t="shared" si="41"/>
        <v>Young Adult</v>
      </c>
    </row>
    <row r="2651" spans="1:34" x14ac:dyDescent="0.25">
      <c r="A2651">
        <v>3203</v>
      </c>
      <c r="B2651" s="1">
        <v>44215</v>
      </c>
      <c r="C2651">
        <v>5</v>
      </c>
      <c r="D2651" t="s">
        <v>28</v>
      </c>
      <c r="E2651" t="s">
        <v>94</v>
      </c>
      <c r="F2651" t="s">
        <v>108</v>
      </c>
      <c r="G2651" t="s">
        <v>31</v>
      </c>
      <c r="H2651" t="s">
        <v>32</v>
      </c>
      <c r="I2651" t="s">
        <v>46</v>
      </c>
      <c r="J2651" t="s">
        <v>34</v>
      </c>
      <c r="K2651" t="s">
        <v>188</v>
      </c>
      <c r="L2651" t="s">
        <v>58</v>
      </c>
      <c r="M2651" s="1">
        <v>22534</v>
      </c>
      <c r="N2651" t="s">
        <v>36</v>
      </c>
      <c r="O2651" t="s">
        <v>37</v>
      </c>
      <c r="P2651" t="s">
        <v>38</v>
      </c>
      <c r="Q2651" t="s">
        <v>61</v>
      </c>
      <c r="R2651" t="s">
        <v>40</v>
      </c>
      <c r="S2651" t="str">
        <f>IF(Table1[[#This Row],[Current Employee Rating]]&gt;=4,"High Performer",IF(Table1[[#This Row],[Current Employee Rating]]&gt;=3,"Average Performer","Low Performer"))</f>
        <v>High Performer</v>
      </c>
      <c r="T2651">
        <v>4</v>
      </c>
      <c r="U2651" s="1">
        <v>44876</v>
      </c>
      <c r="V2651">
        <v>4</v>
      </c>
      <c r="W2651" t="str">
        <f>IF(Table1[[#This Row],[Engagement Score]]&lt;3,"Low",IF(Table1[[#This Row],[Engagement Score]]&lt;4,"Medium","High"))</f>
        <v>High</v>
      </c>
      <c r="X2651">
        <v>4</v>
      </c>
      <c r="Y2651" t="str">
        <f>IF(Table1[[#This Row],[Satisfaction Score]]&lt;3,"Unsatisfied",IF(Table1[[#This Row],[Satisfaction Score]]&lt;4,"Neutral","Satisfied"))</f>
        <v>Satisfied</v>
      </c>
      <c r="Z2651">
        <v>2</v>
      </c>
      <c r="AA2651" s="1">
        <v>44805</v>
      </c>
      <c r="AB2651" t="s">
        <v>62</v>
      </c>
      <c r="AC2651" t="s">
        <v>51</v>
      </c>
      <c r="AD2651" t="s">
        <v>73</v>
      </c>
      <c r="AE2651">
        <v>2</v>
      </c>
      <c r="AF2651" s="5">
        <v>317.06</v>
      </c>
      <c r="AG2651">
        <v>60</v>
      </c>
      <c r="AH2651" t="str">
        <f t="shared" si="41"/>
        <v>Old</v>
      </c>
    </row>
    <row r="2652" spans="1:34" x14ac:dyDescent="0.25">
      <c r="A2652">
        <v>3204</v>
      </c>
      <c r="B2652" s="1">
        <v>45081</v>
      </c>
      <c r="C2652">
        <v>2</v>
      </c>
      <c r="D2652" t="s">
        <v>28</v>
      </c>
      <c r="E2652" t="s">
        <v>69</v>
      </c>
      <c r="F2652" t="s">
        <v>30</v>
      </c>
      <c r="G2652" t="s">
        <v>31</v>
      </c>
      <c r="H2652" t="s">
        <v>32</v>
      </c>
      <c r="I2652" t="s">
        <v>55</v>
      </c>
      <c r="J2652" t="s">
        <v>34</v>
      </c>
      <c r="K2652" t="s">
        <v>188</v>
      </c>
      <c r="L2652" t="s">
        <v>58</v>
      </c>
      <c r="M2652" s="1">
        <v>21866</v>
      </c>
      <c r="N2652" t="s">
        <v>36</v>
      </c>
      <c r="O2652" t="s">
        <v>48</v>
      </c>
      <c r="P2652" t="s">
        <v>38</v>
      </c>
      <c r="Q2652" t="s">
        <v>61</v>
      </c>
      <c r="R2652" t="s">
        <v>40</v>
      </c>
      <c r="S2652" t="str">
        <f>IF(Table1[[#This Row],[Current Employee Rating]]&gt;=4,"High Performer",IF(Table1[[#This Row],[Current Employee Rating]]&gt;=3,"Average Performer","Low Performer"))</f>
        <v>High Performer</v>
      </c>
      <c r="T2652">
        <v>4</v>
      </c>
      <c r="U2652" s="1">
        <v>44922</v>
      </c>
      <c r="V2652">
        <v>4</v>
      </c>
      <c r="W2652" t="str">
        <f>IF(Table1[[#This Row],[Engagement Score]]&lt;3,"Low",IF(Table1[[#This Row],[Engagement Score]]&lt;4,"Medium","High"))</f>
        <v>High</v>
      </c>
      <c r="X2652">
        <v>1</v>
      </c>
      <c r="Y2652" t="str">
        <f>IF(Table1[[#This Row],[Satisfaction Score]]&lt;3,"Unsatisfied",IF(Table1[[#This Row],[Satisfaction Score]]&lt;4,"Neutral","Satisfied"))</f>
        <v>Unsatisfied</v>
      </c>
      <c r="Z2652">
        <v>1</v>
      </c>
      <c r="AA2652" s="1">
        <v>44782</v>
      </c>
      <c r="AB2652" t="s">
        <v>92</v>
      </c>
      <c r="AC2652" t="s">
        <v>42</v>
      </c>
      <c r="AD2652" t="s">
        <v>73</v>
      </c>
      <c r="AE2652">
        <v>1</v>
      </c>
      <c r="AF2652" s="5">
        <v>291.89999999999998</v>
      </c>
      <c r="AG2652">
        <v>64</v>
      </c>
      <c r="AH2652" t="str">
        <f t="shared" si="41"/>
        <v>Old</v>
      </c>
    </row>
    <row r="2653" spans="1:34" x14ac:dyDescent="0.25">
      <c r="A2653">
        <v>3206</v>
      </c>
      <c r="B2653" s="1">
        <v>43714</v>
      </c>
      <c r="C2653">
        <v>6</v>
      </c>
      <c r="D2653" t="s">
        <v>28</v>
      </c>
      <c r="E2653" t="s">
        <v>69</v>
      </c>
      <c r="F2653" t="s">
        <v>30</v>
      </c>
      <c r="G2653" t="s">
        <v>46</v>
      </c>
      <c r="H2653" t="s">
        <v>45</v>
      </c>
      <c r="I2653" t="s">
        <v>46</v>
      </c>
      <c r="J2653" t="s">
        <v>34</v>
      </c>
      <c r="K2653" t="s">
        <v>188</v>
      </c>
      <c r="L2653" t="s">
        <v>101</v>
      </c>
      <c r="M2653" s="1">
        <v>22356</v>
      </c>
      <c r="N2653" t="s">
        <v>36</v>
      </c>
      <c r="O2653" t="s">
        <v>48</v>
      </c>
      <c r="P2653" t="s">
        <v>49</v>
      </c>
      <c r="Q2653" t="s">
        <v>77</v>
      </c>
      <c r="R2653" t="s">
        <v>40</v>
      </c>
      <c r="S2653" t="str">
        <f>IF(Table1[[#This Row],[Current Employee Rating]]&gt;=4,"High Performer",IF(Table1[[#This Row],[Current Employee Rating]]&gt;=3,"Average Performer","Low Performer"))</f>
        <v>Low Performer</v>
      </c>
      <c r="T2653">
        <v>2</v>
      </c>
      <c r="U2653" s="1">
        <v>44817</v>
      </c>
      <c r="V2653">
        <v>2</v>
      </c>
      <c r="W2653" t="str">
        <f>IF(Table1[[#This Row],[Engagement Score]]&lt;3,"Low",IF(Table1[[#This Row],[Engagement Score]]&lt;4,"Medium","High"))</f>
        <v>Low</v>
      </c>
      <c r="X2653">
        <v>4</v>
      </c>
      <c r="Y2653" t="str">
        <f>IF(Table1[[#This Row],[Satisfaction Score]]&lt;3,"Unsatisfied",IF(Table1[[#This Row],[Satisfaction Score]]&lt;4,"Neutral","Satisfied"))</f>
        <v>Satisfied</v>
      </c>
      <c r="Z2653">
        <v>4</v>
      </c>
      <c r="AA2653" s="1">
        <v>45017</v>
      </c>
      <c r="AB2653" t="s">
        <v>41</v>
      </c>
      <c r="AC2653" t="s">
        <v>42</v>
      </c>
      <c r="AD2653" t="s">
        <v>73</v>
      </c>
      <c r="AE2653">
        <v>2</v>
      </c>
      <c r="AF2653" s="5">
        <v>143.32</v>
      </c>
      <c r="AG2653">
        <v>58</v>
      </c>
      <c r="AH2653" t="str">
        <f t="shared" si="41"/>
        <v>Middle Aged</v>
      </c>
    </row>
    <row r="2654" spans="1:34" x14ac:dyDescent="0.25">
      <c r="A2654">
        <v>3207</v>
      </c>
      <c r="B2654" s="1">
        <v>44647</v>
      </c>
      <c r="C2654">
        <v>4</v>
      </c>
      <c r="D2654" t="s">
        <v>28</v>
      </c>
      <c r="E2654" t="s">
        <v>94</v>
      </c>
      <c r="F2654" t="s">
        <v>30</v>
      </c>
      <c r="G2654" t="s">
        <v>55</v>
      </c>
      <c r="H2654" t="s">
        <v>32</v>
      </c>
      <c r="I2654" t="s">
        <v>33</v>
      </c>
      <c r="J2654" t="s">
        <v>34</v>
      </c>
      <c r="K2654" t="s">
        <v>188</v>
      </c>
      <c r="L2654" t="s">
        <v>96</v>
      </c>
      <c r="M2654" s="1">
        <v>29826</v>
      </c>
      <c r="N2654" t="s">
        <v>36</v>
      </c>
      <c r="O2654" t="s">
        <v>37</v>
      </c>
      <c r="P2654" t="s">
        <v>38</v>
      </c>
      <c r="Q2654" t="s">
        <v>39</v>
      </c>
      <c r="R2654" t="s">
        <v>40</v>
      </c>
      <c r="S2654" t="str">
        <f>IF(Table1[[#This Row],[Current Employee Rating]]&gt;=4,"High Performer",IF(Table1[[#This Row],[Current Employee Rating]]&gt;=3,"Average Performer","Low Performer"))</f>
        <v>High Performer</v>
      </c>
      <c r="T2654">
        <v>5</v>
      </c>
      <c r="U2654" s="1">
        <v>44939</v>
      </c>
      <c r="V2654">
        <v>4</v>
      </c>
      <c r="W2654" t="str">
        <f>IF(Table1[[#This Row],[Engagement Score]]&lt;3,"Low",IF(Table1[[#This Row],[Engagement Score]]&lt;4,"Medium","High"))</f>
        <v>High</v>
      </c>
      <c r="X2654">
        <v>4</v>
      </c>
      <c r="Y2654" t="str">
        <f>IF(Table1[[#This Row],[Satisfaction Score]]&lt;3,"Unsatisfied",IF(Table1[[#This Row],[Satisfaction Score]]&lt;4,"Neutral","Satisfied"))</f>
        <v>Satisfied</v>
      </c>
      <c r="Z2654">
        <v>5</v>
      </c>
      <c r="AA2654" s="1">
        <v>44974</v>
      </c>
      <c r="AB2654" t="s">
        <v>68</v>
      </c>
      <c r="AC2654" t="s">
        <v>51</v>
      </c>
      <c r="AD2654" t="s">
        <v>73</v>
      </c>
      <c r="AE2654">
        <v>3</v>
      </c>
      <c r="AF2654" s="5">
        <v>724.51</v>
      </c>
      <c r="AG2654">
        <v>41</v>
      </c>
      <c r="AH2654" t="str">
        <f t="shared" si="41"/>
        <v>Middle Aged</v>
      </c>
    </row>
    <row r="2655" spans="1:34" x14ac:dyDescent="0.25">
      <c r="A2655">
        <v>3208</v>
      </c>
      <c r="B2655" s="1">
        <v>44190</v>
      </c>
      <c r="C2655">
        <v>5</v>
      </c>
      <c r="D2655" t="s">
        <v>28</v>
      </c>
      <c r="E2655" t="s">
        <v>29</v>
      </c>
      <c r="F2655" t="s">
        <v>108</v>
      </c>
      <c r="G2655" t="s">
        <v>31</v>
      </c>
      <c r="H2655" t="s">
        <v>45</v>
      </c>
      <c r="I2655" t="s">
        <v>33</v>
      </c>
      <c r="J2655" t="s">
        <v>34</v>
      </c>
      <c r="K2655" t="s">
        <v>188</v>
      </c>
      <c r="L2655" t="s">
        <v>70</v>
      </c>
      <c r="M2655" s="1">
        <v>26911</v>
      </c>
      <c r="N2655" t="s">
        <v>36</v>
      </c>
      <c r="O2655" t="s">
        <v>48</v>
      </c>
      <c r="P2655" t="s">
        <v>49</v>
      </c>
      <c r="Q2655" t="s">
        <v>77</v>
      </c>
      <c r="R2655" t="s">
        <v>40</v>
      </c>
      <c r="S2655" t="str">
        <f>IF(Table1[[#This Row],[Current Employee Rating]]&gt;=4,"High Performer",IF(Table1[[#This Row],[Current Employee Rating]]&gt;=3,"Average Performer","Low Performer"))</f>
        <v>Low Performer</v>
      </c>
      <c r="T2655">
        <v>2</v>
      </c>
      <c r="U2655" s="1">
        <v>45007</v>
      </c>
      <c r="V2655">
        <v>5</v>
      </c>
      <c r="W2655" t="str">
        <f>IF(Table1[[#This Row],[Engagement Score]]&lt;3,"Low",IF(Table1[[#This Row],[Engagement Score]]&lt;4,"Medium","High"))</f>
        <v>High</v>
      </c>
      <c r="X2655">
        <v>1</v>
      </c>
      <c r="Y2655" t="str">
        <f>IF(Table1[[#This Row],[Satisfaction Score]]&lt;3,"Unsatisfied",IF(Table1[[#This Row],[Satisfaction Score]]&lt;4,"Neutral","Satisfied"))</f>
        <v>Unsatisfied</v>
      </c>
      <c r="Z2655">
        <v>3</v>
      </c>
      <c r="AA2655" s="1">
        <v>45019</v>
      </c>
      <c r="AB2655" t="s">
        <v>41</v>
      </c>
      <c r="AC2655" t="s">
        <v>42</v>
      </c>
      <c r="AD2655" t="s">
        <v>73</v>
      </c>
      <c r="AE2655">
        <v>2</v>
      </c>
      <c r="AF2655" s="5">
        <v>955.32</v>
      </c>
      <c r="AG2655">
        <v>47</v>
      </c>
      <c r="AH2655" t="str">
        <f t="shared" si="41"/>
        <v>Middle Aged</v>
      </c>
    </row>
    <row r="2656" spans="1:34" x14ac:dyDescent="0.25">
      <c r="A2656">
        <v>3209</v>
      </c>
      <c r="B2656" s="1">
        <v>44310</v>
      </c>
      <c r="C2656">
        <v>5</v>
      </c>
      <c r="D2656" t="s">
        <v>106</v>
      </c>
      <c r="E2656" t="s">
        <v>54</v>
      </c>
      <c r="F2656" t="s">
        <v>30</v>
      </c>
      <c r="G2656" t="s">
        <v>31</v>
      </c>
      <c r="H2656" t="s">
        <v>45</v>
      </c>
      <c r="I2656" t="s">
        <v>55</v>
      </c>
      <c r="J2656" t="s">
        <v>34</v>
      </c>
      <c r="K2656" t="s">
        <v>188</v>
      </c>
      <c r="L2656" t="s">
        <v>65</v>
      </c>
      <c r="M2656" s="1">
        <v>30392</v>
      </c>
      <c r="N2656" t="s">
        <v>36</v>
      </c>
      <c r="O2656" t="s">
        <v>48</v>
      </c>
      <c r="P2656" t="s">
        <v>49</v>
      </c>
      <c r="Q2656" t="s">
        <v>39</v>
      </c>
      <c r="R2656" t="s">
        <v>40</v>
      </c>
      <c r="S2656" t="str">
        <f>IF(Table1[[#This Row],[Current Employee Rating]]&gt;=4,"High Performer",IF(Table1[[#This Row],[Current Employee Rating]]&gt;=3,"Average Performer","Low Performer"))</f>
        <v>High Performer</v>
      </c>
      <c r="T2656">
        <v>5</v>
      </c>
      <c r="U2656" s="1">
        <v>44939</v>
      </c>
      <c r="V2656">
        <v>3</v>
      </c>
      <c r="W2656" t="str">
        <f>IF(Table1[[#This Row],[Engagement Score]]&lt;3,"Low",IF(Table1[[#This Row],[Engagement Score]]&lt;4,"Medium","High"))</f>
        <v>Medium</v>
      </c>
      <c r="X2656">
        <v>3</v>
      </c>
      <c r="Y2656" t="str">
        <f>IF(Table1[[#This Row],[Satisfaction Score]]&lt;3,"Unsatisfied",IF(Table1[[#This Row],[Satisfaction Score]]&lt;4,"Neutral","Satisfied"))</f>
        <v>Neutral</v>
      </c>
      <c r="Z2656">
        <v>1</v>
      </c>
      <c r="AA2656" s="1">
        <v>44991</v>
      </c>
      <c r="AB2656" t="s">
        <v>62</v>
      </c>
      <c r="AC2656" t="s">
        <v>42</v>
      </c>
      <c r="AD2656" t="s">
        <v>52</v>
      </c>
      <c r="AE2656">
        <v>5</v>
      </c>
      <c r="AF2656" s="5">
        <v>259.70999999999998</v>
      </c>
      <c r="AG2656">
        <v>38</v>
      </c>
      <c r="AH2656" t="str">
        <f t="shared" si="41"/>
        <v>Adult</v>
      </c>
    </row>
    <row r="2657" spans="1:34" x14ac:dyDescent="0.25">
      <c r="A2657">
        <v>3210</v>
      </c>
      <c r="B2657" s="1">
        <v>43963</v>
      </c>
      <c r="C2657">
        <v>5</v>
      </c>
      <c r="D2657" t="s">
        <v>28</v>
      </c>
      <c r="E2657" t="s">
        <v>74</v>
      </c>
      <c r="F2657" t="s">
        <v>30</v>
      </c>
      <c r="G2657" t="s">
        <v>55</v>
      </c>
      <c r="H2657" t="s">
        <v>45</v>
      </c>
      <c r="I2657" t="s">
        <v>55</v>
      </c>
      <c r="J2657" t="s">
        <v>34</v>
      </c>
      <c r="K2657" t="s">
        <v>188</v>
      </c>
      <c r="L2657" t="s">
        <v>47</v>
      </c>
      <c r="M2657" s="1">
        <v>34133</v>
      </c>
      <c r="N2657" t="s">
        <v>36</v>
      </c>
      <c r="O2657" t="s">
        <v>37</v>
      </c>
      <c r="P2657" t="s">
        <v>49</v>
      </c>
      <c r="Q2657" t="s">
        <v>77</v>
      </c>
      <c r="R2657" t="s">
        <v>40</v>
      </c>
      <c r="S2657" t="str">
        <f>IF(Table1[[#This Row],[Current Employee Rating]]&gt;=4,"High Performer",IF(Table1[[#This Row],[Current Employee Rating]]&gt;=3,"Average Performer","Low Performer"))</f>
        <v>High Performer</v>
      </c>
      <c r="T2657">
        <v>5</v>
      </c>
      <c r="U2657" s="1">
        <v>45118</v>
      </c>
      <c r="V2657">
        <v>3</v>
      </c>
      <c r="W2657" t="str">
        <f>IF(Table1[[#This Row],[Engagement Score]]&lt;3,"Low",IF(Table1[[#This Row],[Engagement Score]]&lt;4,"Medium","High"))</f>
        <v>Medium</v>
      </c>
      <c r="X2657">
        <v>5</v>
      </c>
      <c r="Y2657" t="str">
        <f>IF(Table1[[#This Row],[Satisfaction Score]]&lt;3,"Unsatisfied",IF(Table1[[#This Row],[Satisfaction Score]]&lt;4,"Neutral","Satisfied"))</f>
        <v>Satisfied</v>
      </c>
      <c r="Z2657">
        <v>1</v>
      </c>
      <c r="AA2657" s="1">
        <v>44926</v>
      </c>
      <c r="AB2657" t="s">
        <v>62</v>
      </c>
      <c r="AC2657" t="s">
        <v>51</v>
      </c>
      <c r="AD2657" t="s">
        <v>43</v>
      </c>
      <c r="AE2657">
        <v>2</v>
      </c>
      <c r="AF2657" s="5">
        <v>128.88999999999999</v>
      </c>
      <c r="AG2657">
        <v>27</v>
      </c>
      <c r="AH2657" t="str">
        <f t="shared" si="41"/>
        <v>Adult</v>
      </c>
    </row>
    <row r="2658" spans="1:34" x14ac:dyDescent="0.25">
      <c r="A2658">
        <v>3211</v>
      </c>
      <c r="B2658" s="1">
        <v>45069</v>
      </c>
      <c r="C2658">
        <v>2</v>
      </c>
      <c r="D2658" t="s">
        <v>106</v>
      </c>
      <c r="E2658" t="s">
        <v>85</v>
      </c>
      <c r="F2658" t="s">
        <v>30</v>
      </c>
      <c r="G2658" t="s">
        <v>46</v>
      </c>
      <c r="H2658" t="s">
        <v>56</v>
      </c>
      <c r="I2658" t="s">
        <v>46</v>
      </c>
      <c r="J2658" t="s">
        <v>34</v>
      </c>
      <c r="K2658" t="s">
        <v>188</v>
      </c>
      <c r="L2658" t="s">
        <v>58</v>
      </c>
      <c r="M2658" s="1">
        <v>20327</v>
      </c>
      <c r="N2658" t="s">
        <v>36</v>
      </c>
      <c r="O2658" t="s">
        <v>37</v>
      </c>
      <c r="P2658" t="s">
        <v>60</v>
      </c>
      <c r="Q2658" t="s">
        <v>67</v>
      </c>
      <c r="R2658" t="s">
        <v>40</v>
      </c>
      <c r="S2658" t="str">
        <f>IF(Table1[[#This Row],[Current Employee Rating]]&gt;=4,"High Performer",IF(Table1[[#This Row],[Current Employee Rating]]&gt;=3,"Average Performer","Low Performer"))</f>
        <v>Low Performer</v>
      </c>
      <c r="T2658">
        <v>2</v>
      </c>
      <c r="U2658" s="1">
        <v>44843</v>
      </c>
      <c r="V2658">
        <v>1</v>
      </c>
      <c r="W2658" t="str">
        <f>IF(Table1[[#This Row],[Engagement Score]]&lt;3,"Low",IF(Table1[[#This Row],[Engagement Score]]&lt;4,"Medium","High"))</f>
        <v>Low</v>
      </c>
      <c r="X2658">
        <v>5</v>
      </c>
      <c r="Y2658" t="str">
        <f>IF(Table1[[#This Row],[Satisfaction Score]]&lt;3,"Unsatisfied",IF(Table1[[#This Row],[Satisfaction Score]]&lt;4,"Neutral","Satisfied"))</f>
        <v>Satisfied</v>
      </c>
      <c r="Z2658">
        <v>3</v>
      </c>
      <c r="AA2658" s="1">
        <v>44847</v>
      </c>
      <c r="AB2658" t="s">
        <v>50</v>
      </c>
      <c r="AC2658" t="s">
        <v>51</v>
      </c>
      <c r="AD2658" t="s">
        <v>52</v>
      </c>
      <c r="AE2658">
        <v>4</v>
      </c>
      <c r="AF2658" s="5">
        <v>513.76</v>
      </c>
      <c r="AG2658">
        <v>68</v>
      </c>
      <c r="AH2658" t="str">
        <f t="shared" si="41"/>
        <v>Old</v>
      </c>
    </row>
    <row r="2659" spans="1:34" x14ac:dyDescent="0.25">
      <c r="A2659">
        <v>3212</v>
      </c>
      <c r="B2659" s="1">
        <v>44192</v>
      </c>
      <c r="C2659">
        <v>5</v>
      </c>
      <c r="D2659" t="s">
        <v>106</v>
      </c>
      <c r="E2659" t="s">
        <v>94</v>
      </c>
      <c r="F2659" t="s">
        <v>108</v>
      </c>
      <c r="G2659" t="s">
        <v>55</v>
      </c>
      <c r="H2659" t="s">
        <v>32</v>
      </c>
      <c r="I2659" t="s">
        <v>46</v>
      </c>
      <c r="J2659" t="s">
        <v>34</v>
      </c>
      <c r="K2659" t="s">
        <v>188</v>
      </c>
      <c r="L2659" t="s">
        <v>70</v>
      </c>
      <c r="M2659" s="1">
        <v>26480</v>
      </c>
      <c r="N2659" t="s">
        <v>36</v>
      </c>
      <c r="O2659" t="s">
        <v>48</v>
      </c>
      <c r="P2659" t="s">
        <v>84</v>
      </c>
      <c r="Q2659" t="s">
        <v>67</v>
      </c>
      <c r="R2659" t="s">
        <v>40</v>
      </c>
      <c r="S2659" t="str">
        <f>IF(Table1[[#This Row],[Current Employee Rating]]&gt;=4,"High Performer",IF(Table1[[#This Row],[Current Employee Rating]]&gt;=3,"Average Performer","Low Performer"))</f>
        <v>High Performer</v>
      </c>
      <c r="T2659">
        <v>5</v>
      </c>
      <c r="U2659" s="1">
        <v>44994</v>
      </c>
      <c r="V2659">
        <v>2</v>
      </c>
      <c r="W2659" t="str">
        <f>IF(Table1[[#This Row],[Engagement Score]]&lt;3,"Low",IF(Table1[[#This Row],[Engagement Score]]&lt;4,"Medium","High"))</f>
        <v>Low</v>
      </c>
      <c r="X2659">
        <v>5</v>
      </c>
      <c r="Y2659" t="str">
        <f>IF(Table1[[#This Row],[Satisfaction Score]]&lt;3,"Unsatisfied",IF(Table1[[#This Row],[Satisfaction Score]]&lt;4,"Neutral","Satisfied"))</f>
        <v>Satisfied</v>
      </c>
      <c r="Z2659">
        <v>4</v>
      </c>
      <c r="AA2659" s="1">
        <v>44946</v>
      </c>
      <c r="AB2659" t="s">
        <v>50</v>
      </c>
      <c r="AC2659" t="s">
        <v>51</v>
      </c>
      <c r="AD2659" t="s">
        <v>43</v>
      </c>
      <c r="AE2659">
        <v>2</v>
      </c>
      <c r="AF2659" s="5">
        <v>944.89</v>
      </c>
      <c r="AG2659">
        <v>48</v>
      </c>
      <c r="AH2659" t="str">
        <f t="shared" si="41"/>
        <v>Middle Aged</v>
      </c>
    </row>
    <row r="2660" spans="1:34" x14ac:dyDescent="0.25">
      <c r="A2660">
        <v>3213</v>
      </c>
      <c r="B2660" s="1">
        <v>43421</v>
      </c>
      <c r="C2660">
        <v>7</v>
      </c>
      <c r="D2660" t="s">
        <v>28</v>
      </c>
      <c r="E2660" t="s">
        <v>74</v>
      </c>
      <c r="F2660" t="s">
        <v>30</v>
      </c>
      <c r="G2660" t="s">
        <v>55</v>
      </c>
      <c r="H2660" t="s">
        <v>45</v>
      </c>
      <c r="I2660" t="s">
        <v>46</v>
      </c>
      <c r="J2660" t="s">
        <v>34</v>
      </c>
      <c r="K2660" t="s">
        <v>188</v>
      </c>
      <c r="L2660" t="s">
        <v>70</v>
      </c>
      <c r="M2660" s="1">
        <v>19173</v>
      </c>
      <c r="N2660" t="s">
        <v>36</v>
      </c>
      <c r="O2660" t="s">
        <v>48</v>
      </c>
      <c r="P2660" t="s">
        <v>49</v>
      </c>
      <c r="Q2660" t="s">
        <v>39</v>
      </c>
      <c r="R2660" t="s">
        <v>40</v>
      </c>
      <c r="S2660" t="str">
        <f>IF(Table1[[#This Row],[Current Employee Rating]]&gt;=4,"High Performer",IF(Table1[[#This Row],[Current Employee Rating]]&gt;=3,"Average Performer","Low Performer"))</f>
        <v>Low Performer</v>
      </c>
      <c r="T2660">
        <v>2</v>
      </c>
      <c r="U2660" s="1">
        <v>44934</v>
      </c>
      <c r="V2660">
        <v>2</v>
      </c>
      <c r="W2660" t="str">
        <f>IF(Table1[[#This Row],[Engagement Score]]&lt;3,"Low",IF(Table1[[#This Row],[Engagement Score]]&lt;4,"Medium","High"))</f>
        <v>Low</v>
      </c>
      <c r="X2660">
        <v>5</v>
      </c>
      <c r="Y2660" t="str">
        <f>IF(Table1[[#This Row],[Satisfaction Score]]&lt;3,"Unsatisfied",IF(Table1[[#This Row],[Satisfaction Score]]&lt;4,"Neutral","Satisfied"))</f>
        <v>Satisfied</v>
      </c>
      <c r="Z2660">
        <v>1</v>
      </c>
      <c r="AA2660" s="1">
        <v>45025</v>
      </c>
      <c r="AB2660" t="s">
        <v>92</v>
      </c>
      <c r="AC2660" t="s">
        <v>51</v>
      </c>
      <c r="AD2660" t="s">
        <v>73</v>
      </c>
      <c r="AE2660">
        <v>2</v>
      </c>
      <c r="AF2660" s="5">
        <v>494.29</v>
      </c>
      <c r="AG2660">
        <v>66</v>
      </c>
      <c r="AH2660" t="str">
        <f t="shared" si="41"/>
        <v>Old</v>
      </c>
    </row>
    <row r="2661" spans="1:34" x14ac:dyDescent="0.25">
      <c r="A2661">
        <v>3214</v>
      </c>
      <c r="B2661" s="1">
        <v>43662</v>
      </c>
      <c r="C2661">
        <v>6</v>
      </c>
      <c r="D2661" t="s">
        <v>28</v>
      </c>
      <c r="E2661" t="s">
        <v>94</v>
      </c>
      <c r="F2661" t="s">
        <v>30</v>
      </c>
      <c r="G2661" t="s">
        <v>46</v>
      </c>
      <c r="H2661" t="s">
        <v>56</v>
      </c>
      <c r="I2661" t="s">
        <v>33</v>
      </c>
      <c r="J2661" t="s">
        <v>34</v>
      </c>
      <c r="K2661" t="s">
        <v>188</v>
      </c>
      <c r="L2661" t="s">
        <v>65</v>
      </c>
      <c r="M2661" s="1">
        <v>26655</v>
      </c>
      <c r="N2661" t="s">
        <v>36</v>
      </c>
      <c r="O2661" t="s">
        <v>37</v>
      </c>
      <c r="P2661" t="s">
        <v>84</v>
      </c>
      <c r="Q2661" t="s">
        <v>39</v>
      </c>
      <c r="R2661" t="s">
        <v>40</v>
      </c>
      <c r="S2661" t="str">
        <f>IF(Table1[[#This Row],[Current Employee Rating]]&gt;=4,"High Performer",IF(Table1[[#This Row],[Current Employee Rating]]&gt;=3,"Average Performer","Low Performer"))</f>
        <v>Low Performer</v>
      </c>
      <c r="T2661">
        <v>2</v>
      </c>
      <c r="U2661" s="1">
        <v>45030</v>
      </c>
      <c r="V2661">
        <v>3</v>
      </c>
      <c r="W2661" t="str">
        <f>IF(Table1[[#This Row],[Engagement Score]]&lt;3,"Low",IF(Table1[[#This Row],[Engagement Score]]&lt;4,"Medium","High"))</f>
        <v>Medium</v>
      </c>
      <c r="X2661">
        <v>1</v>
      </c>
      <c r="Y2661" t="str">
        <f>IF(Table1[[#This Row],[Satisfaction Score]]&lt;3,"Unsatisfied",IF(Table1[[#This Row],[Satisfaction Score]]&lt;4,"Neutral","Satisfied"))</f>
        <v>Unsatisfied</v>
      </c>
      <c r="Z2661">
        <v>2</v>
      </c>
      <c r="AA2661" s="1">
        <v>44951</v>
      </c>
      <c r="AB2661" t="s">
        <v>62</v>
      </c>
      <c r="AC2661" t="s">
        <v>42</v>
      </c>
      <c r="AD2661" t="s">
        <v>52</v>
      </c>
      <c r="AE2661">
        <v>4</v>
      </c>
      <c r="AF2661" s="5">
        <v>521.04999999999995</v>
      </c>
      <c r="AG2661">
        <v>47</v>
      </c>
      <c r="AH2661" t="str">
        <f t="shared" si="41"/>
        <v>Middle Aged</v>
      </c>
    </row>
    <row r="2662" spans="1:34" x14ac:dyDescent="0.25">
      <c r="A2662">
        <v>3215</v>
      </c>
      <c r="B2662" s="1">
        <v>43855</v>
      </c>
      <c r="C2662">
        <v>6</v>
      </c>
      <c r="D2662" t="s">
        <v>106</v>
      </c>
      <c r="E2662" t="s">
        <v>85</v>
      </c>
      <c r="F2662" t="s">
        <v>30</v>
      </c>
      <c r="G2662" t="s">
        <v>31</v>
      </c>
      <c r="H2662" t="s">
        <v>45</v>
      </c>
      <c r="I2662" t="s">
        <v>46</v>
      </c>
      <c r="J2662" t="s">
        <v>34</v>
      </c>
      <c r="K2662" t="s">
        <v>188</v>
      </c>
      <c r="L2662" t="s">
        <v>58</v>
      </c>
      <c r="M2662" s="1">
        <v>26818</v>
      </c>
      <c r="N2662" t="s">
        <v>36</v>
      </c>
      <c r="O2662" t="s">
        <v>48</v>
      </c>
      <c r="P2662" t="s">
        <v>38</v>
      </c>
      <c r="Q2662" t="s">
        <v>77</v>
      </c>
      <c r="R2662" t="s">
        <v>40</v>
      </c>
      <c r="S2662" t="str">
        <f>IF(Table1[[#This Row],[Current Employee Rating]]&gt;=4,"High Performer",IF(Table1[[#This Row],[Current Employee Rating]]&gt;=3,"Average Performer","Low Performer"))</f>
        <v>Average Performer</v>
      </c>
      <c r="T2662">
        <v>3</v>
      </c>
      <c r="U2662" s="1">
        <v>44877</v>
      </c>
      <c r="V2662">
        <v>4</v>
      </c>
      <c r="W2662" t="str">
        <f>IF(Table1[[#This Row],[Engagement Score]]&lt;3,"Low",IF(Table1[[#This Row],[Engagement Score]]&lt;4,"Medium","High"))</f>
        <v>High</v>
      </c>
      <c r="X2662">
        <v>3</v>
      </c>
      <c r="Y2662" t="str">
        <f>IF(Table1[[#This Row],[Satisfaction Score]]&lt;3,"Unsatisfied",IF(Table1[[#This Row],[Satisfaction Score]]&lt;4,"Neutral","Satisfied"))</f>
        <v>Neutral</v>
      </c>
      <c r="Z2662">
        <v>5</v>
      </c>
      <c r="AA2662" s="1">
        <v>45113</v>
      </c>
      <c r="AB2662" t="s">
        <v>92</v>
      </c>
      <c r="AC2662" t="s">
        <v>51</v>
      </c>
      <c r="AD2662" t="s">
        <v>43</v>
      </c>
      <c r="AE2662">
        <v>3</v>
      </c>
      <c r="AF2662" s="5">
        <v>183.77</v>
      </c>
      <c r="AG2662">
        <v>47</v>
      </c>
      <c r="AH2662" t="str">
        <f t="shared" si="41"/>
        <v>Middle Aged</v>
      </c>
    </row>
    <row r="2663" spans="1:34" x14ac:dyDescent="0.25">
      <c r="A2663">
        <v>3216</v>
      </c>
      <c r="B2663" s="1">
        <v>44424</v>
      </c>
      <c r="C2663">
        <v>4</v>
      </c>
      <c r="D2663" t="s">
        <v>28</v>
      </c>
      <c r="E2663" t="s">
        <v>87</v>
      </c>
      <c r="F2663" t="s">
        <v>30</v>
      </c>
      <c r="G2663" t="s">
        <v>46</v>
      </c>
      <c r="H2663" t="s">
        <v>45</v>
      </c>
      <c r="I2663" t="s">
        <v>33</v>
      </c>
      <c r="J2663" t="s">
        <v>34</v>
      </c>
      <c r="K2663" t="s">
        <v>188</v>
      </c>
      <c r="L2663" t="s">
        <v>97</v>
      </c>
      <c r="M2663" s="1">
        <v>26357</v>
      </c>
      <c r="N2663" t="s">
        <v>36</v>
      </c>
      <c r="O2663" t="s">
        <v>37</v>
      </c>
      <c r="P2663" t="s">
        <v>60</v>
      </c>
      <c r="Q2663" t="s">
        <v>77</v>
      </c>
      <c r="R2663" t="s">
        <v>40</v>
      </c>
      <c r="S2663" t="str">
        <f>IF(Table1[[#This Row],[Current Employee Rating]]&gt;=4,"High Performer",IF(Table1[[#This Row],[Current Employee Rating]]&gt;=3,"Average Performer","Low Performer"))</f>
        <v>High Performer</v>
      </c>
      <c r="T2663">
        <v>5</v>
      </c>
      <c r="U2663" s="1">
        <v>45014</v>
      </c>
      <c r="V2663">
        <v>1</v>
      </c>
      <c r="W2663" t="str">
        <f>IF(Table1[[#This Row],[Engagement Score]]&lt;3,"Low",IF(Table1[[#This Row],[Engagement Score]]&lt;4,"Medium","High"))</f>
        <v>Low</v>
      </c>
      <c r="X2663">
        <v>4</v>
      </c>
      <c r="Y2663" t="str">
        <f>IF(Table1[[#This Row],[Satisfaction Score]]&lt;3,"Unsatisfied",IF(Table1[[#This Row],[Satisfaction Score]]&lt;4,"Neutral","Satisfied"))</f>
        <v>Satisfied</v>
      </c>
      <c r="Z2663">
        <v>3</v>
      </c>
      <c r="AA2663" s="1">
        <v>45002</v>
      </c>
      <c r="AB2663" t="s">
        <v>41</v>
      </c>
      <c r="AC2663" t="s">
        <v>51</v>
      </c>
      <c r="AD2663" t="s">
        <v>73</v>
      </c>
      <c r="AE2663">
        <v>5</v>
      </c>
      <c r="AF2663" s="5">
        <v>143.08000000000001</v>
      </c>
      <c r="AG2663">
        <v>49</v>
      </c>
      <c r="AH2663" t="str">
        <f t="shared" si="41"/>
        <v>Middle Aged</v>
      </c>
    </row>
    <row r="2664" spans="1:34" x14ac:dyDescent="0.25">
      <c r="A2664">
        <v>3217</v>
      </c>
      <c r="B2664" s="1">
        <v>43485</v>
      </c>
      <c r="C2664">
        <v>7</v>
      </c>
      <c r="D2664" t="s">
        <v>106</v>
      </c>
      <c r="E2664" t="s">
        <v>69</v>
      </c>
      <c r="F2664" t="s">
        <v>108</v>
      </c>
      <c r="G2664" t="s">
        <v>31</v>
      </c>
      <c r="H2664" t="s">
        <v>56</v>
      </c>
      <c r="I2664" t="s">
        <v>55</v>
      </c>
      <c r="J2664" t="s">
        <v>34</v>
      </c>
      <c r="K2664" t="s">
        <v>188</v>
      </c>
      <c r="L2664" t="s">
        <v>65</v>
      </c>
      <c r="M2664" s="1">
        <v>25109</v>
      </c>
      <c r="N2664" t="s">
        <v>36</v>
      </c>
      <c r="O2664" t="s">
        <v>37</v>
      </c>
      <c r="P2664" t="s">
        <v>38</v>
      </c>
      <c r="Q2664" t="s">
        <v>61</v>
      </c>
      <c r="R2664" t="s">
        <v>40</v>
      </c>
      <c r="S2664" t="str">
        <f>IF(Table1[[#This Row],[Current Employee Rating]]&gt;=4,"High Performer",IF(Table1[[#This Row],[Current Employee Rating]]&gt;=3,"Average Performer","Low Performer"))</f>
        <v>Average Performer</v>
      </c>
      <c r="T2664">
        <v>3</v>
      </c>
      <c r="U2664" s="1">
        <v>44866</v>
      </c>
      <c r="V2664">
        <v>1</v>
      </c>
      <c r="W2664" t="str">
        <f>IF(Table1[[#This Row],[Engagement Score]]&lt;3,"Low",IF(Table1[[#This Row],[Engagement Score]]&lt;4,"Medium","High"))</f>
        <v>Low</v>
      </c>
      <c r="X2664">
        <v>2</v>
      </c>
      <c r="Y2664" t="str">
        <f>IF(Table1[[#This Row],[Satisfaction Score]]&lt;3,"Unsatisfied",IF(Table1[[#This Row],[Satisfaction Score]]&lt;4,"Neutral","Satisfied"))</f>
        <v>Unsatisfied</v>
      </c>
      <c r="Z2664">
        <v>1</v>
      </c>
      <c r="AA2664" s="1">
        <v>45086</v>
      </c>
      <c r="AB2664" t="s">
        <v>50</v>
      </c>
      <c r="AC2664" t="s">
        <v>51</v>
      </c>
      <c r="AD2664" t="s">
        <v>73</v>
      </c>
      <c r="AE2664">
        <v>3</v>
      </c>
      <c r="AF2664" s="5">
        <v>723.2</v>
      </c>
      <c r="AG2664">
        <v>51</v>
      </c>
      <c r="AH2664" t="str">
        <f t="shared" si="41"/>
        <v>Middle Aged</v>
      </c>
    </row>
    <row r="2665" spans="1:34" x14ac:dyDescent="0.25">
      <c r="A2665">
        <v>3218</v>
      </c>
      <c r="B2665" s="1">
        <v>43347</v>
      </c>
      <c r="C2665">
        <v>7</v>
      </c>
      <c r="D2665" t="s">
        <v>28</v>
      </c>
      <c r="E2665" t="s">
        <v>85</v>
      </c>
      <c r="F2665" t="s">
        <v>30</v>
      </c>
      <c r="G2665" t="s">
        <v>55</v>
      </c>
      <c r="H2665" t="s">
        <v>32</v>
      </c>
      <c r="I2665" t="s">
        <v>46</v>
      </c>
      <c r="J2665" t="s">
        <v>34</v>
      </c>
      <c r="K2665" t="s">
        <v>188</v>
      </c>
      <c r="L2665" t="s">
        <v>70</v>
      </c>
      <c r="M2665" s="1">
        <v>26127</v>
      </c>
      <c r="N2665" t="s">
        <v>36</v>
      </c>
      <c r="O2665" t="s">
        <v>48</v>
      </c>
      <c r="P2665" t="s">
        <v>60</v>
      </c>
      <c r="Q2665" t="s">
        <v>39</v>
      </c>
      <c r="R2665" t="s">
        <v>40</v>
      </c>
      <c r="S2665" t="str">
        <f>IF(Table1[[#This Row],[Current Employee Rating]]&gt;=4,"High Performer",IF(Table1[[#This Row],[Current Employee Rating]]&gt;=3,"Average Performer","Low Performer"))</f>
        <v>High Performer</v>
      </c>
      <c r="T2665">
        <v>5</v>
      </c>
      <c r="U2665" s="1">
        <v>44939</v>
      </c>
      <c r="V2665">
        <v>2</v>
      </c>
      <c r="W2665" t="str">
        <f>IF(Table1[[#This Row],[Engagement Score]]&lt;3,"Low",IF(Table1[[#This Row],[Engagement Score]]&lt;4,"Medium","High"))</f>
        <v>Low</v>
      </c>
      <c r="X2665">
        <v>2</v>
      </c>
      <c r="Y2665" t="str">
        <f>IF(Table1[[#This Row],[Satisfaction Score]]&lt;3,"Unsatisfied",IF(Table1[[#This Row],[Satisfaction Score]]&lt;4,"Neutral","Satisfied"))</f>
        <v>Unsatisfied</v>
      </c>
      <c r="Z2665">
        <v>5</v>
      </c>
      <c r="AA2665" s="1">
        <v>44947</v>
      </c>
      <c r="AB2665" t="s">
        <v>41</v>
      </c>
      <c r="AC2665" t="s">
        <v>51</v>
      </c>
      <c r="AD2665" t="s">
        <v>52</v>
      </c>
      <c r="AE2665">
        <v>2</v>
      </c>
      <c r="AF2665" s="5">
        <v>526.6</v>
      </c>
      <c r="AG2665">
        <v>47</v>
      </c>
      <c r="AH2665" t="str">
        <f t="shared" si="41"/>
        <v>Middle Aged</v>
      </c>
    </row>
    <row r="2666" spans="1:34" x14ac:dyDescent="0.25">
      <c r="A2666">
        <v>3219</v>
      </c>
      <c r="B2666" s="1">
        <v>43728</v>
      </c>
      <c r="C2666">
        <v>6</v>
      </c>
      <c r="D2666" t="s">
        <v>106</v>
      </c>
      <c r="E2666" t="s">
        <v>54</v>
      </c>
      <c r="F2666" t="s">
        <v>30</v>
      </c>
      <c r="G2666" t="s">
        <v>55</v>
      </c>
      <c r="H2666" t="s">
        <v>56</v>
      </c>
      <c r="I2666" t="s">
        <v>55</v>
      </c>
      <c r="J2666" t="s">
        <v>34</v>
      </c>
      <c r="K2666" t="s">
        <v>188</v>
      </c>
      <c r="L2666" t="s">
        <v>82</v>
      </c>
      <c r="M2666" s="1">
        <v>36754</v>
      </c>
      <c r="N2666" t="s">
        <v>36</v>
      </c>
      <c r="O2666" t="s">
        <v>37</v>
      </c>
      <c r="P2666" t="s">
        <v>72</v>
      </c>
      <c r="Q2666" t="s">
        <v>39</v>
      </c>
      <c r="R2666" t="s">
        <v>40</v>
      </c>
      <c r="S2666" t="str">
        <f>IF(Table1[[#This Row],[Current Employee Rating]]&gt;=4,"High Performer",IF(Table1[[#This Row],[Current Employee Rating]]&gt;=3,"Average Performer","Low Performer"))</f>
        <v>Average Performer</v>
      </c>
      <c r="T2666">
        <v>3</v>
      </c>
      <c r="U2666" s="1">
        <v>44963</v>
      </c>
      <c r="V2666">
        <v>3</v>
      </c>
      <c r="W2666" t="str">
        <f>IF(Table1[[#This Row],[Engagement Score]]&lt;3,"Low",IF(Table1[[#This Row],[Engagement Score]]&lt;4,"Medium","High"))</f>
        <v>Medium</v>
      </c>
      <c r="X2666">
        <v>3</v>
      </c>
      <c r="Y2666" t="str">
        <f>IF(Table1[[#This Row],[Satisfaction Score]]&lt;3,"Unsatisfied",IF(Table1[[#This Row],[Satisfaction Score]]&lt;4,"Neutral","Satisfied"))</f>
        <v>Neutral</v>
      </c>
      <c r="Z2666">
        <v>4</v>
      </c>
      <c r="AA2666" s="1">
        <v>45013</v>
      </c>
      <c r="AB2666" t="s">
        <v>92</v>
      </c>
      <c r="AC2666" t="s">
        <v>51</v>
      </c>
      <c r="AD2666" t="s">
        <v>73</v>
      </c>
      <c r="AE2666">
        <v>2</v>
      </c>
      <c r="AF2666" s="5">
        <v>771.06</v>
      </c>
      <c r="AG2666">
        <v>19</v>
      </c>
      <c r="AH2666" t="str">
        <f t="shared" si="41"/>
        <v>Young Adult</v>
      </c>
    </row>
    <row r="2667" spans="1:34" x14ac:dyDescent="0.25">
      <c r="A2667">
        <v>3220</v>
      </c>
      <c r="B2667" s="1">
        <v>45131</v>
      </c>
      <c r="C2667">
        <v>2</v>
      </c>
      <c r="D2667" t="s">
        <v>28</v>
      </c>
      <c r="E2667" t="s">
        <v>85</v>
      </c>
      <c r="F2667" t="s">
        <v>30</v>
      </c>
      <c r="G2667" t="s">
        <v>46</v>
      </c>
      <c r="H2667" t="s">
        <v>45</v>
      </c>
      <c r="I2667" t="s">
        <v>55</v>
      </c>
      <c r="J2667" t="s">
        <v>34</v>
      </c>
      <c r="K2667" t="s">
        <v>188</v>
      </c>
      <c r="L2667" t="s">
        <v>70</v>
      </c>
      <c r="M2667" s="1">
        <v>29505</v>
      </c>
      <c r="N2667" t="s">
        <v>36</v>
      </c>
      <c r="O2667" t="s">
        <v>37</v>
      </c>
      <c r="P2667" t="s">
        <v>60</v>
      </c>
      <c r="Q2667" t="s">
        <v>77</v>
      </c>
      <c r="R2667" t="s">
        <v>40</v>
      </c>
      <c r="S2667" t="str">
        <f>IF(Table1[[#This Row],[Current Employee Rating]]&gt;=4,"High Performer",IF(Table1[[#This Row],[Current Employee Rating]]&gt;=3,"Average Performer","Low Performer"))</f>
        <v>Low Performer</v>
      </c>
      <c r="T2667">
        <v>1</v>
      </c>
      <c r="U2667" s="1">
        <v>44795</v>
      </c>
      <c r="V2667">
        <v>5</v>
      </c>
      <c r="W2667" t="str">
        <f>IF(Table1[[#This Row],[Engagement Score]]&lt;3,"Low",IF(Table1[[#This Row],[Engagement Score]]&lt;4,"Medium","High"))</f>
        <v>High</v>
      </c>
      <c r="X2667">
        <v>4</v>
      </c>
      <c r="Y2667" t="str">
        <f>IF(Table1[[#This Row],[Satisfaction Score]]&lt;3,"Unsatisfied",IF(Table1[[#This Row],[Satisfaction Score]]&lt;4,"Neutral","Satisfied"))</f>
        <v>Satisfied</v>
      </c>
      <c r="Z2667">
        <v>3</v>
      </c>
      <c r="AA2667" s="1">
        <v>44876</v>
      </c>
      <c r="AB2667" t="s">
        <v>68</v>
      </c>
      <c r="AC2667" t="s">
        <v>42</v>
      </c>
      <c r="AD2667" t="s">
        <v>43</v>
      </c>
      <c r="AE2667">
        <v>4</v>
      </c>
      <c r="AF2667" s="5">
        <v>839.86</v>
      </c>
      <c r="AG2667">
        <v>43</v>
      </c>
      <c r="AH2667" t="str">
        <f t="shared" si="41"/>
        <v>Middle Aged</v>
      </c>
    </row>
    <row r="2668" spans="1:34" x14ac:dyDescent="0.25">
      <c r="A2668">
        <v>3221</v>
      </c>
      <c r="B2668" s="1">
        <v>45112</v>
      </c>
      <c r="C2668">
        <v>2</v>
      </c>
      <c r="D2668" t="s">
        <v>28</v>
      </c>
      <c r="E2668" t="s">
        <v>54</v>
      </c>
      <c r="F2668" t="s">
        <v>30</v>
      </c>
      <c r="G2668" t="s">
        <v>55</v>
      </c>
      <c r="H2668" t="s">
        <v>56</v>
      </c>
      <c r="I2668" t="s">
        <v>33</v>
      </c>
      <c r="J2668" t="s">
        <v>34</v>
      </c>
      <c r="K2668" t="s">
        <v>188</v>
      </c>
      <c r="L2668" t="s">
        <v>101</v>
      </c>
      <c r="M2668" s="1">
        <v>16802</v>
      </c>
      <c r="N2668" t="s">
        <v>36</v>
      </c>
      <c r="O2668" t="s">
        <v>48</v>
      </c>
      <c r="P2668" t="s">
        <v>60</v>
      </c>
      <c r="Q2668" t="s">
        <v>61</v>
      </c>
      <c r="R2668" t="s">
        <v>40</v>
      </c>
      <c r="S2668" t="str">
        <f>IF(Table1[[#This Row],[Current Employee Rating]]&gt;=4,"High Performer",IF(Table1[[#This Row],[Current Employee Rating]]&gt;=3,"Average Performer","Low Performer"))</f>
        <v>High Performer</v>
      </c>
      <c r="T2668">
        <v>4</v>
      </c>
      <c r="U2668" s="1">
        <v>45017</v>
      </c>
      <c r="V2668">
        <v>1</v>
      </c>
      <c r="W2668" t="str">
        <f>IF(Table1[[#This Row],[Engagement Score]]&lt;3,"Low",IF(Table1[[#This Row],[Engagement Score]]&lt;4,"Medium","High"))</f>
        <v>Low</v>
      </c>
      <c r="X2668">
        <v>3</v>
      </c>
      <c r="Y2668" t="str">
        <f>IF(Table1[[#This Row],[Satisfaction Score]]&lt;3,"Unsatisfied",IF(Table1[[#This Row],[Satisfaction Score]]&lt;4,"Neutral","Satisfied"))</f>
        <v>Neutral</v>
      </c>
      <c r="Z2668">
        <v>5</v>
      </c>
      <c r="AA2668" s="1">
        <v>45057</v>
      </c>
      <c r="AB2668" t="s">
        <v>92</v>
      </c>
      <c r="AC2668" t="s">
        <v>42</v>
      </c>
      <c r="AD2668" t="s">
        <v>43</v>
      </c>
      <c r="AE2668">
        <v>4</v>
      </c>
      <c r="AF2668" s="5">
        <v>628.77</v>
      </c>
      <c r="AG2668">
        <v>78</v>
      </c>
      <c r="AH2668" t="str">
        <f t="shared" si="41"/>
        <v>Old</v>
      </c>
    </row>
    <row r="2669" spans="1:34" x14ac:dyDescent="0.25">
      <c r="A2669">
        <v>3222</v>
      </c>
      <c r="B2669" s="1">
        <v>44207</v>
      </c>
      <c r="C2669">
        <v>5</v>
      </c>
      <c r="D2669" t="s">
        <v>28</v>
      </c>
      <c r="E2669" t="s">
        <v>69</v>
      </c>
      <c r="F2669" t="s">
        <v>30</v>
      </c>
      <c r="G2669" t="s">
        <v>31</v>
      </c>
      <c r="H2669" t="s">
        <v>45</v>
      </c>
      <c r="I2669" t="s">
        <v>46</v>
      </c>
      <c r="J2669" t="s">
        <v>34</v>
      </c>
      <c r="K2669" t="s">
        <v>188</v>
      </c>
      <c r="L2669" t="s">
        <v>100</v>
      </c>
      <c r="M2669" s="1">
        <v>33099</v>
      </c>
      <c r="N2669" t="s">
        <v>36</v>
      </c>
      <c r="O2669" t="s">
        <v>37</v>
      </c>
      <c r="P2669" t="s">
        <v>49</v>
      </c>
      <c r="Q2669" t="s">
        <v>67</v>
      </c>
      <c r="R2669" t="s">
        <v>40</v>
      </c>
      <c r="S2669" t="str">
        <f>IF(Table1[[#This Row],[Current Employee Rating]]&gt;=4,"High Performer",IF(Table1[[#This Row],[Current Employee Rating]]&gt;=3,"Average Performer","Low Performer"))</f>
        <v>Low Performer</v>
      </c>
      <c r="T2669">
        <v>2</v>
      </c>
      <c r="U2669" s="1">
        <v>44852</v>
      </c>
      <c r="V2669">
        <v>2</v>
      </c>
      <c r="W2669" t="str">
        <f>IF(Table1[[#This Row],[Engagement Score]]&lt;3,"Low",IF(Table1[[#This Row],[Engagement Score]]&lt;4,"Medium","High"))</f>
        <v>Low</v>
      </c>
      <c r="X2669">
        <v>5</v>
      </c>
      <c r="Y2669" t="str">
        <f>IF(Table1[[#This Row],[Satisfaction Score]]&lt;3,"Unsatisfied",IF(Table1[[#This Row],[Satisfaction Score]]&lt;4,"Neutral","Satisfied"))</f>
        <v>Satisfied</v>
      </c>
      <c r="Z2669">
        <v>1</v>
      </c>
      <c r="AA2669" s="1">
        <v>44829</v>
      </c>
      <c r="AB2669" t="s">
        <v>92</v>
      </c>
      <c r="AC2669" t="s">
        <v>42</v>
      </c>
      <c r="AD2669" t="s">
        <v>63</v>
      </c>
      <c r="AE2669">
        <v>3</v>
      </c>
      <c r="AF2669" s="5">
        <v>433.67</v>
      </c>
      <c r="AG2669">
        <v>31</v>
      </c>
      <c r="AH2669" t="str">
        <f t="shared" si="41"/>
        <v>Adult</v>
      </c>
    </row>
    <row r="2670" spans="1:34" x14ac:dyDescent="0.25">
      <c r="A2670">
        <v>3223</v>
      </c>
      <c r="B2670" s="1">
        <v>44871</v>
      </c>
      <c r="C2670">
        <v>3</v>
      </c>
      <c r="D2670" t="s">
        <v>28</v>
      </c>
      <c r="E2670" t="s">
        <v>29</v>
      </c>
      <c r="F2670" t="s">
        <v>30</v>
      </c>
      <c r="G2670" t="s">
        <v>55</v>
      </c>
      <c r="H2670" t="s">
        <v>45</v>
      </c>
      <c r="I2670" t="s">
        <v>55</v>
      </c>
      <c r="J2670" t="s">
        <v>34</v>
      </c>
      <c r="K2670" t="s">
        <v>188</v>
      </c>
      <c r="L2670" t="s">
        <v>89</v>
      </c>
      <c r="M2670" s="1">
        <v>19279</v>
      </c>
      <c r="N2670" t="s">
        <v>36</v>
      </c>
      <c r="O2670" t="s">
        <v>37</v>
      </c>
      <c r="P2670" t="s">
        <v>84</v>
      </c>
      <c r="Q2670" t="s">
        <v>61</v>
      </c>
      <c r="R2670" t="s">
        <v>40</v>
      </c>
      <c r="S2670" t="str">
        <f>IF(Table1[[#This Row],[Current Employee Rating]]&gt;=4,"High Performer",IF(Table1[[#This Row],[Current Employee Rating]]&gt;=3,"Average Performer","Low Performer"))</f>
        <v>High Performer</v>
      </c>
      <c r="T2670">
        <v>5</v>
      </c>
      <c r="U2670" s="1">
        <v>44876</v>
      </c>
      <c r="V2670">
        <v>4</v>
      </c>
      <c r="W2670" t="str">
        <f>IF(Table1[[#This Row],[Engagement Score]]&lt;3,"Low",IF(Table1[[#This Row],[Engagement Score]]&lt;4,"Medium","High"))</f>
        <v>High</v>
      </c>
      <c r="X2670">
        <v>4</v>
      </c>
      <c r="Y2670" t="str">
        <f>IF(Table1[[#This Row],[Satisfaction Score]]&lt;3,"Unsatisfied",IF(Table1[[#This Row],[Satisfaction Score]]&lt;4,"Neutral","Satisfied"))</f>
        <v>Satisfied</v>
      </c>
      <c r="Z2670">
        <v>2</v>
      </c>
      <c r="AA2670" s="1">
        <v>44999</v>
      </c>
      <c r="AB2670" t="s">
        <v>92</v>
      </c>
      <c r="AC2670" t="s">
        <v>42</v>
      </c>
      <c r="AD2670" t="s">
        <v>52</v>
      </c>
      <c r="AE2670">
        <v>4</v>
      </c>
      <c r="AF2670" s="5">
        <v>158.97</v>
      </c>
      <c r="AG2670">
        <v>70</v>
      </c>
      <c r="AH2670" t="str">
        <f t="shared" si="41"/>
        <v>Old</v>
      </c>
    </row>
    <row r="2671" spans="1:34" x14ac:dyDescent="0.25">
      <c r="A2671">
        <v>3224</v>
      </c>
      <c r="B2671" s="1">
        <v>45019</v>
      </c>
      <c r="C2671">
        <v>3</v>
      </c>
      <c r="D2671" t="s">
        <v>28</v>
      </c>
      <c r="E2671" t="s">
        <v>85</v>
      </c>
      <c r="F2671" t="s">
        <v>30</v>
      </c>
      <c r="G2671" t="s">
        <v>46</v>
      </c>
      <c r="H2671" t="s">
        <v>45</v>
      </c>
      <c r="I2671" t="s">
        <v>46</v>
      </c>
      <c r="J2671" t="s">
        <v>34</v>
      </c>
      <c r="K2671" t="s">
        <v>188</v>
      </c>
      <c r="L2671" t="s">
        <v>104</v>
      </c>
      <c r="M2671" s="1">
        <v>25605</v>
      </c>
      <c r="N2671" t="s">
        <v>36</v>
      </c>
      <c r="O2671" t="s">
        <v>37</v>
      </c>
      <c r="P2671" t="s">
        <v>38</v>
      </c>
      <c r="Q2671" t="s">
        <v>61</v>
      </c>
      <c r="R2671" t="s">
        <v>40</v>
      </c>
      <c r="S2671" t="str">
        <f>IF(Table1[[#This Row],[Current Employee Rating]]&gt;=4,"High Performer",IF(Table1[[#This Row],[Current Employee Rating]]&gt;=3,"Average Performer","Low Performer"))</f>
        <v>High Performer</v>
      </c>
      <c r="T2671">
        <v>5</v>
      </c>
      <c r="U2671" s="1">
        <v>45045</v>
      </c>
      <c r="V2671">
        <v>2</v>
      </c>
      <c r="W2671" t="str">
        <f>IF(Table1[[#This Row],[Engagement Score]]&lt;3,"Low",IF(Table1[[#This Row],[Engagement Score]]&lt;4,"Medium","High"))</f>
        <v>Low</v>
      </c>
      <c r="X2671">
        <v>4</v>
      </c>
      <c r="Y2671" t="str">
        <f>IF(Table1[[#This Row],[Satisfaction Score]]&lt;3,"Unsatisfied",IF(Table1[[#This Row],[Satisfaction Score]]&lt;4,"Neutral","Satisfied"))</f>
        <v>Satisfied</v>
      </c>
      <c r="Z2671">
        <v>5</v>
      </c>
      <c r="AA2671" s="1">
        <v>44818</v>
      </c>
      <c r="AB2671" t="s">
        <v>62</v>
      </c>
      <c r="AC2671" t="s">
        <v>51</v>
      </c>
      <c r="AD2671" t="s">
        <v>63</v>
      </c>
      <c r="AE2671">
        <v>2</v>
      </c>
      <c r="AF2671" s="5">
        <v>107.77</v>
      </c>
      <c r="AG2671">
        <v>53</v>
      </c>
      <c r="AH2671" t="str">
        <f t="shared" si="41"/>
        <v>Middle Aged</v>
      </c>
    </row>
    <row r="2672" spans="1:34" x14ac:dyDescent="0.25">
      <c r="A2672">
        <v>3225</v>
      </c>
      <c r="B2672" s="1">
        <v>44354</v>
      </c>
      <c r="C2672">
        <v>4</v>
      </c>
      <c r="D2672" t="s">
        <v>28</v>
      </c>
      <c r="E2672" t="s">
        <v>44</v>
      </c>
      <c r="F2672" t="s">
        <v>30</v>
      </c>
      <c r="G2672" t="s">
        <v>31</v>
      </c>
      <c r="H2672" t="s">
        <v>56</v>
      </c>
      <c r="I2672" t="s">
        <v>46</v>
      </c>
      <c r="J2672" t="s">
        <v>34</v>
      </c>
      <c r="K2672" t="s">
        <v>188</v>
      </c>
      <c r="L2672" t="s">
        <v>65</v>
      </c>
      <c r="M2672" s="1">
        <v>28335</v>
      </c>
      <c r="N2672" t="s">
        <v>36</v>
      </c>
      <c r="O2672" t="s">
        <v>37</v>
      </c>
      <c r="P2672" t="s">
        <v>38</v>
      </c>
      <c r="Q2672" t="s">
        <v>77</v>
      </c>
      <c r="R2672" t="s">
        <v>40</v>
      </c>
      <c r="S2672" t="str">
        <f>IF(Table1[[#This Row],[Current Employee Rating]]&gt;=4,"High Performer",IF(Table1[[#This Row],[Current Employee Rating]]&gt;=3,"Average Performer","Low Performer"))</f>
        <v>Average Performer</v>
      </c>
      <c r="T2672">
        <v>3</v>
      </c>
      <c r="U2672" s="1">
        <v>44834</v>
      </c>
      <c r="V2672">
        <v>3</v>
      </c>
      <c r="W2672" t="str">
        <f>IF(Table1[[#This Row],[Engagement Score]]&lt;3,"Low",IF(Table1[[#This Row],[Engagement Score]]&lt;4,"Medium","High"))</f>
        <v>Medium</v>
      </c>
      <c r="X2672">
        <v>1</v>
      </c>
      <c r="Y2672" t="str">
        <f>IF(Table1[[#This Row],[Satisfaction Score]]&lt;3,"Unsatisfied",IF(Table1[[#This Row],[Satisfaction Score]]&lt;4,"Neutral","Satisfied"))</f>
        <v>Unsatisfied</v>
      </c>
      <c r="Z2672">
        <v>1</v>
      </c>
      <c r="AA2672" s="1">
        <v>45133</v>
      </c>
      <c r="AB2672" t="s">
        <v>92</v>
      </c>
      <c r="AC2672" t="s">
        <v>42</v>
      </c>
      <c r="AD2672" t="s">
        <v>63</v>
      </c>
      <c r="AE2672">
        <v>1</v>
      </c>
      <c r="AF2672" s="5">
        <v>374.1</v>
      </c>
      <c r="AG2672">
        <v>44</v>
      </c>
      <c r="AH2672" t="str">
        <f t="shared" si="41"/>
        <v>Middle Aged</v>
      </c>
    </row>
    <row r="2673" spans="1:34" x14ac:dyDescent="0.25">
      <c r="A2673">
        <v>3226</v>
      </c>
      <c r="B2673" s="1">
        <v>43485</v>
      </c>
      <c r="C2673">
        <v>7</v>
      </c>
      <c r="D2673" t="s">
        <v>28</v>
      </c>
      <c r="E2673" t="s">
        <v>87</v>
      </c>
      <c r="F2673" t="s">
        <v>30</v>
      </c>
      <c r="G2673" t="s">
        <v>31</v>
      </c>
      <c r="H2673" t="s">
        <v>56</v>
      </c>
      <c r="I2673" t="s">
        <v>55</v>
      </c>
      <c r="J2673" t="s">
        <v>34</v>
      </c>
      <c r="K2673" t="s">
        <v>188</v>
      </c>
      <c r="L2673" t="s">
        <v>75</v>
      </c>
      <c r="M2673" s="1">
        <v>32508</v>
      </c>
      <c r="N2673" t="s">
        <v>36</v>
      </c>
      <c r="O2673" t="s">
        <v>37</v>
      </c>
      <c r="P2673" t="s">
        <v>72</v>
      </c>
      <c r="Q2673" t="s">
        <v>67</v>
      </c>
      <c r="R2673" t="s">
        <v>40</v>
      </c>
      <c r="S2673" t="str">
        <f>IF(Table1[[#This Row],[Current Employee Rating]]&gt;=4,"High Performer",IF(Table1[[#This Row],[Current Employee Rating]]&gt;=3,"Average Performer","Low Performer"))</f>
        <v>High Performer</v>
      </c>
      <c r="T2673">
        <v>4</v>
      </c>
      <c r="U2673" s="1">
        <v>44840</v>
      </c>
      <c r="V2673">
        <v>1</v>
      </c>
      <c r="W2673" t="str">
        <f>IF(Table1[[#This Row],[Engagement Score]]&lt;3,"Low",IF(Table1[[#This Row],[Engagement Score]]&lt;4,"Medium","High"))</f>
        <v>Low</v>
      </c>
      <c r="X2673">
        <v>2</v>
      </c>
      <c r="Y2673" t="str">
        <f>IF(Table1[[#This Row],[Satisfaction Score]]&lt;3,"Unsatisfied",IF(Table1[[#This Row],[Satisfaction Score]]&lt;4,"Neutral","Satisfied"))</f>
        <v>Unsatisfied</v>
      </c>
      <c r="Z2673">
        <v>3</v>
      </c>
      <c r="AA2673" s="1">
        <v>44986</v>
      </c>
      <c r="AB2673" t="s">
        <v>41</v>
      </c>
      <c r="AC2673" t="s">
        <v>51</v>
      </c>
      <c r="AD2673" t="s">
        <v>52</v>
      </c>
      <c r="AE2673">
        <v>2</v>
      </c>
      <c r="AF2673" s="5">
        <v>471.42</v>
      </c>
      <c r="AG2673">
        <v>31</v>
      </c>
      <c r="AH2673" t="str">
        <f t="shared" si="41"/>
        <v>Adult</v>
      </c>
    </row>
    <row r="2674" spans="1:34" x14ac:dyDescent="0.25">
      <c r="A2674">
        <v>3228</v>
      </c>
      <c r="B2674" s="1">
        <v>43612</v>
      </c>
      <c r="C2674">
        <v>6</v>
      </c>
      <c r="D2674" t="s">
        <v>28</v>
      </c>
      <c r="E2674" t="s">
        <v>94</v>
      </c>
      <c r="F2674" t="s">
        <v>108</v>
      </c>
      <c r="G2674" t="s">
        <v>55</v>
      </c>
      <c r="H2674" t="s">
        <v>32</v>
      </c>
      <c r="I2674" t="s">
        <v>33</v>
      </c>
      <c r="J2674" t="s">
        <v>34</v>
      </c>
      <c r="K2674" t="s">
        <v>188</v>
      </c>
      <c r="L2674" t="s">
        <v>70</v>
      </c>
      <c r="M2674" s="1">
        <v>16956</v>
      </c>
      <c r="N2674" t="s">
        <v>36</v>
      </c>
      <c r="O2674" t="s">
        <v>48</v>
      </c>
      <c r="P2674" t="s">
        <v>49</v>
      </c>
      <c r="Q2674" t="s">
        <v>61</v>
      </c>
      <c r="R2674" t="s">
        <v>40</v>
      </c>
      <c r="S2674" t="str">
        <f>IF(Table1[[#This Row],[Current Employee Rating]]&gt;=4,"High Performer",IF(Table1[[#This Row],[Current Employee Rating]]&gt;=3,"Average Performer","Low Performer"))</f>
        <v>Low Performer</v>
      </c>
      <c r="T2674">
        <v>2</v>
      </c>
      <c r="U2674" s="1">
        <v>44878</v>
      </c>
      <c r="V2674">
        <v>3</v>
      </c>
      <c r="W2674" t="str">
        <f>IF(Table1[[#This Row],[Engagement Score]]&lt;3,"Low",IF(Table1[[#This Row],[Engagement Score]]&lt;4,"Medium","High"))</f>
        <v>Medium</v>
      </c>
      <c r="X2674">
        <v>5</v>
      </c>
      <c r="Y2674" t="str">
        <f>IF(Table1[[#This Row],[Satisfaction Score]]&lt;3,"Unsatisfied",IF(Table1[[#This Row],[Satisfaction Score]]&lt;4,"Neutral","Satisfied"))</f>
        <v>Satisfied</v>
      </c>
      <c r="Z2674">
        <v>3</v>
      </c>
      <c r="AA2674" s="1">
        <v>44782</v>
      </c>
      <c r="AB2674" t="s">
        <v>50</v>
      </c>
      <c r="AC2674" t="s">
        <v>51</v>
      </c>
      <c r="AD2674" t="s">
        <v>73</v>
      </c>
      <c r="AE2674">
        <v>3</v>
      </c>
      <c r="AF2674" s="5">
        <v>272.77</v>
      </c>
      <c r="AG2674">
        <v>73</v>
      </c>
      <c r="AH2674" t="str">
        <f t="shared" si="41"/>
        <v>Old</v>
      </c>
    </row>
    <row r="2675" spans="1:34" x14ac:dyDescent="0.25">
      <c r="A2675">
        <v>3229</v>
      </c>
      <c r="B2675" s="1">
        <v>44913</v>
      </c>
      <c r="C2675">
        <v>3</v>
      </c>
      <c r="D2675" t="s">
        <v>28</v>
      </c>
      <c r="E2675" t="s">
        <v>74</v>
      </c>
      <c r="F2675" t="s">
        <v>30</v>
      </c>
      <c r="G2675" t="s">
        <v>31</v>
      </c>
      <c r="H2675" t="s">
        <v>32</v>
      </c>
      <c r="I2675" t="s">
        <v>33</v>
      </c>
      <c r="J2675" t="s">
        <v>34</v>
      </c>
      <c r="K2675" t="s">
        <v>188</v>
      </c>
      <c r="L2675" t="s">
        <v>79</v>
      </c>
      <c r="M2675" s="1">
        <v>16789</v>
      </c>
      <c r="N2675" t="s">
        <v>36</v>
      </c>
      <c r="O2675" t="s">
        <v>48</v>
      </c>
      <c r="P2675" t="s">
        <v>60</v>
      </c>
      <c r="Q2675" t="s">
        <v>39</v>
      </c>
      <c r="R2675" t="s">
        <v>40</v>
      </c>
      <c r="S2675" t="str">
        <f>IF(Table1[[#This Row],[Current Employee Rating]]&gt;=4,"High Performer",IF(Table1[[#This Row],[Current Employee Rating]]&gt;=3,"Average Performer","Low Performer"))</f>
        <v>Low Performer</v>
      </c>
      <c r="T2675">
        <v>1</v>
      </c>
      <c r="U2675" s="1">
        <v>44833</v>
      </c>
      <c r="V2675">
        <v>4</v>
      </c>
      <c r="W2675" t="str">
        <f>IF(Table1[[#This Row],[Engagement Score]]&lt;3,"Low",IF(Table1[[#This Row],[Engagement Score]]&lt;4,"Medium","High"))</f>
        <v>High</v>
      </c>
      <c r="X2675">
        <v>3</v>
      </c>
      <c r="Y2675" t="str">
        <f>IF(Table1[[#This Row],[Satisfaction Score]]&lt;3,"Unsatisfied",IF(Table1[[#This Row],[Satisfaction Score]]&lt;4,"Neutral","Satisfied"))</f>
        <v>Neutral</v>
      </c>
      <c r="Z2675">
        <v>4</v>
      </c>
      <c r="AA2675" s="1">
        <v>44925</v>
      </c>
      <c r="AB2675" t="s">
        <v>68</v>
      </c>
      <c r="AC2675" t="s">
        <v>42</v>
      </c>
      <c r="AD2675" t="s">
        <v>52</v>
      </c>
      <c r="AE2675">
        <v>3</v>
      </c>
      <c r="AF2675" s="5">
        <v>757.48</v>
      </c>
      <c r="AG2675">
        <v>77</v>
      </c>
      <c r="AH2675" t="str">
        <f t="shared" si="41"/>
        <v>Old</v>
      </c>
    </row>
    <row r="2676" spans="1:34" x14ac:dyDescent="0.25">
      <c r="A2676">
        <v>3231</v>
      </c>
      <c r="B2676" s="1">
        <v>44340</v>
      </c>
      <c r="C2676">
        <v>4</v>
      </c>
      <c r="D2676" t="s">
        <v>28</v>
      </c>
      <c r="E2676" t="s">
        <v>54</v>
      </c>
      <c r="F2676" t="s">
        <v>30</v>
      </c>
      <c r="G2676" t="s">
        <v>55</v>
      </c>
      <c r="H2676" t="s">
        <v>32</v>
      </c>
      <c r="I2676" t="s">
        <v>46</v>
      </c>
      <c r="J2676" t="s">
        <v>34</v>
      </c>
      <c r="K2676" t="s">
        <v>188</v>
      </c>
      <c r="L2676" t="s">
        <v>100</v>
      </c>
      <c r="M2676" s="1">
        <v>35564</v>
      </c>
      <c r="N2676" t="s">
        <v>36</v>
      </c>
      <c r="O2676" t="s">
        <v>37</v>
      </c>
      <c r="P2676" t="s">
        <v>38</v>
      </c>
      <c r="Q2676" t="s">
        <v>77</v>
      </c>
      <c r="R2676" t="s">
        <v>78</v>
      </c>
      <c r="S2676" t="str">
        <f>IF(Table1[[#This Row],[Current Employee Rating]]&gt;=4,"High Performer",IF(Table1[[#This Row],[Current Employee Rating]]&gt;=3,"Average Performer","Low Performer"))</f>
        <v>Low Performer</v>
      </c>
      <c r="T2676">
        <v>2</v>
      </c>
      <c r="U2676" s="1">
        <v>44906</v>
      </c>
      <c r="V2676">
        <v>5</v>
      </c>
      <c r="W2676" t="str">
        <f>IF(Table1[[#This Row],[Engagement Score]]&lt;3,"Low",IF(Table1[[#This Row],[Engagement Score]]&lt;4,"Medium","High"))</f>
        <v>High</v>
      </c>
      <c r="X2676">
        <v>3</v>
      </c>
      <c r="Y2676" t="str">
        <f>IF(Table1[[#This Row],[Satisfaction Score]]&lt;3,"Unsatisfied",IF(Table1[[#This Row],[Satisfaction Score]]&lt;4,"Neutral","Satisfied"))</f>
        <v>Neutral</v>
      </c>
      <c r="Z2676">
        <v>3</v>
      </c>
      <c r="AA2676" s="1">
        <v>44858</v>
      </c>
      <c r="AB2676" t="s">
        <v>50</v>
      </c>
      <c r="AC2676" t="s">
        <v>51</v>
      </c>
      <c r="AD2676" t="s">
        <v>43</v>
      </c>
      <c r="AE2676">
        <v>3</v>
      </c>
      <c r="AF2676" s="5">
        <v>668.59</v>
      </c>
      <c r="AG2676">
        <v>24</v>
      </c>
      <c r="AH2676" t="str">
        <f t="shared" si="41"/>
        <v>Young Adult</v>
      </c>
    </row>
    <row r="2677" spans="1:34" x14ac:dyDescent="0.25">
      <c r="A2677">
        <v>3234</v>
      </c>
      <c r="B2677" s="1">
        <v>44431</v>
      </c>
      <c r="C2677">
        <v>4</v>
      </c>
      <c r="D2677" t="s">
        <v>28</v>
      </c>
      <c r="E2677" t="s">
        <v>85</v>
      </c>
      <c r="F2677" t="s">
        <v>30</v>
      </c>
      <c r="G2677" t="s">
        <v>46</v>
      </c>
      <c r="H2677" t="s">
        <v>56</v>
      </c>
      <c r="I2677" t="s">
        <v>33</v>
      </c>
      <c r="J2677" t="s">
        <v>34</v>
      </c>
      <c r="K2677" t="s">
        <v>188</v>
      </c>
      <c r="L2677" t="s">
        <v>65</v>
      </c>
      <c r="M2677" s="1">
        <v>21665</v>
      </c>
      <c r="N2677" t="s">
        <v>36</v>
      </c>
      <c r="O2677" t="s">
        <v>48</v>
      </c>
      <c r="P2677" t="s">
        <v>72</v>
      </c>
      <c r="Q2677" t="s">
        <v>39</v>
      </c>
      <c r="R2677" t="s">
        <v>40</v>
      </c>
      <c r="S2677" t="str">
        <f>IF(Table1[[#This Row],[Current Employee Rating]]&gt;=4,"High Performer",IF(Table1[[#This Row],[Current Employee Rating]]&gt;=3,"Average Performer","Low Performer"))</f>
        <v>Average Performer</v>
      </c>
      <c r="T2677">
        <v>3</v>
      </c>
      <c r="U2677" s="1">
        <v>45025</v>
      </c>
      <c r="V2677">
        <v>1</v>
      </c>
      <c r="W2677" t="str">
        <f>IF(Table1[[#This Row],[Engagement Score]]&lt;3,"Low",IF(Table1[[#This Row],[Engagement Score]]&lt;4,"Medium","High"))</f>
        <v>Low</v>
      </c>
      <c r="X2677">
        <v>3</v>
      </c>
      <c r="Y2677" t="str">
        <f>IF(Table1[[#This Row],[Satisfaction Score]]&lt;3,"Unsatisfied",IF(Table1[[#This Row],[Satisfaction Score]]&lt;4,"Neutral","Satisfied"))</f>
        <v>Neutral</v>
      </c>
      <c r="Z2677">
        <v>4</v>
      </c>
      <c r="AA2677" s="1">
        <v>44868</v>
      </c>
      <c r="AB2677" t="s">
        <v>41</v>
      </c>
      <c r="AC2677" t="s">
        <v>42</v>
      </c>
      <c r="AD2677" t="s">
        <v>63</v>
      </c>
      <c r="AE2677">
        <v>3</v>
      </c>
      <c r="AF2677" s="5">
        <v>185.58</v>
      </c>
      <c r="AG2677">
        <v>62</v>
      </c>
      <c r="AH2677" t="str">
        <f t="shared" si="41"/>
        <v>Old</v>
      </c>
    </row>
    <row r="2678" spans="1:34" x14ac:dyDescent="0.25">
      <c r="A2678">
        <v>3235</v>
      </c>
      <c r="B2678" s="1">
        <v>44553</v>
      </c>
      <c r="C2678">
        <v>4</v>
      </c>
      <c r="D2678" t="s">
        <v>28</v>
      </c>
      <c r="E2678" t="s">
        <v>44</v>
      </c>
      <c r="F2678" t="s">
        <v>30</v>
      </c>
      <c r="G2678" t="s">
        <v>31</v>
      </c>
      <c r="H2678" t="s">
        <v>32</v>
      </c>
      <c r="I2678" t="s">
        <v>33</v>
      </c>
      <c r="J2678" t="s">
        <v>34</v>
      </c>
      <c r="K2678" t="s">
        <v>188</v>
      </c>
      <c r="L2678" t="s">
        <v>79</v>
      </c>
      <c r="M2678" s="1">
        <v>23224</v>
      </c>
      <c r="N2678" t="s">
        <v>36</v>
      </c>
      <c r="O2678" t="s">
        <v>48</v>
      </c>
      <c r="P2678" t="s">
        <v>49</v>
      </c>
      <c r="Q2678" t="s">
        <v>67</v>
      </c>
      <c r="R2678" t="s">
        <v>40</v>
      </c>
      <c r="S2678" t="str">
        <f>IF(Table1[[#This Row],[Current Employee Rating]]&gt;=4,"High Performer",IF(Table1[[#This Row],[Current Employee Rating]]&gt;=3,"Average Performer","Low Performer"))</f>
        <v>Low Performer</v>
      </c>
      <c r="T2678">
        <v>2</v>
      </c>
      <c r="U2678" s="1">
        <v>44856</v>
      </c>
      <c r="V2678">
        <v>3</v>
      </c>
      <c r="W2678" t="str">
        <f>IF(Table1[[#This Row],[Engagement Score]]&lt;3,"Low",IF(Table1[[#This Row],[Engagement Score]]&lt;4,"Medium","High"))</f>
        <v>Medium</v>
      </c>
      <c r="X2678">
        <v>4</v>
      </c>
      <c r="Y2678" t="str">
        <f>IF(Table1[[#This Row],[Satisfaction Score]]&lt;3,"Unsatisfied",IF(Table1[[#This Row],[Satisfaction Score]]&lt;4,"Neutral","Satisfied"))</f>
        <v>Satisfied</v>
      </c>
      <c r="Z2678">
        <v>1</v>
      </c>
      <c r="AA2678" s="1">
        <v>44965</v>
      </c>
      <c r="AB2678" t="s">
        <v>62</v>
      </c>
      <c r="AC2678" t="s">
        <v>42</v>
      </c>
      <c r="AD2678" t="s">
        <v>43</v>
      </c>
      <c r="AE2678">
        <v>3</v>
      </c>
      <c r="AF2678" s="5">
        <v>667.23</v>
      </c>
      <c r="AG2678">
        <v>58</v>
      </c>
      <c r="AH2678" t="str">
        <f t="shared" si="41"/>
        <v>Middle Aged</v>
      </c>
    </row>
    <row r="2679" spans="1:34" x14ac:dyDescent="0.25">
      <c r="A2679">
        <v>3236</v>
      </c>
      <c r="B2679" s="1">
        <v>44585</v>
      </c>
      <c r="C2679">
        <v>4</v>
      </c>
      <c r="D2679" t="s">
        <v>106</v>
      </c>
      <c r="E2679" t="s">
        <v>81</v>
      </c>
      <c r="F2679" t="s">
        <v>30</v>
      </c>
      <c r="G2679" t="s">
        <v>31</v>
      </c>
      <c r="H2679" t="s">
        <v>32</v>
      </c>
      <c r="I2679" t="s">
        <v>55</v>
      </c>
      <c r="J2679" t="s">
        <v>34</v>
      </c>
      <c r="K2679" t="s">
        <v>188</v>
      </c>
      <c r="L2679" t="s">
        <v>104</v>
      </c>
      <c r="M2679" s="1">
        <v>29010</v>
      </c>
      <c r="N2679" t="s">
        <v>36</v>
      </c>
      <c r="O2679" t="s">
        <v>37</v>
      </c>
      <c r="P2679" t="s">
        <v>84</v>
      </c>
      <c r="Q2679" t="s">
        <v>67</v>
      </c>
      <c r="R2679" t="s">
        <v>40</v>
      </c>
      <c r="S2679" t="str">
        <f>IF(Table1[[#This Row],[Current Employee Rating]]&gt;=4,"High Performer",IF(Table1[[#This Row],[Current Employee Rating]]&gt;=3,"Average Performer","Low Performer"))</f>
        <v>High Performer</v>
      </c>
      <c r="T2679">
        <v>5</v>
      </c>
      <c r="U2679" s="1">
        <v>45044</v>
      </c>
      <c r="V2679">
        <v>2</v>
      </c>
      <c r="W2679" t="str">
        <f>IF(Table1[[#This Row],[Engagement Score]]&lt;3,"Low",IF(Table1[[#This Row],[Engagement Score]]&lt;4,"Medium","High"))</f>
        <v>Low</v>
      </c>
      <c r="X2679">
        <v>4</v>
      </c>
      <c r="Y2679" t="str">
        <f>IF(Table1[[#This Row],[Satisfaction Score]]&lt;3,"Unsatisfied",IF(Table1[[#This Row],[Satisfaction Score]]&lt;4,"Neutral","Satisfied"))</f>
        <v>Satisfied</v>
      </c>
      <c r="Z2679">
        <v>1</v>
      </c>
      <c r="AA2679" s="1">
        <v>44912</v>
      </c>
      <c r="AB2679" t="s">
        <v>92</v>
      </c>
      <c r="AC2679" t="s">
        <v>42</v>
      </c>
      <c r="AD2679" t="s">
        <v>63</v>
      </c>
      <c r="AE2679">
        <v>5</v>
      </c>
      <c r="AF2679" s="5">
        <v>209.99</v>
      </c>
      <c r="AG2679">
        <v>43</v>
      </c>
      <c r="AH2679" t="str">
        <f t="shared" si="41"/>
        <v>Middle Aged</v>
      </c>
    </row>
    <row r="2680" spans="1:34" x14ac:dyDescent="0.25">
      <c r="A2680">
        <v>3237</v>
      </c>
      <c r="B2680" s="1">
        <v>44886</v>
      </c>
      <c r="C2680">
        <v>3</v>
      </c>
      <c r="D2680" t="s">
        <v>106</v>
      </c>
      <c r="E2680" t="s">
        <v>54</v>
      </c>
      <c r="F2680" t="s">
        <v>30</v>
      </c>
      <c r="G2680" t="s">
        <v>31</v>
      </c>
      <c r="H2680" t="s">
        <v>56</v>
      </c>
      <c r="I2680" t="s">
        <v>33</v>
      </c>
      <c r="J2680" t="s">
        <v>34</v>
      </c>
      <c r="K2680" t="s">
        <v>188</v>
      </c>
      <c r="L2680" t="s">
        <v>75</v>
      </c>
      <c r="M2680" s="1">
        <v>32119</v>
      </c>
      <c r="N2680" t="s">
        <v>36</v>
      </c>
      <c r="O2680" t="s">
        <v>48</v>
      </c>
      <c r="P2680" t="s">
        <v>38</v>
      </c>
      <c r="Q2680" t="s">
        <v>67</v>
      </c>
      <c r="R2680" t="s">
        <v>40</v>
      </c>
      <c r="S2680" t="str">
        <f>IF(Table1[[#This Row],[Current Employee Rating]]&gt;=4,"High Performer",IF(Table1[[#This Row],[Current Employee Rating]]&gt;=3,"Average Performer","Low Performer"))</f>
        <v>High Performer</v>
      </c>
      <c r="T2680">
        <v>4</v>
      </c>
      <c r="U2680" s="1">
        <v>44967</v>
      </c>
      <c r="V2680">
        <v>5</v>
      </c>
      <c r="W2680" t="str">
        <f>IF(Table1[[#This Row],[Engagement Score]]&lt;3,"Low",IF(Table1[[#This Row],[Engagement Score]]&lt;4,"Medium","High"))</f>
        <v>High</v>
      </c>
      <c r="X2680">
        <v>1</v>
      </c>
      <c r="Y2680" t="str">
        <f>IF(Table1[[#This Row],[Satisfaction Score]]&lt;3,"Unsatisfied",IF(Table1[[#This Row],[Satisfaction Score]]&lt;4,"Neutral","Satisfied"))</f>
        <v>Unsatisfied</v>
      </c>
      <c r="Z2680">
        <v>2</v>
      </c>
      <c r="AA2680" s="1">
        <v>45089</v>
      </c>
      <c r="AB2680" t="s">
        <v>41</v>
      </c>
      <c r="AC2680" t="s">
        <v>42</v>
      </c>
      <c r="AD2680" t="s">
        <v>43</v>
      </c>
      <c r="AE2680">
        <v>5</v>
      </c>
      <c r="AF2680" s="5">
        <v>114.81</v>
      </c>
      <c r="AG2680">
        <v>35</v>
      </c>
      <c r="AH2680" t="str">
        <f t="shared" si="41"/>
        <v>Adult</v>
      </c>
    </row>
    <row r="2681" spans="1:34" x14ac:dyDescent="0.25">
      <c r="A2681">
        <v>3238</v>
      </c>
      <c r="B2681" s="1">
        <v>43438</v>
      </c>
      <c r="C2681">
        <v>7</v>
      </c>
      <c r="D2681" t="s">
        <v>106</v>
      </c>
      <c r="E2681" t="s">
        <v>94</v>
      </c>
      <c r="F2681" t="s">
        <v>108</v>
      </c>
      <c r="G2681" t="s">
        <v>31</v>
      </c>
      <c r="H2681" t="s">
        <v>45</v>
      </c>
      <c r="I2681" t="s">
        <v>46</v>
      </c>
      <c r="J2681" t="s">
        <v>34</v>
      </c>
      <c r="K2681" t="s">
        <v>188</v>
      </c>
      <c r="L2681" t="s">
        <v>101</v>
      </c>
      <c r="M2681" s="1">
        <v>36773</v>
      </c>
      <c r="N2681" t="s">
        <v>36</v>
      </c>
      <c r="O2681" t="s">
        <v>48</v>
      </c>
      <c r="P2681" t="s">
        <v>60</v>
      </c>
      <c r="Q2681" t="s">
        <v>77</v>
      </c>
      <c r="R2681" t="s">
        <v>40</v>
      </c>
      <c r="S2681" t="str">
        <f>IF(Table1[[#This Row],[Current Employee Rating]]&gt;=4,"High Performer",IF(Table1[[#This Row],[Current Employee Rating]]&gt;=3,"Average Performer","Low Performer"))</f>
        <v>High Performer</v>
      </c>
      <c r="T2681">
        <v>4</v>
      </c>
      <c r="U2681" s="1">
        <v>45021</v>
      </c>
      <c r="V2681">
        <v>5</v>
      </c>
      <c r="W2681" t="str">
        <f>IF(Table1[[#This Row],[Engagement Score]]&lt;3,"Low",IF(Table1[[#This Row],[Engagement Score]]&lt;4,"Medium","High"))</f>
        <v>High</v>
      </c>
      <c r="X2681">
        <v>3</v>
      </c>
      <c r="Y2681" t="str">
        <f>IF(Table1[[#This Row],[Satisfaction Score]]&lt;3,"Unsatisfied",IF(Table1[[#This Row],[Satisfaction Score]]&lt;4,"Neutral","Satisfied"))</f>
        <v>Neutral</v>
      </c>
      <c r="Z2681">
        <v>5</v>
      </c>
      <c r="AA2681" s="1">
        <v>44965</v>
      </c>
      <c r="AB2681" t="s">
        <v>62</v>
      </c>
      <c r="AC2681" t="s">
        <v>51</v>
      </c>
      <c r="AD2681" t="s">
        <v>52</v>
      </c>
      <c r="AE2681">
        <v>2</v>
      </c>
      <c r="AF2681" s="5">
        <v>964.12</v>
      </c>
      <c r="AG2681">
        <v>18</v>
      </c>
      <c r="AH2681" t="str">
        <f t="shared" si="41"/>
        <v>Young Adult</v>
      </c>
    </row>
    <row r="2682" spans="1:34" x14ac:dyDescent="0.25">
      <c r="A2682">
        <v>3239</v>
      </c>
      <c r="B2682" s="1">
        <v>43618</v>
      </c>
      <c r="C2682">
        <v>6</v>
      </c>
      <c r="D2682" t="s">
        <v>106</v>
      </c>
      <c r="E2682" t="s">
        <v>85</v>
      </c>
      <c r="F2682" t="s">
        <v>30</v>
      </c>
      <c r="G2682" t="s">
        <v>46</v>
      </c>
      <c r="H2682" t="s">
        <v>32</v>
      </c>
      <c r="I2682" t="s">
        <v>33</v>
      </c>
      <c r="J2682" t="s">
        <v>34</v>
      </c>
      <c r="K2682" t="s">
        <v>188</v>
      </c>
      <c r="L2682" t="s">
        <v>70</v>
      </c>
      <c r="M2682" s="1">
        <v>33804</v>
      </c>
      <c r="N2682" t="s">
        <v>36</v>
      </c>
      <c r="O2682" t="s">
        <v>48</v>
      </c>
      <c r="P2682" t="s">
        <v>72</v>
      </c>
      <c r="Q2682" t="s">
        <v>61</v>
      </c>
      <c r="R2682" t="s">
        <v>40</v>
      </c>
      <c r="S2682" t="str">
        <f>IF(Table1[[#This Row],[Current Employee Rating]]&gt;=4,"High Performer",IF(Table1[[#This Row],[Current Employee Rating]]&gt;=3,"Average Performer","Low Performer"))</f>
        <v>Average Performer</v>
      </c>
      <c r="T2682">
        <v>3</v>
      </c>
      <c r="U2682" s="1">
        <v>45090</v>
      </c>
      <c r="V2682">
        <v>5</v>
      </c>
      <c r="W2682" t="str">
        <f>IF(Table1[[#This Row],[Engagement Score]]&lt;3,"Low",IF(Table1[[#This Row],[Engagement Score]]&lt;4,"Medium","High"))</f>
        <v>High</v>
      </c>
      <c r="X2682">
        <v>2</v>
      </c>
      <c r="Y2682" t="str">
        <f>IF(Table1[[#This Row],[Satisfaction Score]]&lt;3,"Unsatisfied",IF(Table1[[#This Row],[Satisfaction Score]]&lt;4,"Neutral","Satisfied"))</f>
        <v>Unsatisfied</v>
      </c>
      <c r="Z2682">
        <v>5</v>
      </c>
      <c r="AA2682" s="1">
        <v>44849</v>
      </c>
      <c r="AB2682" t="s">
        <v>41</v>
      </c>
      <c r="AC2682" t="s">
        <v>51</v>
      </c>
      <c r="AD2682" t="s">
        <v>73</v>
      </c>
      <c r="AE2682">
        <v>1</v>
      </c>
      <c r="AF2682" s="5">
        <v>818.77</v>
      </c>
      <c r="AG2682">
        <v>27</v>
      </c>
      <c r="AH2682" t="str">
        <f t="shared" si="41"/>
        <v>Adult</v>
      </c>
    </row>
    <row r="2683" spans="1:34" x14ac:dyDescent="0.25">
      <c r="A2683">
        <v>3240</v>
      </c>
      <c r="B2683" s="1">
        <v>43324</v>
      </c>
      <c r="C2683">
        <v>7</v>
      </c>
      <c r="D2683" t="s">
        <v>106</v>
      </c>
      <c r="E2683" t="s">
        <v>64</v>
      </c>
      <c r="F2683" t="s">
        <v>108</v>
      </c>
      <c r="G2683" t="s">
        <v>55</v>
      </c>
      <c r="H2683" t="s">
        <v>32</v>
      </c>
      <c r="I2683" t="s">
        <v>33</v>
      </c>
      <c r="J2683" t="s">
        <v>34</v>
      </c>
      <c r="K2683" t="s">
        <v>188</v>
      </c>
      <c r="L2683" t="s">
        <v>100</v>
      </c>
      <c r="M2683" s="1">
        <v>29285</v>
      </c>
      <c r="N2683" t="s">
        <v>36</v>
      </c>
      <c r="O2683" t="s">
        <v>37</v>
      </c>
      <c r="P2683" t="s">
        <v>84</v>
      </c>
      <c r="Q2683" t="s">
        <v>67</v>
      </c>
      <c r="R2683" t="s">
        <v>40</v>
      </c>
      <c r="S2683" t="str">
        <f>IF(Table1[[#This Row],[Current Employee Rating]]&gt;=4,"High Performer",IF(Table1[[#This Row],[Current Employee Rating]]&gt;=3,"Average Performer","Low Performer"))</f>
        <v>Low Performer</v>
      </c>
      <c r="T2683">
        <v>2</v>
      </c>
      <c r="U2683" s="1">
        <v>44795</v>
      </c>
      <c r="V2683">
        <v>2</v>
      </c>
      <c r="W2683" t="str">
        <f>IF(Table1[[#This Row],[Engagement Score]]&lt;3,"Low",IF(Table1[[#This Row],[Engagement Score]]&lt;4,"Medium","High"))</f>
        <v>Low</v>
      </c>
      <c r="X2683">
        <v>5</v>
      </c>
      <c r="Y2683" t="str">
        <f>IF(Table1[[#This Row],[Satisfaction Score]]&lt;3,"Unsatisfied",IF(Table1[[#This Row],[Satisfaction Score]]&lt;4,"Neutral","Satisfied"))</f>
        <v>Satisfied</v>
      </c>
      <c r="Z2683">
        <v>4</v>
      </c>
      <c r="AA2683" s="1">
        <v>44849</v>
      </c>
      <c r="AB2683" t="s">
        <v>62</v>
      </c>
      <c r="AC2683" t="s">
        <v>51</v>
      </c>
      <c r="AD2683" t="s">
        <v>73</v>
      </c>
      <c r="AE2683">
        <v>3</v>
      </c>
      <c r="AF2683" s="5">
        <v>801.31</v>
      </c>
      <c r="AG2683">
        <v>38</v>
      </c>
      <c r="AH2683" t="str">
        <f t="shared" si="41"/>
        <v>Adult</v>
      </c>
    </row>
    <row r="2684" spans="1:34" x14ac:dyDescent="0.25">
      <c r="A2684">
        <v>3241</v>
      </c>
      <c r="B2684" s="1">
        <v>44696</v>
      </c>
      <c r="C2684">
        <v>3</v>
      </c>
      <c r="D2684" t="s">
        <v>106</v>
      </c>
      <c r="E2684" t="s">
        <v>74</v>
      </c>
      <c r="F2684" t="s">
        <v>30</v>
      </c>
      <c r="G2684" t="s">
        <v>46</v>
      </c>
      <c r="H2684" t="s">
        <v>56</v>
      </c>
      <c r="I2684" t="s">
        <v>55</v>
      </c>
      <c r="J2684" t="s">
        <v>34</v>
      </c>
      <c r="K2684" t="s">
        <v>188</v>
      </c>
      <c r="L2684" t="s">
        <v>58</v>
      </c>
      <c r="M2684" s="1">
        <v>17512</v>
      </c>
      <c r="N2684" t="s">
        <v>36</v>
      </c>
      <c r="O2684" t="s">
        <v>37</v>
      </c>
      <c r="P2684" t="s">
        <v>38</v>
      </c>
      <c r="Q2684" t="s">
        <v>77</v>
      </c>
      <c r="R2684" t="s">
        <v>40</v>
      </c>
      <c r="S2684" t="str">
        <f>IF(Table1[[#This Row],[Current Employee Rating]]&gt;=4,"High Performer",IF(Table1[[#This Row],[Current Employee Rating]]&gt;=3,"Average Performer","Low Performer"))</f>
        <v>Low Performer</v>
      </c>
      <c r="T2684">
        <v>1</v>
      </c>
      <c r="U2684" s="1">
        <v>45080</v>
      </c>
      <c r="V2684">
        <v>1</v>
      </c>
      <c r="W2684" t="str">
        <f>IF(Table1[[#This Row],[Engagement Score]]&lt;3,"Low",IF(Table1[[#This Row],[Engagement Score]]&lt;4,"Medium","High"))</f>
        <v>Low</v>
      </c>
      <c r="X2684">
        <v>5</v>
      </c>
      <c r="Y2684" t="str">
        <f>IF(Table1[[#This Row],[Satisfaction Score]]&lt;3,"Unsatisfied",IF(Table1[[#This Row],[Satisfaction Score]]&lt;4,"Neutral","Satisfied"))</f>
        <v>Satisfied</v>
      </c>
      <c r="Z2684">
        <v>3</v>
      </c>
      <c r="AA2684" s="1">
        <v>44848</v>
      </c>
      <c r="AB2684" t="s">
        <v>92</v>
      </c>
      <c r="AC2684" t="s">
        <v>42</v>
      </c>
      <c r="AD2684" t="s">
        <v>63</v>
      </c>
      <c r="AE2684">
        <v>5</v>
      </c>
      <c r="AF2684" s="5">
        <v>674.84</v>
      </c>
      <c r="AG2684">
        <v>75</v>
      </c>
      <c r="AH2684" t="str">
        <f t="shared" si="41"/>
        <v>Old</v>
      </c>
    </row>
    <row r="2685" spans="1:34" x14ac:dyDescent="0.25">
      <c r="A2685">
        <v>3242</v>
      </c>
      <c r="B2685" s="1">
        <v>44523</v>
      </c>
      <c r="C2685">
        <v>4</v>
      </c>
      <c r="D2685" t="s">
        <v>28</v>
      </c>
      <c r="E2685" t="s">
        <v>81</v>
      </c>
      <c r="F2685" t="s">
        <v>108</v>
      </c>
      <c r="G2685" t="s">
        <v>31</v>
      </c>
      <c r="H2685" t="s">
        <v>32</v>
      </c>
      <c r="I2685" t="s">
        <v>55</v>
      </c>
      <c r="J2685" t="s">
        <v>34</v>
      </c>
      <c r="K2685" t="s">
        <v>188</v>
      </c>
      <c r="L2685" t="s">
        <v>47</v>
      </c>
      <c r="M2685" s="1">
        <v>20192</v>
      </c>
      <c r="N2685" t="s">
        <v>36</v>
      </c>
      <c r="O2685" t="s">
        <v>48</v>
      </c>
      <c r="P2685" t="s">
        <v>49</v>
      </c>
      <c r="Q2685" t="s">
        <v>61</v>
      </c>
      <c r="R2685" t="s">
        <v>40</v>
      </c>
      <c r="S2685" t="str">
        <f>IF(Table1[[#This Row],[Current Employee Rating]]&gt;=4,"High Performer",IF(Table1[[#This Row],[Current Employee Rating]]&gt;=3,"Average Performer","Low Performer"))</f>
        <v>Average Performer</v>
      </c>
      <c r="T2685">
        <v>3</v>
      </c>
      <c r="U2685" s="1">
        <v>45086</v>
      </c>
      <c r="V2685">
        <v>3</v>
      </c>
      <c r="W2685" t="str">
        <f>IF(Table1[[#This Row],[Engagement Score]]&lt;3,"Low",IF(Table1[[#This Row],[Engagement Score]]&lt;4,"Medium","High"))</f>
        <v>Medium</v>
      </c>
      <c r="X2685">
        <v>3</v>
      </c>
      <c r="Y2685" t="str">
        <f>IF(Table1[[#This Row],[Satisfaction Score]]&lt;3,"Unsatisfied",IF(Table1[[#This Row],[Satisfaction Score]]&lt;4,"Neutral","Satisfied"))</f>
        <v>Neutral</v>
      </c>
      <c r="Z2685">
        <v>1</v>
      </c>
      <c r="AA2685" s="1">
        <v>44859</v>
      </c>
      <c r="AB2685" t="s">
        <v>92</v>
      </c>
      <c r="AC2685" t="s">
        <v>42</v>
      </c>
      <c r="AD2685" t="s">
        <v>52</v>
      </c>
      <c r="AE2685">
        <v>2</v>
      </c>
      <c r="AF2685" s="5">
        <v>364.55</v>
      </c>
      <c r="AG2685">
        <v>66</v>
      </c>
      <c r="AH2685" t="str">
        <f t="shared" si="41"/>
        <v>Old</v>
      </c>
    </row>
    <row r="2686" spans="1:34" x14ac:dyDescent="0.25">
      <c r="A2686">
        <v>3243</v>
      </c>
      <c r="B2686" s="1">
        <v>44178</v>
      </c>
      <c r="C2686">
        <v>5</v>
      </c>
      <c r="D2686" t="s">
        <v>28</v>
      </c>
      <c r="E2686" t="s">
        <v>54</v>
      </c>
      <c r="F2686" t="s">
        <v>30</v>
      </c>
      <c r="G2686" t="s">
        <v>55</v>
      </c>
      <c r="H2686" t="s">
        <v>32</v>
      </c>
      <c r="I2686" t="s">
        <v>55</v>
      </c>
      <c r="J2686" t="s">
        <v>34</v>
      </c>
      <c r="K2686" t="s">
        <v>188</v>
      </c>
      <c r="L2686" t="s">
        <v>89</v>
      </c>
      <c r="M2686" s="1">
        <v>20128</v>
      </c>
      <c r="N2686" t="s">
        <v>36</v>
      </c>
      <c r="O2686" t="s">
        <v>48</v>
      </c>
      <c r="P2686" t="s">
        <v>49</v>
      </c>
      <c r="Q2686" t="s">
        <v>67</v>
      </c>
      <c r="R2686" t="s">
        <v>40</v>
      </c>
      <c r="S2686" t="str">
        <f>IF(Table1[[#This Row],[Current Employee Rating]]&gt;=4,"High Performer",IF(Table1[[#This Row],[Current Employee Rating]]&gt;=3,"Average Performer","Low Performer"))</f>
        <v>Low Performer</v>
      </c>
      <c r="T2686">
        <v>2</v>
      </c>
      <c r="U2686" s="1">
        <v>44890</v>
      </c>
      <c r="V2686">
        <v>2</v>
      </c>
      <c r="W2686" t="str">
        <f>IF(Table1[[#This Row],[Engagement Score]]&lt;3,"Low",IF(Table1[[#This Row],[Engagement Score]]&lt;4,"Medium","High"))</f>
        <v>Low</v>
      </c>
      <c r="X2686">
        <v>3</v>
      </c>
      <c r="Y2686" t="str">
        <f>IF(Table1[[#This Row],[Satisfaction Score]]&lt;3,"Unsatisfied",IF(Table1[[#This Row],[Satisfaction Score]]&lt;4,"Neutral","Satisfied"))</f>
        <v>Neutral</v>
      </c>
      <c r="Z2686">
        <v>1</v>
      </c>
      <c r="AA2686" s="1">
        <v>44824</v>
      </c>
      <c r="AB2686" t="s">
        <v>68</v>
      </c>
      <c r="AC2686" t="s">
        <v>42</v>
      </c>
      <c r="AD2686" t="s">
        <v>63</v>
      </c>
      <c r="AE2686">
        <v>1</v>
      </c>
      <c r="AF2686" s="5">
        <v>174.03</v>
      </c>
      <c r="AG2686">
        <v>65</v>
      </c>
      <c r="AH2686" t="str">
        <f t="shared" si="41"/>
        <v>Old</v>
      </c>
    </row>
    <row r="2687" spans="1:34" x14ac:dyDescent="0.25">
      <c r="A2687">
        <v>3244</v>
      </c>
      <c r="B2687" s="1">
        <v>44405</v>
      </c>
      <c r="C2687">
        <v>4</v>
      </c>
      <c r="D2687" t="s">
        <v>28</v>
      </c>
      <c r="E2687" t="s">
        <v>69</v>
      </c>
      <c r="F2687" t="s">
        <v>30</v>
      </c>
      <c r="G2687" t="s">
        <v>46</v>
      </c>
      <c r="H2687" t="s">
        <v>32</v>
      </c>
      <c r="I2687" t="s">
        <v>33</v>
      </c>
      <c r="J2687" t="s">
        <v>34</v>
      </c>
      <c r="K2687" t="s">
        <v>188</v>
      </c>
      <c r="L2687" t="s">
        <v>100</v>
      </c>
      <c r="M2687" s="1">
        <v>17884</v>
      </c>
      <c r="N2687" t="s">
        <v>36</v>
      </c>
      <c r="O2687" t="s">
        <v>37</v>
      </c>
      <c r="P2687" t="s">
        <v>72</v>
      </c>
      <c r="Q2687" t="s">
        <v>77</v>
      </c>
      <c r="R2687" t="s">
        <v>40</v>
      </c>
      <c r="S2687" t="str">
        <f>IF(Table1[[#This Row],[Current Employee Rating]]&gt;=4,"High Performer",IF(Table1[[#This Row],[Current Employee Rating]]&gt;=3,"Average Performer","Low Performer"))</f>
        <v>Low Performer</v>
      </c>
      <c r="T2687">
        <v>2</v>
      </c>
      <c r="U2687" s="1">
        <v>45010</v>
      </c>
      <c r="V2687">
        <v>2</v>
      </c>
      <c r="W2687" t="str">
        <f>IF(Table1[[#This Row],[Engagement Score]]&lt;3,"Low",IF(Table1[[#This Row],[Engagement Score]]&lt;4,"Medium","High"))</f>
        <v>Low</v>
      </c>
      <c r="X2687">
        <v>1</v>
      </c>
      <c r="Y2687" t="str">
        <f>IF(Table1[[#This Row],[Satisfaction Score]]&lt;3,"Unsatisfied",IF(Table1[[#This Row],[Satisfaction Score]]&lt;4,"Neutral","Satisfied"))</f>
        <v>Unsatisfied</v>
      </c>
      <c r="Z2687">
        <v>1</v>
      </c>
      <c r="AA2687" s="1">
        <v>44896</v>
      </c>
      <c r="AB2687" t="s">
        <v>92</v>
      </c>
      <c r="AC2687" t="s">
        <v>42</v>
      </c>
      <c r="AD2687" t="s">
        <v>43</v>
      </c>
      <c r="AE2687">
        <v>4</v>
      </c>
      <c r="AF2687" s="5">
        <v>816.37</v>
      </c>
      <c r="AG2687">
        <v>73</v>
      </c>
      <c r="AH2687" t="str">
        <f t="shared" si="41"/>
        <v>Old</v>
      </c>
    </row>
    <row r="2688" spans="1:34" x14ac:dyDescent="0.25">
      <c r="A2688">
        <v>3245</v>
      </c>
      <c r="B2688" s="1">
        <v>43623</v>
      </c>
      <c r="C2688">
        <v>6</v>
      </c>
      <c r="D2688" t="s">
        <v>28</v>
      </c>
      <c r="E2688" t="s">
        <v>29</v>
      </c>
      <c r="F2688" t="s">
        <v>108</v>
      </c>
      <c r="G2688" t="s">
        <v>55</v>
      </c>
      <c r="H2688" t="s">
        <v>45</v>
      </c>
      <c r="I2688" t="s">
        <v>55</v>
      </c>
      <c r="J2688" t="s">
        <v>34</v>
      </c>
      <c r="K2688" t="s">
        <v>188</v>
      </c>
      <c r="L2688" t="s">
        <v>70</v>
      </c>
      <c r="M2688" s="1">
        <v>17633</v>
      </c>
      <c r="N2688" t="s">
        <v>36</v>
      </c>
      <c r="O2688" t="s">
        <v>37</v>
      </c>
      <c r="P2688" t="s">
        <v>72</v>
      </c>
      <c r="Q2688" t="s">
        <v>67</v>
      </c>
      <c r="R2688" t="s">
        <v>40</v>
      </c>
      <c r="S2688" t="str">
        <f>IF(Table1[[#This Row],[Current Employee Rating]]&gt;=4,"High Performer",IF(Table1[[#This Row],[Current Employee Rating]]&gt;=3,"Average Performer","Low Performer"))</f>
        <v>Low Performer</v>
      </c>
      <c r="T2688">
        <v>1</v>
      </c>
      <c r="U2688" s="1">
        <v>44883</v>
      </c>
      <c r="V2688">
        <v>3</v>
      </c>
      <c r="W2688" t="str">
        <f>IF(Table1[[#This Row],[Engagement Score]]&lt;3,"Low",IF(Table1[[#This Row],[Engagement Score]]&lt;4,"Medium","High"))</f>
        <v>Medium</v>
      </c>
      <c r="X2688">
        <v>5</v>
      </c>
      <c r="Y2688" t="str">
        <f>IF(Table1[[#This Row],[Satisfaction Score]]&lt;3,"Unsatisfied",IF(Table1[[#This Row],[Satisfaction Score]]&lt;4,"Neutral","Satisfied"))</f>
        <v>Satisfied</v>
      </c>
      <c r="Z2688">
        <v>2</v>
      </c>
      <c r="AA2688" s="1">
        <v>45045</v>
      </c>
      <c r="AB2688" t="s">
        <v>62</v>
      </c>
      <c r="AC2688" t="s">
        <v>51</v>
      </c>
      <c r="AD2688" t="s">
        <v>52</v>
      </c>
      <c r="AE2688">
        <v>1</v>
      </c>
      <c r="AF2688" s="5">
        <v>163.79</v>
      </c>
      <c r="AG2688">
        <v>71</v>
      </c>
      <c r="AH2688" t="str">
        <f t="shared" si="41"/>
        <v>Old</v>
      </c>
    </row>
    <row r="2689" spans="1:34" x14ac:dyDescent="0.25">
      <c r="A2689">
        <v>3246</v>
      </c>
      <c r="B2689" s="1">
        <v>43628</v>
      </c>
      <c r="C2689">
        <v>6</v>
      </c>
      <c r="D2689" t="s">
        <v>28</v>
      </c>
      <c r="E2689" t="s">
        <v>85</v>
      </c>
      <c r="F2689" t="s">
        <v>108</v>
      </c>
      <c r="G2689" t="s">
        <v>46</v>
      </c>
      <c r="H2689" t="s">
        <v>32</v>
      </c>
      <c r="I2689" t="s">
        <v>46</v>
      </c>
      <c r="J2689" t="s">
        <v>34</v>
      </c>
      <c r="K2689" t="s">
        <v>188</v>
      </c>
      <c r="L2689" t="s">
        <v>135</v>
      </c>
      <c r="M2689" s="1">
        <v>32248</v>
      </c>
      <c r="N2689" t="s">
        <v>36</v>
      </c>
      <c r="O2689" t="s">
        <v>37</v>
      </c>
      <c r="P2689" t="s">
        <v>38</v>
      </c>
      <c r="Q2689" t="s">
        <v>67</v>
      </c>
      <c r="R2689" t="s">
        <v>40</v>
      </c>
      <c r="S2689" t="str">
        <f>IF(Table1[[#This Row],[Current Employee Rating]]&gt;=4,"High Performer",IF(Table1[[#This Row],[Current Employee Rating]]&gt;=3,"Average Performer","Low Performer"))</f>
        <v>High Performer</v>
      </c>
      <c r="T2689">
        <v>4</v>
      </c>
      <c r="U2689" s="1">
        <v>45049</v>
      </c>
      <c r="V2689">
        <v>1</v>
      </c>
      <c r="W2689" t="str">
        <f>IF(Table1[[#This Row],[Engagement Score]]&lt;3,"Low",IF(Table1[[#This Row],[Engagement Score]]&lt;4,"Medium","High"))</f>
        <v>Low</v>
      </c>
      <c r="X2689">
        <v>1</v>
      </c>
      <c r="Y2689" t="str">
        <f>IF(Table1[[#This Row],[Satisfaction Score]]&lt;3,"Unsatisfied",IF(Table1[[#This Row],[Satisfaction Score]]&lt;4,"Neutral","Satisfied"))</f>
        <v>Unsatisfied</v>
      </c>
      <c r="Z2689">
        <v>4</v>
      </c>
      <c r="AA2689" s="1">
        <v>44957</v>
      </c>
      <c r="AB2689" t="s">
        <v>68</v>
      </c>
      <c r="AC2689" t="s">
        <v>42</v>
      </c>
      <c r="AD2689" t="s">
        <v>43</v>
      </c>
      <c r="AE2689">
        <v>1</v>
      </c>
      <c r="AF2689" s="5">
        <v>325.19</v>
      </c>
      <c r="AG2689">
        <v>31</v>
      </c>
      <c r="AH2689" t="str">
        <f t="shared" si="41"/>
        <v>Adult</v>
      </c>
    </row>
    <row r="2690" spans="1:34" x14ac:dyDescent="0.25">
      <c r="A2690">
        <v>3247</v>
      </c>
      <c r="B2690" s="1">
        <v>45036</v>
      </c>
      <c r="C2690">
        <v>3</v>
      </c>
      <c r="D2690" t="s">
        <v>28</v>
      </c>
      <c r="E2690" t="s">
        <v>44</v>
      </c>
      <c r="F2690" t="s">
        <v>30</v>
      </c>
      <c r="G2690" t="s">
        <v>55</v>
      </c>
      <c r="H2690" t="s">
        <v>32</v>
      </c>
      <c r="I2690" t="s">
        <v>46</v>
      </c>
      <c r="J2690" t="s">
        <v>34</v>
      </c>
      <c r="K2690" t="s">
        <v>188</v>
      </c>
      <c r="L2690" t="s">
        <v>65</v>
      </c>
      <c r="M2690" s="1">
        <v>15905</v>
      </c>
      <c r="N2690" t="s">
        <v>36</v>
      </c>
      <c r="O2690" t="s">
        <v>37</v>
      </c>
      <c r="P2690" t="s">
        <v>72</v>
      </c>
      <c r="Q2690" t="s">
        <v>61</v>
      </c>
      <c r="R2690" t="s">
        <v>40</v>
      </c>
      <c r="S2690" t="str">
        <f>IF(Table1[[#This Row],[Current Employee Rating]]&gt;=4,"High Performer",IF(Table1[[#This Row],[Current Employee Rating]]&gt;=3,"Average Performer","Low Performer"))</f>
        <v>Average Performer</v>
      </c>
      <c r="T2690">
        <v>3</v>
      </c>
      <c r="U2690" s="1">
        <v>45103</v>
      </c>
      <c r="V2690">
        <v>2</v>
      </c>
      <c r="W2690" t="str">
        <f>IF(Table1[[#This Row],[Engagement Score]]&lt;3,"Low",IF(Table1[[#This Row],[Engagement Score]]&lt;4,"Medium","High"))</f>
        <v>Low</v>
      </c>
      <c r="X2690">
        <v>5</v>
      </c>
      <c r="Y2690" t="str">
        <f>IF(Table1[[#This Row],[Satisfaction Score]]&lt;3,"Unsatisfied",IF(Table1[[#This Row],[Satisfaction Score]]&lt;4,"Neutral","Satisfied"))</f>
        <v>Satisfied</v>
      </c>
      <c r="Z2690">
        <v>4</v>
      </c>
      <c r="AA2690" s="1">
        <v>44983</v>
      </c>
      <c r="AB2690" t="s">
        <v>92</v>
      </c>
      <c r="AC2690" t="s">
        <v>42</v>
      </c>
      <c r="AD2690" t="s">
        <v>63</v>
      </c>
      <c r="AE2690">
        <v>1</v>
      </c>
      <c r="AF2690" s="5">
        <v>834.12</v>
      </c>
      <c r="AG2690">
        <v>80</v>
      </c>
      <c r="AH2690" t="str">
        <f t="shared" si="41"/>
        <v>Old</v>
      </c>
    </row>
    <row r="2691" spans="1:34" x14ac:dyDescent="0.25">
      <c r="A2691">
        <v>3248</v>
      </c>
      <c r="B2691" s="1">
        <v>43319</v>
      </c>
      <c r="C2691">
        <v>7</v>
      </c>
      <c r="D2691" t="s">
        <v>28</v>
      </c>
      <c r="E2691" t="s">
        <v>87</v>
      </c>
      <c r="F2691" t="s">
        <v>30</v>
      </c>
      <c r="G2691" t="s">
        <v>31</v>
      </c>
      <c r="H2691" t="s">
        <v>56</v>
      </c>
      <c r="I2691" t="s">
        <v>46</v>
      </c>
      <c r="J2691" t="s">
        <v>34</v>
      </c>
      <c r="K2691" t="s">
        <v>188</v>
      </c>
      <c r="L2691" t="s">
        <v>65</v>
      </c>
      <c r="M2691" s="1">
        <v>24549</v>
      </c>
      <c r="N2691" t="s">
        <v>36</v>
      </c>
      <c r="O2691" t="s">
        <v>37</v>
      </c>
      <c r="P2691" t="s">
        <v>49</v>
      </c>
      <c r="Q2691" t="s">
        <v>61</v>
      </c>
      <c r="R2691" t="s">
        <v>40</v>
      </c>
      <c r="S2691" t="str">
        <f>IF(Table1[[#This Row],[Current Employee Rating]]&gt;=4,"High Performer",IF(Table1[[#This Row],[Current Employee Rating]]&gt;=3,"Average Performer","Low Performer"))</f>
        <v>High Performer</v>
      </c>
      <c r="T2691">
        <v>5</v>
      </c>
      <c r="U2691" s="1">
        <v>44869</v>
      </c>
      <c r="V2691">
        <v>4</v>
      </c>
      <c r="W2691" t="str">
        <f>IF(Table1[[#This Row],[Engagement Score]]&lt;3,"Low",IF(Table1[[#This Row],[Engagement Score]]&lt;4,"Medium","High"))</f>
        <v>High</v>
      </c>
      <c r="X2691">
        <v>3</v>
      </c>
      <c r="Y2691" t="str">
        <f>IF(Table1[[#This Row],[Satisfaction Score]]&lt;3,"Unsatisfied",IF(Table1[[#This Row],[Satisfaction Score]]&lt;4,"Neutral","Satisfied"))</f>
        <v>Neutral</v>
      </c>
      <c r="Z2691">
        <v>3</v>
      </c>
      <c r="AA2691" s="1">
        <v>44954</v>
      </c>
      <c r="AB2691" t="s">
        <v>50</v>
      </c>
      <c r="AC2691" t="s">
        <v>51</v>
      </c>
      <c r="AD2691" t="s">
        <v>63</v>
      </c>
      <c r="AE2691">
        <v>2</v>
      </c>
      <c r="AF2691" s="5">
        <v>222.11</v>
      </c>
      <c r="AG2691">
        <v>51</v>
      </c>
      <c r="AH2691" t="str">
        <f t="shared" ref="AH2691:AH2754" si="42">IF(AG2691&lt;25,"Young Adult", IF(AG2691&lt;40, "Adult", IF(AG2691&lt;60, "Middle Aged", "Old")))</f>
        <v>Middle Aged</v>
      </c>
    </row>
    <row r="2692" spans="1:34" x14ac:dyDescent="0.25">
      <c r="A2692">
        <v>3249</v>
      </c>
      <c r="B2692" s="1">
        <v>43440</v>
      </c>
      <c r="C2692">
        <v>7</v>
      </c>
      <c r="D2692" t="s">
        <v>28</v>
      </c>
      <c r="E2692" t="s">
        <v>64</v>
      </c>
      <c r="F2692" t="s">
        <v>30</v>
      </c>
      <c r="G2692" t="s">
        <v>31</v>
      </c>
      <c r="H2692" t="s">
        <v>32</v>
      </c>
      <c r="I2692" t="s">
        <v>46</v>
      </c>
      <c r="J2692" t="s">
        <v>34</v>
      </c>
      <c r="K2692" t="s">
        <v>188</v>
      </c>
      <c r="L2692" t="s">
        <v>111</v>
      </c>
      <c r="M2692" s="1">
        <v>17550</v>
      </c>
      <c r="N2692" t="s">
        <v>36</v>
      </c>
      <c r="O2692" t="s">
        <v>48</v>
      </c>
      <c r="P2692" t="s">
        <v>72</v>
      </c>
      <c r="Q2692" t="s">
        <v>61</v>
      </c>
      <c r="R2692" t="s">
        <v>40</v>
      </c>
      <c r="S2692" t="str">
        <f>IF(Table1[[#This Row],[Current Employee Rating]]&gt;=4,"High Performer",IF(Table1[[#This Row],[Current Employee Rating]]&gt;=3,"Average Performer","Low Performer"))</f>
        <v>Average Performer</v>
      </c>
      <c r="T2692">
        <v>3</v>
      </c>
      <c r="U2692" s="1">
        <v>44960</v>
      </c>
      <c r="V2692">
        <v>3</v>
      </c>
      <c r="W2692" t="str">
        <f>IF(Table1[[#This Row],[Engagement Score]]&lt;3,"Low",IF(Table1[[#This Row],[Engagement Score]]&lt;4,"Medium","High"))</f>
        <v>Medium</v>
      </c>
      <c r="X2692">
        <v>2</v>
      </c>
      <c r="Y2692" t="str">
        <f>IF(Table1[[#This Row],[Satisfaction Score]]&lt;3,"Unsatisfied",IF(Table1[[#This Row],[Satisfaction Score]]&lt;4,"Neutral","Satisfied"))</f>
        <v>Unsatisfied</v>
      </c>
      <c r="Z2692">
        <v>5</v>
      </c>
      <c r="AA2692" s="1">
        <v>44993</v>
      </c>
      <c r="AB2692" t="s">
        <v>92</v>
      </c>
      <c r="AC2692" t="s">
        <v>42</v>
      </c>
      <c r="AD2692" t="s">
        <v>43</v>
      </c>
      <c r="AE2692">
        <v>4</v>
      </c>
      <c r="AF2692" s="5">
        <v>875.83</v>
      </c>
      <c r="AG2692">
        <v>70</v>
      </c>
      <c r="AH2692" t="str">
        <f t="shared" si="42"/>
        <v>Old</v>
      </c>
    </row>
    <row r="2693" spans="1:34" x14ac:dyDescent="0.25">
      <c r="A2693">
        <v>3250</v>
      </c>
      <c r="B2693" s="1">
        <v>44280</v>
      </c>
      <c r="C2693">
        <v>5</v>
      </c>
      <c r="D2693" t="s">
        <v>28</v>
      </c>
      <c r="E2693" t="s">
        <v>94</v>
      </c>
      <c r="F2693" t="s">
        <v>30</v>
      </c>
      <c r="G2693" t="s">
        <v>55</v>
      </c>
      <c r="H2693" t="s">
        <v>56</v>
      </c>
      <c r="I2693" t="s">
        <v>55</v>
      </c>
      <c r="J2693" t="s">
        <v>34</v>
      </c>
      <c r="K2693" t="s">
        <v>188</v>
      </c>
      <c r="L2693" t="s">
        <v>96</v>
      </c>
      <c r="M2693" s="1">
        <v>35592</v>
      </c>
      <c r="N2693" t="s">
        <v>36</v>
      </c>
      <c r="O2693" t="s">
        <v>48</v>
      </c>
      <c r="P2693" t="s">
        <v>84</v>
      </c>
      <c r="Q2693" t="s">
        <v>67</v>
      </c>
      <c r="R2693" t="s">
        <v>40</v>
      </c>
      <c r="S2693" t="str">
        <f>IF(Table1[[#This Row],[Current Employee Rating]]&gt;=4,"High Performer",IF(Table1[[#This Row],[Current Employee Rating]]&gt;=3,"Average Performer","Low Performer"))</f>
        <v>Low Performer</v>
      </c>
      <c r="T2693">
        <v>2</v>
      </c>
      <c r="U2693" s="1">
        <v>44880</v>
      </c>
      <c r="V2693">
        <v>1</v>
      </c>
      <c r="W2693" t="str">
        <f>IF(Table1[[#This Row],[Engagement Score]]&lt;3,"Low",IF(Table1[[#This Row],[Engagement Score]]&lt;4,"Medium","High"))</f>
        <v>Low</v>
      </c>
      <c r="X2693">
        <v>1</v>
      </c>
      <c r="Y2693" t="str">
        <f>IF(Table1[[#This Row],[Satisfaction Score]]&lt;3,"Unsatisfied",IF(Table1[[#This Row],[Satisfaction Score]]&lt;4,"Neutral","Satisfied"))</f>
        <v>Unsatisfied</v>
      </c>
      <c r="Z2693">
        <v>3</v>
      </c>
      <c r="AA2693" s="1">
        <v>44963</v>
      </c>
      <c r="AB2693" t="s">
        <v>92</v>
      </c>
      <c r="AC2693" t="s">
        <v>51</v>
      </c>
      <c r="AD2693" t="s">
        <v>63</v>
      </c>
      <c r="AE2693">
        <v>1</v>
      </c>
      <c r="AF2693" s="5">
        <v>232.39</v>
      </c>
      <c r="AG2693">
        <v>24</v>
      </c>
      <c r="AH2693" t="str">
        <f t="shared" si="42"/>
        <v>Young Adult</v>
      </c>
    </row>
    <row r="2694" spans="1:34" x14ac:dyDescent="0.25">
      <c r="A2694">
        <v>3251</v>
      </c>
      <c r="B2694" s="1">
        <v>43511</v>
      </c>
      <c r="C2694">
        <v>7</v>
      </c>
      <c r="D2694" t="s">
        <v>28</v>
      </c>
      <c r="E2694" t="s">
        <v>74</v>
      </c>
      <c r="F2694" t="s">
        <v>108</v>
      </c>
      <c r="G2694" t="s">
        <v>31</v>
      </c>
      <c r="H2694" t="s">
        <v>45</v>
      </c>
      <c r="I2694" t="s">
        <v>46</v>
      </c>
      <c r="J2694" t="s">
        <v>34</v>
      </c>
      <c r="K2694" t="s">
        <v>188</v>
      </c>
      <c r="L2694" t="s">
        <v>70</v>
      </c>
      <c r="M2694" s="1">
        <v>20557</v>
      </c>
      <c r="N2694" t="s">
        <v>36</v>
      </c>
      <c r="O2694" t="s">
        <v>48</v>
      </c>
      <c r="P2694" t="s">
        <v>38</v>
      </c>
      <c r="Q2694" t="s">
        <v>77</v>
      </c>
      <c r="R2694" t="s">
        <v>40</v>
      </c>
      <c r="S2694" t="str">
        <f>IF(Table1[[#This Row],[Current Employee Rating]]&gt;=4,"High Performer",IF(Table1[[#This Row],[Current Employee Rating]]&gt;=3,"Average Performer","Low Performer"))</f>
        <v>High Performer</v>
      </c>
      <c r="T2694">
        <v>5</v>
      </c>
      <c r="U2694" s="1">
        <v>45025</v>
      </c>
      <c r="V2694">
        <v>5</v>
      </c>
      <c r="W2694" t="str">
        <f>IF(Table1[[#This Row],[Engagement Score]]&lt;3,"Low",IF(Table1[[#This Row],[Engagement Score]]&lt;4,"Medium","High"))</f>
        <v>High</v>
      </c>
      <c r="X2694">
        <v>1</v>
      </c>
      <c r="Y2694" t="str">
        <f>IF(Table1[[#This Row],[Satisfaction Score]]&lt;3,"Unsatisfied",IF(Table1[[#This Row],[Satisfaction Score]]&lt;4,"Neutral","Satisfied"))</f>
        <v>Unsatisfied</v>
      </c>
      <c r="Z2694">
        <v>2</v>
      </c>
      <c r="AA2694" s="1">
        <v>44890</v>
      </c>
      <c r="AB2694" t="s">
        <v>41</v>
      </c>
      <c r="AC2694" t="s">
        <v>42</v>
      </c>
      <c r="AD2694" t="s">
        <v>63</v>
      </c>
      <c r="AE2694">
        <v>4</v>
      </c>
      <c r="AF2694" s="5">
        <v>719.24</v>
      </c>
      <c r="AG2694">
        <v>63</v>
      </c>
      <c r="AH2694" t="str">
        <f t="shared" si="42"/>
        <v>Old</v>
      </c>
    </row>
    <row r="2695" spans="1:34" x14ac:dyDescent="0.25">
      <c r="A2695">
        <v>3252</v>
      </c>
      <c r="B2695" s="1">
        <v>44999</v>
      </c>
      <c r="C2695">
        <v>3</v>
      </c>
      <c r="D2695" t="s">
        <v>28</v>
      </c>
      <c r="E2695" t="s">
        <v>81</v>
      </c>
      <c r="F2695" t="s">
        <v>30</v>
      </c>
      <c r="G2695" t="s">
        <v>55</v>
      </c>
      <c r="H2695" t="s">
        <v>45</v>
      </c>
      <c r="I2695" t="s">
        <v>46</v>
      </c>
      <c r="J2695" t="s">
        <v>34</v>
      </c>
      <c r="K2695" t="s">
        <v>188</v>
      </c>
      <c r="L2695" t="s">
        <v>100</v>
      </c>
      <c r="M2695" s="1">
        <v>34275</v>
      </c>
      <c r="N2695" t="s">
        <v>36</v>
      </c>
      <c r="O2695" t="s">
        <v>37</v>
      </c>
      <c r="P2695" t="s">
        <v>72</v>
      </c>
      <c r="Q2695" t="s">
        <v>77</v>
      </c>
      <c r="R2695" t="s">
        <v>107</v>
      </c>
      <c r="S2695" t="str">
        <f>IF(Table1[[#This Row],[Current Employee Rating]]&gt;=4,"High Performer",IF(Table1[[#This Row],[Current Employee Rating]]&gt;=3,"Average Performer","Low Performer"))</f>
        <v>High Performer</v>
      </c>
      <c r="T2695">
        <v>4</v>
      </c>
      <c r="U2695" s="1">
        <v>45143</v>
      </c>
      <c r="V2695">
        <v>1</v>
      </c>
      <c r="W2695" t="str">
        <f>IF(Table1[[#This Row],[Engagement Score]]&lt;3,"Low",IF(Table1[[#This Row],[Engagement Score]]&lt;4,"Medium","High"))</f>
        <v>Low</v>
      </c>
      <c r="X2695">
        <v>3</v>
      </c>
      <c r="Y2695" t="str">
        <f>IF(Table1[[#This Row],[Satisfaction Score]]&lt;3,"Unsatisfied",IF(Table1[[#This Row],[Satisfaction Score]]&lt;4,"Neutral","Satisfied"))</f>
        <v>Neutral</v>
      </c>
      <c r="Z2695">
        <v>1</v>
      </c>
      <c r="AA2695" s="1">
        <v>44873</v>
      </c>
      <c r="AB2695" t="s">
        <v>92</v>
      </c>
      <c r="AC2695" t="s">
        <v>42</v>
      </c>
      <c r="AD2695" t="s">
        <v>52</v>
      </c>
      <c r="AE2695">
        <v>5</v>
      </c>
      <c r="AF2695" s="5">
        <v>102.7</v>
      </c>
      <c r="AG2695">
        <v>30</v>
      </c>
      <c r="AH2695" t="str">
        <f t="shared" si="42"/>
        <v>Adult</v>
      </c>
    </row>
    <row r="2696" spans="1:34" x14ac:dyDescent="0.25">
      <c r="A2696">
        <v>3255</v>
      </c>
      <c r="B2696" s="1">
        <v>45007</v>
      </c>
      <c r="C2696">
        <v>3</v>
      </c>
      <c r="D2696" t="s">
        <v>28</v>
      </c>
      <c r="E2696" t="s">
        <v>29</v>
      </c>
      <c r="F2696" t="s">
        <v>30</v>
      </c>
      <c r="G2696" t="s">
        <v>31</v>
      </c>
      <c r="H2696" t="s">
        <v>32</v>
      </c>
      <c r="I2696" t="s">
        <v>46</v>
      </c>
      <c r="J2696" t="s">
        <v>34</v>
      </c>
      <c r="K2696" t="s">
        <v>188</v>
      </c>
      <c r="L2696" t="s">
        <v>105</v>
      </c>
      <c r="M2696" s="1">
        <v>22407</v>
      </c>
      <c r="N2696" t="s">
        <v>36</v>
      </c>
      <c r="O2696" t="s">
        <v>48</v>
      </c>
      <c r="P2696" t="s">
        <v>60</v>
      </c>
      <c r="Q2696" t="s">
        <v>39</v>
      </c>
      <c r="R2696" t="s">
        <v>40</v>
      </c>
      <c r="S2696" t="str">
        <f>IF(Table1[[#This Row],[Current Employee Rating]]&gt;=4,"High Performer",IF(Table1[[#This Row],[Current Employee Rating]]&gt;=3,"Average Performer","Low Performer"))</f>
        <v>Average Performer</v>
      </c>
      <c r="T2696">
        <v>3</v>
      </c>
      <c r="U2696" s="1">
        <v>44974</v>
      </c>
      <c r="V2696">
        <v>1</v>
      </c>
      <c r="W2696" t="str">
        <f>IF(Table1[[#This Row],[Engagement Score]]&lt;3,"Low",IF(Table1[[#This Row],[Engagement Score]]&lt;4,"Medium","High"))</f>
        <v>Low</v>
      </c>
      <c r="X2696">
        <v>4</v>
      </c>
      <c r="Y2696" t="str">
        <f>IF(Table1[[#This Row],[Satisfaction Score]]&lt;3,"Unsatisfied",IF(Table1[[#This Row],[Satisfaction Score]]&lt;4,"Neutral","Satisfied"))</f>
        <v>Satisfied</v>
      </c>
      <c r="Z2696">
        <v>1</v>
      </c>
      <c r="AA2696" s="1">
        <v>44780</v>
      </c>
      <c r="AB2696" t="s">
        <v>41</v>
      </c>
      <c r="AC2696" t="s">
        <v>51</v>
      </c>
      <c r="AD2696" t="s">
        <v>52</v>
      </c>
      <c r="AE2696">
        <v>3</v>
      </c>
      <c r="AF2696" s="5">
        <v>975.75</v>
      </c>
      <c r="AG2696">
        <v>62</v>
      </c>
      <c r="AH2696" t="str">
        <f t="shared" si="42"/>
        <v>Old</v>
      </c>
    </row>
    <row r="2697" spans="1:34" x14ac:dyDescent="0.25">
      <c r="A2697">
        <v>3256</v>
      </c>
      <c r="B2697" s="1">
        <v>43489</v>
      </c>
      <c r="C2697">
        <v>7</v>
      </c>
      <c r="D2697" t="s">
        <v>28</v>
      </c>
      <c r="E2697" t="s">
        <v>85</v>
      </c>
      <c r="F2697" t="s">
        <v>30</v>
      </c>
      <c r="G2697" t="s">
        <v>46</v>
      </c>
      <c r="H2697" t="s">
        <v>56</v>
      </c>
      <c r="I2697" t="s">
        <v>46</v>
      </c>
      <c r="J2697" t="s">
        <v>34</v>
      </c>
      <c r="K2697" t="s">
        <v>188</v>
      </c>
      <c r="L2697" t="s">
        <v>65</v>
      </c>
      <c r="M2697" s="1">
        <v>20043</v>
      </c>
      <c r="N2697" t="s">
        <v>36</v>
      </c>
      <c r="O2697" t="s">
        <v>48</v>
      </c>
      <c r="P2697" t="s">
        <v>72</v>
      </c>
      <c r="Q2697" t="s">
        <v>77</v>
      </c>
      <c r="R2697" t="s">
        <v>40</v>
      </c>
      <c r="S2697" t="str">
        <f>IF(Table1[[#This Row],[Current Employee Rating]]&gt;=4,"High Performer",IF(Table1[[#This Row],[Current Employee Rating]]&gt;=3,"Average Performer","Low Performer"))</f>
        <v>High Performer</v>
      </c>
      <c r="T2697">
        <v>5</v>
      </c>
      <c r="U2697" s="1">
        <v>45111</v>
      </c>
      <c r="V2697">
        <v>4</v>
      </c>
      <c r="W2697" t="str">
        <f>IF(Table1[[#This Row],[Engagement Score]]&lt;3,"Low",IF(Table1[[#This Row],[Engagement Score]]&lt;4,"Medium","High"))</f>
        <v>High</v>
      </c>
      <c r="X2697">
        <v>1</v>
      </c>
      <c r="Y2697" t="str">
        <f>IF(Table1[[#This Row],[Satisfaction Score]]&lt;3,"Unsatisfied",IF(Table1[[#This Row],[Satisfaction Score]]&lt;4,"Neutral","Satisfied"))</f>
        <v>Unsatisfied</v>
      </c>
      <c r="Z2697">
        <v>4</v>
      </c>
      <c r="AA2697" s="1">
        <v>45017</v>
      </c>
      <c r="AB2697" t="s">
        <v>50</v>
      </c>
      <c r="AC2697" t="s">
        <v>51</v>
      </c>
      <c r="AD2697" t="s">
        <v>43</v>
      </c>
      <c r="AE2697">
        <v>4</v>
      </c>
      <c r="AF2697" s="5">
        <v>202.81</v>
      </c>
      <c r="AG2697">
        <v>65</v>
      </c>
      <c r="AH2697" t="str">
        <f t="shared" si="42"/>
        <v>Old</v>
      </c>
    </row>
    <row r="2698" spans="1:34" x14ac:dyDescent="0.25">
      <c r="A2698">
        <v>3257</v>
      </c>
      <c r="B2698" s="1">
        <v>44154</v>
      </c>
      <c r="C2698">
        <v>5</v>
      </c>
      <c r="D2698" t="s">
        <v>106</v>
      </c>
      <c r="E2698" t="s">
        <v>54</v>
      </c>
      <c r="F2698" t="s">
        <v>30</v>
      </c>
      <c r="G2698" t="s">
        <v>55</v>
      </c>
      <c r="H2698" t="s">
        <v>45</v>
      </c>
      <c r="I2698" t="s">
        <v>55</v>
      </c>
      <c r="J2698" t="s">
        <v>34</v>
      </c>
      <c r="K2698" t="s">
        <v>188</v>
      </c>
      <c r="L2698" t="s">
        <v>101</v>
      </c>
      <c r="M2698" s="1">
        <v>31512</v>
      </c>
      <c r="N2698" t="s">
        <v>36</v>
      </c>
      <c r="O2698" t="s">
        <v>37</v>
      </c>
      <c r="P2698" t="s">
        <v>60</v>
      </c>
      <c r="Q2698" t="s">
        <v>61</v>
      </c>
      <c r="R2698" t="s">
        <v>40</v>
      </c>
      <c r="S2698" t="str">
        <f>IF(Table1[[#This Row],[Current Employee Rating]]&gt;=4,"High Performer",IF(Table1[[#This Row],[Current Employee Rating]]&gt;=3,"Average Performer","Low Performer"))</f>
        <v>Average Performer</v>
      </c>
      <c r="T2698">
        <v>3</v>
      </c>
      <c r="U2698" s="1">
        <v>44843</v>
      </c>
      <c r="V2698">
        <v>1</v>
      </c>
      <c r="W2698" t="str">
        <f>IF(Table1[[#This Row],[Engagement Score]]&lt;3,"Low",IF(Table1[[#This Row],[Engagement Score]]&lt;4,"Medium","High"))</f>
        <v>Low</v>
      </c>
      <c r="X2698">
        <v>3</v>
      </c>
      <c r="Y2698" t="str">
        <f>IF(Table1[[#This Row],[Satisfaction Score]]&lt;3,"Unsatisfied",IF(Table1[[#This Row],[Satisfaction Score]]&lt;4,"Neutral","Satisfied"))</f>
        <v>Neutral</v>
      </c>
      <c r="Z2698">
        <v>5</v>
      </c>
      <c r="AA2698" s="1">
        <v>45101</v>
      </c>
      <c r="AB2698" t="s">
        <v>62</v>
      </c>
      <c r="AC2698" t="s">
        <v>51</v>
      </c>
      <c r="AD2698" t="s">
        <v>63</v>
      </c>
      <c r="AE2698">
        <v>3</v>
      </c>
      <c r="AF2698" s="5">
        <v>309.86</v>
      </c>
      <c r="AG2698">
        <v>34</v>
      </c>
      <c r="AH2698" t="str">
        <f t="shared" si="42"/>
        <v>Adult</v>
      </c>
    </row>
    <row r="2699" spans="1:34" x14ac:dyDescent="0.25">
      <c r="A2699">
        <v>3258</v>
      </c>
      <c r="B2699" s="1">
        <v>44972</v>
      </c>
      <c r="C2699">
        <v>3</v>
      </c>
      <c r="D2699" t="s">
        <v>106</v>
      </c>
      <c r="E2699" t="s">
        <v>69</v>
      </c>
      <c r="F2699" t="s">
        <v>30</v>
      </c>
      <c r="G2699" t="s">
        <v>46</v>
      </c>
      <c r="H2699" t="s">
        <v>56</v>
      </c>
      <c r="I2699" t="s">
        <v>33</v>
      </c>
      <c r="J2699" t="s">
        <v>34</v>
      </c>
      <c r="K2699" t="s">
        <v>188</v>
      </c>
      <c r="L2699" t="s">
        <v>47</v>
      </c>
      <c r="M2699" s="1">
        <v>26076</v>
      </c>
      <c r="N2699" t="s">
        <v>36</v>
      </c>
      <c r="O2699" t="s">
        <v>48</v>
      </c>
      <c r="P2699" t="s">
        <v>38</v>
      </c>
      <c r="Q2699" t="s">
        <v>61</v>
      </c>
      <c r="R2699" t="s">
        <v>40</v>
      </c>
      <c r="S2699" t="str">
        <f>IF(Table1[[#This Row],[Current Employee Rating]]&gt;=4,"High Performer",IF(Table1[[#This Row],[Current Employee Rating]]&gt;=3,"Average Performer","Low Performer"))</f>
        <v>Low Performer</v>
      </c>
      <c r="T2699">
        <v>2</v>
      </c>
      <c r="U2699" s="1">
        <v>44850</v>
      </c>
      <c r="V2699">
        <v>4</v>
      </c>
      <c r="W2699" t="str">
        <f>IF(Table1[[#This Row],[Engagement Score]]&lt;3,"Low",IF(Table1[[#This Row],[Engagement Score]]&lt;4,"Medium","High"))</f>
        <v>High</v>
      </c>
      <c r="X2699">
        <v>4</v>
      </c>
      <c r="Y2699" t="str">
        <f>IF(Table1[[#This Row],[Satisfaction Score]]&lt;3,"Unsatisfied",IF(Table1[[#This Row],[Satisfaction Score]]&lt;4,"Neutral","Satisfied"))</f>
        <v>Satisfied</v>
      </c>
      <c r="Z2699">
        <v>3</v>
      </c>
      <c r="AA2699" s="1">
        <v>45123</v>
      </c>
      <c r="AB2699" t="s">
        <v>41</v>
      </c>
      <c r="AC2699" t="s">
        <v>42</v>
      </c>
      <c r="AD2699" t="s">
        <v>63</v>
      </c>
      <c r="AE2699">
        <v>2</v>
      </c>
      <c r="AF2699" s="5">
        <v>909.73</v>
      </c>
      <c r="AG2699">
        <v>52</v>
      </c>
      <c r="AH2699" t="str">
        <f t="shared" si="42"/>
        <v>Middle Aged</v>
      </c>
    </row>
    <row r="2700" spans="1:34" x14ac:dyDescent="0.25">
      <c r="A2700">
        <v>3259</v>
      </c>
      <c r="B2700" s="1">
        <v>44690</v>
      </c>
      <c r="C2700">
        <v>4</v>
      </c>
      <c r="D2700" t="s">
        <v>106</v>
      </c>
      <c r="E2700" t="s">
        <v>29</v>
      </c>
      <c r="F2700" t="s">
        <v>108</v>
      </c>
      <c r="G2700" t="s">
        <v>55</v>
      </c>
      <c r="H2700" t="s">
        <v>56</v>
      </c>
      <c r="I2700" t="s">
        <v>55</v>
      </c>
      <c r="J2700" t="s">
        <v>34</v>
      </c>
      <c r="K2700" t="s">
        <v>188</v>
      </c>
      <c r="L2700" t="s">
        <v>70</v>
      </c>
      <c r="M2700" s="1">
        <v>17131</v>
      </c>
      <c r="N2700" t="s">
        <v>36</v>
      </c>
      <c r="O2700" t="s">
        <v>48</v>
      </c>
      <c r="P2700" t="s">
        <v>49</v>
      </c>
      <c r="Q2700" t="s">
        <v>61</v>
      </c>
      <c r="R2700" t="s">
        <v>40</v>
      </c>
      <c r="S2700" t="str">
        <f>IF(Table1[[#This Row],[Current Employee Rating]]&gt;=4,"High Performer",IF(Table1[[#This Row],[Current Employee Rating]]&gt;=3,"Average Performer","Low Performer"))</f>
        <v>Low Performer</v>
      </c>
      <c r="T2700">
        <v>2</v>
      </c>
      <c r="U2700" s="1">
        <v>44872</v>
      </c>
      <c r="V2700">
        <v>5</v>
      </c>
      <c r="W2700" t="str">
        <f>IF(Table1[[#This Row],[Engagement Score]]&lt;3,"Low",IF(Table1[[#This Row],[Engagement Score]]&lt;4,"Medium","High"))</f>
        <v>High</v>
      </c>
      <c r="X2700">
        <v>2</v>
      </c>
      <c r="Y2700" t="str">
        <f>IF(Table1[[#This Row],[Satisfaction Score]]&lt;3,"Unsatisfied",IF(Table1[[#This Row],[Satisfaction Score]]&lt;4,"Neutral","Satisfied"))</f>
        <v>Unsatisfied</v>
      </c>
      <c r="Z2700">
        <v>1</v>
      </c>
      <c r="AA2700" s="1">
        <v>44937</v>
      </c>
      <c r="AB2700" t="s">
        <v>62</v>
      </c>
      <c r="AC2700" t="s">
        <v>42</v>
      </c>
      <c r="AD2700" t="s">
        <v>43</v>
      </c>
      <c r="AE2700">
        <v>5</v>
      </c>
      <c r="AF2700" s="5">
        <v>577.84</v>
      </c>
      <c r="AG2700">
        <v>76</v>
      </c>
      <c r="AH2700" t="str">
        <f t="shared" si="42"/>
        <v>Old</v>
      </c>
    </row>
    <row r="2701" spans="1:34" x14ac:dyDescent="0.25">
      <c r="A2701">
        <v>3260</v>
      </c>
      <c r="B2701" s="1">
        <v>44475</v>
      </c>
      <c r="C2701">
        <v>4</v>
      </c>
      <c r="D2701" t="s">
        <v>106</v>
      </c>
      <c r="E2701" t="s">
        <v>85</v>
      </c>
      <c r="F2701" t="s">
        <v>30</v>
      </c>
      <c r="G2701" t="s">
        <v>31</v>
      </c>
      <c r="H2701" t="s">
        <v>56</v>
      </c>
      <c r="I2701" t="s">
        <v>33</v>
      </c>
      <c r="J2701" t="s">
        <v>34</v>
      </c>
      <c r="K2701" t="s">
        <v>188</v>
      </c>
      <c r="L2701" t="s">
        <v>65</v>
      </c>
      <c r="M2701" s="1">
        <v>33772</v>
      </c>
      <c r="N2701" t="s">
        <v>36</v>
      </c>
      <c r="O2701" t="s">
        <v>48</v>
      </c>
      <c r="P2701" t="s">
        <v>49</v>
      </c>
      <c r="Q2701" t="s">
        <v>61</v>
      </c>
      <c r="R2701" t="s">
        <v>40</v>
      </c>
      <c r="S2701" t="str">
        <f>IF(Table1[[#This Row],[Current Employee Rating]]&gt;=4,"High Performer",IF(Table1[[#This Row],[Current Employee Rating]]&gt;=3,"Average Performer","Low Performer"))</f>
        <v>Average Performer</v>
      </c>
      <c r="T2701">
        <v>3</v>
      </c>
      <c r="U2701" s="1">
        <v>44861</v>
      </c>
      <c r="V2701">
        <v>5</v>
      </c>
      <c r="W2701" t="str">
        <f>IF(Table1[[#This Row],[Engagement Score]]&lt;3,"Low",IF(Table1[[#This Row],[Engagement Score]]&lt;4,"Medium","High"))</f>
        <v>High</v>
      </c>
      <c r="X2701">
        <v>2</v>
      </c>
      <c r="Y2701" t="str">
        <f>IF(Table1[[#This Row],[Satisfaction Score]]&lt;3,"Unsatisfied",IF(Table1[[#This Row],[Satisfaction Score]]&lt;4,"Neutral","Satisfied"))</f>
        <v>Unsatisfied</v>
      </c>
      <c r="Z2701">
        <v>1</v>
      </c>
      <c r="AA2701" s="1">
        <v>44898</v>
      </c>
      <c r="AB2701" t="s">
        <v>50</v>
      </c>
      <c r="AC2701" t="s">
        <v>51</v>
      </c>
      <c r="AD2701" t="s">
        <v>43</v>
      </c>
      <c r="AE2701">
        <v>2</v>
      </c>
      <c r="AF2701" s="5">
        <v>681.18</v>
      </c>
      <c r="AG2701">
        <v>29</v>
      </c>
      <c r="AH2701" t="str">
        <f t="shared" si="42"/>
        <v>Adult</v>
      </c>
    </row>
    <row r="2702" spans="1:34" x14ac:dyDescent="0.25">
      <c r="A2702">
        <v>3262</v>
      </c>
      <c r="B2702" s="1">
        <v>44642</v>
      </c>
      <c r="C2702">
        <v>4</v>
      </c>
      <c r="D2702" t="s">
        <v>106</v>
      </c>
      <c r="E2702" t="s">
        <v>87</v>
      </c>
      <c r="F2702" t="s">
        <v>30</v>
      </c>
      <c r="G2702" t="s">
        <v>55</v>
      </c>
      <c r="H2702" t="s">
        <v>45</v>
      </c>
      <c r="I2702" t="s">
        <v>55</v>
      </c>
      <c r="J2702" t="s">
        <v>34</v>
      </c>
      <c r="K2702" t="s">
        <v>188</v>
      </c>
      <c r="L2702" t="s">
        <v>102</v>
      </c>
      <c r="M2702" s="1">
        <v>30708</v>
      </c>
      <c r="N2702" t="s">
        <v>36</v>
      </c>
      <c r="O2702" t="s">
        <v>37</v>
      </c>
      <c r="P2702" t="s">
        <v>72</v>
      </c>
      <c r="Q2702" t="s">
        <v>77</v>
      </c>
      <c r="R2702" t="s">
        <v>107</v>
      </c>
      <c r="S2702" t="str">
        <f>IF(Table1[[#This Row],[Current Employee Rating]]&gt;=4,"High Performer",IF(Table1[[#This Row],[Current Employee Rating]]&gt;=3,"Average Performer","Low Performer"))</f>
        <v>High Performer</v>
      </c>
      <c r="T2702">
        <v>4</v>
      </c>
      <c r="U2702" s="1">
        <v>44840</v>
      </c>
      <c r="V2702">
        <v>4</v>
      </c>
      <c r="W2702" t="str">
        <f>IF(Table1[[#This Row],[Engagement Score]]&lt;3,"Low",IF(Table1[[#This Row],[Engagement Score]]&lt;4,"Medium","High"))</f>
        <v>High</v>
      </c>
      <c r="X2702">
        <v>3</v>
      </c>
      <c r="Y2702" t="str">
        <f>IF(Table1[[#This Row],[Satisfaction Score]]&lt;3,"Unsatisfied",IF(Table1[[#This Row],[Satisfaction Score]]&lt;4,"Neutral","Satisfied"))</f>
        <v>Neutral</v>
      </c>
      <c r="Z2702">
        <v>3</v>
      </c>
      <c r="AA2702" s="1">
        <v>45056</v>
      </c>
      <c r="AB2702" t="s">
        <v>92</v>
      </c>
      <c r="AC2702" t="s">
        <v>42</v>
      </c>
      <c r="AD2702" t="s">
        <v>73</v>
      </c>
      <c r="AE2702">
        <v>4</v>
      </c>
      <c r="AF2702" s="5">
        <v>959.73</v>
      </c>
      <c r="AG2702">
        <v>38</v>
      </c>
      <c r="AH2702" t="str">
        <f t="shared" si="42"/>
        <v>Adult</v>
      </c>
    </row>
    <row r="2703" spans="1:34" x14ac:dyDescent="0.25">
      <c r="A2703">
        <v>3263</v>
      </c>
      <c r="B2703" s="1">
        <v>44671</v>
      </c>
      <c r="C2703">
        <v>4</v>
      </c>
      <c r="D2703" t="s">
        <v>28</v>
      </c>
      <c r="E2703" t="s">
        <v>81</v>
      </c>
      <c r="F2703" t="s">
        <v>108</v>
      </c>
      <c r="G2703" t="s">
        <v>55</v>
      </c>
      <c r="H2703" t="s">
        <v>45</v>
      </c>
      <c r="I2703" t="s">
        <v>46</v>
      </c>
      <c r="J2703" t="s">
        <v>34</v>
      </c>
      <c r="K2703" t="s">
        <v>188</v>
      </c>
      <c r="L2703" t="s">
        <v>79</v>
      </c>
      <c r="M2703" s="1">
        <v>32977</v>
      </c>
      <c r="N2703" t="s">
        <v>36</v>
      </c>
      <c r="O2703" t="s">
        <v>48</v>
      </c>
      <c r="P2703" t="s">
        <v>84</v>
      </c>
      <c r="Q2703" t="s">
        <v>61</v>
      </c>
      <c r="R2703" t="s">
        <v>107</v>
      </c>
      <c r="S2703" t="str">
        <f>IF(Table1[[#This Row],[Current Employee Rating]]&gt;=4,"High Performer",IF(Table1[[#This Row],[Current Employee Rating]]&gt;=3,"Average Performer","Low Performer"))</f>
        <v>Low Performer</v>
      </c>
      <c r="T2703">
        <v>2</v>
      </c>
      <c r="U2703" s="1">
        <v>45095</v>
      </c>
      <c r="V2703">
        <v>1</v>
      </c>
      <c r="W2703" t="str">
        <f>IF(Table1[[#This Row],[Engagement Score]]&lt;3,"Low",IF(Table1[[#This Row],[Engagement Score]]&lt;4,"Medium","High"))</f>
        <v>Low</v>
      </c>
      <c r="X2703">
        <v>3</v>
      </c>
      <c r="Y2703" t="str">
        <f>IF(Table1[[#This Row],[Satisfaction Score]]&lt;3,"Unsatisfied",IF(Table1[[#This Row],[Satisfaction Score]]&lt;4,"Neutral","Satisfied"))</f>
        <v>Neutral</v>
      </c>
      <c r="Z2703">
        <v>2</v>
      </c>
      <c r="AA2703" s="1">
        <v>45027</v>
      </c>
      <c r="AB2703" t="s">
        <v>62</v>
      </c>
      <c r="AC2703" t="s">
        <v>42</v>
      </c>
      <c r="AD2703" t="s">
        <v>73</v>
      </c>
      <c r="AE2703">
        <v>5</v>
      </c>
      <c r="AF2703" s="5">
        <v>320.26</v>
      </c>
      <c r="AG2703">
        <v>32</v>
      </c>
      <c r="AH2703" t="str">
        <f t="shared" si="42"/>
        <v>Adult</v>
      </c>
    </row>
    <row r="2704" spans="1:34" x14ac:dyDescent="0.25">
      <c r="A2704">
        <v>3264</v>
      </c>
      <c r="B2704" s="1">
        <v>44561</v>
      </c>
      <c r="C2704">
        <v>4</v>
      </c>
      <c r="D2704" t="s">
        <v>28</v>
      </c>
      <c r="E2704" t="s">
        <v>54</v>
      </c>
      <c r="F2704" t="s">
        <v>108</v>
      </c>
      <c r="G2704" t="s">
        <v>46</v>
      </c>
      <c r="H2704" t="s">
        <v>32</v>
      </c>
      <c r="I2704" t="s">
        <v>46</v>
      </c>
      <c r="J2704" t="s">
        <v>34</v>
      </c>
      <c r="K2704" t="s">
        <v>188</v>
      </c>
      <c r="L2704" t="s">
        <v>75</v>
      </c>
      <c r="M2704" s="1">
        <v>18423</v>
      </c>
      <c r="N2704" t="s">
        <v>36</v>
      </c>
      <c r="O2704" t="s">
        <v>48</v>
      </c>
      <c r="P2704" t="s">
        <v>84</v>
      </c>
      <c r="Q2704" t="s">
        <v>67</v>
      </c>
      <c r="R2704" t="s">
        <v>40</v>
      </c>
      <c r="S2704" t="str">
        <f>IF(Table1[[#This Row],[Current Employee Rating]]&gt;=4,"High Performer",IF(Table1[[#This Row],[Current Employee Rating]]&gt;=3,"Average Performer","Low Performer"))</f>
        <v>High Performer</v>
      </c>
      <c r="T2704">
        <v>5</v>
      </c>
      <c r="U2704" s="1">
        <v>45126</v>
      </c>
      <c r="V2704">
        <v>1</v>
      </c>
      <c r="W2704" t="str">
        <f>IF(Table1[[#This Row],[Engagement Score]]&lt;3,"Low",IF(Table1[[#This Row],[Engagement Score]]&lt;4,"Medium","High"))</f>
        <v>Low</v>
      </c>
      <c r="X2704">
        <v>4</v>
      </c>
      <c r="Y2704" t="str">
        <f>IF(Table1[[#This Row],[Satisfaction Score]]&lt;3,"Unsatisfied",IF(Table1[[#This Row],[Satisfaction Score]]&lt;4,"Neutral","Satisfied"))</f>
        <v>Satisfied</v>
      </c>
      <c r="Z2704">
        <v>3</v>
      </c>
      <c r="AA2704" s="1">
        <v>44805</v>
      </c>
      <c r="AB2704" t="s">
        <v>41</v>
      </c>
      <c r="AC2704" t="s">
        <v>42</v>
      </c>
      <c r="AD2704" t="s">
        <v>43</v>
      </c>
      <c r="AE2704">
        <v>4</v>
      </c>
      <c r="AF2704" s="5">
        <v>506.18</v>
      </c>
      <c r="AG2704">
        <v>71</v>
      </c>
      <c r="AH2704" t="str">
        <f t="shared" si="42"/>
        <v>Old</v>
      </c>
    </row>
    <row r="2705" spans="1:34" x14ac:dyDescent="0.25">
      <c r="A2705">
        <v>3265</v>
      </c>
      <c r="B2705" s="1">
        <v>43404</v>
      </c>
      <c r="C2705">
        <v>7</v>
      </c>
      <c r="D2705" t="s">
        <v>28</v>
      </c>
      <c r="E2705" t="s">
        <v>69</v>
      </c>
      <c r="F2705" t="s">
        <v>30</v>
      </c>
      <c r="G2705" t="s">
        <v>46</v>
      </c>
      <c r="H2705" t="s">
        <v>32</v>
      </c>
      <c r="I2705" t="s">
        <v>55</v>
      </c>
      <c r="J2705" t="s">
        <v>34</v>
      </c>
      <c r="K2705" t="s">
        <v>188</v>
      </c>
      <c r="L2705" t="s">
        <v>47</v>
      </c>
      <c r="M2705" s="1">
        <v>33992</v>
      </c>
      <c r="N2705" t="s">
        <v>36</v>
      </c>
      <c r="O2705" t="s">
        <v>37</v>
      </c>
      <c r="P2705" t="s">
        <v>84</v>
      </c>
      <c r="Q2705" t="s">
        <v>61</v>
      </c>
      <c r="R2705" t="s">
        <v>40</v>
      </c>
      <c r="S2705" t="str">
        <f>IF(Table1[[#This Row],[Current Employee Rating]]&gt;=4,"High Performer",IF(Table1[[#This Row],[Current Employee Rating]]&gt;=3,"Average Performer","Low Performer"))</f>
        <v>Low Performer</v>
      </c>
      <c r="T2705">
        <v>1</v>
      </c>
      <c r="U2705" s="1">
        <v>44814</v>
      </c>
      <c r="V2705">
        <v>4</v>
      </c>
      <c r="W2705" t="str">
        <f>IF(Table1[[#This Row],[Engagement Score]]&lt;3,"Low",IF(Table1[[#This Row],[Engagement Score]]&lt;4,"Medium","High"))</f>
        <v>High</v>
      </c>
      <c r="X2705">
        <v>3</v>
      </c>
      <c r="Y2705" t="str">
        <f>IF(Table1[[#This Row],[Satisfaction Score]]&lt;3,"Unsatisfied",IF(Table1[[#This Row],[Satisfaction Score]]&lt;4,"Neutral","Satisfied"))</f>
        <v>Neutral</v>
      </c>
      <c r="Z2705">
        <v>2</v>
      </c>
      <c r="AA2705" s="1">
        <v>44902</v>
      </c>
      <c r="AB2705" t="s">
        <v>50</v>
      </c>
      <c r="AC2705" t="s">
        <v>51</v>
      </c>
      <c r="AD2705" t="s">
        <v>43</v>
      </c>
      <c r="AE2705">
        <v>1</v>
      </c>
      <c r="AF2705" s="5">
        <v>721.96</v>
      </c>
      <c r="AG2705">
        <v>25</v>
      </c>
      <c r="AH2705" t="str">
        <f t="shared" si="42"/>
        <v>Adult</v>
      </c>
    </row>
    <row r="2706" spans="1:34" x14ac:dyDescent="0.25">
      <c r="A2706">
        <v>3266</v>
      </c>
      <c r="B2706" s="1">
        <v>44036</v>
      </c>
      <c r="C2706">
        <v>5</v>
      </c>
      <c r="D2706" t="s">
        <v>28</v>
      </c>
      <c r="E2706" t="s">
        <v>29</v>
      </c>
      <c r="F2706" t="s">
        <v>30</v>
      </c>
      <c r="G2706" t="s">
        <v>31</v>
      </c>
      <c r="H2706" t="s">
        <v>45</v>
      </c>
      <c r="I2706" t="s">
        <v>55</v>
      </c>
      <c r="J2706" t="s">
        <v>34</v>
      </c>
      <c r="K2706" t="s">
        <v>188</v>
      </c>
      <c r="L2706" t="s">
        <v>101</v>
      </c>
      <c r="M2706" s="1">
        <v>35300</v>
      </c>
      <c r="N2706" t="s">
        <v>36</v>
      </c>
      <c r="O2706" t="s">
        <v>37</v>
      </c>
      <c r="P2706" t="s">
        <v>72</v>
      </c>
      <c r="Q2706" t="s">
        <v>67</v>
      </c>
      <c r="R2706" t="s">
        <v>40</v>
      </c>
      <c r="S2706" t="str">
        <f>IF(Table1[[#This Row],[Current Employee Rating]]&gt;=4,"High Performer",IF(Table1[[#This Row],[Current Employee Rating]]&gt;=3,"Average Performer","Low Performer"))</f>
        <v>Low Performer</v>
      </c>
      <c r="T2706">
        <v>2</v>
      </c>
      <c r="U2706" s="1">
        <v>44943</v>
      </c>
      <c r="V2706">
        <v>1</v>
      </c>
      <c r="W2706" t="str">
        <f>IF(Table1[[#This Row],[Engagement Score]]&lt;3,"Low",IF(Table1[[#This Row],[Engagement Score]]&lt;4,"Medium","High"))</f>
        <v>Low</v>
      </c>
      <c r="X2706">
        <v>2</v>
      </c>
      <c r="Y2706" t="str">
        <f>IF(Table1[[#This Row],[Satisfaction Score]]&lt;3,"Unsatisfied",IF(Table1[[#This Row],[Satisfaction Score]]&lt;4,"Neutral","Satisfied"))</f>
        <v>Unsatisfied</v>
      </c>
      <c r="Z2706">
        <v>3</v>
      </c>
      <c r="AA2706" s="1">
        <v>44882</v>
      </c>
      <c r="AB2706" t="s">
        <v>62</v>
      </c>
      <c r="AC2706" t="s">
        <v>51</v>
      </c>
      <c r="AD2706" t="s">
        <v>52</v>
      </c>
      <c r="AE2706">
        <v>5</v>
      </c>
      <c r="AF2706" s="5">
        <v>157.85</v>
      </c>
      <c r="AG2706">
        <v>24</v>
      </c>
      <c r="AH2706" t="str">
        <f t="shared" si="42"/>
        <v>Young Adult</v>
      </c>
    </row>
    <row r="2707" spans="1:34" x14ac:dyDescent="0.25">
      <c r="A2707">
        <v>3267</v>
      </c>
      <c r="B2707" s="1">
        <v>43811</v>
      </c>
      <c r="C2707">
        <v>6</v>
      </c>
      <c r="D2707" t="s">
        <v>28</v>
      </c>
      <c r="E2707" t="s">
        <v>85</v>
      </c>
      <c r="F2707" t="s">
        <v>30</v>
      </c>
      <c r="G2707" t="s">
        <v>31</v>
      </c>
      <c r="H2707" t="s">
        <v>32</v>
      </c>
      <c r="I2707" t="s">
        <v>46</v>
      </c>
      <c r="J2707" t="s">
        <v>34</v>
      </c>
      <c r="K2707" t="s">
        <v>188</v>
      </c>
      <c r="L2707" t="s">
        <v>89</v>
      </c>
      <c r="M2707" s="1">
        <v>23322</v>
      </c>
      <c r="N2707" t="s">
        <v>36</v>
      </c>
      <c r="O2707" t="s">
        <v>37</v>
      </c>
      <c r="P2707" t="s">
        <v>60</v>
      </c>
      <c r="Q2707" t="s">
        <v>61</v>
      </c>
      <c r="R2707" t="s">
        <v>40</v>
      </c>
      <c r="S2707" t="str">
        <f>IF(Table1[[#This Row],[Current Employee Rating]]&gt;=4,"High Performer",IF(Table1[[#This Row],[Current Employee Rating]]&gt;=3,"Average Performer","Low Performer"))</f>
        <v>High Performer</v>
      </c>
      <c r="T2707">
        <v>5</v>
      </c>
      <c r="U2707" s="1">
        <v>45091</v>
      </c>
      <c r="V2707">
        <v>1</v>
      </c>
      <c r="W2707" t="str">
        <f>IF(Table1[[#This Row],[Engagement Score]]&lt;3,"Low",IF(Table1[[#This Row],[Engagement Score]]&lt;4,"Medium","High"))</f>
        <v>Low</v>
      </c>
      <c r="X2707">
        <v>5</v>
      </c>
      <c r="Y2707" t="str">
        <f>IF(Table1[[#This Row],[Satisfaction Score]]&lt;3,"Unsatisfied",IF(Table1[[#This Row],[Satisfaction Score]]&lt;4,"Neutral","Satisfied"))</f>
        <v>Satisfied</v>
      </c>
      <c r="Z2707">
        <v>2</v>
      </c>
      <c r="AA2707" s="1">
        <v>44861</v>
      </c>
      <c r="AB2707" t="s">
        <v>92</v>
      </c>
      <c r="AC2707" t="s">
        <v>51</v>
      </c>
      <c r="AD2707" t="s">
        <v>52</v>
      </c>
      <c r="AE2707">
        <v>1</v>
      </c>
      <c r="AF2707" s="5">
        <v>980.78</v>
      </c>
      <c r="AG2707">
        <v>56</v>
      </c>
      <c r="AH2707" t="str">
        <f t="shared" si="42"/>
        <v>Middle Aged</v>
      </c>
    </row>
    <row r="2708" spans="1:34" x14ac:dyDescent="0.25">
      <c r="A2708">
        <v>3268</v>
      </c>
      <c r="B2708" s="1">
        <v>45099</v>
      </c>
      <c r="C2708">
        <v>2</v>
      </c>
      <c r="D2708" t="s">
        <v>28</v>
      </c>
      <c r="E2708" t="s">
        <v>44</v>
      </c>
      <c r="F2708" t="s">
        <v>30</v>
      </c>
      <c r="G2708" t="s">
        <v>31</v>
      </c>
      <c r="H2708" t="s">
        <v>45</v>
      </c>
      <c r="I2708" t="s">
        <v>33</v>
      </c>
      <c r="J2708" t="s">
        <v>34</v>
      </c>
      <c r="K2708" t="s">
        <v>188</v>
      </c>
      <c r="L2708" t="s">
        <v>70</v>
      </c>
      <c r="M2708" s="1">
        <v>22879</v>
      </c>
      <c r="N2708" t="s">
        <v>36</v>
      </c>
      <c r="O2708" t="s">
        <v>37</v>
      </c>
      <c r="P2708" t="s">
        <v>84</v>
      </c>
      <c r="Q2708" t="s">
        <v>61</v>
      </c>
      <c r="R2708" t="s">
        <v>40</v>
      </c>
      <c r="S2708" t="str">
        <f>IF(Table1[[#This Row],[Current Employee Rating]]&gt;=4,"High Performer",IF(Table1[[#This Row],[Current Employee Rating]]&gt;=3,"Average Performer","Low Performer"))</f>
        <v>Low Performer</v>
      </c>
      <c r="T2708">
        <v>2</v>
      </c>
      <c r="U2708" s="1">
        <v>45107</v>
      </c>
      <c r="V2708">
        <v>1</v>
      </c>
      <c r="W2708" t="str">
        <f>IF(Table1[[#This Row],[Engagement Score]]&lt;3,"Low",IF(Table1[[#This Row],[Engagement Score]]&lt;4,"Medium","High"))</f>
        <v>Low</v>
      </c>
      <c r="X2708">
        <v>5</v>
      </c>
      <c r="Y2708" t="str">
        <f>IF(Table1[[#This Row],[Satisfaction Score]]&lt;3,"Unsatisfied",IF(Table1[[#This Row],[Satisfaction Score]]&lt;4,"Neutral","Satisfied"))</f>
        <v>Satisfied</v>
      </c>
      <c r="Z2708">
        <v>4</v>
      </c>
      <c r="AA2708" s="1">
        <v>45101</v>
      </c>
      <c r="AB2708" t="s">
        <v>62</v>
      </c>
      <c r="AC2708" t="s">
        <v>42</v>
      </c>
      <c r="AD2708" t="s">
        <v>43</v>
      </c>
      <c r="AE2708">
        <v>5</v>
      </c>
      <c r="AF2708" s="5">
        <v>988.08</v>
      </c>
      <c r="AG2708">
        <v>61</v>
      </c>
      <c r="AH2708" t="str">
        <f t="shared" si="42"/>
        <v>Old</v>
      </c>
    </row>
    <row r="2709" spans="1:34" x14ac:dyDescent="0.25">
      <c r="A2709">
        <v>3269</v>
      </c>
      <c r="B2709" s="1">
        <v>44367</v>
      </c>
      <c r="C2709">
        <v>4</v>
      </c>
      <c r="D2709" t="s">
        <v>28</v>
      </c>
      <c r="E2709" t="s">
        <v>87</v>
      </c>
      <c r="F2709" t="s">
        <v>30</v>
      </c>
      <c r="G2709" t="s">
        <v>55</v>
      </c>
      <c r="H2709" t="s">
        <v>32</v>
      </c>
      <c r="I2709" t="s">
        <v>33</v>
      </c>
      <c r="J2709" t="s">
        <v>34</v>
      </c>
      <c r="K2709" t="s">
        <v>188</v>
      </c>
      <c r="L2709" t="s">
        <v>70</v>
      </c>
      <c r="M2709" s="1">
        <v>36624</v>
      </c>
      <c r="N2709" t="s">
        <v>36</v>
      </c>
      <c r="O2709" t="s">
        <v>48</v>
      </c>
      <c r="P2709" t="s">
        <v>84</v>
      </c>
      <c r="Q2709" t="s">
        <v>67</v>
      </c>
      <c r="R2709" t="s">
        <v>40</v>
      </c>
      <c r="S2709" t="str">
        <f>IF(Table1[[#This Row],[Current Employee Rating]]&gt;=4,"High Performer",IF(Table1[[#This Row],[Current Employee Rating]]&gt;=3,"Average Performer","Low Performer"))</f>
        <v>Low Performer</v>
      </c>
      <c r="T2709">
        <v>1</v>
      </c>
      <c r="U2709" s="1">
        <v>44895</v>
      </c>
      <c r="V2709">
        <v>1</v>
      </c>
      <c r="W2709" t="str">
        <f>IF(Table1[[#This Row],[Engagement Score]]&lt;3,"Low",IF(Table1[[#This Row],[Engagement Score]]&lt;4,"Medium","High"))</f>
        <v>Low</v>
      </c>
      <c r="X2709">
        <v>5</v>
      </c>
      <c r="Y2709" t="str">
        <f>IF(Table1[[#This Row],[Satisfaction Score]]&lt;3,"Unsatisfied",IF(Table1[[#This Row],[Satisfaction Score]]&lt;4,"Neutral","Satisfied"))</f>
        <v>Satisfied</v>
      </c>
      <c r="Z2709">
        <v>2</v>
      </c>
      <c r="AA2709" s="1">
        <v>45027</v>
      </c>
      <c r="AB2709" t="s">
        <v>50</v>
      </c>
      <c r="AC2709" t="s">
        <v>42</v>
      </c>
      <c r="AD2709" t="s">
        <v>73</v>
      </c>
      <c r="AE2709">
        <v>1</v>
      </c>
      <c r="AF2709" s="5">
        <v>322.45</v>
      </c>
      <c r="AG2709">
        <v>21</v>
      </c>
      <c r="AH2709" t="str">
        <f t="shared" si="42"/>
        <v>Young Adult</v>
      </c>
    </row>
    <row r="2710" spans="1:34" x14ac:dyDescent="0.25">
      <c r="A2710">
        <v>3270</v>
      </c>
      <c r="B2710" s="1">
        <v>43769</v>
      </c>
      <c r="C2710">
        <v>6</v>
      </c>
      <c r="D2710" t="s">
        <v>28</v>
      </c>
      <c r="E2710" t="s">
        <v>64</v>
      </c>
      <c r="F2710" t="s">
        <v>30</v>
      </c>
      <c r="G2710" t="s">
        <v>55</v>
      </c>
      <c r="H2710" t="s">
        <v>56</v>
      </c>
      <c r="I2710" t="s">
        <v>55</v>
      </c>
      <c r="J2710" t="s">
        <v>34</v>
      </c>
      <c r="K2710" t="s">
        <v>188</v>
      </c>
      <c r="L2710" t="s">
        <v>89</v>
      </c>
      <c r="M2710" s="1">
        <v>21284</v>
      </c>
      <c r="N2710" t="s">
        <v>36</v>
      </c>
      <c r="O2710" t="s">
        <v>48</v>
      </c>
      <c r="P2710" t="s">
        <v>84</v>
      </c>
      <c r="Q2710" t="s">
        <v>61</v>
      </c>
      <c r="R2710" t="s">
        <v>40</v>
      </c>
      <c r="S2710" t="str">
        <f>IF(Table1[[#This Row],[Current Employee Rating]]&gt;=4,"High Performer",IF(Table1[[#This Row],[Current Employee Rating]]&gt;=3,"Average Performer","Low Performer"))</f>
        <v>Low Performer</v>
      </c>
      <c r="T2710">
        <v>2</v>
      </c>
      <c r="U2710" s="1">
        <v>44830</v>
      </c>
      <c r="V2710">
        <v>5</v>
      </c>
      <c r="W2710" t="str">
        <f>IF(Table1[[#This Row],[Engagement Score]]&lt;3,"Low",IF(Table1[[#This Row],[Engagement Score]]&lt;4,"Medium","High"))</f>
        <v>High</v>
      </c>
      <c r="X2710">
        <v>5</v>
      </c>
      <c r="Y2710" t="str">
        <f>IF(Table1[[#This Row],[Satisfaction Score]]&lt;3,"Unsatisfied",IF(Table1[[#This Row],[Satisfaction Score]]&lt;4,"Neutral","Satisfied"))</f>
        <v>Satisfied</v>
      </c>
      <c r="Z2710">
        <v>4</v>
      </c>
      <c r="AA2710" s="1">
        <v>44847</v>
      </c>
      <c r="AB2710" t="s">
        <v>41</v>
      </c>
      <c r="AC2710" t="s">
        <v>51</v>
      </c>
      <c r="AD2710" t="s">
        <v>73</v>
      </c>
      <c r="AE2710">
        <v>1</v>
      </c>
      <c r="AF2710" s="5">
        <v>147.59</v>
      </c>
      <c r="AG2710">
        <v>61</v>
      </c>
      <c r="AH2710" t="str">
        <f t="shared" si="42"/>
        <v>Old</v>
      </c>
    </row>
    <row r="2711" spans="1:34" x14ac:dyDescent="0.25">
      <c r="A2711">
        <v>3271</v>
      </c>
      <c r="B2711" s="1">
        <v>43648</v>
      </c>
      <c r="C2711">
        <v>6</v>
      </c>
      <c r="D2711" t="s">
        <v>28</v>
      </c>
      <c r="E2711" t="s">
        <v>94</v>
      </c>
      <c r="F2711" t="s">
        <v>108</v>
      </c>
      <c r="G2711" t="s">
        <v>31</v>
      </c>
      <c r="H2711" t="s">
        <v>56</v>
      </c>
      <c r="I2711" t="s">
        <v>46</v>
      </c>
      <c r="J2711" t="s">
        <v>34</v>
      </c>
      <c r="K2711" t="s">
        <v>188</v>
      </c>
      <c r="L2711" t="s">
        <v>79</v>
      </c>
      <c r="M2711" s="1">
        <v>25687</v>
      </c>
      <c r="N2711" t="s">
        <v>36</v>
      </c>
      <c r="O2711" t="s">
        <v>48</v>
      </c>
      <c r="P2711" t="s">
        <v>84</v>
      </c>
      <c r="Q2711" t="s">
        <v>77</v>
      </c>
      <c r="R2711" t="s">
        <v>40</v>
      </c>
      <c r="S2711" t="str">
        <f>IF(Table1[[#This Row],[Current Employee Rating]]&gt;=4,"High Performer",IF(Table1[[#This Row],[Current Employee Rating]]&gt;=3,"Average Performer","Low Performer"))</f>
        <v>Average Performer</v>
      </c>
      <c r="T2711">
        <v>3</v>
      </c>
      <c r="U2711" s="1">
        <v>44997</v>
      </c>
      <c r="V2711">
        <v>1</v>
      </c>
      <c r="W2711" t="str">
        <f>IF(Table1[[#This Row],[Engagement Score]]&lt;3,"Low",IF(Table1[[#This Row],[Engagement Score]]&lt;4,"Medium","High"))</f>
        <v>Low</v>
      </c>
      <c r="X2711">
        <v>5</v>
      </c>
      <c r="Y2711" t="str">
        <f>IF(Table1[[#This Row],[Satisfaction Score]]&lt;3,"Unsatisfied",IF(Table1[[#This Row],[Satisfaction Score]]&lt;4,"Neutral","Satisfied"))</f>
        <v>Satisfied</v>
      </c>
      <c r="Z2711">
        <v>1</v>
      </c>
      <c r="AA2711" s="1">
        <v>45000</v>
      </c>
      <c r="AB2711" t="s">
        <v>68</v>
      </c>
      <c r="AC2711" t="s">
        <v>51</v>
      </c>
      <c r="AD2711" t="s">
        <v>73</v>
      </c>
      <c r="AE2711">
        <v>3</v>
      </c>
      <c r="AF2711" s="5">
        <v>747.02</v>
      </c>
      <c r="AG2711">
        <v>49</v>
      </c>
      <c r="AH2711" t="str">
        <f t="shared" si="42"/>
        <v>Middle Aged</v>
      </c>
    </row>
    <row r="2712" spans="1:34" x14ac:dyDescent="0.25">
      <c r="A2712">
        <v>3272</v>
      </c>
      <c r="B2712" s="1">
        <v>44967</v>
      </c>
      <c r="C2712">
        <v>3</v>
      </c>
      <c r="D2712" t="s">
        <v>28</v>
      </c>
      <c r="E2712" t="s">
        <v>74</v>
      </c>
      <c r="F2712" t="s">
        <v>30</v>
      </c>
      <c r="G2712" t="s">
        <v>31</v>
      </c>
      <c r="H2712" t="s">
        <v>32</v>
      </c>
      <c r="I2712" t="s">
        <v>46</v>
      </c>
      <c r="J2712" t="s">
        <v>34</v>
      </c>
      <c r="K2712" t="s">
        <v>188</v>
      </c>
      <c r="L2712" t="s">
        <v>47</v>
      </c>
      <c r="M2712" s="1">
        <v>21784</v>
      </c>
      <c r="N2712" t="s">
        <v>36</v>
      </c>
      <c r="O2712" t="s">
        <v>48</v>
      </c>
      <c r="P2712" t="s">
        <v>60</v>
      </c>
      <c r="Q2712" t="s">
        <v>39</v>
      </c>
      <c r="R2712" t="s">
        <v>40</v>
      </c>
      <c r="S2712" t="str">
        <f>IF(Table1[[#This Row],[Current Employee Rating]]&gt;=4,"High Performer",IF(Table1[[#This Row],[Current Employee Rating]]&gt;=3,"Average Performer","Low Performer"))</f>
        <v>Average Performer</v>
      </c>
      <c r="T2712">
        <v>3</v>
      </c>
      <c r="U2712" s="1">
        <v>44987</v>
      </c>
      <c r="V2712">
        <v>5</v>
      </c>
      <c r="W2712" t="str">
        <f>IF(Table1[[#This Row],[Engagement Score]]&lt;3,"Low",IF(Table1[[#This Row],[Engagement Score]]&lt;4,"Medium","High"))</f>
        <v>High</v>
      </c>
      <c r="X2712">
        <v>5</v>
      </c>
      <c r="Y2712" t="str">
        <f>IF(Table1[[#This Row],[Satisfaction Score]]&lt;3,"Unsatisfied",IF(Table1[[#This Row],[Satisfaction Score]]&lt;4,"Neutral","Satisfied"))</f>
        <v>Satisfied</v>
      </c>
      <c r="Z2712">
        <v>2</v>
      </c>
      <c r="AA2712" s="1">
        <v>44956</v>
      </c>
      <c r="AB2712" t="s">
        <v>41</v>
      </c>
      <c r="AC2712" t="s">
        <v>51</v>
      </c>
      <c r="AD2712" t="s">
        <v>73</v>
      </c>
      <c r="AE2712">
        <v>2</v>
      </c>
      <c r="AF2712" s="5">
        <v>419.09</v>
      </c>
      <c r="AG2712">
        <v>64</v>
      </c>
      <c r="AH2712" t="str">
        <f t="shared" si="42"/>
        <v>Old</v>
      </c>
    </row>
    <row r="2713" spans="1:34" x14ac:dyDescent="0.25">
      <c r="A2713">
        <v>3273</v>
      </c>
      <c r="B2713" s="1">
        <v>44820</v>
      </c>
      <c r="C2713">
        <v>3</v>
      </c>
      <c r="D2713" t="s">
        <v>28</v>
      </c>
      <c r="E2713" t="s">
        <v>81</v>
      </c>
      <c r="F2713" t="s">
        <v>30</v>
      </c>
      <c r="G2713" t="s">
        <v>55</v>
      </c>
      <c r="H2713" t="s">
        <v>45</v>
      </c>
      <c r="I2713" t="s">
        <v>33</v>
      </c>
      <c r="J2713" t="s">
        <v>34</v>
      </c>
      <c r="K2713" t="s">
        <v>188</v>
      </c>
      <c r="L2713" t="s">
        <v>104</v>
      </c>
      <c r="M2713" s="1">
        <v>36137</v>
      </c>
      <c r="N2713" t="s">
        <v>36</v>
      </c>
      <c r="O2713" t="s">
        <v>37</v>
      </c>
      <c r="P2713" t="s">
        <v>84</v>
      </c>
      <c r="Q2713" t="s">
        <v>77</v>
      </c>
      <c r="R2713" t="s">
        <v>40</v>
      </c>
      <c r="S2713" t="str">
        <f>IF(Table1[[#This Row],[Current Employee Rating]]&gt;=4,"High Performer",IF(Table1[[#This Row],[Current Employee Rating]]&gt;=3,"Average Performer","Low Performer"))</f>
        <v>High Performer</v>
      </c>
      <c r="T2713">
        <v>4</v>
      </c>
      <c r="U2713" s="1">
        <v>45051</v>
      </c>
      <c r="V2713">
        <v>4</v>
      </c>
      <c r="W2713" t="str">
        <f>IF(Table1[[#This Row],[Engagement Score]]&lt;3,"Low",IF(Table1[[#This Row],[Engagement Score]]&lt;4,"Medium","High"))</f>
        <v>High</v>
      </c>
      <c r="X2713">
        <v>5</v>
      </c>
      <c r="Y2713" t="str">
        <f>IF(Table1[[#This Row],[Satisfaction Score]]&lt;3,"Unsatisfied",IF(Table1[[#This Row],[Satisfaction Score]]&lt;4,"Neutral","Satisfied"))</f>
        <v>Satisfied</v>
      </c>
      <c r="Z2713">
        <v>4</v>
      </c>
      <c r="AA2713" s="1">
        <v>44869</v>
      </c>
      <c r="AB2713" t="s">
        <v>68</v>
      </c>
      <c r="AC2713" t="s">
        <v>42</v>
      </c>
      <c r="AD2713" t="s">
        <v>73</v>
      </c>
      <c r="AE2713">
        <v>3</v>
      </c>
      <c r="AF2713" s="5">
        <v>484.19</v>
      </c>
      <c r="AG2713">
        <v>24</v>
      </c>
      <c r="AH2713" t="str">
        <f t="shared" si="42"/>
        <v>Young Adult</v>
      </c>
    </row>
    <row r="2714" spans="1:34" x14ac:dyDescent="0.25">
      <c r="A2714">
        <v>3275</v>
      </c>
      <c r="B2714" s="1">
        <v>44881</v>
      </c>
      <c r="C2714">
        <v>3</v>
      </c>
      <c r="D2714" t="s">
        <v>28</v>
      </c>
      <c r="E2714" t="s">
        <v>69</v>
      </c>
      <c r="F2714" t="s">
        <v>30</v>
      </c>
      <c r="G2714" t="s">
        <v>46</v>
      </c>
      <c r="H2714" t="s">
        <v>56</v>
      </c>
      <c r="I2714" t="s">
        <v>33</v>
      </c>
      <c r="J2714" t="s">
        <v>34</v>
      </c>
      <c r="K2714" t="s">
        <v>188</v>
      </c>
      <c r="L2714" t="s">
        <v>65</v>
      </c>
      <c r="M2714" s="1">
        <v>33603</v>
      </c>
      <c r="N2714" t="s">
        <v>36</v>
      </c>
      <c r="O2714" t="s">
        <v>48</v>
      </c>
      <c r="P2714" t="s">
        <v>60</v>
      </c>
      <c r="Q2714" t="s">
        <v>77</v>
      </c>
      <c r="R2714" t="s">
        <v>107</v>
      </c>
      <c r="S2714" t="str">
        <f>IF(Table1[[#This Row],[Current Employee Rating]]&gt;=4,"High Performer",IF(Table1[[#This Row],[Current Employee Rating]]&gt;=3,"Average Performer","Low Performer"))</f>
        <v>Average Performer</v>
      </c>
      <c r="T2714">
        <v>3</v>
      </c>
      <c r="U2714" s="1">
        <v>45102</v>
      </c>
      <c r="V2714">
        <v>1</v>
      </c>
      <c r="W2714" t="str">
        <f>IF(Table1[[#This Row],[Engagement Score]]&lt;3,"Low",IF(Table1[[#This Row],[Engagement Score]]&lt;4,"Medium","High"))</f>
        <v>Low</v>
      </c>
      <c r="X2714">
        <v>2</v>
      </c>
      <c r="Y2714" t="str">
        <f>IF(Table1[[#This Row],[Satisfaction Score]]&lt;3,"Unsatisfied",IF(Table1[[#This Row],[Satisfaction Score]]&lt;4,"Neutral","Satisfied"))</f>
        <v>Unsatisfied</v>
      </c>
      <c r="Z2714">
        <v>3</v>
      </c>
      <c r="AA2714" s="1">
        <v>44893</v>
      </c>
      <c r="AB2714" t="s">
        <v>68</v>
      </c>
      <c r="AC2714" t="s">
        <v>42</v>
      </c>
      <c r="AD2714" t="s">
        <v>52</v>
      </c>
      <c r="AE2714">
        <v>3</v>
      </c>
      <c r="AF2714" s="5">
        <v>942.66</v>
      </c>
      <c r="AG2714">
        <v>31</v>
      </c>
      <c r="AH2714" t="str">
        <f t="shared" si="42"/>
        <v>Adult</v>
      </c>
    </row>
    <row r="2715" spans="1:34" x14ac:dyDescent="0.25">
      <c r="A2715">
        <v>3276</v>
      </c>
      <c r="B2715" s="1">
        <v>44221</v>
      </c>
      <c r="C2715">
        <v>5</v>
      </c>
      <c r="D2715" t="s">
        <v>28</v>
      </c>
      <c r="E2715" t="s">
        <v>29</v>
      </c>
      <c r="F2715" t="s">
        <v>30</v>
      </c>
      <c r="G2715" t="s">
        <v>31</v>
      </c>
      <c r="H2715" t="s">
        <v>45</v>
      </c>
      <c r="I2715" t="s">
        <v>33</v>
      </c>
      <c r="J2715" t="s">
        <v>34</v>
      </c>
      <c r="K2715" t="s">
        <v>188</v>
      </c>
      <c r="L2715" t="s">
        <v>79</v>
      </c>
      <c r="M2715" s="1">
        <v>35389</v>
      </c>
      <c r="N2715" t="s">
        <v>36</v>
      </c>
      <c r="O2715" t="s">
        <v>48</v>
      </c>
      <c r="P2715" t="s">
        <v>84</v>
      </c>
      <c r="Q2715" t="s">
        <v>77</v>
      </c>
      <c r="R2715" t="s">
        <v>40</v>
      </c>
      <c r="S2715" t="str">
        <f>IF(Table1[[#This Row],[Current Employee Rating]]&gt;=4,"High Performer",IF(Table1[[#This Row],[Current Employee Rating]]&gt;=3,"Average Performer","Low Performer"))</f>
        <v>Low Performer</v>
      </c>
      <c r="T2715">
        <v>2</v>
      </c>
      <c r="U2715" s="1">
        <v>45005</v>
      </c>
      <c r="V2715">
        <v>2</v>
      </c>
      <c r="W2715" t="str">
        <f>IF(Table1[[#This Row],[Engagement Score]]&lt;3,"Low",IF(Table1[[#This Row],[Engagement Score]]&lt;4,"Medium","High"))</f>
        <v>Low</v>
      </c>
      <c r="X2715">
        <v>2</v>
      </c>
      <c r="Y2715" t="str">
        <f>IF(Table1[[#This Row],[Satisfaction Score]]&lt;3,"Unsatisfied",IF(Table1[[#This Row],[Satisfaction Score]]&lt;4,"Neutral","Satisfied"))</f>
        <v>Unsatisfied</v>
      </c>
      <c r="Z2715">
        <v>4</v>
      </c>
      <c r="AA2715" s="1">
        <v>44788</v>
      </c>
      <c r="AB2715" t="s">
        <v>62</v>
      </c>
      <c r="AC2715" t="s">
        <v>51</v>
      </c>
      <c r="AD2715" t="s">
        <v>63</v>
      </c>
      <c r="AE2715">
        <v>3</v>
      </c>
      <c r="AF2715" s="5">
        <v>826.54</v>
      </c>
      <c r="AG2715">
        <v>25</v>
      </c>
      <c r="AH2715" t="str">
        <f t="shared" si="42"/>
        <v>Adult</v>
      </c>
    </row>
    <row r="2716" spans="1:34" x14ac:dyDescent="0.25">
      <c r="A2716">
        <v>3277</v>
      </c>
      <c r="B2716" s="1">
        <v>45093</v>
      </c>
      <c r="C2716">
        <v>2</v>
      </c>
      <c r="D2716" t="s">
        <v>106</v>
      </c>
      <c r="E2716" t="s">
        <v>81</v>
      </c>
      <c r="F2716" t="s">
        <v>30</v>
      </c>
      <c r="G2716" t="s">
        <v>46</v>
      </c>
      <c r="H2716" t="s">
        <v>56</v>
      </c>
      <c r="I2716" t="s">
        <v>33</v>
      </c>
      <c r="J2716" t="s">
        <v>34</v>
      </c>
      <c r="K2716" t="s">
        <v>188</v>
      </c>
      <c r="L2716" t="s">
        <v>47</v>
      </c>
      <c r="M2716" s="1">
        <v>29362</v>
      </c>
      <c r="N2716" t="s">
        <v>36</v>
      </c>
      <c r="O2716" t="s">
        <v>37</v>
      </c>
      <c r="P2716" t="s">
        <v>49</v>
      </c>
      <c r="Q2716" t="s">
        <v>67</v>
      </c>
      <c r="R2716" t="s">
        <v>40</v>
      </c>
      <c r="S2716" t="str">
        <f>IF(Table1[[#This Row],[Current Employee Rating]]&gt;=4,"High Performer",IF(Table1[[#This Row],[Current Employee Rating]]&gt;=3,"Average Performer","Low Performer"))</f>
        <v>High Performer</v>
      </c>
      <c r="T2716">
        <v>5</v>
      </c>
      <c r="U2716" s="1">
        <v>44933</v>
      </c>
      <c r="V2716">
        <v>3</v>
      </c>
      <c r="W2716" t="str">
        <f>IF(Table1[[#This Row],[Engagement Score]]&lt;3,"Low",IF(Table1[[#This Row],[Engagement Score]]&lt;4,"Medium","High"))</f>
        <v>Medium</v>
      </c>
      <c r="X2716">
        <v>2</v>
      </c>
      <c r="Y2716" t="str">
        <f>IF(Table1[[#This Row],[Satisfaction Score]]&lt;3,"Unsatisfied",IF(Table1[[#This Row],[Satisfaction Score]]&lt;4,"Neutral","Satisfied"))</f>
        <v>Unsatisfied</v>
      </c>
      <c r="Z2716">
        <v>3</v>
      </c>
      <c r="AA2716" s="1">
        <v>44999</v>
      </c>
      <c r="AB2716" t="s">
        <v>62</v>
      </c>
      <c r="AC2716" t="s">
        <v>42</v>
      </c>
      <c r="AD2716" t="s">
        <v>73</v>
      </c>
      <c r="AE2716">
        <v>1</v>
      </c>
      <c r="AF2716" s="5">
        <v>997.87</v>
      </c>
      <c r="AG2716">
        <v>43</v>
      </c>
      <c r="AH2716" t="str">
        <f t="shared" si="42"/>
        <v>Middle Aged</v>
      </c>
    </row>
    <row r="2717" spans="1:34" x14ac:dyDescent="0.25">
      <c r="A2717">
        <v>3278</v>
      </c>
      <c r="B2717" s="1">
        <v>44082</v>
      </c>
      <c r="C2717">
        <v>5</v>
      </c>
      <c r="D2717" t="s">
        <v>106</v>
      </c>
      <c r="E2717" t="s">
        <v>54</v>
      </c>
      <c r="F2717" t="s">
        <v>30</v>
      </c>
      <c r="G2717" t="s">
        <v>31</v>
      </c>
      <c r="H2717" t="s">
        <v>45</v>
      </c>
      <c r="I2717" t="s">
        <v>46</v>
      </c>
      <c r="J2717" t="s">
        <v>34</v>
      </c>
      <c r="K2717" t="s">
        <v>188</v>
      </c>
      <c r="L2717" t="s">
        <v>70</v>
      </c>
      <c r="M2717" s="1">
        <v>16391</v>
      </c>
      <c r="N2717" t="s">
        <v>36</v>
      </c>
      <c r="O2717" t="s">
        <v>37</v>
      </c>
      <c r="P2717" t="s">
        <v>72</v>
      </c>
      <c r="Q2717" t="s">
        <v>67</v>
      </c>
      <c r="R2717" t="s">
        <v>40</v>
      </c>
      <c r="S2717" t="str">
        <f>IF(Table1[[#This Row],[Current Employee Rating]]&gt;=4,"High Performer",IF(Table1[[#This Row],[Current Employee Rating]]&gt;=3,"Average Performer","Low Performer"))</f>
        <v>High Performer</v>
      </c>
      <c r="T2717">
        <v>4</v>
      </c>
      <c r="U2717" s="1">
        <v>44848</v>
      </c>
      <c r="V2717">
        <v>1</v>
      </c>
      <c r="W2717" t="str">
        <f>IF(Table1[[#This Row],[Engagement Score]]&lt;3,"Low",IF(Table1[[#This Row],[Engagement Score]]&lt;4,"Medium","High"))</f>
        <v>Low</v>
      </c>
      <c r="X2717">
        <v>4</v>
      </c>
      <c r="Y2717" t="str">
        <f>IF(Table1[[#This Row],[Satisfaction Score]]&lt;3,"Unsatisfied",IF(Table1[[#This Row],[Satisfaction Score]]&lt;4,"Neutral","Satisfied"))</f>
        <v>Satisfied</v>
      </c>
      <c r="Z2717">
        <v>4</v>
      </c>
      <c r="AA2717" s="1">
        <v>45000</v>
      </c>
      <c r="AB2717" t="s">
        <v>41</v>
      </c>
      <c r="AC2717" t="s">
        <v>42</v>
      </c>
      <c r="AD2717" t="s">
        <v>43</v>
      </c>
      <c r="AE2717">
        <v>3</v>
      </c>
      <c r="AF2717" s="5">
        <v>855.9</v>
      </c>
      <c r="AG2717">
        <v>76</v>
      </c>
      <c r="AH2717" t="str">
        <f t="shared" si="42"/>
        <v>Old</v>
      </c>
    </row>
    <row r="2718" spans="1:34" x14ac:dyDescent="0.25">
      <c r="A2718">
        <v>3279</v>
      </c>
      <c r="B2718" s="1">
        <v>43488</v>
      </c>
      <c r="C2718">
        <v>7</v>
      </c>
      <c r="D2718" t="s">
        <v>106</v>
      </c>
      <c r="E2718" t="s">
        <v>69</v>
      </c>
      <c r="F2718" t="s">
        <v>30</v>
      </c>
      <c r="G2718" t="s">
        <v>55</v>
      </c>
      <c r="H2718" t="s">
        <v>45</v>
      </c>
      <c r="I2718" t="s">
        <v>55</v>
      </c>
      <c r="J2718" t="s">
        <v>34</v>
      </c>
      <c r="K2718" t="s">
        <v>188</v>
      </c>
      <c r="L2718" t="s">
        <v>79</v>
      </c>
      <c r="M2718" s="1">
        <v>34365</v>
      </c>
      <c r="N2718" t="s">
        <v>36</v>
      </c>
      <c r="O2718" t="s">
        <v>48</v>
      </c>
      <c r="P2718" t="s">
        <v>72</v>
      </c>
      <c r="Q2718" t="s">
        <v>67</v>
      </c>
      <c r="R2718" t="s">
        <v>40</v>
      </c>
      <c r="S2718" t="str">
        <f>IF(Table1[[#This Row],[Current Employee Rating]]&gt;=4,"High Performer",IF(Table1[[#This Row],[Current Employee Rating]]&gt;=3,"Average Performer","Low Performer"))</f>
        <v>High Performer</v>
      </c>
      <c r="T2718">
        <v>5</v>
      </c>
      <c r="U2718" s="1">
        <v>45017</v>
      </c>
      <c r="V2718">
        <v>5</v>
      </c>
      <c r="W2718" t="str">
        <f>IF(Table1[[#This Row],[Engagement Score]]&lt;3,"Low",IF(Table1[[#This Row],[Engagement Score]]&lt;4,"Medium","High"))</f>
        <v>High</v>
      </c>
      <c r="X2718">
        <v>2</v>
      </c>
      <c r="Y2718" t="str">
        <f>IF(Table1[[#This Row],[Satisfaction Score]]&lt;3,"Unsatisfied",IF(Table1[[#This Row],[Satisfaction Score]]&lt;4,"Neutral","Satisfied"))</f>
        <v>Unsatisfied</v>
      </c>
      <c r="Z2718">
        <v>1</v>
      </c>
      <c r="AA2718" s="1">
        <v>44864</v>
      </c>
      <c r="AB2718" t="s">
        <v>68</v>
      </c>
      <c r="AC2718" t="s">
        <v>42</v>
      </c>
      <c r="AD2718" t="s">
        <v>52</v>
      </c>
      <c r="AE2718">
        <v>4</v>
      </c>
      <c r="AF2718" s="5">
        <v>518.24</v>
      </c>
      <c r="AG2718">
        <v>25</v>
      </c>
      <c r="AH2718" t="str">
        <f t="shared" si="42"/>
        <v>Adult</v>
      </c>
    </row>
    <row r="2719" spans="1:34" x14ac:dyDescent="0.25">
      <c r="A2719">
        <v>3280</v>
      </c>
      <c r="B2719" s="1">
        <v>45075</v>
      </c>
      <c r="C2719">
        <v>2</v>
      </c>
      <c r="D2719" t="s">
        <v>106</v>
      </c>
      <c r="E2719" t="s">
        <v>29</v>
      </c>
      <c r="F2719" t="s">
        <v>108</v>
      </c>
      <c r="G2719" t="s">
        <v>46</v>
      </c>
      <c r="H2719" t="s">
        <v>45</v>
      </c>
      <c r="I2719" t="s">
        <v>33</v>
      </c>
      <c r="J2719" t="s">
        <v>34</v>
      </c>
      <c r="K2719" t="s">
        <v>188</v>
      </c>
      <c r="L2719" t="s">
        <v>96</v>
      </c>
      <c r="M2719" s="1">
        <v>30506</v>
      </c>
      <c r="N2719" t="s">
        <v>36</v>
      </c>
      <c r="O2719" t="s">
        <v>48</v>
      </c>
      <c r="P2719" t="s">
        <v>60</v>
      </c>
      <c r="Q2719" t="s">
        <v>77</v>
      </c>
      <c r="R2719" t="s">
        <v>40</v>
      </c>
      <c r="S2719" t="str">
        <f>IF(Table1[[#This Row],[Current Employee Rating]]&gt;=4,"High Performer",IF(Table1[[#This Row],[Current Employee Rating]]&gt;=3,"Average Performer","Low Performer"))</f>
        <v>High Performer</v>
      </c>
      <c r="T2719">
        <v>5</v>
      </c>
      <c r="U2719" s="1">
        <v>45141</v>
      </c>
      <c r="V2719">
        <v>4</v>
      </c>
      <c r="W2719" t="str">
        <f>IF(Table1[[#This Row],[Engagement Score]]&lt;3,"Low",IF(Table1[[#This Row],[Engagement Score]]&lt;4,"Medium","High"))</f>
        <v>High</v>
      </c>
      <c r="X2719">
        <v>5</v>
      </c>
      <c r="Y2719" t="str">
        <f>IF(Table1[[#This Row],[Satisfaction Score]]&lt;3,"Unsatisfied",IF(Table1[[#This Row],[Satisfaction Score]]&lt;4,"Neutral","Satisfied"))</f>
        <v>Satisfied</v>
      </c>
      <c r="Z2719">
        <v>4</v>
      </c>
      <c r="AA2719" s="1">
        <v>44828</v>
      </c>
      <c r="AB2719" t="s">
        <v>62</v>
      </c>
      <c r="AC2719" t="s">
        <v>51</v>
      </c>
      <c r="AD2719" t="s">
        <v>52</v>
      </c>
      <c r="AE2719">
        <v>3</v>
      </c>
      <c r="AF2719" s="5">
        <v>580.09</v>
      </c>
      <c r="AG2719">
        <v>40</v>
      </c>
      <c r="AH2719" t="str">
        <f t="shared" si="42"/>
        <v>Middle Aged</v>
      </c>
    </row>
    <row r="2720" spans="1:34" x14ac:dyDescent="0.25">
      <c r="A2720">
        <v>3281</v>
      </c>
      <c r="B2720" s="1">
        <v>43693</v>
      </c>
      <c r="C2720">
        <v>6</v>
      </c>
      <c r="D2720" t="s">
        <v>106</v>
      </c>
      <c r="E2720" t="s">
        <v>85</v>
      </c>
      <c r="F2720" t="s">
        <v>30</v>
      </c>
      <c r="G2720" t="s">
        <v>31</v>
      </c>
      <c r="H2720" t="s">
        <v>56</v>
      </c>
      <c r="I2720" t="s">
        <v>55</v>
      </c>
      <c r="J2720" t="s">
        <v>34</v>
      </c>
      <c r="K2720" t="s">
        <v>188</v>
      </c>
      <c r="L2720" t="s">
        <v>65</v>
      </c>
      <c r="M2720" s="1">
        <v>19928</v>
      </c>
      <c r="N2720" t="s">
        <v>36</v>
      </c>
      <c r="O2720" t="s">
        <v>48</v>
      </c>
      <c r="P2720" t="s">
        <v>49</v>
      </c>
      <c r="Q2720" t="s">
        <v>77</v>
      </c>
      <c r="R2720" t="s">
        <v>40</v>
      </c>
      <c r="S2720" t="str">
        <f>IF(Table1[[#This Row],[Current Employee Rating]]&gt;=4,"High Performer",IF(Table1[[#This Row],[Current Employee Rating]]&gt;=3,"Average Performer","Low Performer"))</f>
        <v>High Performer</v>
      </c>
      <c r="T2720">
        <v>5</v>
      </c>
      <c r="U2720" s="1">
        <v>44984</v>
      </c>
      <c r="V2720">
        <v>4</v>
      </c>
      <c r="W2720" t="str">
        <f>IF(Table1[[#This Row],[Engagement Score]]&lt;3,"Low",IF(Table1[[#This Row],[Engagement Score]]&lt;4,"Medium","High"))</f>
        <v>High</v>
      </c>
      <c r="X2720">
        <v>4</v>
      </c>
      <c r="Y2720" t="str">
        <f>IF(Table1[[#This Row],[Satisfaction Score]]&lt;3,"Unsatisfied",IF(Table1[[#This Row],[Satisfaction Score]]&lt;4,"Neutral","Satisfied"))</f>
        <v>Satisfied</v>
      </c>
      <c r="Z2720">
        <v>4</v>
      </c>
      <c r="AA2720" s="1">
        <v>44949</v>
      </c>
      <c r="AB2720" t="s">
        <v>62</v>
      </c>
      <c r="AC2720" t="s">
        <v>42</v>
      </c>
      <c r="AD2720" t="s">
        <v>73</v>
      </c>
      <c r="AE2720">
        <v>3</v>
      </c>
      <c r="AF2720" s="5">
        <v>104.8</v>
      </c>
      <c r="AG2720">
        <v>65</v>
      </c>
      <c r="AH2720" t="str">
        <f t="shared" si="42"/>
        <v>Old</v>
      </c>
    </row>
    <row r="2721" spans="1:34" x14ac:dyDescent="0.25">
      <c r="A2721">
        <v>3282</v>
      </c>
      <c r="B2721" s="1">
        <v>43986</v>
      </c>
      <c r="C2721">
        <v>5</v>
      </c>
      <c r="D2721" t="s">
        <v>106</v>
      </c>
      <c r="E2721" t="s">
        <v>44</v>
      </c>
      <c r="F2721" t="s">
        <v>30</v>
      </c>
      <c r="G2721" t="s">
        <v>55</v>
      </c>
      <c r="H2721" t="s">
        <v>56</v>
      </c>
      <c r="I2721" t="s">
        <v>55</v>
      </c>
      <c r="J2721" t="s">
        <v>34</v>
      </c>
      <c r="K2721" t="s">
        <v>188</v>
      </c>
      <c r="L2721" t="s">
        <v>101</v>
      </c>
      <c r="M2721" s="1">
        <v>28664</v>
      </c>
      <c r="N2721" t="s">
        <v>36</v>
      </c>
      <c r="O2721" t="s">
        <v>37</v>
      </c>
      <c r="P2721" t="s">
        <v>84</v>
      </c>
      <c r="Q2721" t="s">
        <v>67</v>
      </c>
      <c r="R2721" t="s">
        <v>40</v>
      </c>
      <c r="S2721" t="str">
        <f>IF(Table1[[#This Row],[Current Employee Rating]]&gt;=4,"High Performer",IF(Table1[[#This Row],[Current Employee Rating]]&gt;=3,"Average Performer","Low Performer"))</f>
        <v>Average Performer</v>
      </c>
      <c r="T2721">
        <v>3</v>
      </c>
      <c r="U2721" s="1">
        <v>45046</v>
      </c>
      <c r="V2721">
        <v>5</v>
      </c>
      <c r="W2721" t="str">
        <f>IF(Table1[[#This Row],[Engagement Score]]&lt;3,"Low",IF(Table1[[#This Row],[Engagement Score]]&lt;4,"Medium","High"))</f>
        <v>High</v>
      </c>
      <c r="X2721">
        <v>1</v>
      </c>
      <c r="Y2721" t="str">
        <f>IF(Table1[[#This Row],[Satisfaction Score]]&lt;3,"Unsatisfied",IF(Table1[[#This Row],[Satisfaction Score]]&lt;4,"Neutral","Satisfied"))</f>
        <v>Unsatisfied</v>
      </c>
      <c r="Z2721">
        <v>1</v>
      </c>
      <c r="AA2721" s="1">
        <v>45055</v>
      </c>
      <c r="AB2721" t="s">
        <v>62</v>
      </c>
      <c r="AC2721" t="s">
        <v>51</v>
      </c>
      <c r="AD2721" t="s">
        <v>43</v>
      </c>
      <c r="AE2721">
        <v>2</v>
      </c>
      <c r="AF2721" s="5">
        <v>939.86</v>
      </c>
      <c r="AG2721">
        <v>42</v>
      </c>
      <c r="AH2721" t="str">
        <f t="shared" si="42"/>
        <v>Middle Aged</v>
      </c>
    </row>
    <row r="2722" spans="1:34" x14ac:dyDescent="0.25">
      <c r="A2722">
        <v>3283</v>
      </c>
      <c r="B2722" s="1">
        <v>44033</v>
      </c>
      <c r="C2722">
        <v>5</v>
      </c>
      <c r="D2722" t="s">
        <v>106</v>
      </c>
      <c r="E2722" t="s">
        <v>87</v>
      </c>
      <c r="F2722" t="s">
        <v>30</v>
      </c>
      <c r="G2722" t="s">
        <v>31</v>
      </c>
      <c r="H2722" t="s">
        <v>56</v>
      </c>
      <c r="I2722" t="s">
        <v>46</v>
      </c>
      <c r="J2722" t="s">
        <v>34</v>
      </c>
      <c r="K2722" t="s">
        <v>188</v>
      </c>
      <c r="L2722" t="s">
        <v>101</v>
      </c>
      <c r="M2722" s="1">
        <v>32368</v>
      </c>
      <c r="N2722" t="s">
        <v>36</v>
      </c>
      <c r="O2722" t="s">
        <v>37</v>
      </c>
      <c r="P2722" t="s">
        <v>49</v>
      </c>
      <c r="Q2722" t="s">
        <v>67</v>
      </c>
      <c r="R2722" t="s">
        <v>40</v>
      </c>
      <c r="S2722" t="str">
        <f>IF(Table1[[#This Row],[Current Employee Rating]]&gt;=4,"High Performer",IF(Table1[[#This Row],[Current Employee Rating]]&gt;=3,"Average Performer","Low Performer"))</f>
        <v>Average Performer</v>
      </c>
      <c r="T2722">
        <v>3</v>
      </c>
      <c r="U2722" s="1">
        <v>44853</v>
      </c>
      <c r="V2722">
        <v>1</v>
      </c>
      <c r="W2722" t="str">
        <f>IF(Table1[[#This Row],[Engagement Score]]&lt;3,"Low",IF(Table1[[#This Row],[Engagement Score]]&lt;4,"Medium","High"))</f>
        <v>Low</v>
      </c>
      <c r="X2722">
        <v>3</v>
      </c>
      <c r="Y2722" t="str">
        <f>IF(Table1[[#This Row],[Satisfaction Score]]&lt;3,"Unsatisfied",IF(Table1[[#This Row],[Satisfaction Score]]&lt;4,"Neutral","Satisfied"))</f>
        <v>Neutral</v>
      </c>
      <c r="Z2722">
        <v>3</v>
      </c>
      <c r="AA2722" s="1">
        <v>44988</v>
      </c>
      <c r="AB2722" t="s">
        <v>92</v>
      </c>
      <c r="AC2722" t="s">
        <v>42</v>
      </c>
      <c r="AD2722" t="s">
        <v>52</v>
      </c>
      <c r="AE2722">
        <v>2</v>
      </c>
      <c r="AF2722" s="5">
        <v>353.7</v>
      </c>
      <c r="AG2722">
        <v>32</v>
      </c>
      <c r="AH2722" t="str">
        <f t="shared" si="42"/>
        <v>Adult</v>
      </c>
    </row>
    <row r="2723" spans="1:34" x14ac:dyDescent="0.25">
      <c r="A2723">
        <v>3284</v>
      </c>
      <c r="B2723" s="1">
        <v>44794</v>
      </c>
      <c r="C2723">
        <v>3</v>
      </c>
      <c r="D2723" t="s">
        <v>28</v>
      </c>
      <c r="E2723" t="s">
        <v>44</v>
      </c>
      <c r="F2723" t="s">
        <v>108</v>
      </c>
      <c r="G2723" t="s">
        <v>31</v>
      </c>
      <c r="H2723" t="s">
        <v>45</v>
      </c>
      <c r="I2723" t="s">
        <v>46</v>
      </c>
      <c r="J2723" t="s">
        <v>34</v>
      </c>
      <c r="K2723" t="s">
        <v>188</v>
      </c>
      <c r="L2723" t="s">
        <v>97</v>
      </c>
      <c r="M2723" s="1">
        <v>17823</v>
      </c>
      <c r="N2723" t="s">
        <v>36</v>
      </c>
      <c r="O2723" t="s">
        <v>48</v>
      </c>
      <c r="P2723" t="s">
        <v>60</v>
      </c>
      <c r="Q2723" t="s">
        <v>77</v>
      </c>
      <c r="R2723" t="s">
        <v>40</v>
      </c>
      <c r="S2723" t="str">
        <f>IF(Table1[[#This Row],[Current Employee Rating]]&gt;=4,"High Performer",IF(Table1[[#This Row],[Current Employee Rating]]&gt;=3,"Average Performer","Low Performer"))</f>
        <v>Low Performer</v>
      </c>
      <c r="T2723">
        <v>2</v>
      </c>
      <c r="U2723" s="1">
        <v>44904</v>
      </c>
      <c r="V2723">
        <v>2</v>
      </c>
      <c r="W2723" t="str">
        <f>IF(Table1[[#This Row],[Engagement Score]]&lt;3,"Low",IF(Table1[[#This Row],[Engagement Score]]&lt;4,"Medium","High"))</f>
        <v>Low</v>
      </c>
      <c r="X2723">
        <v>4</v>
      </c>
      <c r="Y2723" t="str">
        <f>IF(Table1[[#This Row],[Satisfaction Score]]&lt;3,"Unsatisfied",IF(Table1[[#This Row],[Satisfaction Score]]&lt;4,"Neutral","Satisfied"))</f>
        <v>Satisfied</v>
      </c>
      <c r="Z2723">
        <v>1</v>
      </c>
      <c r="AA2723" s="1">
        <v>44854</v>
      </c>
      <c r="AB2723" t="s">
        <v>68</v>
      </c>
      <c r="AC2723" t="s">
        <v>51</v>
      </c>
      <c r="AD2723" t="s">
        <v>52</v>
      </c>
      <c r="AE2723">
        <v>5</v>
      </c>
      <c r="AF2723" s="5">
        <v>538.22</v>
      </c>
      <c r="AG2723">
        <v>74</v>
      </c>
      <c r="AH2723" t="str">
        <f t="shared" si="42"/>
        <v>Old</v>
      </c>
    </row>
    <row r="2724" spans="1:34" x14ac:dyDescent="0.25">
      <c r="A2724">
        <v>3285</v>
      </c>
      <c r="B2724" s="1">
        <v>44393</v>
      </c>
      <c r="C2724">
        <v>4</v>
      </c>
      <c r="D2724" t="s">
        <v>28</v>
      </c>
      <c r="E2724" t="s">
        <v>87</v>
      </c>
      <c r="F2724" t="s">
        <v>108</v>
      </c>
      <c r="G2724" t="s">
        <v>31</v>
      </c>
      <c r="H2724" t="s">
        <v>56</v>
      </c>
      <c r="I2724" t="s">
        <v>46</v>
      </c>
      <c r="J2724" t="s">
        <v>34</v>
      </c>
      <c r="K2724" t="s">
        <v>188</v>
      </c>
      <c r="L2724" t="s">
        <v>101</v>
      </c>
      <c r="M2724" s="1">
        <v>19739</v>
      </c>
      <c r="N2724" t="s">
        <v>36</v>
      </c>
      <c r="O2724" t="s">
        <v>48</v>
      </c>
      <c r="P2724" t="s">
        <v>60</v>
      </c>
      <c r="Q2724" t="s">
        <v>61</v>
      </c>
      <c r="R2724" t="s">
        <v>107</v>
      </c>
      <c r="S2724" t="str">
        <f>IF(Table1[[#This Row],[Current Employee Rating]]&gt;=4,"High Performer",IF(Table1[[#This Row],[Current Employee Rating]]&gt;=3,"Average Performer","Low Performer"))</f>
        <v>High Performer</v>
      </c>
      <c r="T2724">
        <v>4</v>
      </c>
      <c r="U2724" s="1">
        <v>45075</v>
      </c>
      <c r="V2724">
        <v>3</v>
      </c>
      <c r="W2724" t="str">
        <f>IF(Table1[[#This Row],[Engagement Score]]&lt;3,"Low",IF(Table1[[#This Row],[Engagement Score]]&lt;4,"Medium","High"))</f>
        <v>Medium</v>
      </c>
      <c r="X2724">
        <v>3</v>
      </c>
      <c r="Y2724" t="str">
        <f>IF(Table1[[#This Row],[Satisfaction Score]]&lt;3,"Unsatisfied",IF(Table1[[#This Row],[Satisfaction Score]]&lt;4,"Neutral","Satisfied"))</f>
        <v>Neutral</v>
      </c>
      <c r="Z2724">
        <v>3</v>
      </c>
      <c r="AA2724" s="1">
        <v>45053</v>
      </c>
      <c r="AB2724" t="s">
        <v>62</v>
      </c>
      <c r="AC2724" t="s">
        <v>51</v>
      </c>
      <c r="AD2724" t="s">
        <v>52</v>
      </c>
      <c r="AE2724">
        <v>2</v>
      </c>
      <c r="AF2724" s="5">
        <v>698.54</v>
      </c>
      <c r="AG2724">
        <v>67</v>
      </c>
      <c r="AH2724" t="str">
        <f t="shared" si="42"/>
        <v>Old</v>
      </c>
    </row>
    <row r="2725" spans="1:34" x14ac:dyDescent="0.25">
      <c r="A2725">
        <v>3286</v>
      </c>
      <c r="B2725" s="1">
        <v>43775</v>
      </c>
      <c r="C2725">
        <v>6</v>
      </c>
      <c r="D2725" t="s">
        <v>28</v>
      </c>
      <c r="E2725" t="s">
        <v>81</v>
      </c>
      <c r="F2725" t="s">
        <v>30</v>
      </c>
      <c r="G2725" t="s">
        <v>55</v>
      </c>
      <c r="H2725" t="s">
        <v>32</v>
      </c>
      <c r="I2725" t="s">
        <v>33</v>
      </c>
      <c r="J2725" t="s">
        <v>34</v>
      </c>
      <c r="K2725" t="s">
        <v>188</v>
      </c>
      <c r="L2725" t="s">
        <v>96</v>
      </c>
      <c r="M2725" s="1">
        <v>25795</v>
      </c>
      <c r="N2725" t="s">
        <v>36</v>
      </c>
      <c r="O2725" t="s">
        <v>37</v>
      </c>
      <c r="P2725" t="s">
        <v>38</v>
      </c>
      <c r="Q2725" t="s">
        <v>77</v>
      </c>
      <c r="R2725" t="s">
        <v>107</v>
      </c>
      <c r="S2725" t="str">
        <f>IF(Table1[[#This Row],[Current Employee Rating]]&gt;=4,"High Performer",IF(Table1[[#This Row],[Current Employee Rating]]&gt;=3,"Average Performer","Low Performer"))</f>
        <v>Average Performer</v>
      </c>
      <c r="T2725">
        <v>3</v>
      </c>
      <c r="U2725" s="1">
        <v>45041</v>
      </c>
      <c r="V2725">
        <v>3</v>
      </c>
      <c r="W2725" t="str">
        <f>IF(Table1[[#This Row],[Engagement Score]]&lt;3,"Low",IF(Table1[[#This Row],[Engagement Score]]&lt;4,"Medium","High"))</f>
        <v>Medium</v>
      </c>
      <c r="X2725">
        <v>1</v>
      </c>
      <c r="Y2725" t="str">
        <f>IF(Table1[[#This Row],[Satisfaction Score]]&lt;3,"Unsatisfied",IF(Table1[[#This Row],[Satisfaction Score]]&lt;4,"Neutral","Satisfied"))</f>
        <v>Unsatisfied</v>
      </c>
      <c r="Z2725">
        <v>4</v>
      </c>
      <c r="AA2725" s="1">
        <v>45062</v>
      </c>
      <c r="AB2725" t="s">
        <v>62</v>
      </c>
      <c r="AC2725" t="s">
        <v>51</v>
      </c>
      <c r="AD2725" t="s">
        <v>63</v>
      </c>
      <c r="AE2725">
        <v>1</v>
      </c>
      <c r="AF2725" s="5">
        <v>692.96</v>
      </c>
      <c r="AG2725">
        <v>49</v>
      </c>
      <c r="AH2725" t="str">
        <f t="shared" si="42"/>
        <v>Middle Aged</v>
      </c>
    </row>
    <row r="2726" spans="1:34" x14ac:dyDescent="0.25">
      <c r="A2726">
        <v>3287</v>
      </c>
      <c r="B2726" s="1">
        <v>44197</v>
      </c>
      <c r="C2726">
        <v>5</v>
      </c>
      <c r="D2726" t="s">
        <v>28</v>
      </c>
      <c r="E2726" t="s">
        <v>54</v>
      </c>
      <c r="F2726" t="s">
        <v>30</v>
      </c>
      <c r="G2726" t="s">
        <v>46</v>
      </c>
      <c r="H2726" t="s">
        <v>45</v>
      </c>
      <c r="I2726" t="s">
        <v>33</v>
      </c>
      <c r="J2726" t="s">
        <v>34</v>
      </c>
      <c r="K2726" t="s">
        <v>188</v>
      </c>
      <c r="L2726" t="s">
        <v>65</v>
      </c>
      <c r="M2726" s="1">
        <v>29016</v>
      </c>
      <c r="N2726" t="s">
        <v>36</v>
      </c>
      <c r="O2726" t="s">
        <v>37</v>
      </c>
      <c r="P2726" t="s">
        <v>84</v>
      </c>
      <c r="Q2726" t="s">
        <v>77</v>
      </c>
      <c r="R2726" t="s">
        <v>40</v>
      </c>
      <c r="S2726" t="str">
        <f>IF(Table1[[#This Row],[Current Employee Rating]]&gt;=4,"High Performer",IF(Table1[[#This Row],[Current Employee Rating]]&gt;=3,"Average Performer","Low Performer"))</f>
        <v>Low Performer</v>
      </c>
      <c r="T2726">
        <v>1</v>
      </c>
      <c r="U2726" s="1">
        <v>45016</v>
      </c>
      <c r="V2726">
        <v>5</v>
      </c>
      <c r="W2726" t="str">
        <f>IF(Table1[[#This Row],[Engagement Score]]&lt;3,"Low",IF(Table1[[#This Row],[Engagement Score]]&lt;4,"Medium","High"))</f>
        <v>High</v>
      </c>
      <c r="X2726">
        <v>1</v>
      </c>
      <c r="Y2726" t="str">
        <f>IF(Table1[[#This Row],[Satisfaction Score]]&lt;3,"Unsatisfied",IF(Table1[[#This Row],[Satisfaction Score]]&lt;4,"Neutral","Satisfied"))</f>
        <v>Unsatisfied</v>
      </c>
      <c r="Z2726">
        <v>2</v>
      </c>
      <c r="AA2726" s="1">
        <v>44791</v>
      </c>
      <c r="AB2726" t="s">
        <v>62</v>
      </c>
      <c r="AC2726" t="s">
        <v>42</v>
      </c>
      <c r="AD2726" t="s">
        <v>52</v>
      </c>
      <c r="AE2726">
        <v>3</v>
      </c>
      <c r="AF2726" s="5">
        <v>997.37</v>
      </c>
      <c r="AG2726">
        <v>42</v>
      </c>
      <c r="AH2726" t="str">
        <f t="shared" si="42"/>
        <v>Middle Aged</v>
      </c>
    </row>
    <row r="2727" spans="1:34" x14ac:dyDescent="0.25">
      <c r="A2727">
        <v>3288</v>
      </c>
      <c r="B2727" s="1">
        <v>43732</v>
      </c>
      <c r="C2727">
        <v>6</v>
      </c>
      <c r="D2727" t="s">
        <v>28</v>
      </c>
      <c r="E2727" t="s">
        <v>94</v>
      </c>
      <c r="F2727" t="s">
        <v>30</v>
      </c>
      <c r="G2727" t="s">
        <v>55</v>
      </c>
      <c r="H2727" t="s">
        <v>45</v>
      </c>
      <c r="I2727" t="s">
        <v>33</v>
      </c>
      <c r="J2727" t="s">
        <v>34</v>
      </c>
      <c r="K2727" t="s">
        <v>188</v>
      </c>
      <c r="L2727" t="s">
        <v>70</v>
      </c>
      <c r="M2727" s="1">
        <v>24822</v>
      </c>
      <c r="N2727" t="s">
        <v>36</v>
      </c>
      <c r="O2727" t="s">
        <v>37</v>
      </c>
      <c r="P2727" t="s">
        <v>38</v>
      </c>
      <c r="Q2727" t="s">
        <v>77</v>
      </c>
      <c r="R2727" t="s">
        <v>40</v>
      </c>
      <c r="S2727" t="str">
        <f>IF(Table1[[#This Row],[Current Employee Rating]]&gt;=4,"High Performer",IF(Table1[[#This Row],[Current Employee Rating]]&gt;=3,"Average Performer","Low Performer"))</f>
        <v>Low Performer</v>
      </c>
      <c r="T2727">
        <v>2</v>
      </c>
      <c r="U2727" s="1">
        <v>45016</v>
      </c>
      <c r="V2727">
        <v>1</v>
      </c>
      <c r="W2727" t="str">
        <f>IF(Table1[[#This Row],[Engagement Score]]&lt;3,"Low",IF(Table1[[#This Row],[Engagement Score]]&lt;4,"Medium","High"))</f>
        <v>Low</v>
      </c>
      <c r="X2727">
        <v>5</v>
      </c>
      <c r="Y2727" t="str">
        <f>IF(Table1[[#This Row],[Satisfaction Score]]&lt;3,"Unsatisfied",IF(Table1[[#This Row],[Satisfaction Score]]&lt;4,"Neutral","Satisfied"))</f>
        <v>Satisfied</v>
      </c>
      <c r="Z2727">
        <v>2</v>
      </c>
      <c r="AA2727" s="1">
        <v>44910</v>
      </c>
      <c r="AB2727" t="s">
        <v>50</v>
      </c>
      <c r="AC2727" t="s">
        <v>42</v>
      </c>
      <c r="AD2727" t="s">
        <v>43</v>
      </c>
      <c r="AE2727">
        <v>1</v>
      </c>
      <c r="AF2727" s="5">
        <v>523.79</v>
      </c>
      <c r="AG2727">
        <v>52</v>
      </c>
      <c r="AH2727" t="str">
        <f t="shared" si="42"/>
        <v>Middle Aged</v>
      </c>
    </row>
    <row r="2728" spans="1:34" x14ac:dyDescent="0.25">
      <c r="A2728">
        <v>3289</v>
      </c>
      <c r="B2728" s="1">
        <v>43968</v>
      </c>
      <c r="C2728">
        <v>5</v>
      </c>
      <c r="D2728" t="s">
        <v>28</v>
      </c>
      <c r="E2728" t="s">
        <v>85</v>
      </c>
      <c r="F2728" t="s">
        <v>30</v>
      </c>
      <c r="G2728" t="s">
        <v>31</v>
      </c>
      <c r="H2728" t="s">
        <v>45</v>
      </c>
      <c r="I2728" t="s">
        <v>55</v>
      </c>
      <c r="J2728" t="s">
        <v>34</v>
      </c>
      <c r="K2728" t="s">
        <v>188</v>
      </c>
      <c r="L2728" t="s">
        <v>65</v>
      </c>
      <c r="M2728" s="1">
        <v>29531</v>
      </c>
      <c r="N2728" t="s">
        <v>36</v>
      </c>
      <c r="O2728" t="s">
        <v>37</v>
      </c>
      <c r="P2728" t="s">
        <v>38</v>
      </c>
      <c r="Q2728" t="s">
        <v>77</v>
      </c>
      <c r="R2728" t="s">
        <v>40</v>
      </c>
      <c r="S2728" t="str">
        <f>IF(Table1[[#This Row],[Current Employee Rating]]&gt;=4,"High Performer",IF(Table1[[#This Row],[Current Employee Rating]]&gt;=3,"Average Performer","Low Performer"))</f>
        <v>High Performer</v>
      </c>
      <c r="T2728">
        <v>4</v>
      </c>
      <c r="U2728" s="1">
        <v>45090</v>
      </c>
      <c r="V2728">
        <v>3</v>
      </c>
      <c r="W2728" t="str">
        <f>IF(Table1[[#This Row],[Engagement Score]]&lt;3,"Low",IF(Table1[[#This Row],[Engagement Score]]&lt;4,"Medium","High"))</f>
        <v>Medium</v>
      </c>
      <c r="X2728">
        <v>5</v>
      </c>
      <c r="Y2728" t="str">
        <f>IF(Table1[[#This Row],[Satisfaction Score]]&lt;3,"Unsatisfied",IF(Table1[[#This Row],[Satisfaction Score]]&lt;4,"Neutral","Satisfied"))</f>
        <v>Satisfied</v>
      </c>
      <c r="Z2728">
        <v>1</v>
      </c>
      <c r="AA2728" s="1">
        <v>45016</v>
      </c>
      <c r="AB2728" t="s">
        <v>50</v>
      </c>
      <c r="AC2728" t="s">
        <v>42</v>
      </c>
      <c r="AD2728" t="s">
        <v>63</v>
      </c>
      <c r="AE2728">
        <v>5</v>
      </c>
      <c r="AF2728" s="5">
        <v>923.23</v>
      </c>
      <c r="AG2728">
        <v>40</v>
      </c>
      <c r="AH2728" t="str">
        <f t="shared" si="42"/>
        <v>Middle Aged</v>
      </c>
    </row>
    <row r="2729" spans="1:34" x14ac:dyDescent="0.25">
      <c r="A2729">
        <v>3290</v>
      </c>
      <c r="B2729" s="1">
        <v>43319</v>
      </c>
      <c r="C2729">
        <v>7</v>
      </c>
      <c r="D2729" t="s">
        <v>28</v>
      </c>
      <c r="E2729" t="s">
        <v>64</v>
      </c>
      <c r="F2729" t="s">
        <v>30</v>
      </c>
      <c r="G2729" t="s">
        <v>46</v>
      </c>
      <c r="H2729" t="s">
        <v>45</v>
      </c>
      <c r="I2729" t="s">
        <v>55</v>
      </c>
      <c r="J2729" t="s">
        <v>34</v>
      </c>
      <c r="K2729" t="s">
        <v>188</v>
      </c>
      <c r="L2729" t="s">
        <v>70</v>
      </c>
      <c r="M2729" s="1">
        <v>35040</v>
      </c>
      <c r="N2729" t="s">
        <v>36</v>
      </c>
      <c r="O2729" t="s">
        <v>48</v>
      </c>
      <c r="P2729" t="s">
        <v>60</v>
      </c>
      <c r="Q2729" t="s">
        <v>61</v>
      </c>
      <c r="R2729" t="s">
        <v>40</v>
      </c>
      <c r="S2729" t="str">
        <f>IF(Table1[[#This Row],[Current Employee Rating]]&gt;=4,"High Performer",IF(Table1[[#This Row],[Current Employee Rating]]&gt;=3,"Average Performer","Low Performer"))</f>
        <v>Average Performer</v>
      </c>
      <c r="T2729">
        <v>3</v>
      </c>
      <c r="U2729" s="1">
        <v>45121</v>
      </c>
      <c r="V2729">
        <v>1</v>
      </c>
      <c r="W2729" t="str">
        <f>IF(Table1[[#This Row],[Engagement Score]]&lt;3,"Low",IF(Table1[[#This Row],[Engagement Score]]&lt;4,"Medium","High"))</f>
        <v>Low</v>
      </c>
      <c r="X2729">
        <v>1</v>
      </c>
      <c r="Y2729" t="str">
        <f>IF(Table1[[#This Row],[Satisfaction Score]]&lt;3,"Unsatisfied",IF(Table1[[#This Row],[Satisfaction Score]]&lt;4,"Neutral","Satisfied"))</f>
        <v>Unsatisfied</v>
      </c>
      <c r="Z2729">
        <v>2</v>
      </c>
      <c r="AA2729" s="1">
        <v>44950</v>
      </c>
      <c r="AB2729" t="s">
        <v>50</v>
      </c>
      <c r="AC2729" t="s">
        <v>51</v>
      </c>
      <c r="AD2729" t="s">
        <v>63</v>
      </c>
      <c r="AE2729">
        <v>5</v>
      </c>
      <c r="AF2729" s="5">
        <v>406.19</v>
      </c>
      <c r="AG2729">
        <v>23</v>
      </c>
      <c r="AH2729" t="str">
        <f t="shared" si="42"/>
        <v>Young Adult</v>
      </c>
    </row>
    <row r="2730" spans="1:34" x14ac:dyDescent="0.25">
      <c r="A2730">
        <v>3291</v>
      </c>
      <c r="B2730" s="1">
        <v>45139</v>
      </c>
      <c r="C2730">
        <v>2</v>
      </c>
      <c r="D2730" t="s">
        <v>28</v>
      </c>
      <c r="E2730" t="s">
        <v>74</v>
      </c>
      <c r="F2730" t="s">
        <v>30</v>
      </c>
      <c r="G2730" t="s">
        <v>31</v>
      </c>
      <c r="H2730" t="s">
        <v>32</v>
      </c>
      <c r="I2730" t="s">
        <v>55</v>
      </c>
      <c r="J2730" t="s">
        <v>34</v>
      </c>
      <c r="K2730" t="s">
        <v>188</v>
      </c>
      <c r="L2730" t="s">
        <v>65</v>
      </c>
      <c r="M2730" s="1">
        <v>21041</v>
      </c>
      <c r="N2730" t="s">
        <v>36</v>
      </c>
      <c r="O2730" t="s">
        <v>48</v>
      </c>
      <c r="P2730" t="s">
        <v>49</v>
      </c>
      <c r="Q2730" t="s">
        <v>67</v>
      </c>
      <c r="R2730" t="s">
        <v>40</v>
      </c>
      <c r="S2730" t="str">
        <f>IF(Table1[[#This Row],[Current Employee Rating]]&gt;=4,"High Performer",IF(Table1[[#This Row],[Current Employee Rating]]&gt;=3,"Average Performer","Low Performer"))</f>
        <v>Low Performer</v>
      </c>
      <c r="T2730">
        <v>2</v>
      </c>
      <c r="U2730" s="1">
        <v>45105</v>
      </c>
      <c r="V2730">
        <v>1</v>
      </c>
      <c r="W2730" t="str">
        <f>IF(Table1[[#This Row],[Engagement Score]]&lt;3,"Low",IF(Table1[[#This Row],[Engagement Score]]&lt;4,"Medium","High"))</f>
        <v>Low</v>
      </c>
      <c r="X2730">
        <v>1</v>
      </c>
      <c r="Y2730" t="str">
        <f>IF(Table1[[#This Row],[Satisfaction Score]]&lt;3,"Unsatisfied",IF(Table1[[#This Row],[Satisfaction Score]]&lt;4,"Neutral","Satisfied"))</f>
        <v>Unsatisfied</v>
      </c>
      <c r="Z2730">
        <v>3</v>
      </c>
      <c r="AA2730" s="1">
        <v>44836</v>
      </c>
      <c r="AB2730" t="s">
        <v>68</v>
      </c>
      <c r="AC2730" t="s">
        <v>42</v>
      </c>
      <c r="AD2730" t="s">
        <v>63</v>
      </c>
      <c r="AE2730">
        <v>2</v>
      </c>
      <c r="AF2730" s="5">
        <v>394.74</v>
      </c>
      <c r="AG2730">
        <v>66</v>
      </c>
      <c r="AH2730" t="str">
        <f t="shared" si="42"/>
        <v>Old</v>
      </c>
    </row>
    <row r="2731" spans="1:34" x14ac:dyDescent="0.25">
      <c r="A2731">
        <v>3292</v>
      </c>
      <c r="B2731" s="1">
        <v>43477</v>
      </c>
      <c r="C2731">
        <v>7</v>
      </c>
      <c r="D2731" t="s">
        <v>28</v>
      </c>
      <c r="E2731" t="s">
        <v>94</v>
      </c>
      <c r="F2731" t="s">
        <v>108</v>
      </c>
      <c r="G2731" t="s">
        <v>46</v>
      </c>
      <c r="H2731" t="s">
        <v>32</v>
      </c>
      <c r="I2731" t="s">
        <v>46</v>
      </c>
      <c r="J2731" t="s">
        <v>34</v>
      </c>
      <c r="K2731" t="s">
        <v>188</v>
      </c>
      <c r="L2731" t="s">
        <v>70</v>
      </c>
      <c r="M2731" s="1">
        <v>16935</v>
      </c>
      <c r="N2731" t="s">
        <v>36</v>
      </c>
      <c r="O2731" t="s">
        <v>48</v>
      </c>
      <c r="P2731" t="s">
        <v>84</v>
      </c>
      <c r="Q2731" t="s">
        <v>61</v>
      </c>
      <c r="R2731" t="s">
        <v>40</v>
      </c>
      <c r="S2731" t="str">
        <f>IF(Table1[[#This Row],[Current Employee Rating]]&gt;=4,"High Performer",IF(Table1[[#This Row],[Current Employee Rating]]&gt;=3,"Average Performer","Low Performer"))</f>
        <v>High Performer</v>
      </c>
      <c r="T2731">
        <v>4</v>
      </c>
      <c r="U2731" s="1">
        <v>44787</v>
      </c>
      <c r="V2731">
        <v>5</v>
      </c>
      <c r="W2731" t="str">
        <f>IF(Table1[[#This Row],[Engagement Score]]&lt;3,"Low",IF(Table1[[#This Row],[Engagement Score]]&lt;4,"Medium","High"))</f>
        <v>High</v>
      </c>
      <c r="X2731">
        <v>4</v>
      </c>
      <c r="Y2731" t="str">
        <f>IF(Table1[[#This Row],[Satisfaction Score]]&lt;3,"Unsatisfied",IF(Table1[[#This Row],[Satisfaction Score]]&lt;4,"Neutral","Satisfied"))</f>
        <v>Satisfied</v>
      </c>
      <c r="Z2731">
        <v>3</v>
      </c>
      <c r="AA2731" s="1">
        <v>44929</v>
      </c>
      <c r="AB2731" t="s">
        <v>41</v>
      </c>
      <c r="AC2731" t="s">
        <v>42</v>
      </c>
      <c r="AD2731" t="s">
        <v>73</v>
      </c>
      <c r="AE2731">
        <v>5</v>
      </c>
      <c r="AF2731" s="5">
        <v>237.3</v>
      </c>
      <c r="AG2731">
        <v>73</v>
      </c>
      <c r="AH2731" t="str">
        <f t="shared" si="42"/>
        <v>Old</v>
      </c>
    </row>
    <row r="2732" spans="1:34" x14ac:dyDescent="0.25">
      <c r="A2732">
        <v>3293</v>
      </c>
      <c r="B2732" s="1">
        <v>44295</v>
      </c>
      <c r="C2732">
        <v>5</v>
      </c>
      <c r="D2732" t="s">
        <v>28</v>
      </c>
      <c r="E2732" t="s">
        <v>74</v>
      </c>
      <c r="F2732" t="s">
        <v>108</v>
      </c>
      <c r="G2732" t="s">
        <v>31</v>
      </c>
      <c r="H2732" t="s">
        <v>32</v>
      </c>
      <c r="I2732" t="s">
        <v>55</v>
      </c>
      <c r="J2732" t="s">
        <v>34</v>
      </c>
      <c r="K2732" t="s">
        <v>188</v>
      </c>
      <c r="L2732" t="s">
        <v>65</v>
      </c>
      <c r="M2732" s="1">
        <v>24716</v>
      </c>
      <c r="N2732" t="s">
        <v>36</v>
      </c>
      <c r="O2732" t="s">
        <v>37</v>
      </c>
      <c r="P2732" t="s">
        <v>72</v>
      </c>
      <c r="Q2732" t="s">
        <v>67</v>
      </c>
      <c r="R2732" t="s">
        <v>40</v>
      </c>
      <c r="S2732" t="str">
        <f>IF(Table1[[#This Row],[Current Employee Rating]]&gt;=4,"High Performer",IF(Table1[[#This Row],[Current Employee Rating]]&gt;=3,"Average Performer","Low Performer"))</f>
        <v>Average Performer</v>
      </c>
      <c r="T2732">
        <v>3</v>
      </c>
      <c r="U2732" s="1">
        <v>45106</v>
      </c>
      <c r="V2732">
        <v>5</v>
      </c>
      <c r="W2732" t="str">
        <f>IF(Table1[[#This Row],[Engagement Score]]&lt;3,"Low",IF(Table1[[#This Row],[Engagement Score]]&lt;4,"Medium","High"))</f>
        <v>High</v>
      </c>
      <c r="X2732">
        <v>3</v>
      </c>
      <c r="Y2732" t="str">
        <f>IF(Table1[[#This Row],[Satisfaction Score]]&lt;3,"Unsatisfied",IF(Table1[[#This Row],[Satisfaction Score]]&lt;4,"Neutral","Satisfied"))</f>
        <v>Neutral</v>
      </c>
      <c r="Z2732">
        <v>4</v>
      </c>
      <c r="AA2732" s="1">
        <v>44945</v>
      </c>
      <c r="AB2732" t="s">
        <v>41</v>
      </c>
      <c r="AC2732" t="s">
        <v>42</v>
      </c>
      <c r="AD2732" t="s">
        <v>52</v>
      </c>
      <c r="AE2732">
        <v>2</v>
      </c>
      <c r="AF2732" s="5">
        <v>261.25</v>
      </c>
      <c r="AG2732">
        <v>54</v>
      </c>
      <c r="AH2732" t="str">
        <f t="shared" si="42"/>
        <v>Middle Aged</v>
      </c>
    </row>
    <row r="2733" spans="1:34" x14ac:dyDescent="0.25">
      <c r="A2733">
        <v>3295</v>
      </c>
      <c r="B2733" s="1">
        <v>43616</v>
      </c>
      <c r="C2733">
        <v>6</v>
      </c>
      <c r="D2733" t="s">
        <v>28</v>
      </c>
      <c r="E2733" t="s">
        <v>54</v>
      </c>
      <c r="F2733" t="s">
        <v>30</v>
      </c>
      <c r="G2733" t="s">
        <v>46</v>
      </c>
      <c r="H2733" t="s">
        <v>32</v>
      </c>
      <c r="I2733" t="s">
        <v>55</v>
      </c>
      <c r="J2733" t="s">
        <v>34</v>
      </c>
      <c r="K2733" t="s">
        <v>188</v>
      </c>
      <c r="L2733" t="s">
        <v>47</v>
      </c>
      <c r="M2733" s="1">
        <v>20046</v>
      </c>
      <c r="N2733" t="s">
        <v>36</v>
      </c>
      <c r="O2733" t="s">
        <v>37</v>
      </c>
      <c r="P2733" t="s">
        <v>72</v>
      </c>
      <c r="Q2733" t="s">
        <v>77</v>
      </c>
      <c r="R2733" t="s">
        <v>40</v>
      </c>
      <c r="S2733" t="str">
        <f>IF(Table1[[#This Row],[Current Employee Rating]]&gt;=4,"High Performer",IF(Table1[[#This Row],[Current Employee Rating]]&gt;=3,"Average Performer","Low Performer"))</f>
        <v>High Performer</v>
      </c>
      <c r="T2733">
        <v>5</v>
      </c>
      <c r="U2733" s="1">
        <v>44784</v>
      </c>
      <c r="V2733">
        <v>1</v>
      </c>
      <c r="W2733" t="str">
        <f>IF(Table1[[#This Row],[Engagement Score]]&lt;3,"Low",IF(Table1[[#This Row],[Engagement Score]]&lt;4,"Medium","High"))</f>
        <v>Low</v>
      </c>
      <c r="X2733">
        <v>2</v>
      </c>
      <c r="Y2733" t="str">
        <f>IF(Table1[[#This Row],[Satisfaction Score]]&lt;3,"Unsatisfied",IF(Table1[[#This Row],[Satisfaction Score]]&lt;4,"Neutral","Satisfied"))</f>
        <v>Unsatisfied</v>
      </c>
      <c r="Z2733">
        <v>1</v>
      </c>
      <c r="AA2733" s="1">
        <v>44838</v>
      </c>
      <c r="AB2733" t="s">
        <v>41</v>
      </c>
      <c r="AC2733" t="s">
        <v>42</v>
      </c>
      <c r="AD2733" t="s">
        <v>73</v>
      </c>
      <c r="AE2733">
        <v>4</v>
      </c>
      <c r="AF2733" s="5">
        <v>286.88</v>
      </c>
      <c r="AG2733">
        <v>65</v>
      </c>
      <c r="AH2733" t="str">
        <f t="shared" si="42"/>
        <v>Old</v>
      </c>
    </row>
    <row r="2734" spans="1:34" x14ac:dyDescent="0.25">
      <c r="A2734">
        <v>3298</v>
      </c>
      <c r="B2734" s="1">
        <v>44154</v>
      </c>
      <c r="C2734">
        <v>5</v>
      </c>
      <c r="D2734" t="s">
        <v>106</v>
      </c>
      <c r="E2734" t="s">
        <v>44</v>
      </c>
      <c r="F2734" t="s">
        <v>30</v>
      </c>
      <c r="G2734" t="s">
        <v>55</v>
      </c>
      <c r="H2734" t="s">
        <v>45</v>
      </c>
      <c r="I2734" t="s">
        <v>55</v>
      </c>
      <c r="J2734" t="s">
        <v>34</v>
      </c>
      <c r="K2734" t="s">
        <v>188</v>
      </c>
      <c r="L2734" t="s">
        <v>70</v>
      </c>
      <c r="M2734" s="1">
        <v>35134</v>
      </c>
      <c r="N2734" t="s">
        <v>36</v>
      </c>
      <c r="O2734" t="s">
        <v>37</v>
      </c>
      <c r="P2734" t="s">
        <v>49</v>
      </c>
      <c r="Q2734" t="s">
        <v>39</v>
      </c>
      <c r="R2734" t="s">
        <v>40</v>
      </c>
      <c r="S2734" t="str">
        <f>IF(Table1[[#This Row],[Current Employee Rating]]&gt;=4,"High Performer",IF(Table1[[#This Row],[Current Employee Rating]]&gt;=3,"Average Performer","Low Performer"))</f>
        <v>High Performer</v>
      </c>
      <c r="T2734">
        <v>5</v>
      </c>
      <c r="U2734" s="1">
        <v>44907</v>
      </c>
      <c r="V2734">
        <v>3</v>
      </c>
      <c r="W2734" t="str">
        <f>IF(Table1[[#This Row],[Engagement Score]]&lt;3,"Low",IF(Table1[[#This Row],[Engagement Score]]&lt;4,"Medium","High"))</f>
        <v>Medium</v>
      </c>
      <c r="X2734">
        <v>4</v>
      </c>
      <c r="Y2734" t="str">
        <f>IF(Table1[[#This Row],[Satisfaction Score]]&lt;3,"Unsatisfied",IF(Table1[[#This Row],[Satisfaction Score]]&lt;4,"Neutral","Satisfied"))</f>
        <v>Satisfied</v>
      </c>
      <c r="Z2734">
        <v>4</v>
      </c>
      <c r="AA2734" s="1">
        <v>45031</v>
      </c>
      <c r="AB2734" t="s">
        <v>50</v>
      </c>
      <c r="AC2734" t="s">
        <v>42</v>
      </c>
      <c r="AD2734" t="s">
        <v>63</v>
      </c>
      <c r="AE2734">
        <v>1</v>
      </c>
      <c r="AF2734" s="5">
        <v>549.55999999999995</v>
      </c>
      <c r="AG2734">
        <v>24</v>
      </c>
      <c r="AH2734" t="str">
        <f t="shared" si="42"/>
        <v>Young Adult</v>
      </c>
    </row>
    <row r="2735" spans="1:34" x14ac:dyDescent="0.25">
      <c r="A2735">
        <v>3299</v>
      </c>
      <c r="B2735" s="1">
        <v>44875</v>
      </c>
      <c r="C2735">
        <v>3</v>
      </c>
      <c r="D2735" t="s">
        <v>106</v>
      </c>
      <c r="E2735" t="s">
        <v>87</v>
      </c>
      <c r="F2735" t="s">
        <v>30</v>
      </c>
      <c r="G2735" t="s">
        <v>46</v>
      </c>
      <c r="H2735" t="s">
        <v>45</v>
      </c>
      <c r="I2735" t="s">
        <v>55</v>
      </c>
      <c r="J2735" t="s">
        <v>34</v>
      </c>
      <c r="K2735" t="s">
        <v>188</v>
      </c>
      <c r="L2735" t="s">
        <v>101</v>
      </c>
      <c r="M2735" s="1">
        <v>27555</v>
      </c>
      <c r="N2735" t="s">
        <v>36</v>
      </c>
      <c r="O2735" t="s">
        <v>48</v>
      </c>
      <c r="P2735" t="s">
        <v>38</v>
      </c>
      <c r="Q2735" t="s">
        <v>39</v>
      </c>
      <c r="R2735" t="s">
        <v>40</v>
      </c>
      <c r="S2735" t="str">
        <f>IF(Table1[[#This Row],[Current Employee Rating]]&gt;=4,"High Performer",IF(Table1[[#This Row],[Current Employee Rating]]&gt;=3,"Average Performer","Low Performer"))</f>
        <v>High Performer</v>
      </c>
      <c r="T2735">
        <v>4</v>
      </c>
      <c r="U2735" s="1">
        <v>44957</v>
      </c>
      <c r="V2735">
        <v>4</v>
      </c>
      <c r="W2735" t="str">
        <f>IF(Table1[[#This Row],[Engagement Score]]&lt;3,"Low",IF(Table1[[#This Row],[Engagement Score]]&lt;4,"Medium","High"))</f>
        <v>High</v>
      </c>
      <c r="X2735">
        <v>1</v>
      </c>
      <c r="Y2735" t="str">
        <f>IF(Table1[[#This Row],[Satisfaction Score]]&lt;3,"Unsatisfied",IF(Table1[[#This Row],[Satisfaction Score]]&lt;4,"Neutral","Satisfied"))</f>
        <v>Unsatisfied</v>
      </c>
      <c r="Z2735">
        <v>2</v>
      </c>
      <c r="AA2735" s="1">
        <v>45018</v>
      </c>
      <c r="AB2735" t="s">
        <v>41</v>
      </c>
      <c r="AC2735" t="s">
        <v>42</v>
      </c>
      <c r="AD2735" t="s">
        <v>52</v>
      </c>
      <c r="AE2735">
        <v>4</v>
      </c>
      <c r="AF2735" s="5">
        <v>721.03</v>
      </c>
      <c r="AG2735">
        <v>47</v>
      </c>
      <c r="AH2735" t="str">
        <f t="shared" si="42"/>
        <v>Middle Aged</v>
      </c>
    </row>
    <row r="2736" spans="1:34" x14ac:dyDescent="0.25">
      <c r="A2736">
        <v>3300</v>
      </c>
      <c r="B2736" s="1">
        <v>44280</v>
      </c>
      <c r="C2736">
        <v>5</v>
      </c>
      <c r="D2736" t="s">
        <v>106</v>
      </c>
      <c r="E2736" t="s">
        <v>81</v>
      </c>
      <c r="F2736" t="s">
        <v>30</v>
      </c>
      <c r="G2736" t="s">
        <v>55</v>
      </c>
      <c r="H2736" t="s">
        <v>56</v>
      </c>
      <c r="I2736" t="s">
        <v>46</v>
      </c>
      <c r="J2736" t="s">
        <v>34</v>
      </c>
      <c r="K2736" t="s">
        <v>188</v>
      </c>
      <c r="L2736" t="s">
        <v>70</v>
      </c>
      <c r="M2736" s="1">
        <v>17133</v>
      </c>
      <c r="N2736" t="s">
        <v>36</v>
      </c>
      <c r="O2736" t="s">
        <v>48</v>
      </c>
      <c r="P2736" t="s">
        <v>38</v>
      </c>
      <c r="Q2736" t="s">
        <v>67</v>
      </c>
      <c r="R2736" t="s">
        <v>40</v>
      </c>
      <c r="S2736" t="str">
        <f>IF(Table1[[#This Row],[Current Employee Rating]]&gt;=4,"High Performer",IF(Table1[[#This Row],[Current Employee Rating]]&gt;=3,"Average Performer","Low Performer"))</f>
        <v>Low Performer</v>
      </c>
      <c r="T2736">
        <v>2</v>
      </c>
      <c r="U2736" s="1">
        <v>44966</v>
      </c>
      <c r="V2736">
        <v>1</v>
      </c>
      <c r="W2736" t="str">
        <f>IF(Table1[[#This Row],[Engagement Score]]&lt;3,"Low",IF(Table1[[#This Row],[Engagement Score]]&lt;4,"Medium","High"))</f>
        <v>Low</v>
      </c>
      <c r="X2736">
        <v>1</v>
      </c>
      <c r="Y2736" t="str">
        <f>IF(Table1[[#This Row],[Satisfaction Score]]&lt;3,"Unsatisfied",IF(Table1[[#This Row],[Satisfaction Score]]&lt;4,"Neutral","Satisfied"))</f>
        <v>Unsatisfied</v>
      </c>
      <c r="Z2736">
        <v>3</v>
      </c>
      <c r="AA2736" s="1">
        <v>45040</v>
      </c>
      <c r="AB2736" t="s">
        <v>41</v>
      </c>
      <c r="AC2736" t="s">
        <v>51</v>
      </c>
      <c r="AD2736" t="s">
        <v>52</v>
      </c>
      <c r="AE2736">
        <v>2</v>
      </c>
      <c r="AF2736" s="5">
        <v>897.32</v>
      </c>
      <c r="AG2736">
        <v>75</v>
      </c>
      <c r="AH2736" t="str">
        <f t="shared" si="42"/>
        <v>Old</v>
      </c>
    </row>
    <row r="2737" spans="1:34" x14ac:dyDescent="0.25">
      <c r="A2737">
        <v>3301</v>
      </c>
      <c r="B2737" s="1">
        <v>43598</v>
      </c>
      <c r="C2737">
        <v>6</v>
      </c>
      <c r="D2737" t="s">
        <v>106</v>
      </c>
      <c r="E2737" t="s">
        <v>54</v>
      </c>
      <c r="F2737" t="s">
        <v>108</v>
      </c>
      <c r="G2737" t="s">
        <v>31</v>
      </c>
      <c r="H2737" t="s">
        <v>56</v>
      </c>
      <c r="I2737" t="s">
        <v>55</v>
      </c>
      <c r="J2737" t="s">
        <v>34</v>
      </c>
      <c r="K2737" t="s">
        <v>188</v>
      </c>
      <c r="L2737" t="s">
        <v>70</v>
      </c>
      <c r="M2737" s="1">
        <v>35669</v>
      </c>
      <c r="N2737" t="s">
        <v>36</v>
      </c>
      <c r="O2737" t="s">
        <v>48</v>
      </c>
      <c r="P2737" t="s">
        <v>72</v>
      </c>
      <c r="Q2737" t="s">
        <v>77</v>
      </c>
      <c r="R2737" t="s">
        <v>40</v>
      </c>
      <c r="S2737" t="str">
        <f>IF(Table1[[#This Row],[Current Employee Rating]]&gt;=4,"High Performer",IF(Table1[[#This Row],[Current Employee Rating]]&gt;=3,"Average Performer","Low Performer"))</f>
        <v>Low Performer</v>
      </c>
      <c r="T2737">
        <v>1</v>
      </c>
      <c r="U2737" s="1">
        <v>44875</v>
      </c>
      <c r="V2737">
        <v>2</v>
      </c>
      <c r="W2737" t="str">
        <f>IF(Table1[[#This Row],[Engagement Score]]&lt;3,"Low",IF(Table1[[#This Row],[Engagement Score]]&lt;4,"Medium","High"))</f>
        <v>Low</v>
      </c>
      <c r="X2737">
        <v>2</v>
      </c>
      <c r="Y2737" t="str">
        <f>IF(Table1[[#This Row],[Satisfaction Score]]&lt;3,"Unsatisfied",IF(Table1[[#This Row],[Satisfaction Score]]&lt;4,"Neutral","Satisfied"))</f>
        <v>Unsatisfied</v>
      </c>
      <c r="Z2737">
        <v>2</v>
      </c>
      <c r="AA2737" s="1">
        <v>44960</v>
      </c>
      <c r="AB2737" t="s">
        <v>50</v>
      </c>
      <c r="AC2737" t="s">
        <v>42</v>
      </c>
      <c r="AD2737" t="s">
        <v>52</v>
      </c>
      <c r="AE2737">
        <v>1</v>
      </c>
      <c r="AF2737" s="5">
        <v>443.13</v>
      </c>
      <c r="AG2737">
        <v>22</v>
      </c>
      <c r="AH2737" t="str">
        <f t="shared" si="42"/>
        <v>Young Adult</v>
      </c>
    </row>
    <row r="2738" spans="1:34" x14ac:dyDescent="0.25">
      <c r="A2738">
        <v>3303</v>
      </c>
      <c r="B2738" s="1">
        <v>44975</v>
      </c>
      <c r="C2738">
        <v>3</v>
      </c>
      <c r="D2738" t="s">
        <v>106</v>
      </c>
      <c r="E2738" t="s">
        <v>85</v>
      </c>
      <c r="F2738" t="s">
        <v>30</v>
      </c>
      <c r="G2738" t="s">
        <v>55</v>
      </c>
      <c r="H2738" t="s">
        <v>45</v>
      </c>
      <c r="I2738" t="s">
        <v>46</v>
      </c>
      <c r="J2738" t="s">
        <v>34</v>
      </c>
      <c r="K2738" t="s">
        <v>188</v>
      </c>
      <c r="L2738" t="s">
        <v>70</v>
      </c>
      <c r="M2738" s="1">
        <v>29901</v>
      </c>
      <c r="N2738" t="s">
        <v>36</v>
      </c>
      <c r="O2738" t="s">
        <v>37</v>
      </c>
      <c r="P2738" t="s">
        <v>72</v>
      </c>
      <c r="Q2738" t="s">
        <v>61</v>
      </c>
      <c r="R2738" t="s">
        <v>40</v>
      </c>
      <c r="S2738" t="str">
        <f>IF(Table1[[#This Row],[Current Employee Rating]]&gt;=4,"High Performer",IF(Table1[[#This Row],[Current Employee Rating]]&gt;=3,"Average Performer","Low Performer"))</f>
        <v>Average Performer</v>
      </c>
      <c r="T2738">
        <v>3</v>
      </c>
      <c r="U2738" s="1">
        <v>44993</v>
      </c>
      <c r="V2738">
        <v>1</v>
      </c>
      <c r="W2738" t="str">
        <f>IF(Table1[[#This Row],[Engagement Score]]&lt;3,"Low",IF(Table1[[#This Row],[Engagement Score]]&lt;4,"Medium","High"))</f>
        <v>Low</v>
      </c>
      <c r="X2738">
        <v>2</v>
      </c>
      <c r="Y2738" t="str">
        <f>IF(Table1[[#This Row],[Satisfaction Score]]&lt;3,"Unsatisfied",IF(Table1[[#This Row],[Satisfaction Score]]&lt;4,"Neutral","Satisfied"))</f>
        <v>Unsatisfied</v>
      </c>
      <c r="Z2738">
        <v>1</v>
      </c>
      <c r="AA2738" s="1">
        <v>45126</v>
      </c>
      <c r="AB2738" t="s">
        <v>50</v>
      </c>
      <c r="AC2738" t="s">
        <v>42</v>
      </c>
      <c r="AD2738" t="s">
        <v>52</v>
      </c>
      <c r="AE2738">
        <v>2</v>
      </c>
      <c r="AF2738" s="5">
        <v>249.76</v>
      </c>
      <c r="AG2738">
        <v>42</v>
      </c>
      <c r="AH2738" t="str">
        <f t="shared" si="42"/>
        <v>Middle Aged</v>
      </c>
    </row>
    <row r="2739" spans="1:34" x14ac:dyDescent="0.25">
      <c r="A2739">
        <v>3304</v>
      </c>
      <c r="B2739" s="1">
        <v>43557</v>
      </c>
      <c r="C2739">
        <v>7</v>
      </c>
      <c r="D2739" t="s">
        <v>106</v>
      </c>
      <c r="E2739" t="s">
        <v>64</v>
      </c>
      <c r="F2739" t="s">
        <v>30</v>
      </c>
      <c r="G2739" t="s">
        <v>46</v>
      </c>
      <c r="H2739" t="s">
        <v>45</v>
      </c>
      <c r="I2739" t="s">
        <v>33</v>
      </c>
      <c r="J2739" t="s">
        <v>34</v>
      </c>
      <c r="K2739" t="s">
        <v>188</v>
      </c>
      <c r="L2739" t="s">
        <v>101</v>
      </c>
      <c r="M2739" s="1">
        <v>31023</v>
      </c>
      <c r="N2739" t="s">
        <v>36</v>
      </c>
      <c r="O2739" t="s">
        <v>37</v>
      </c>
      <c r="P2739" t="s">
        <v>60</v>
      </c>
      <c r="Q2739" t="s">
        <v>61</v>
      </c>
      <c r="R2739" t="s">
        <v>40</v>
      </c>
      <c r="S2739" t="str">
        <f>IF(Table1[[#This Row],[Current Employee Rating]]&gt;=4,"High Performer",IF(Table1[[#This Row],[Current Employee Rating]]&gt;=3,"Average Performer","Low Performer"))</f>
        <v>High Performer</v>
      </c>
      <c r="T2739">
        <v>4</v>
      </c>
      <c r="U2739" s="1">
        <v>45092</v>
      </c>
      <c r="V2739">
        <v>2</v>
      </c>
      <c r="W2739" t="str">
        <f>IF(Table1[[#This Row],[Engagement Score]]&lt;3,"Low",IF(Table1[[#This Row],[Engagement Score]]&lt;4,"Medium","High"))</f>
        <v>Low</v>
      </c>
      <c r="X2739">
        <v>4</v>
      </c>
      <c r="Y2739" t="str">
        <f>IF(Table1[[#This Row],[Satisfaction Score]]&lt;3,"Unsatisfied",IF(Table1[[#This Row],[Satisfaction Score]]&lt;4,"Neutral","Satisfied"))</f>
        <v>Satisfied</v>
      </c>
      <c r="Z2739">
        <v>2</v>
      </c>
      <c r="AA2739" s="1">
        <v>45092</v>
      </c>
      <c r="AB2739" t="s">
        <v>92</v>
      </c>
      <c r="AC2739" t="s">
        <v>51</v>
      </c>
      <c r="AD2739" t="s">
        <v>52</v>
      </c>
      <c r="AE2739">
        <v>2</v>
      </c>
      <c r="AF2739" s="5">
        <v>123.32</v>
      </c>
      <c r="AG2739">
        <v>35</v>
      </c>
      <c r="AH2739" t="str">
        <f t="shared" si="42"/>
        <v>Adult</v>
      </c>
    </row>
    <row r="2740" spans="1:34" x14ac:dyDescent="0.25">
      <c r="A2740">
        <v>3305</v>
      </c>
      <c r="B2740" s="1">
        <v>44165</v>
      </c>
      <c r="C2740">
        <v>5</v>
      </c>
      <c r="D2740" t="s">
        <v>28</v>
      </c>
      <c r="E2740" t="s">
        <v>74</v>
      </c>
      <c r="F2740" t="s">
        <v>108</v>
      </c>
      <c r="G2740" t="s">
        <v>31</v>
      </c>
      <c r="H2740" t="s">
        <v>32</v>
      </c>
      <c r="I2740" t="s">
        <v>46</v>
      </c>
      <c r="J2740" t="s">
        <v>34</v>
      </c>
      <c r="K2740" t="s">
        <v>188</v>
      </c>
      <c r="L2740" t="s">
        <v>96</v>
      </c>
      <c r="M2740" s="1">
        <v>33794</v>
      </c>
      <c r="N2740" t="s">
        <v>36</v>
      </c>
      <c r="O2740" t="s">
        <v>37</v>
      </c>
      <c r="P2740" t="s">
        <v>60</v>
      </c>
      <c r="Q2740" t="s">
        <v>39</v>
      </c>
      <c r="R2740" t="s">
        <v>40</v>
      </c>
      <c r="S2740" t="str">
        <f>IF(Table1[[#This Row],[Current Employee Rating]]&gt;=4,"High Performer",IF(Table1[[#This Row],[Current Employee Rating]]&gt;=3,"Average Performer","Low Performer"))</f>
        <v>High Performer</v>
      </c>
      <c r="T2740">
        <v>4</v>
      </c>
      <c r="U2740" s="1">
        <v>44781</v>
      </c>
      <c r="V2740">
        <v>5</v>
      </c>
      <c r="W2740" t="str">
        <f>IF(Table1[[#This Row],[Engagement Score]]&lt;3,"Low",IF(Table1[[#This Row],[Engagement Score]]&lt;4,"Medium","High"))</f>
        <v>High</v>
      </c>
      <c r="X2740">
        <v>4</v>
      </c>
      <c r="Y2740" t="str">
        <f>IF(Table1[[#This Row],[Satisfaction Score]]&lt;3,"Unsatisfied",IF(Table1[[#This Row],[Satisfaction Score]]&lt;4,"Neutral","Satisfied"))</f>
        <v>Satisfied</v>
      </c>
      <c r="Z2740">
        <v>5</v>
      </c>
      <c r="AA2740" s="1">
        <v>44896</v>
      </c>
      <c r="AB2740" t="s">
        <v>62</v>
      </c>
      <c r="AC2740" t="s">
        <v>42</v>
      </c>
      <c r="AD2740" t="s">
        <v>63</v>
      </c>
      <c r="AE2740">
        <v>1</v>
      </c>
      <c r="AF2740" s="5">
        <v>149.24</v>
      </c>
      <c r="AG2740">
        <v>28</v>
      </c>
      <c r="AH2740" t="str">
        <f t="shared" si="42"/>
        <v>Adult</v>
      </c>
    </row>
    <row r="2741" spans="1:34" x14ac:dyDescent="0.25">
      <c r="A2741">
        <v>3306</v>
      </c>
      <c r="B2741" s="1">
        <v>44828</v>
      </c>
      <c r="C2741">
        <v>3</v>
      </c>
      <c r="D2741" t="s">
        <v>28</v>
      </c>
      <c r="E2741" t="s">
        <v>81</v>
      </c>
      <c r="F2741" t="s">
        <v>108</v>
      </c>
      <c r="G2741" t="s">
        <v>55</v>
      </c>
      <c r="H2741" t="s">
        <v>45</v>
      </c>
      <c r="I2741" t="s">
        <v>33</v>
      </c>
      <c r="J2741" t="s">
        <v>34</v>
      </c>
      <c r="K2741" t="s">
        <v>188</v>
      </c>
      <c r="L2741" t="s">
        <v>70</v>
      </c>
      <c r="M2741" s="1">
        <v>33694</v>
      </c>
      <c r="N2741" t="s">
        <v>36</v>
      </c>
      <c r="O2741" t="s">
        <v>48</v>
      </c>
      <c r="P2741" t="s">
        <v>38</v>
      </c>
      <c r="Q2741" t="s">
        <v>67</v>
      </c>
      <c r="R2741" t="s">
        <v>107</v>
      </c>
      <c r="S2741" t="str">
        <f>IF(Table1[[#This Row],[Current Employee Rating]]&gt;=4,"High Performer",IF(Table1[[#This Row],[Current Employee Rating]]&gt;=3,"Average Performer","Low Performer"))</f>
        <v>High Performer</v>
      </c>
      <c r="T2741">
        <v>4</v>
      </c>
      <c r="U2741" s="1">
        <v>44912</v>
      </c>
      <c r="V2741">
        <v>3</v>
      </c>
      <c r="W2741" t="str">
        <f>IF(Table1[[#This Row],[Engagement Score]]&lt;3,"Low",IF(Table1[[#This Row],[Engagement Score]]&lt;4,"Medium","High"))</f>
        <v>Medium</v>
      </c>
      <c r="X2741">
        <v>5</v>
      </c>
      <c r="Y2741" t="str">
        <f>IF(Table1[[#This Row],[Satisfaction Score]]&lt;3,"Unsatisfied",IF(Table1[[#This Row],[Satisfaction Score]]&lt;4,"Neutral","Satisfied"))</f>
        <v>Satisfied</v>
      </c>
      <c r="Z2741">
        <v>1</v>
      </c>
      <c r="AA2741" s="1">
        <v>44939</v>
      </c>
      <c r="AB2741" t="s">
        <v>62</v>
      </c>
      <c r="AC2741" t="s">
        <v>51</v>
      </c>
      <c r="AD2741" t="s">
        <v>52</v>
      </c>
      <c r="AE2741">
        <v>3</v>
      </c>
      <c r="AF2741" s="5">
        <v>267.72000000000003</v>
      </c>
      <c r="AG2741">
        <v>30</v>
      </c>
      <c r="AH2741" t="str">
        <f t="shared" si="42"/>
        <v>Adult</v>
      </c>
    </row>
    <row r="2742" spans="1:34" x14ac:dyDescent="0.25">
      <c r="A2742">
        <v>3307</v>
      </c>
      <c r="B2742" s="1">
        <v>43637</v>
      </c>
      <c r="C2742">
        <v>6</v>
      </c>
      <c r="D2742" t="s">
        <v>28</v>
      </c>
      <c r="E2742" t="s">
        <v>54</v>
      </c>
      <c r="F2742" t="s">
        <v>30</v>
      </c>
      <c r="G2742" t="s">
        <v>55</v>
      </c>
      <c r="H2742" t="s">
        <v>32</v>
      </c>
      <c r="I2742" t="s">
        <v>55</v>
      </c>
      <c r="J2742" t="s">
        <v>34</v>
      </c>
      <c r="K2742" t="s">
        <v>188</v>
      </c>
      <c r="L2742" t="s">
        <v>82</v>
      </c>
      <c r="M2742" s="1">
        <v>28781</v>
      </c>
      <c r="N2742" t="s">
        <v>36</v>
      </c>
      <c r="O2742" t="s">
        <v>48</v>
      </c>
      <c r="P2742" t="s">
        <v>84</v>
      </c>
      <c r="Q2742" t="s">
        <v>67</v>
      </c>
      <c r="R2742" t="s">
        <v>40</v>
      </c>
      <c r="S2742" t="str">
        <f>IF(Table1[[#This Row],[Current Employee Rating]]&gt;=4,"High Performer",IF(Table1[[#This Row],[Current Employee Rating]]&gt;=3,"Average Performer","Low Performer"))</f>
        <v>High Performer</v>
      </c>
      <c r="T2742">
        <v>4</v>
      </c>
      <c r="U2742" s="1">
        <v>44857</v>
      </c>
      <c r="V2742">
        <v>2</v>
      </c>
      <c r="W2742" t="str">
        <f>IF(Table1[[#This Row],[Engagement Score]]&lt;3,"Low",IF(Table1[[#This Row],[Engagement Score]]&lt;4,"Medium","High"))</f>
        <v>Low</v>
      </c>
      <c r="X2742">
        <v>4</v>
      </c>
      <c r="Y2742" t="str">
        <f>IF(Table1[[#This Row],[Satisfaction Score]]&lt;3,"Unsatisfied",IF(Table1[[#This Row],[Satisfaction Score]]&lt;4,"Neutral","Satisfied"))</f>
        <v>Satisfied</v>
      </c>
      <c r="Z2742">
        <v>1</v>
      </c>
      <c r="AA2742" s="1">
        <v>44954</v>
      </c>
      <c r="AB2742" t="s">
        <v>41</v>
      </c>
      <c r="AC2742" t="s">
        <v>42</v>
      </c>
      <c r="AD2742" t="s">
        <v>73</v>
      </c>
      <c r="AE2742">
        <v>5</v>
      </c>
      <c r="AF2742" s="5">
        <v>837.16</v>
      </c>
      <c r="AG2742">
        <v>41</v>
      </c>
      <c r="AH2742" t="str">
        <f t="shared" si="42"/>
        <v>Middle Aged</v>
      </c>
    </row>
    <row r="2743" spans="1:34" x14ac:dyDescent="0.25">
      <c r="A2743">
        <v>3308</v>
      </c>
      <c r="B2743" s="1">
        <v>44722</v>
      </c>
      <c r="C2743">
        <v>3</v>
      </c>
      <c r="D2743" t="s">
        <v>28</v>
      </c>
      <c r="E2743" t="s">
        <v>69</v>
      </c>
      <c r="F2743" t="s">
        <v>30</v>
      </c>
      <c r="G2743" t="s">
        <v>31</v>
      </c>
      <c r="H2743" t="s">
        <v>32</v>
      </c>
      <c r="I2743" t="s">
        <v>33</v>
      </c>
      <c r="J2743" t="s">
        <v>34</v>
      </c>
      <c r="K2743" t="s">
        <v>188</v>
      </c>
      <c r="L2743" t="s">
        <v>58</v>
      </c>
      <c r="M2743" s="1">
        <v>36121</v>
      </c>
      <c r="N2743" t="s">
        <v>36</v>
      </c>
      <c r="O2743" t="s">
        <v>37</v>
      </c>
      <c r="P2743" t="s">
        <v>72</v>
      </c>
      <c r="Q2743" t="s">
        <v>67</v>
      </c>
      <c r="R2743" t="s">
        <v>40</v>
      </c>
      <c r="S2743" t="str">
        <f>IF(Table1[[#This Row],[Current Employee Rating]]&gt;=4,"High Performer",IF(Table1[[#This Row],[Current Employee Rating]]&gt;=3,"Average Performer","Low Performer"))</f>
        <v>Average Performer</v>
      </c>
      <c r="T2743">
        <v>3</v>
      </c>
      <c r="U2743" s="1">
        <v>44931</v>
      </c>
      <c r="V2743">
        <v>1</v>
      </c>
      <c r="W2743" t="str">
        <f>IF(Table1[[#This Row],[Engagement Score]]&lt;3,"Low",IF(Table1[[#This Row],[Engagement Score]]&lt;4,"Medium","High"))</f>
        <v>Low</v>
      </c>
      <c r="X2743">
        <v>3</v>
      </c>
      <c r="Y2743" t="str">
        <f>IF(Table1[[#This Row],[Satisfaction Score]]&lt;3,"Unsatisfied",IF(Table1[[#This Row],[Satisfaction Score]]&lt;4,"Neutral","Satisfied"))</f>
        <v>Neutral</v>
      </c>
      <c r="Z2743">
        <v>2</v>
      </c>
      <c r="AA2743" s="1">
        <v>45021</v>
      </c>
      <c r="AB2743" t="s">
        <v>62</v>
      </c>
      <c r="AC2743" t="s">
        <v>42</v>
      </c>
      <c r="AD2743" t="s">
        <v>73</v>
      </c>
      <c r="AE2743">
        <v>4</v>
      </c>
      <c r="AF2743" s="5">
        <v>864.47</v>
      </c>
      <c r="AG2743">
        <v>24</v>
      </c>
      <c r="AH2743" t="str">
        <f t="shared" si="42"/>
        <v>Young Adult</v>
      </c>
    </row>
    <row r="2744" spans="1:34" x14ac:dyDescent="0.25">
      <c r="A2744">
        <v>3309</v>
      </c>
      <c r="B2744" s="1">
        <v>44122</v>
      </c>
      <c r="C2744">
        <v>5</v>
      </c>
      <c r="D2744" t="s">
        <v>28</v>
      </c>
      <c r="E2744" t="s">
        <v>29</v>
      </c>
      <c r="F2744" t="s">
        <v>30</v>
      </c>
      <c r="G2744" t="s">
        <v>46</v>
      </c>
      <c r="H2744" t="s">
        <v>56</v>
      </c>
      <c r="I2744" t="s">
        <v>46</v>
      </c>
      <c r="J2744" t="s">
        <v>34</v>
      </c>
      <c r="K2744" t="s">
        <v>188</v>
      </c>
      <c r="L2744" t="s">
        <v>35</v>
      </c>
      <c r="M2744" s="1">
        <v>36633</v>
      </c>
      <c r="N2744" t="s">
        <v>36</v>
      </c>
      <c r="O2744" t="s">
        <v>37</v>
      </c>
      <c r="P2744" t="s">
        <v>38</v>
      </c>
      <c r="Q2744" t="s">
        <v>61</v>
      </c>
      <c r="R2744" t="s">
        <v>40</v>
      </c>
      <c r="S2744" t="str">
        <f>IF(Table1[[#This Row],[Current Employee Rating]]&gt;=4,"High Performer",IF(Table1[[#This Row],[Current Employee Rating]]&gt;=3,"Average Performer","Low Performer"))</f>
        <v>Low Performer</v>
      </c>
      <c r="T2744">
        <v>1</v>
      </c>
      <c r="U2744" s="1">
        <v>45077</v>
      </c>
      <c r="V2744">
        <v>2</v>
      </c>
      <c r="W2744" t="str">
        <f>IF(Table1[[#This Row],[Engagement Score]]&lt;3,"Low",IF(Table1[[#This Row],[Engagement Score]]&lt;4,"Medium","High"))</f>
        <v>Low</v>
      </c>
      <c r="X2744">
        <v>3</v>
      </c>
      <c r="Y2744" t="str">
        <f>IF(Table1[[#This Row],[Satisfaction Score]]&lt;3,"Unsatisfied",IF(Table1[[#This Row],[Satisfaction Score]]&lt;4,"Neutral","Satisfied"))</f>
        <v>Neutral</v>
      </c>
      <c r="Z2744">
        <v>5</v>
      </c>
      <c r="AA2744" s="1">
        <v>44819</v>
      </c>
      <c r="AB2744" t="s">
        <v>50</v>
      </c>
      <c r="AC2744" t="s">
        <v>51</v>
      </c>
      <c r="AD2744" t="s">
        <v>63</v>
      </c>
      <c r="AE2744">
        <v>3</v>
      </c>
      <c r="AF2744" s="5">
        <v>547.86</v>
      </c>
      <c r="AG2744">
        <v>20</v>
      </c>
      <c r="AH2744" t="str">
        <f t="shared" si="42"/>
        <v>Young Adult</v>
      </c>
    </row>
    <row r="2745" spans="1:34" x14ac:dyDescent="0.25">
      <c r="A2745">
        <v>3310</v>
      </c>
      <c r="B2745" s="1">
        <v>44594</v>
      </c>
      <c r="C2745">
        <v>4</v>
      </c>
      <c r="D2745" t="s">
        <v>28</v>
      </c>
      <c r="E2745" t="s">
        <v>85</v>
      </c>
      <c r="F2745" t="s">
        <v>30</v>
      </c>
      <c r="G2745" t="s">
        <v>46</v>
      </c>
      <c r="H2745" t="s">
        <v>56</v>
      </c>
      <c r="I2745" t="s">
        <v>46</v>
      </c>
      <c r="J2745" t="s">
        <v>34</v>
      </c>
      <c r="K2745" t="s">
        <v>188</v>
      </c>
      <c r="L2745" t="s">
        <v>82</v>
      </c>
      <c r="M2745" s="1">
        <v>27600</v>
      </c>
      <c r="N2745" t="s">
        <v>36</v>
      </c>
      <c r="O2745" t="s">
        <v>37</v>
      </c>
      <c r="P2745" t="s">
        <v>84</v>
      </c>
      <c r="Q2745" t="s">
        <v>67</v>
      </c>
      <c r="R2745" t="s">
        <v>40</v>
      </c>
      <c r="S2745" t="str">
        <f>IF(Table1[[#This Row],[Current Employee Rating]]&gt;=4,"High Performer",IF(Table1[[#This Row],[Current Employee Rating]]&gt;=3,"Average Performer","Low Performer"))</f>
        <v>Average Performer</v>
      </c>
      <c r="T2745">
        <v>3</v>
      </c>
      <c r="U2745" s="1">
        <v>44869</v>
      </c>
      <c r="V2745">
        <v>4</v>
      </c>
      <c r="W2745" t="str">
        <f>IF(Table1[[#This Row],[Engagement Score]]&lt;3,"Low",IF(Table1[[#This Row],[Engagement Score]]&lt;4,"Medium","High"))</f>
        <v>High</v>
      </c>
      <c r="X2745">
        <v>5</v>
      </c>
      <c r="Y2745" t="str">
        <f>IF(Table1[[#This Row],[Satisfaction Score]]&lt;3,"Unsatisfied",IF(Table1[[#This Row],[Satisfaction Score]]&lt;4,"Neutral","Satisfied"))</f>
        <v>Satisfied</v>
      </c>
      <c r="Z2745">
        <v>5</v>
      </c>
      <c r="AA2745" s="1">
        <v>45129</v>
      </c>
      <c r="AB2745" t="s">
        <v>62</v>
      </c>
      <c r="AC2745" t="s">
        <v>51</v>
      </c>
      <c r="AD2745" t="s">
        <v>52</v>
      </c>
      <c r="AE2745">
        <v>3</v>
      </c>
      <c r="AF2745" s="5">
        <v>514.23</v>
      </c>
      <c r="AG2745">
        <v>47</v>
      </c>
      <c r="AH2745" t="str">
        <f t="shared" si="42"/>
        <v>Middle Aged</v>
      </c>
    </row>
    <row r="2746" spans="1:34" x14ac:dyDescent="0.25">
      <c r="A2746">
        <v>3311</v>
      </c>
      <c r="B2746" s="1">
        <v>44364</v>
      </c>
      <c r="C2746">
        <v>4</v>
      </c>
      <c r="D2746" t="s">
        <v>28</v>
      </c>
      <c r="E2746" t="s">
        <v>44</v>
      </c>
      <c r="F2746" t="s">
        <v>30</v>
      </c>
      <c r="G2746" t="s">
        <v>31</v>
      </c>
      <c r="H2746" t="s">
        <v>45</v>
      </c>
      <c r="I2746" t="s">
        <v>33</v>
      </c>
      <c r="J2746" t="s">
        <v>34</v>
      </c>
      <c r="K2746" t="s">
        <v>188</v>
      </c>
      <c r="L2746" t="s">
        <v>70</v>
      </c>
      <c r="M2746" s="1">
        <v>27100</v>
      </c>
      <c r="N2746" t="s">
        <v>36</v>
      </c>
      <c r="O2746" t="s">
        <v>37</v>
      </c>
      <c r="P2746" t="s">
        <v>72</v>
      </c>
      <c r="Q2746" t="s">
        <v>39</v>
      </c>
      <c r="R2746" t="s">
        <v>40</v>
      </c>
      <c r="S2746" t="str">
        <f>IF(Table1[[#This Row],[Current Employee Rating]]&gt;=4,"High Performer",IF(Table1[[#This Row],[Current Employee Rating]]&gt;=3,"Average Performer","Low Performer"))</f>
        <v>High Performer</v>
      </c>
      <c r="T2746">
        <v>4</v>
      </c>
      <c r="U2746" s="1">
        <v>45138</v>
      </c>
      <c r="V2746">
        <v>5</v>
      </c>
      <c r="W2746" t="str">
        <f>IF(Table1[[#This Row],[Engagement Score]]&lt;3,"Low",IF(Table1[[#This Row],[Engagement Score]]&lt;4,"Medium","High"))</f>
        <v>High</v>
      </c>
      <c r="X2746">
        <v>2</v>
      </c>
      <c r="Y2746" t="str">
        <f>IF(Table1[[#This Row],[Satisfaction Score]]&lt;3,"Unsatisfied",IF(Table1[[#This Row],[Satisfaction Score]]&lt;4,"Neutral","Satisfied"))</f>
        <v>Unsatisfied</v>
      </c>
      <c r="Z2746">
        <v>1</v>
      </c>
      <c r="AA2746" s="1">
        <v>44905</v>
      </c>
      <c r="AB2746" t="s">
        <v>92</v>
      </c>
      <c r="AC2746" t="s">
        <v>42</v>
      </c>
      <c r="AD2746" t="s">
        <v>73</v>
      </c>
      <c r="AE2746">
        <v>3</v>
      </c>
      <c r="AF2746" s="5">
        <v>773.82</v>
      </c>
      <c r="AG2746">
        <v>47</v>
      </c>
      <c r="AH2746" t="str">
        <f t="shared" si="42"/>
        <v>Middle Aged</v>
      </c>
    </row>
    <row r="2747" spans="1:34" x14ac:dyDescent="0.25">
      <c r="A2747">
        <v>3312</v>
      </c>
      <c r="B2747" s="1">
        <v>43435</v>
      </c>
      <c r="C2747">
        <v>7</v>
      </c>
      <c r="D2747" t="s">
        <v>28</v>
      </c>
      <c r="E2747" t="s">
        <v>87</v>
      </c>
      <c r="F2747" t="s">
        <v>30</v>
      </c>
      <c r="G2747" t="s">
        <v>46</v>
      </c>
      <c r="H2747" t="s">
        <v>32</v>
      </c>
      <c r="I2747" t="s">
        <v>33</v>
      </c>
      <c r="J2747" t="s">
        <v>34</v>
      </c>
      <c r="K2747" t="s">
        <v>188</v>
      </c>
      <c r="L2747" t="s">
        <v>79</v>
      </c>
      <c r="M2747" s="1">
        <v>16922</v>
      </c>
      <c r="N2747" t="s">
        <v>36</v>
      </c>
      <c r="O2747" t="s">
        <v>48</v>
      </c>
      <c r="P2747" t="s">
        <v>49</v>
      </c>
      <c r="Q2747" t="s">
        <v>67</v>
      </c>
      <c r="R2747" t="s">
        <v>40</v>
      </c>
      <c r="S2747" t="str">
        <f>IF(Table1[[#This Row],[Current Employee Rating]]&gt;=4,"High Performer",IF(Table1[[#This Row],[Current Employee Rating]]&gt;=3,"Average Performer","Low Performer"))</f>
        <v>High Performer</v>
      </c>
      <c r="T2747">
        <v>4</v>
      </c>
      <c r="U2747" s="1">
        <v>45091</v>
      </c>
      <c r="V2747">
        <v>3</v>
      </c>
      <c r="W2747" t="str">
        <f>IF(Table1[[#This Row],[Engagement Score]]&lt;3,"Low",IF(Table1[[#This Row],[Engagement Score]]&lt;4,"Medium","High"))</f>
        <v>Medium</v>
      </c>
      <c r="X2747">
        <v>1</v>
      </c>
      <c r="Y2747" t="str">
        <f>IF(Table1[[#This Row],[Satisfaction Score]]&lt;3,"Unsatisfied",IF(Table1[[#This Row],[Satisfaction Score]]&lt;4,"Neutral","Satisfied"))</f>
        <v>Unsatisfied</v>
      </c>
      <c r="Z2747">
        <v>4</v>
      </c>
      <c r="AA2747" s="1">
        <v>44876</v>
      </c>
      <c r="AB2747" t="s">
        <v>92</v>
      </c>
      <c r="AC2747" t="s">
        <v>42</v>
      </c>
      <c r="AD2747" t="s">
        <v>43</v>
      </c>
      <c r="AE2747">
        <v>4</v>
      </c>
      <c r="AF2747" s="5">
        <v>760.81</v>
      </c>
      <c r="AG2747">
        <v>72</v>
      </c>
      <c r="AH2747" t="str">
        <f t="shared" si="42"/>
        <v>Old</v>
      </c>
    </row>
    <row r="2748" spans="1:34" x14ac:dyDescent="0.25">
      <c r="A2748">
        <v>3313</v>
      </c>
      <c r="B2748" s="1">
        <v>44325</v>
      </c>
      <c r="C2748">
        <v>5</v>
      </c>
      <c r="D2748" t="s">
        <v>28</v>
      </c>
      <c r="E2748" t="s">
        <v>64</v>
      </c>
      <c r="F2748" t="s">
        <v>30</v>
      </c>
      <c r="G2748" t="s">
        <v>55</v>
      </c>
      <c r="H2748" t="s">
        <v>56</v>
      </c>
      <c r="I2748" t="s">
        <v>55</v>
      </c>
      <c r="J2748" t="s">
        <v>34</v>
      </c>
      <c r="K2748" t="s">
        <v>188</v>
      </c>
      <c r="L2748" t="s">
        <v>101</v>
      </c>
      <c r="M2748" s="1">
        <v>27806</v>
      </c>
      <c r="N2748" t="s">
        <v>36</v>
      </c>
      <c r="O2748" t="s">
        <v>48</v>
      </c>
      <c r="P2748" t="s">
        <v>49</v>
      </c>
      <c r="Q2748" t="s">
        <v>67</v>
      </c>
      <c r="R2748" t="s">
        <v>40</v>
      </c>
      <c r="S2748" t="str">
        <f>IF(Table1[[#This Row],[Current Employee Rating]]&gt;=4,"High Performer",IF(Table1[[#This Row],[Current Employee Rating]]&gt;=3,"Average Performer","Low Performer"))</f>
        <v>Average Performer</v>
      </c>
      <c r="T2748">
        <v>3</v>
      </c>
      <c r="U2748" s="1">
        <v>45077</v>
      </c>
      <c r="V2748">
        <v>1</v>
      </c>
      <c r="W2748" t="str">
        <f>IF(Table1[[#This Row],[Engagement Score]]&lt;3,"Low",IF(Table1[[#This Row],[Engagement Score]]&lt;4,"Medium","High"))</f>
        <v>Low</v>
      </c>
      <c r="X2748">
        <v>2</v>
      </c>
      <c r="Y2748" t="str">
        <f>IF(Table1[[#This Row],[Satisfaction Score]]&lt;3,"Unsatisfied",IF(Table1[[#This Row],[Satisfaction Score]]&lt;4,"Neutral","Satisfied"))</f>
        <v>Unsatisfied</v>
      </c>
      <c r="Z2748">
        <v>2</v>
      </c>
      <c r="AA2748" s="1">
        <v>45015</v>
      </c>
      <c r="AB2748" t="s">
        <v>68</v>
      </c>
      <c r="AC2748" t="s">
        <v>42</v>
      </c>
      <c r="AD2748" t="s">
        <v>43</v>
      </c>
      <c r="AE2748">
        <v>1</v>
      </c>
      <c r="AF2748" s="5">
        <v>705.95</v>
      </c>
      <c r="AG2748">
        <v>45</v>
      </c>
      <c r="AH2748" t="str">
        <f t="shared" si="42"/>
        <v>Middle Aged</v>
      </c>
    </row>
    <row r="2749" spans="1:34" x14ac:dyDescent="0.25">
      <c r="A2749">
        <v>3314</v>
      </c>
      <c r="B2749" s="1">
        <v>43466</v>
      </c>
      <c r="C2749">
        <v>7</v>
      </c>
      <c r="D2749" t="s">
        <v>28</v>
      </c>
      <c r="E2749" t="s">
        <v>94</v>
      </c>
      <c r="F2749" t="s">
        <v>30</v>
      </c>
      <c r="G2749" t="s">
        <v>46</v>
      </c>
      <c r="H2749" t="s">
        <v>45</v>
      </c>
      <c r="I2749" t="s">
        <v>33</v>
      </c>
      <c r="J2749" t="s">
        <v>34</v>
      </c>
      <c r="K2749" t="s">
        <v>188</v>
      </c>
      <c r="L2749" t="s">
        <v>75</v>
      </c>
      <c r="M2749" s="1">
        <v>20356</v>
      </c>
      <c r="N2749" t="s">
        <v>36</v>
      </c>
      <c r="O2749" t="s">
        <v>48</v>
      </c>
      <c r="P2749" t="s">
        <v>60</v>
      </c>
      <c r="Q2749" t="s">
        <v>39</v>
      </c>
      <c r="R2749" t="s">
        <v>40</v>
      </c>
      <c r="S2749" t="str">
        <f>IF(Table1[[#This Row],[Current Employee Rating]]&gt;=4,"High Performer",IF(Table1[[#This Row],[Current Employee Rating]]&gt;=3,"Average Performer","Low Performer"))</f>
        <v>High Performer</v>
      </c>
      <c r="T2749">
        <v>4</v>
      </c>
      <c r="U2749" s="1">
        <v>44956</v>
      </c>
      <c r="V2749">
        <v>1</v>
      </c>
      <c r="W2749" t="str">
        <f>IF(Table1[[#This Row],[Engagement Score]]&lt;3,"Low",IF(Table1[[#This Row],[Engagement Score]]&lt;4,"Medium","High"))</f>
        <v>Low</v>
      </c>
      <c r="X2749">
        <v>4</v>
      </c>
      <c r="Y2749" t="str">
        <f>IF(Table1[[#This Row],[Satisfaction Score]]&lt;3,"Unsatisfied",IF(Table1[[#This Row],[Satisfaction Score]]&lt;4,"Neutral","Satisfied"))</f>
        <v>Satisfied</v>
      </c>
      <c r="Z2749">
        <v>1</v>
      </c>
      <c r="AA2749" s="1">
        <v>45087</v>
      </c>
      <c r="AB2749" t="s">
        <v>50</v>
      </c>
      <c r="AC2749" t="s">
        <v>51</v>
      </c>
      <c r="AD2749" t="s">
        <v>52</v>
      </c>
      <c r="AE2749">
        <v>2</v>
      </c>
      <c r="AF2749" s="5">
        <v>651.52</v>
      </c>
      <c r="AG2749">
        <v>64</v>
      </c>
      <c r="AH2749" t="str">
        <f t="shared" si="42"/>
        <v>Old</v>
      </c>
    </row>
    <row r="2750" spans="1:34" x14ac:dyDescent="0.25">
      <c r="A2750">
        <v>3315</v>
      </c>
      <c r="B2750" s="1">
        <v>43386</v>
      </c>
      <c r="C2750">
        <v>7</v>
      </c>
      <c r="D2750" t="s">
        <v>28</v>
      </c>
      <c r="E2750" t="s">
        <v>74</v>
      </c>
      <c r="F2750" t="s">
        <v>108</v>
      </c>
      <c r="G2750" t="s">
        <v>55</v>
      </c>
      <c r="H2750" t="s">
        <v>32</v>
      </c>
      <c r="I2750" t="s">
        <v>33</v>
      </c>
      <c r="J2750" t="s">
        <v>34</v>
      </c>
      <c r="K2750" t="s">
        <v>188</v>
      </c>
      <c r="L2750" t="s">
        <v>70</v>
      </c>
      <c r="M2750" s="1">
        <v>20925</v>
      </c>
      <c r="N2750" t="s">
        <v>36</v>
      </c>
      <c r="O2750" t="s">
        <v>37</v>
      </c>
      <c r="P2750" t="s">
        <v>60</v>
      </c>
      <c r="Q2750" t="s">
        <v>39</v>
      </c>
      <c r="R2750" t="s">
        <v>40</v>
      </c>
      <c r="S2750" t="str">
        <f>IF(Table1[[#This Row],[Current Employee Rating]]&gt;=4,"High Performer",IF(Table1[[#This Row],[Current Employee Rating]]&gt;=3,"Average Performer","Low Performer"))</f>
        <v>Average Performer</v>
      </c>
      <c r="T2750">
        <v>3</v>
      </c>
      <c r="U2750" s="1">
        <v>45097</v>
      </c>
      <c r="V2750">
        <v>5</v>
      </c>
      <c r="W2750" t="str">
        <f>IF(Table1[[#This Row],[Engagement Score]]&lt;3,"Low",IF(Table1[[#This Row],[Engagement Score]]&lt;4,"Medium","High"))</f>
        <v>High</v>
      </c>
      <c r="X2750">
        <v>3</v>
      </c>
      <c r="Y2750" t="str">
        <f>IF(Table1[[#This Row],[Satisfaction Score]]&lt;3,"Unsatisfied",IF(Table1[[#This Row],[Satisfaction Score]]&lt;4,"Neutral","Satisfied"))</f>
        <v>Neutral</v>
      </c>
      <c r="Z2750">
        <v>4</v>
      </c>
      <c r="AA2750" s="1">
        <v>44960</v>
      </c>
      <c r="AB2750" t="s">
        <v>41</v>
      </c>
      <c r="AC2750" t="s">
        <v>42</v>
      </c>
      <c r="AD2750" t="s">
        <v>52</v>
      </c>
      <c r="AE2750">
        <v>1</v>
      </c>
      <c r="AF2750" s="5">
        <v>976.59</v>
      </c>
      <c r="AG2750">
        <v>61</v>
      </c>
      <c r="AH2750" t="str">
        <f t="shared" si="42"/>
        <v>Old</v>
      </c>
    </row>
    <row r="2751" spans="1:34" x14ac:dyDescent="0.25">
      <c r="A2751">
        <v>3317</v>
      </c>
      <c r="B2751" s="1">
        <v>44637</v>
      </c>
      <c r="C2751">
        <v>4</v>
      </c>
      <c r="D2751" t="s">
        <v>28</v>
      </c>
      <c r="E2751" t="s">
        <v>54</v>
      </c>
      <c r="F2751" t="s">
        <v>30</v>
      </c>
      <c r="G2751" t="s">
        <v>46</v>
      </c>
      <c r="H2751" t="s">
        <v>32</v>
      </c>
      <c r="I2751" t="s">
        <v>55</v>
      </c>
      <c r="J2751" t="s">
        <v>34</v>
      </c>
      <c r="K2751" t="s">
        <v>188</v>
      </c>
      <c r="L2751" t="s">
        <v>35</v>
      </c>
      <c r="M2751" s="1">
        <v>30414</v>
      </c>
      <c r="N2751" t="s">
        <v>36</v>
      </c>
      <c r="O2751" t="s">
        <v>37</v>
      </c>
      <c r="P2751" t="s">
        <v>60</v>
      </c>
      <c r="Q2751" t="s">
        <v>61</v>
      </c>
      <c r="R2751" t="s">
        <v>40</v>
      </c>
      <c r="S2751" t="str">
        <f>IF(Table1[[#This Row],[Current Employee Rating]]&gt;=4,"High Performer",IF(Table1[[#This Row],[Current Employee Rating]]&gt;=3,"Average Performer","Low Performer"))</f>
        <v>Average Performer</v>
      </c>
      <c r="T2751">
        <v>3</v>
      </c>
      <c r="U2751" s="1">
        <v>44996</v>
      </c>
      <c r="V2751">
        <v>1</v>
      </c>
      <c r="W2751" t="str">
        <f>IF(Table1[[#This Row],[Engagement Score]]&lt;3,"Low",IF(Table1[[#This Row],[Engagement Score]]&lt;4,"Medium","High"))</f>
        <v>Low</v>
      </c>
      <c r="X2751">
        <v>5</v>
      </c>
      <c r="Y2751" t="str">
        <f>IF(Table1[[#This Row],[Satisfaction Score]]&lt;3,"Unsatisfied",IF(Table1[[#This Row],[Satisfaction Score]]&lt;4,"Neutral","Satisfied"))</f>
        <v>Satisfied</v>
      </c>
      <c r="Z2751">
        <v>5</v>
      </c>
      <c r="AA2751" s="1">
        <v>44915</v>
      </c>
      <c r="AB2751" t="s">
        <v>50</v>
      </c>
      <c r="AC2751" t="s">
        <v>51</v>
      </c>
      <c r="AD2751" t="s">
        <v>73</v>
      </c>
      <c r="AE2751">
        <v>1</v>
      </c>
      <c r="AF2751" s="5">
        <v>870.15</v>
      </c>
      <c r="AG2751">
        <v>39</v>
      </c>
      <c r="AH2751" t="str">
        <f t="shared" si="42"/>
        <v>Adult</v>
      </c>
    </row>
    <row r="2752" spans="1:34" x14ac:dyDescent="0.25">
      <c r="A2752">
        <v>3319</v>
      </c>
      <c r="B2752" s="1">
        <v>43747</v>
      </c>
      <c r="C2752">
        <v>6</v>
      </c>
      <c r="D2752" t="s">
        <v>106</v>
      </c>
      <c r="E2752" t="s">
        <v>81</v>
      </c>
      <c r="F2752" t="s">
        <v>30</v>
      </c>
      <c r="G2752" t="s">
        <v>55</v>
      </c>
      <c r="H2752" t="s">
        <v>56</v>
      </c>
      <c r="I2752" t="s">
        <v>33</v>
      </c>
      <c r="J2752" t="s">
        <v>34</v>
      </c>
      <c r="K2752" t="s">
        <v>188</v>
      </c>
      <c r="L2752" t="s">
        <v>70</v>
      </c>
      <c r="M2752" s="1">
        <v>23036</v>
      </c>
      <c r="N2752" t="s">
        <v>36</v>
      </c>
      <c r="O2752" t="s">
        <v>37</v>
      </c>
      <c r="P2752" t="s">
        <v>49</v>
      </c>
      <c r="Q2752" t="s">
        <v>67</v>
      </c>
      <c r="R2752" t="s">
        <v>40</v>
      </c>
      <c r="S2752" t="str">
        <f>IF(Table1[[#This Row],[Current Employee Rating]]&gt;=4,"High Performer",IF(Table1[[#This Row],[Current Employee Rating]]&gt;=3,"Average Performer","Low Performer"))</f>
        <v>Average Performer</v>
      </c>
      <c r="T2752">
        <v>3</v>
      </c>
      <c r="U2752" s="1">
        <v>44778</v>
      </c>
      <c r="V2752">
        <v>5</v>
      </c>
      <c r="W2752" t="str">
        <f>IF(Table1[[#This Row],[Engagement Score]]&lt;3,"Low",IF(Table1[[#This Row],[Engagement Score]]&lt;4,"Medium","High"))</f>
        <v>High</v>
      </c>
      <c r="X2752">
        <v>3</v>
      </c>
      <c r="Y2752" t="str">
        <f>IF(Table1[[#This Row],[Satisfaction Score]]&lt;3,"Unsatisfied",IF(Table1[[#This Row],[Satisfaction Score]]&lt;4,"Neutral","Satisfied"))</f>
        <v>Neutral</v>
      </c>
      <c r="Z2752">
        <v>4</v>
      </c>
      <c r="AA2752" s="1">
        <v>45104</v>
      </c>
      <c r="AB2752" t="s">
        <v>68</v>
      </c>
      <c r="AC2752" t="s">
        <v>42</v>
      </c>
      <c r="AD2752" t="s">
        <v>63</v>
      </c>
      <c r="AE2752">
        <v>2</v>
      </c>
      <c r="AF2752" s="5">
        <v>141.88</v>
      </c>
      <c r="AG2752">
        <v>56</v>
      </c>
      <c r="AH2752" t="str">
        <f t="shared" si="42"/>
        <v>Middle Aged</v>
      </c>
    </row>
    <row r="2753" spans="1:34" x14ac:dyDescent="0.25">
      <c r="A2753">
        <v>3320</v>
      </c>
      <c r="B2753" s="1">
        <v>43969</v>
      </c>
      <c r="C2753">
        <v>5</v>
      </c>
      <c r="D2753" t="s">
        <v>106</v>
      </c>
      <c r="E2753" t="s">
        <v>54</v>
      </c>
      <c r="F2753" t="s">
        <v>30</v>
      </c>
      <c r="G2753" t="s">
        <v>46</v>
      </c>
      <c r="H2753" t="s">
        <v>45</v>
      </c>
      <c r="I2753" t="s">
        <v>46</v>
      </c>
      <c r="J2753" t="s">
        <v>34</v>
      </c>
      <c r="K2753" t="s">
        <v>188</v>
      </c>
      <c r="L2753" t="s">
        <v>65</v>
      </c>
      <c r="M2753" s="1">
        <v>25390</v>
      </c>
      <c r="N2753" t="s">
        <v>36</v>
      </c>
      <c r="O2753" t="s">
        <v>48</v>
      </c>
      <c r="P2753" t="s">
        <v>60</v>
      </c>
      <c r="Q2753" t="s">
        <v>77</v>
      </c>
      <c r="R2753" t="s">
        <v>40</v>
      </c>
      <c r="S2753" t="str">
        <f>IF(Table1[[#This Row],[Current Employee Rating]]&gt;=4,"High Performer",IF(Table1[[#This Row],[Current Employee Rating]]&gt;=3,"Average Performer","Low Performer"))</f>
        <v>High Performer</v>
      </c>
      <c r="T2753">
        <v>5</v>
      </c>
      <c r="U2753" s="1">
        <v>44936</v>
      </c>
      <c r="V2753">
        <v>1</v>
      </c>
      <c r="W2753" t="str">
        <f>IF(Table1[[#This Row],[Engagement Score]]&lt;3,"Low",IF(Table1[[#This Row],[Engagement Score]]&lt;4,"Medium","High"))</f>
        <v>Low</v>
      </c>
      <c r="X2753">
        <v>4</v>
      </c>
      <c r="Y2753" t="str">
        <f>IF(Table1[[#This Row],[Satisfaction Score]]&lt;3,"Unsatisfied",IF(Table1[[#This Row],[Satisfaction Score]]&lt;4,"Neutral","Satisfied"))</f>
        <v>Satisfied</v>
      </c>
      <c r="Z2753">
        <v>4</v>
      </c>
      <c r="AA2753" s="1">
        <v>44850</v>
      </c>
      <c r="AB2753" t="s">
        <v>62</v>
      </c>
      <c r="AC2753" t="s">
        <v>42</v>
      </c>
      <c r="AD2753" t="s">
        <v>63</v>
      </c>
      <c r="AE2753">
        <v>3</v>
      </c>
      <c r="AF2753" s="5">
        <v>678.77</v>
      </c>
      <c r="AG2753">
        <v>51</v>
      </c>
      <c r="AH2753" t="str">
        <f t="shared" si="42"/>
        <v>Middle Aged</v>
      </c>
    </row>
    <row r="2754" spans="1:34" x14ac:dyDescent="0.25">
      <c r="A2754">
        <v>3321</v>
      </c>
      <c r="B2754" s="1">
        <v>43513</v>
      </c>
      <c r="C2754">
        <v>7</v>
      </c>
      <c r="D2754" t="s">
        <v>106</v>
      </c>
      <c r="E2754" t="s">
        <v>69</v>
      </c>
      <c r="F2754" t="s">
        <v>30</v>
      </c>
      <c r="G2754" t="s">
        <v>31</v>
      </c>
      <c r="H2754" t="s">
        <v>56</v>
      </c>
      <c r="I2754" t="s">
        <v>55</v>
      </c>
      <c r="J2754" t="s">
        <v>34</v>
      </c>
      <c r="K2754" t="s">
        <v>188</v>
      </c>
      <c r="L2754" t="s">
        <v>79</v>
      </c>
      <c r="M2754" s="1">
        <v>31423</v>
      </c>
      <c r="N2754" t="s">
        <v>36</v>
      </c>
      <c r="O2754" t="s">
        <v>48</v>
      </c>
      <c r="P2754" t="s">
        <v>38</v>
      </c>
      <c r="Q2754" t="s">
        <v>61</v>
      </c>
      <c r="R2754" t="s">
        <v>40</v>
      </c>
      <c r="S2754" t="str">
        <f>IF(Table1[[#This Row],[Current Employee Rating]]&gt;=4,"High Performer",IF(Table1[[#This Row],[Current Employee Rating]]&gt;=3,"Average Performer","Low Performer"))</f>
        <v>Low Performer</v>
      </c>
      <c r="T2754">
        <v>2</v>
      </c>
      <c r="U2754" s="1">
        <v>44931</v>
      </c>
      <c r="V2754">
        <v>4</v>
      </c>
      <c r="W2754" t="str">
        <f>IF(Table1[[#This Row],[Engagement Score]]&lt;3,"Low",IF(Table1[[#This Row],[Engagement Score]]&lt;4,"Medium","High"))</f>
        <v>High</v>
      </c>
      <c r="X2754">
        <v>1</v>
      </c>
      <c r="Y2754" t="str">
        <f>IF(Table1[[#This Row],[Satisfaction Score]]&lt;3,"Unsatisfied",IF(Table1[[#This Row],[Satisfaction Score]]&lt;4,"Neutral","Satisfied"))</f>
        <v>Unsatisfied</v>
      </c>
      <c r="Z2754">
        <v>3</v>
      </c>
      <c r="AA2754" s="1">
        <v>44796</v>
      </c>
      <c r="AB2754" t="s">
        <v>62</v>
      </c>
      <c r="AC2754" t="s">
        <v>42</v>
      </c>
      <c r="AD2754" t="s">
        <v>73</v>
      </c>
      <c r="AE2754">
        <v>1</v>
      </c>
      <c r="AF2754" s="5">
        <v>134.05000000000001</v>
      </c>
      <c r="AG2754">
        <v>33</v>
      </c>
      <c r="AH2754" t="str">
        <f t="shared" si="42"/>
        <v>Adult</v>
      </c>
    </row>
    <row r="2755" spans="1:34" x14ac:dyDescent="0.25">
      <c r="A2755">
        <v>3322</v>
      </c>
      <c r="B2755" s="1">
        <v>44043</v>
      </c>
      <c r="C2755">
        <v>5</v>
      </c>
      <c r="D2755" t="s">
        <v>106</v>
      </c>
      <c r="E2755" t="s">
        <v>29</v>
      </c>
      <c r="F2755" t="s">
        <v>108</v>
      </c>
      <c r="G2755" t="s">
        <v>46</v>
      </c>
      <c r="H2755" t="s">
        <v>56</v>
      </c>
      <c r="I2755" t="s">
        <v>55</v>
      </c>
      <c r="J2755" t="s">
        <v>34</v>
      </c>
      <c r="K2755" t="s">
        <v>188</v>
      </c>
      <c r="L2755" t="s">
        <v>47</v>
      </c>
      <c r="M2755" s="1">
        <v>15988</v>
      </c>
      <c r="N2755" t="s">
        <v>36</v>
      </c>
      <c r="O2755" t="s">
        <v>48</v>
      </c>
      <c r="P2755" t="s">
        <v>38</v>
      </c>
      <c r="Q2755" t="s">
        <v>61</v>
      </c>
      <c r="R2755" t="s">
        <v>40</v>
      </c>
      <c r="S2755" t="str">
        <f>IF(Table1[[#This Row],[Current Employee Rating]]&gt;=4,"High Performer",IF(Table1[[#This Row],[Current Employee Rating]]&gt;=3,"Average Performer","Low Performer"))</f>
        <v>High Performer</v>
      </c>
      <c r="T2755">
        <v>4</v>
      </c>
      <c r="U2755" s="1">
        <v>44892</v>
      </c>
      <c r="V2755">
        <v>2</v>
      </c>
      <c r="W2755" t="str">
        <f>IF(Table1[[#This Row],[Engagement Score]]&lt;3,"Low",IF(Table1[[#This Row],[Engagement Score]]&lt;4,"Medium","High"))</f>
        <v>Low</v>
      </c>
      <c r="X2755">
        <v>5</v>
      </c>
      <c r="Y2755" t="str">
        <f>IF(Table1[[#This Row],[Satisfaction Score]]&lt;3,"Unsatisfied",IF(Table1[[#This Row],[Satisfaction Score]]&lt;4,"Neutral","Satisfied"))</f>
        <v>Satisfied</v>
      </c>
      <c r="Z2755">
        <v>4</v>
      </c>
      <c r="AA2755" s="1">
        <v>45057</v>
      </c>
      <c r="AB2755" t="s">
        <v>92</v>
      </c>
      <c r="AC2755" t="s">
        <v>51</v>
      </c>
      <c r="AD2755" t="s">
        <v>43</v>
      </c>
      <c r="AE2755">
        <v>5</v>
      </c>
      <c r="AF2755" s="5">
        <v>371.76</v>
      </c>
      <c r="AG2755">
        <v>77</v>
      </c>
      <c r="AH2755" t="str">
        <f t="shared" ref="AH2755:AH2818" si="43">IF(AG2755&lt;25,"Young Adult", IF(AG2755&lt;40, "Adult", IF(AG2755&lt;60, "Middle Aged", "Old")))</f>
        <v>Old</v>
      </c>
    </row>
    <row r="2756" spans="1:34" x14ac:dyDescent="0.25">
      <c r="A2756">
        <v>3325</v>
      </c>
      <c r="B2756" s="1">
        <v>44390</v>
      </c>
      <c r="C2756">
        <v>4</v>
      </c>
      <c r="D2756" t="s">
        <v>106</v>
      </c>
      <c r="E2756" t="s">
        <v>87</v>
      </c>
      <c r="F2756" t="s">
        <v>108</v>
      </c>
      <c r="G2756" t="s">
        <v>31</v>
      </c>
      <c r="H2756" t="s">
        <v>45</v>
      </c>
      <c r="I2756" t="s">
        <v>46</v>
      </c>
      <c r="J2756" t="s">
        <v>34</v>
      </c>
      <c r="K2756" t="s">
        <v>188</v>
      </c>
      <c r="L2756" t="s">
        <v>70</v>
      </c>
      <c r="M2756" s="1">
        <v>34256</v>
      </c>
      <c r="N2756" t="s">
        <v>36</v>
      </c>
      <c r="O2756" t="s">
        <v>37</v>
      </c>
      <c r="P2756" t="s">
        <v>38</v>
      </c>
      <c r="Q2756" t="s">
        <v>61</v>
      </c>
      <c r="R2756" t="s">
        <v>40</v>
      </c>
      <c r="S2756" t="str">
        <f>IF(Table1[[#This Row],[Current Employee Rating]]&gt;=4,"High Performer",IF(Table1[[#This Row],[Current Employee Rating]]&gt;=3,"Average Performer","Low Performer"))</f>
        <v>Average Performer</v>
      </c>
      <c r="T2756">
        <v>3</v>
      </c>
      <c r="U2756" s="1">
        <v>45005</v>
      </c>
      <c r="V2756">
        <v>4</v>
      </c>
      <c r="W2756" t="str">
        <f>IF(Table1[[#This Row],[Engagement Score]]&lt;3,"Low",IF(Table1[[#This Row],[Engagement Score]]&lt;4,"Medium","High"))</f>
        <v>High</v>
      </c>
      <c r="X2756">
        <v>5</v>
      </c>
      <c r="Y2756" t="str">
        <f>IF(Table1[[#This Row],[Satisfaction Score]]&lt;3,"Unsatisfied",IF(Table1[[#This Row],[Satisfaction Score]]&lt;4,"Neutral","Satisfied"))</f>
        <v>Satisfied</v>
      </c>
      <c r="Z2756">
        <v>5</v>
      </c>
      <c r="AA2756" s="1">
        <v>45033</v>
      </c>
      <c r="AB2756" t="s">
        <v>68</v>
      </c>
      <c r="AC2756" t="s">
        <v>51</v>
      </c>
      <c r="AD2756" t="s">
        <v>63</v>
      </c>
      <c r="AE2756">
        <v>4</v>
      </c>
      <c r="AF2756" s="5">
        <v>747.42</v>
      </c>
      <c r="AG2756">
        <v>28</v>
      </c>
      <c r="AH2756" t="str">
        <f t="shared" si="43"/>
        <v>Adult</v>
      </c>
    </row>
    <row r="2757" spans="1:34" x14ac:dyDescent="0.25">
      <c r="A2757">
        <v>3326</v>
      </c>
      <c r="B2757" s="1">
        <v>44575</v>
      </c>
      <c r="C2757">
        <v>4</v>
      </c>
      <c r="D2757" t="s">
        <v>28</v>
      </c>
      <c r="E2757" t="s">
        <v>94</v>
      </c>
      <c r="F2757" t="s">
        <v>30</v>
      </c>
      <c r="G2757" t="s">
        <v>31</v>
      </c>
      <c r="H2757" t="s">
        <v>45</v>
      </c>
      <c r="I2757" t="s">
        <v>33</v>
      </c>
      <c r="J2757" t="s">
        <v>34</v>
      </c>
      <c r="K2757" t="s">
        <v>188</v>
      </c>
      <c r="L2757" t="s">
        <v>65</v>
      </c>
      <c r="M2757" s="1">
        <v>15222</v>
      </c>
      <c r="N2757" t="s">
        <v>36</v>
      </c>
      <c r="O2757" t="s">
        <v>48</v>
      </c>
      <c r="P2757" t="s">
        <v>49</v>
      </c>
      <c r="Q2757" t="s">
        <v>77</v>
      </c>
      <c r="R2757" t="s">
        <v>40</v>
      </c>
      <c r="S2757" t="str">
        <f>IF(Table1[[#This Row],[Current Employee Rating]]&gt;=4,"High Performer",IF(Table1[[#This Row],[Current Employee Rating]]&gt;=3,"Average Performer","Low Performer"))</f>
        <v>Average Performer</v>
      </c>
      <c r="T2757">
        <v>3</v>
      </c>
      <c r="U2757" s="1">
        <v>45101</v>
      </c>
      <c r="V2757">
        <v>4</v>
      </c>
      <c r="W2757" t="str">
        <f>IF(Table1[[#This Row],[Engagement Score]]&lt;3,"Low",IF(Table1[[#This Row],[Engagement Score]]&lt;4,"Medium","High"))</f>
        <v>High</v>
      </c>
      <c r="X2757">
        <v>1</v>
      </c>
      <c r="Y2757" t="str">
        <f>IF(Table1[[#This Row],[Satisfaction Score]]&lt;3,"Unsatisfied",IF(Table1[[#This Row],[Satisfaction Score]]&lt;4,"Neutral","Satisfied"))</f>
        <v>Unsatisfied</v>
      </c>
      <c r="Z2757">
        <v>3</v>
      </c>
      <c r="AA2757" s="1">
        <v>44871</v>
      </c>
      <c r="AB2757" t="s">
        <v>62</v>
      </c>
      <c r="AC2757" t="s">
        <v>42</v>
      </c>
      <c r="AD2757" t="s">
        <v>63</v>
      </c>
      <c r="AE2757">
        <v>3</v>
      </c>
      <c r="AF2757" s="5">
        <v>115.27</v>
      </c>
      <c r="AG2757">
        <v>81</v>
      </c>
      <c r="AH2757" t="str">
        <f t="shared" si="43"/>
        <v>Old</v>
      </c>
    </row>
    <row r="2758" spans="1:34" x14ac:dyDescent="0.25">
      <c r="A2758">
        <v>3327</v>
      </c>
      <c r="B2758" s="1">
        <v>43831</v>
      </c>
      <c r="C2758">
        <v>6</v>
      </c>
      <c r="D2758" t="s">
        <v>28</v>
      </c>
      <c r="E2758" t="s">
        <v>74</v>
      </c>
      <c r="F2758" t="s">
        <v>30</v>
      </c>
      <c r="G2758" t="s">
        <v>31</v>
      </c>
      <c r="H2758" t="s">
        <v>32</v>
      </c>
      <c r="I2758" t="s">
        <v>55</v>
      </c>
      <c r="J2758" t="s">
        <v>34</v>
      </c>
      <c r="K2758" t="s">
        <v>188</v>
      </c>
      <c r="L2758" t="s">
        <v>97</v>
      </c>
      <c r="M2758" s="1">
        <v>28972</v>
      </c>
      <c r="N2758" t="s">
        <v>36</v>
      </c>
      <c r="O2758" t="s">
        <v>37</v>
      </c>
      <c r="P2758" t="s">
        <v>49</v>
      </c>
      <c r="Q2758" t="s">
        <v>39</v>
      </c>
      <c r="R2758" t="s">
        <v>40</v>
      </c>
      <c r="S2758" t="str">
        <f>IF(Table1[[#This Row],[Current Employee Rating]]&gt;=4,"High Performer",IF(Table1[[#This Row],[Current Employee Rating]]&gt;=3,"Average Performer","Low Performer"))</f>
        <v>Low Performer</v>
      </c>
      <c r="T2758">
        <v>1</v>
      </c>
      <c r="U2758" s="1">
        <v>44908</v>
      </c>
      <c r="V2758">
        <v>5</v>
      </c>
      <c r="W2758" t="str">
        <f>IF(Table1[[#This Row],[Engagement Score]]&lt;3,"Low",IF(Table1[[#This Row],[Engagement Score]]&lt;4,"Medium","High"))</f>
        <v>High</v>
      </c>
      <c r="X2758">
        <v>1</v>
      </c>
      <c r="Y2758" t="str">
        <f>IF(Table1[[#This Row],[Satisfaction Score]]&lt;3,"Unsatisfied",IF(Table1[[#This Row],[Satisfaction Score]]&lt;4,"Neutral","Satisfied"))</f>
        <v>Unsatisfied</v>
      </c>
      <c r="Z2758">
        <v>1</v>
      </c>
      <c r="AA2758" s="1">
        <v>45081</v>
      </c>
      <c r="AB2758" t="s">
        <v>50</v>
      </c>
      <c r="AC2758" t="s">
        <v>42</v>
      </c>
      <c r="AD2758" t="s">
        <v>52</v>
      </c>
      <c r="AE2758">
        <v>3</v>
      </c>
      <c r="AF2758" s="5">
        <v>454.55</v>
      </c>
      <c r="AG2758">
        <v>41</v>
      </c>
      <c r="AH2758" t="str">
        <f t="shared" si="43"/>
        <v>Middle Aged</v>
      </c>
    </row>
    <row r="2759" spans="1:34" x14ac:dyDescent="0.25">
      <c r="A2759">
        <v>3328</v>
      </c>
      <c r="B2759" s="1">
        <v>44128</v>
      </c>
      <c r="C2759">
        <v>5</v>
      </c>
      <c r="D2759" t="s">
        <v>28</v>
      </c>
      <c r="E2759" t="s">
        <v>81</v>
      </c>
      <c r="F2759" t="s">
        <v>108</v>
      </c>
      <c r="G2759" t="s">
        <v>46</v>
      </c>
      <c r="H2759" t="s">
        <v>45</v>
      </c>
      <c r="I2759" t="s">
        <v>55</v>
      </c>
      <c r="J2759" t="s">
        <v>34</v>
      </c>
      <c r="K2759" t="s">
        <v>188</v>
      </c>
      <c r="L2759" t="s">
        <v>79</v>
      </c>
      <c r="M2759" s="1">
        <v>22318</v>
      </c>
      <c r="N2759" t="s">
        <v>36</v>
      </c>
      <c r="O2759" t="s">
        <v>48</v>
      </c>
      <c r="P2759" t="s">
        <v>38</v>
      </c>
      <c r="Q2759" t="s">
        <v>67</v>
      </c>
      <c r="R2759" t="s">
        <v>40</v>
      </c>
      <c r="S2759" t="str">
        <f>IF(Table1[[#This Row],[Current Employee Rating]]&gt;=4,"High Performer",IF(Table1[[#This Row],[Current Employee Rating]]&gt;=3,"Average Performer","Low Performer"))</f>
        <v>Average Performer</v>
      </c>
      <c r="T2759">
        <v>3</v>
      </c>
      <c r="U2759" s="1">
        <v>45065</v>
      </c>
      <c r="V2759">
        <v>2</v>
      </c>
      <c r="W2759" t="str">
        <f>IF(Table1[[#This Row],[Engagement Score]]&lt;3,"Low",IF(Table1[[#This Row],[Engagement Score]]&lt;4,"Medium","High"))</f>
        <v>Low</v>
      </c>
      <c r="X2759">
        <v>5</v>
      </c>
      <c r="Y2759" t="str">
        <f>IF(Table1[[#This Row],[Satisfaction Score]]&lt;3,"Unsatisfied",IF(Table1[[#This Row],[Satisfaction Score]]&lt;4,"Neutral","Satisfied"))</f>
        <v>Satisfied</v>
      </c>
      <c r="Z2759">
        <v>4</v>
      </c>
      <c r="AA2759" s="1">
        <v>44891</v>
      </c>
      <c r="AB2759" t="s">
        <v>68</v>
      </c>
      <c r="AC2759" t="s">
        <v>42</v>
      </c>
      <c r="AD2759" t="s">
        <v>43</v>
      </c>
      <c r="AE2759">
        <v>1</v>
      </c>
      <c r="AF2759" s="5">
        <v>391.22</v>
      </c>
      <c r="AG2759">
        <v>59</v>
      </c>
      <c r="AH2759" t="str">
        <f t="shared" si="43"/>
        <v>Middle Aged</v>
      </c>
    </row>
    <row r="2760" spans="1:34" x14ac:dyDescent="0.25">
      <c r="A2760">
        <v>3329</v>
      </c>
      <c r="B2760" s="1">
        <v>44128</v>
      </c>
      <c r="C2760">
        <v>5</v>
      </c>
      <c r="D2760" t="s">
        <v>28</v>
      </c>
      <c r="E2760" t="s">
        <v>54</v>
      </c>
      <c r="F2760" t="s">
        <v>30</v>
      </c>
      <c r="G2760" t="s">
        <v>46</v>
      </c>
      <c r="H2760" t="s">
        <v>56</v>
      </c>
      <c r="I2760" t="s">
        <v>55</v>
      </c>
      <c r="J2760" t="s">
        <v>34</v>
      </c>
      <c r="K2760" t="s">
        <v>188</v>
      </c>
      <c r="L2760" t="s">
        <v>58</v>
      </c>
      <c r="M2760" s="1">
        <v>28771</v>
      </c>
      <c r="N2760" t="s">
        <v>36</v>
      </c>
      <c r="O2760" t="s">
        <v>48</v>
      </c>
      <c r="P2760" t="s">
        <v>49</v>
      </c>
      <c r="Q2760" t="s">
        <v>77</v>
      </c>
      <c r="R2760" t="s">
        <v>40</v>
      </c>
      <c r="S2760" t="str">
        <f>IF(Table1[[#This Row],[Current Employee Rating]]&gt;=4,"High Performer",IF(Table1[[#This Row],[Current Employee Rating]]&gt;=3,"Average Performer","Low Performer"))</f>
        <v>High Performer</v>
      </c>
      <c r="T2760">
        <v>4</v>
      </c>
      <c r="U2760" s="1">
        <v>44898</v>
      </c>
      <c r="V2760">
        <v>4</v>
      </c>
      <c r="W2760" t="str">
        <f>IF(Table1[[#This Row],[Engagement Score]]&lt;3,"Low",IF(Table1[[#This Row],[Engagement Score]]&lt;4,"Medium","High"))</f>
        <v>High</v>
      </c>
      <c r="X2760">
        <v>4</v>
      </c>
      <c r="Y2760" t="str">
        <f>IF(Table1[[#This Row],[Satisfaction Score]]&lt;3,"Unsatisfied",IF(Table1[[#This Row],[Satisfaction Score]]&lt;4,"Neutral","Satisfied"))</f>
        <v>Satisfied</v>
      </c>
      <c r="Z2760">
        <v>3</v>
      </c>
      <c r="AA2760" s="1">
        <v>44916</v>
      </c>
      <c r="AB2760" t="s">
        <v>50</v>
      </c>
      <c r="AC2760" t="s">
        <v>51</v>
      </c>
      <c r="AD2760" t="s">
        <v>52</v>
      </c>
      <c r="AE2760">
        <v>3</v>
      </c>
      <c r="AF2760" s="5">
        <v>845.51</v>
      </c>
      <c r="AG2760">
        <v>42</v>
      </c>
      <c r="AH2760" t="str">
        <f t="shared" si="43"/>
        <v>Middle Aged</v>
      </c>
    </row>
    <row r="2761" spans="1:34" x14ac:dyDescent="0.25">
      <c r="A2761">
        <v>3330</v>
      </c>
      <c r="B2761" s="1">
        <v>44052</v>
      </c>
      <c r="C2761">
        <v>5</v>
      </c>
      <c r="D2761" t="s">
        <v>28</v>
      </c>
      <c r="E2761" t="s">
        <v>69</v>
      </c>
      <c r="F2761" t="s">
        <v>30</v>
      </c>
      <c r="G2761" t="s">
        <v>46</v>
      </c>
      <c r="H2761" t="s">
        <v>32</v>
      </c>
      <c r="I2761" t="s">
        <v>46</v>
      </c>
      <c r="J2761" t="s">
        <v>34</v>
      </c>
      <c r="K2761" t="s">
        <v>188</v>
      </c>
      <c r="L2761" t="s">
        <v>97</v>
      </c>
      <c r="M2761" s="1">
        <v>27838</v>
      </c>
      <c r="N2761" t="s">
        <v>36</v>
      </c>
      <c r="O2761" t="s">
        <v>37</v>
      </c>
      <c r="P2761" t="s">
        <v>38</v>
      </c>
      <c r="Q2761" t="s">
        <v>77</v>
      </c>
      <c r="R2761" t="s">
        <v>40</v>
      </c>
      <c r="S2761" t="str">
        <f>IF(Table1[[#This Row],[Current Employee Rating]]&gt;=4,"High Performer",IF(Table1[[#This Row],[Current Employee Rating]]&gt;=3,"Average Performer","Low Performer"))</f>
        <v>High Performer</v>
      </c>
      <c r="T2761">
        <v>4</v>
      </c>
      <c r="U2761" s="1">
        <v>45042</v>
      </c>
      <c r="V2761">
        <v>1</v>
      </c>
      <c r="W2761" t="str">
        <f>IF(Table1[[#This Row],[Engagement Score]]&lt;3,"Low",IF(Table1[[#This Row],[Engagement Score]]&lt;4,"Medium","High"))</f>
        <v>Low</v>
      </c>
      <c r="X2761">
        <v>3</v>
      </c>
      <c r="Y2761" t="str">
        <f>IF(Table1[[#This Row],[Satisfaction Score]]&lt;3,"Unsatisfied",IF(Table1[[#This Row],[Satisfaction Score]]&lt;4,"Neutral","Satisfied"))</f>
        <v>Neutral</v>
      </c>
      <c r="Z2761">
        <v>3</v>
      </c>
      <c r="AA2761" s="1">
        <v>45038</v>
      </c>
      <c r="AB2761" t="s">
        <v>62</v>
      </c>
      <c r="AC2761" t="s">
        <v>51</v>
      </c>
      <c r="AD2761" t="s">
        <v>52</v>
      </c>
      <c r="AE2761">
        <v>2</v>
      </c>
      <c r="AF2761" s="5">
        <v>713.22</v>
      </c>
      <c r="AG2761">
        <v>44</v>
      </c>
      <c r="AH2761" t="str">
        <f t="shared" si="43"/>
        <v>Middle Aged</v>
      </c>
    </row>
    <row r="2762" spans="1:34" x14ac:dyDescent="0.25">
      <c r="A2762">
        <v>3331</v>
      </c>
      <c r="B2762" s="1">
        <v>43548</v>
      </c>
      <c r="C2762">
        <v>7</v>
      </c>
      <c r="D2762" t="s">
        <v>28</v>
      </c>
      <c r="E2762" t="s">
        <v>29</v>
      </c>
      <c r="F2762" t="s">
        <v>30</v>
      </c>
      <c r="G2762" t="s">
        <v>55</v>
      </c>
      <c r="H2762" t="s">
        <v>45</v>
      </c>
      <c r="I2762" t="s">
        <v>46</v>
      </c>
      <c r="J2762" t="s">
        <v>34</v>
      </c>
      <c r="K2762" t="s">
        <v>188</v>
      </c>
      <c r="L2762" t="s">
        <v>70</v>
      </c>
      <c r="M2762" s="1">
        <v>23321</v>
      </c>
      <c r="N2762" t="s">
        <v>36</v>
      </c>
      <c r="O2762" t="s">
        <v>37</v>
      </c>
      <c r="P2762" t="s">
        <v>60</v>
      </c>
      <c r="Q2762" t="s">
        <v>61</v>
      </c>
      <c r="R2762" t="s">
        <v>40</v>
      </c>
      <c r="S2762" t="str">
        <f>IF(Table1[[#This Row],[Current Employee Rating]]&gt;=4,"High Performer",IF(Table1[[#This Row],[Current Employee Rating]]&gt;=3,"Average Performer","Low Performer"))</f>
        <v>Low Performer</v>
      </c>
      <c r="T2762">
        <v>2</v>
      </c>
      <c r="U2762" s="1">
        <v>44799</v>
      </c>
      <c r="V2762">
        <v>1</v>
      </c>
      <c r="W2762" t="str">
        <f>IF(Table1[[#This Row],[Engagement Score]]&lt;3,"Low",IF(Table1[[#This Row],[Engagement Score]]&lt;4,"Medium","High"))</f>
        <v>Low</v>
      </c>
      <c r="X2762">
        <v>5</v>
      </c>
      <c r="Y2762" t="str">
        <f>IF(Table1[[#This Row],[Satisfaction Score]]&lt;3,"Unsatisfied",IF(Table1[[#This Row],[Satisfaction Score]]&lt;4,"Neutral","Satisfied"))</f>
        <v>Satisfied</v>
      </c>
      <c r="Z2762">
        <v>5</v>
      </c>
      <c r="AA2762" s="1">
        <v>44784</v>
      </c>
      <c r="AB2762" t="s">
        <v>92</v>
      </c>
      <c r="AC2762" t="s">
        <v>42</v>
      </c>
      <c r="AD2762" t="s">
        <v>73</v>
      </c>
      <c r="AE2762">
        <v>2</v>
      </c>
      <c r="AF2762" s="5">
        <v>242.55</v>
      </c>
      <c r="AG2762">
        <v>56</v>
      </c>
      <c r="AH2762" t="str">
        <f t="shared" si="43"/>
        <v>Middle Aged</v>
      </c>
    </row>
    <row r="2763" spans="1:34" x14ac:dyDescent="0.25">
      <c r="A2763">
        <v>3332</v>
      </c>
      <c r="B2763" s="1">
        <v>44863</v>
      </c>
      <c r="C2763">
        <v>3</v>
      </c>
      <c r="D2763" t="s">
        <v>28</v>
      </c>
      <c r="E2763" t="s">
        <v>85</v>
      </c>
      <c r="F2763" t="s">
        <v>30</v>
      </c>
      <c r="G2763" t="s">
        <v>46</v>
      </c>
      <c r="H2763" t="s">
        <v>56</v>
      </c>
      <c r="I2763" t="s">
        <v>33</v>
      </c>
      <c r="J2763" t="s">
        <v>34</v>
      </c>
      <c r="K2763" t="s">
        <v>188</v>
      </c>
      <c r="L2763" t="s">
        <v>101</v>
      </c>
      <c r="M2763" s="1">
        <v>22346</v>
      </c>
      <c r="N2763" t="s">
        <v>36</v>
      </c>
      <c r="O2763" t="s">
        <v>37</v>
      </c>
      <c r="P2763" t="s">
        <v>60</v>
      </c>
      <c r="Q2763" t="s">
        <v>39</v>
      </c>
      <c r="R2763" t="s">
        <v>40</v>
      </c>
      <c r="S2763" t="str">
        <f>IF(Table1[[#This Row],[Current Employee Rating]]&gt;=4,"High Performer",IF(Table1[[#This Row],[Current Employee Rating]]&gt;=3,"Average Performer","Low Performer"))</f>
        <v>Average Performer</v>
      </c>
      <c r="T2763">
        <v>3</v>
      </c>
      <c r="U2763" s="1">
        <v>45014</v>
      </c>
      <c r="V2763">
        <v>2</v>
      </c>
      <c r="W2763" t="str">
        <f>IF(Table1[[#This Row],[Engagement Score]]&lt;3,"Low",IF(Table1[[#This Row],[Engagement Score]]&lt;4,"Medium","High"))</f>
        <v>Low</v>
      </c>
      <c r="X2763">
        <v>4</v>
      </c>
      <c r="Y2763" t="str">
        <f>IF(Table1[[#This Row],[Satisfaction Score]]&lt;3,"Unsatisfied",IF(Table1[[#This Row],[Satisfaction Score]]&lt;4,"Neutral","Satisfied"))</f>
        <v>Satisfied</v>
      </c>
      <c r="Z2763">
        <v>5</v>
      </c>
      <c r="AA2763" s="1">
        <v>44966</v>
      </c>
      <c r="AB2763" t="s">
        <v>68</v>
      </c>
      <c r="AC2763" t="s">
        <v>42</v>
      </c>
      <c r="AD2763" t="s">
        <v>63</v>
      </c>
      <c r="AE2763">
        <v>5</v>
      </c>
      <c r="AF2763" s="5">
        <v>385.68</v>
      </c>
      <c r="AG2763">
        <v>61</v>
      </c>
      <c r="AH2763" t="str">
        <f t="shared" si="43"/>
        <v>Old</v>
      </c>
    </row>
    <row r="2764" spans="1:34" x14ac:dyDescent="0.25">
      <c r="A2764">
        <v>3333</v>
      </c>
      <c r="B2764" s="1">
        <v>45062</v>
      </c>
      <c r="C2764">
        <v>2</v>
      </c>
      <c r="D2764" t="s">
        <v>28</v>
      </c>
      <c r="E2764" t="s">
        <v>44</v>
      </c>
      <c r="F2764" t="s">
        <v>30</v>
      </c>
      <c r="G2764" t="s">
        <v>31</v>
      </c>
      <c r="H2764" t="s">
        <v>56</v>
      </c>
      <c r="I2764" t="s">
        <v>33</v>
      </c>
      <c r="J2764" t="s">
        <v>34</v>
      </c>
      <c r="K2764" t="s">
        <v>188</v>
      </c>
      <c r="L2764" t="s">
        <v>70</v>
      </c>
      <c r="M2764" s="1">
        <v>33906</v>
      </c>
      <c r="N2764" t="s">
        <v>36</v>
      </c>
      <c r="O2764" t="s">
        <v>48</v>
      </c>
      <c r="P2764" t="s">
        <v>49</v>
      </c>
      <c r="Q2764" t="s">
        <v>61</v>
      </c>
      <c r="R2764" t="s">
        <v>40</v>
      </c>
      <c r="S2764" t="str">
        <f>IF(Table1[[#This Row],[Current Employee Rating]]&gt;=4,"High Performer",IF(Table1[[#This Row],[Current Employee Rating]]&gt;=3,"Average Performer","Low Performer"))</f>
        <v>Average Performer</v>
      </c>
      <c r="T2764">
        <v>3</v>
      </c>
      <c r="U2764" s="1">
        <v>44918</v>
      </c>
      <c r="V2764">
        <v>2</v>
      </c>
      <c r="W2764" t="str">
        <f>IF(Table1[[#This Row],[Engagement Score]]&lt;3,"Low",IF(Table1[[#This Row],[Engagement Score]]&lt;4,"Medium","High"))</f>
        <v>Low</v>
      </c>
      <c r="X2764">
        <v>3</v>
      </c>
      <c r="Y2764" t="str">
        <f>IF(Table1[[#This Row],[Satisfaction Score]]&lt;3,"Unsatisfied",IF(Table1[[#This Row],[Satisfaction Score]]&lt;4,"Neutral","Satisfied"))</f>
        <v>Neutral</v>
      </c>
      <c r="Z2764">
        <v>1</v>
      </c>
      <c r="AA2764" s="1">
        <v>44931</v>
      </c>
      <c r="AB2764" t="s">
        <v>50</v>
      </c>
      <c r="AC2764" t="s">
        <v>42</v>
      </c>
      <c r="AD2764" t="s">
        <v>73</v>
      </c>
      <c r="AE2764">
        <v>4</v>
      </c>
      <c r="AF2764" s="5">
        <v>995.4</v>
      </c>
      <c r="AG2764">
        <v>31</v>
      </c>
      <c r="AH2764" t="str">
        <f t="shared" si="43"/>
        <v>Adult</v>
      </c>
    </row>
    <row r="2765" spans="1:34" x14ac:dyDescent="0.25">
      <c r="A2765">
        <v>3334</v>
      </c>
      <c r="B2765" s="1">
        <v>45076</v>
      </c>
      <c r="C2765">
        <v>2</v>
      </c>
      <c r="D2765" t="s">
        <v>28</v>
      </c>
      <c r="E2765" t="s">
        <v>87</v>
      </c>
      <c r="F2765" t="s">
        <v>30</v>
      </c>
      <c r="G2765" t="s">
        <v>46</v>
      </c>
      <c r="H2765" t="s">
        <v>56</v>
      </c>
      <c r="I2765" t="s">
        <v>46</v>
      </c>
      <c r="J2765" t="s">
        <v>34</v>
      </c>
      <c r="K2765" t="s">
        <v>188</v>
      </c>
      <c r="L2765" t="s">
        <v>96</v>
      </c>
      <c r="M2765" s="1">
        <v>32647</v>
      </c>
      <c r="N2765" t="s">
        <v>36</v>
      </c>
      <c r="O2765" t="s">
        <v>48</v>
      </c>
      <c r="P2765" t="s">
        <v>38</v>
      </c>
      <c r="Q2765" t="s">
        <v>61</v>
      </c>
      <c r="R2765" t="s">
        <v>40</v>
      </c>
      <c r="S2765" t="str">
        <f>IF(Table1[[#This Row],[Current Employee Rating]]&gt;=4,"High Performer",IF(Table1[[#This Row],[Current Employee Rating]]&gt;=3,"Average Performer","Low Performer"))</f>
        <v>Average Performer</v>
      </c>
      <c r="T2765">
        <v>3</v>
      </c>
      <c r="U2765" s="1">
        <v>44791</v>
      </c>
      <c r="V2765">
        <v>1</v>
      </c>
      <c r="W2765" t="str">
        <f>IF(Table1[[#This Row],[Engagement Score]]&lt;3,"Low",IF(Table1[[#This Row],[Engagement Score]]&lt;4,"Medium","High"))</f>
        <v>Low</v>
      </c>
      <c r="X2765">
        <v>4</v>
      </c>
      <c r="Y2765" t="str">
        <f>IF(Table1[[#This Row],[Satisfaction Score]]&lt;3,"Unsatisfied",IF(Table1[[#This Row],[Satisfaction Score]]&lt;4,"Neutral","Satisfied"))</f>
        <v>Satisfied</v>
      </c>
      <c r="Z2765">
        <v>2</v>
      </c>
      <c r="AA2765" s="1">
        <v>44857</v>
      </c>
      <c r="AB2765" t="s">
        <v>62</v>
      </c>
      <c r="AC2765" t="s">
        <v>51</v>
      </c>
      <c r="AD2765" t="s">
        <v>63</v>
      </c>
      <c r="AE2765">
        <v>5</v>
      </c>
      <c r="AF2765" s="5">
        <v>583.4</v>
      </c>
      <c r="AG2765">
        <v>34</v>
      </c>
      <c r="AH2765" t="str">
        <f t="shared" si="43"/>
        <v>Adult</v>
      </c>
    </row>
    <row r="2766" spans="1:34" x14ac:dyDescent="0.25">
      <c r="A2766">
        <v>3335</v>
      </c>
      <c r="B2766" s="1">
        <v>43644</v>
      </c>
      <c r="C2766">
        <v>6</v>
      </c>
      <c r="D2766" t="s">
        <v>28</v>
      </c>
      <c r="E2766" t="s">
        <v>64</v>
      </c>
      <c r="F2766" t="s">
        <v>108</v>
      </c>
      <c r="G2766" t="s">
        <v>46</v>
      </c>
      <c r="H2766" t="s">
        <v>56</v>
      </c>
      <c r="I2766" t="s">
        <v>33</v>
      </c>
      <c r="J2766" t="s">
        <v>34</v>
      </c>
      <c r="K2766" t="s">
        <v>188</v>
      </c>
      <c r="L2766" t="s">
        <v>70</v>
      </c>
      <c r="M2766" s="1">
        <v>33701</v>
      </c>
      <c r="N2766" t="s">
        <v>36</v>
      </c>
      <c r="O2766" t="s">
        <v>48</v>
      </c>
      <c r="P2766" t="s">
        <v>60</v>
      </c>
      <c r="Q2766" t="s">
        <v>77</v>
      </c>
      <c r="R2766" t="s">
        <v>40</v>
      </c>
      <c r="S2766" t="str">
        <f>IF(Table1[[#This Row],[Current Employee Rating]]&gt;=4,"High Performer",IF(Table1[[#This Row],[Current Employee Rating]]&gt;=3,"Average Performer","Low Performer"))</f>
        <v>Average Performer</v>
      </c>
      <c r="T2766">
        <v>3</v>
      </c>
      <c r="U2766" s="1">
        <v>44896</v>
      </c>
      <c r="V2766">
        <v>5</v>
      </c>
      <c r="W2766" t="str">
        <f>IF(Table1[[#This Row],[Engagement Score]]&lt;3,"Low",IF(Table1[[#This Row],[Engagement Score]]&lt;4,"Medium","High"))</f>
        <v>High</v>
      </c>
      <c r="X2766">
        <v>1</v>
      </c>
      <c r="Y2766" t="str">
        <f>IF(Table1[[#This Row],[Satisfaction Score]]&lt;3,"Unsatisfied",IF(Table1[[#This Row],[Satisfaction Score]]&lt;4,"Neutral","Satisfied"))</f>
        <v>Unsatisfied</v>
      </c>
      <c r="Z2766">
        <v>3</v>
      </c>
      <c r="AA2766" s="1">
        <v>45002</v>
      </c>
      <c r="AB2766" t="s">
        <v>62</v>
      </c>
      <c r="AC2766" t="s">
        <v>42</v>
      </c>
      <c r="AD2766" t="s">
        <v>52</v>
      </c>
      <c r="AE2766">
        <v>5</v>
      </c>
      <c r="AF2766" s="5">
        <v>388.61</v>
      </c>
      <c r="AG2766">
        <v>27</v>
      </c>
      <c r="AH2766" t="str">
        <f t="shared" si="43"/>
        <v>Adult</v>
      </c>
    </row>
    <row r="2767" spans="1:34" x14ac:dyDescent="0.25">
      <c r="A2767">
        <v>3336</v>
      </c>
      <c r="B2767" s="1">
        <v>45010</v>
      </c>
      <c r="C2767">
        <v>3</v>
      </c>
      <c r="D2767" t="s">
        <v>28</v>
      </c>
      <c r="E2767" t="s">
        <v>94</v>
      </c>
      <c r="F2767" t="s">
        <v>108</v>
      </c>
      <c r="G2767" t="s">
        <v>31</v>
      </c>
      <c r="H2767" t="s">
        <v>45</v>
      </c>
      <c r="I2767" t="s">
        <v>46</v>
      </c>
      <c r="J2767" t="s">
        <v>34</v>
      </c>
      <c r="K2767" t="s">
        <v>188</v>
      </c>
      <c r="L2767" t="s">
        <v>65</v>
      </c>
      <c r="M2767" s="1">
        <v>29027</v>
      </c>
      <c r="N2767" t="s">
        <v>36</v>
      </c>
      <c r="O2767" t="s">
        <v>48</v>
      </c>
      <c r="P2767" t="s">
        <v>84</v>
      </c>
      <c r="Q2767" t="s">
        <v>77</v>
      </c>
      <c r="R2767" t="s">
        <v>40</v>
      </c>
      <c r="S2767" t="str">
        <f>IF(Table1[[#This Row],[Current Employee Rating]]&gt;=4,"High Performer",IF(Table1[[#This Row],[Current Employee Rating]]&gt;=3,"Average Performer","Low Performer"))</f>
        <v>Average Performer</v>
      </c>
      <c r="T2767">
        <v>3</v>
      </c>
      <c r="U2767" s="1">
        <v>44951</v>
      </c>
      <c r="V2767">
        <v>4</v>
      </c>
      <c r="W2767" t="str">
        <f>IF(Table1[[#This Row],[Engagement Score]]&lt;3,"Low",IF(Table1[[#This Row],[Engagement Score]]&lt;4,"Medium","High"))</f>
        <v>High</v>
      </c>
      <c r="X2767">
        <v>4</v>
      </c>
      <c r="Y2767" t="str">
        <f>IF(Table1[[#This Row],[Satisfaction Score]]&lt;3,"Unsatisfied",IF(Table1[[#This Row],[Satisfaction Score]]&lt;4,"Neutral","Satisfied"))</f>
        <v>Satisfied</v>
      </c>
      <c r="Z2767">
        <v>2</v>
      </c>
      <c r="AA2767" s="1">
        <v>45018</v>
      </c>
      <c r="AB2767" t="s">
        <v>41</v>
      </c>
      <c r="AC2767" t="s">
        <v>42</v>
      </c>
      <c r="AD2767" t="s">
        <v>52</v>
      </c>
      <c r="AE2767">
        <v>4</v>
      </c>
      <c r="AF2767" s="5">
        <v>290.13</v>
      </c>
      <c r="AG2767">
        <v>44</v>
      </c>
      <c r="AH2767" t="str">
        <f t="shared" si="43"/>
        <v>Middle Aged</v>
      </c>
    </row>
    <row r="2768" spans="1:34" x14ac:dyDescent="0.25">
      <c r="A2768">
        <v>3337</v>
      </c>
      <c r="B2768" s="1">
        <v>44799</v>
      </c>
      <c r="C2768">
        <v>3</v>
      </c>
      <c r="D2768" t="s">
        <v>28</v>
      </c>
      <c r="E2768" t="s">
        <v>74</v>
      </c>
      <c r="F2768" t="s">
        <v>30</v>
      </c>
      <c r="G2768" t="s">
        <v>55</v>
      </c>
      <c r="H2768" t="s">
        <v>45</v>
      </c>
      <c r="I2768" t="s">
        <v>46</v>
      </c>
      <c r="J2768" t="s">
        <v>34</v>
      </c>
      <c r="K2768" t="s">
        <v>188</v>
      </c>
      <c r="L2768" t="s">
        <v>79</v>
      </c>
      <c r="M2768" s="1">
        <v>26693</v>
      </c>
      <c r="N2768" t="s">
        <v>36</v>
      </c>
      <c r="O2768" t="s">
        <v>37</v>
      </c>
      <c r="P2768" t="s">
        <v>72</v>
      </c>
      <c r="Q2768" t="s">
        <v>61</v>
      </c>
      <c r="R2768" t="s">
        <v>40</v>
      </c>
      <c r="S2768" t="str">
        <f>IF(Table1[[#This Row],[Current Employee Rating]]&gt;=4,"High Performer",IF(Table1[[#This Row],[Current Employee Rating]]&gt;=3,"Average Performer","Low Performer"))</f>
        <v>Average Performer</v>
      </c>
      <c r="T2768">
        <v>3</v>
      </c>
      <c r="U2768" s="1">
        <v>44978</v>
      </c>
      <c r="V2768">
        <v>5</v>
      </c>
      <c r="W2768" t="str">
        <f>IF(Table1[[#This Row],[Engagement Score]]&lt;3,"Low",IF(Table1[[#This Row],[Engagement Score]]&lt;4,"Medium","High"))</f>
        <v>High</v>
      </c>
      <c r="X2768">
        <v>5</v>
      </c>
      <c r="Y2768" t="str">
        <f>IF(Table1[[#This Row],[Satisfaction Score]]&lt;3,"Unsatisfied",IF(Table1[[#This Row],[Satisfaction Score]]&lt;4,"Neutral","Satisfied"))</f>
        <v>Satisfied</v>
      </c>
      <c r="Z2768">
        <v>2</v>
      </c>
      <c r="AA2768" s="1">
        <v>45044</v>
      </c>
      <c r="AB2768" t="s">
        <v>50</v>
      </c>
      <c r="AC2768" t="s">
        <v>42</v>
      </c>
      <c r="AD2768" t="s">
        <v>43</v>
      </c>
      <c r="AE2768">
        <v>3</v>
      </c>
      <c r="AF2768" s="5">
        <v>933.76</v>
      </c>
      <c r="AG2768">
        <v>49</v>
      </c>
      <c r="AH2768" t="str">
        <f t="shared" si="43"/>
        <v>Middle Aged</v>
      </c>
    </row>
    <row r="2769" spans="1:34" x14ac:dyDescent="0.25">
      <c r="A2769">
        <v>3338</v>
      </c>
      <c r="B2769" s="1">
        <v>43784</v>
      </c>
      <c r="C2769">
        <v>6</v>
      </c>
      <c r="D2769" t="s">
        <v>28</v>
      </c>
      <c r="E2769" t="s">
        <v>81</v>
      </c>
      <c r="F2769" t="s">
        <v>30</v>
      </c>
      <c r="G2769" t="s">
        <v>31</v>
      </c>
      <c r="H2769" t="s">
        <v>32</v>
      </c>
      <c r="I2769" t="s">
        <v>33</v>
      </c>
      <c r="J2769" t="s">
        <v>34</v>
      </c>
      <c r="K2769" t="s">
        <v>188</v>
      </c>
      <c r="L2769" t="s">
        <v>65</v>
      </c>
      <c r="M2769" s="1">
        <v>18327</v>
      </c>
      <c r="N2769" t="s">
        <v>36</v>
      </c>
      <c r="O2769" t="s">
        <v>37</v>
      </c>
      <c r="P2769" t="s">
        <v>49</v>
      </c>
      <c r="Q2769" t="s">
        <v>77</v>
      </c>
      <c r="R2769" t="s">
        <v>40</v>
      </c>
      <c r="S2769" t="str">
        <f>IF(Table1[[#This Row],[Current Employee Rating]]&gt;=4,"High Performer",IF(Table1[[#This Row],[Current Employee Rating]]&gt;=3,"Average Performer","Low Performer"))</f>
        <v>Average Performer</v>
      </c>
      <c r="T2769">
        <v>3</v>
      </c>
      <c r="U2769" s="1">
        <v>45013</v>
      </c>
      <c r="V2769">
        <v>3</v>
      </c>
      <c r="W2769" t="str">
        <f>IF(Table1[[#This Row],[Engagement Score]]&lt;3,"Low",IF(Table1[[#This Row],[Engagement Score]]&lt;4,"Medium","High"))</f>
        <v>Medium</v>
      </c>
      <c r="X2769">
        <v>2</v>
      </c>
      <c r="Y2769" t="str">
        <f>IF(Table1[[#This Row],[Satisfaction Score]]&lt;3,"Unsatisfied",IF(Table1[[#This Row],[Satisfaction Score]]&lt;4,"Neutral","Satisfied"))</f>
        <v>Unsatisfied</v>
      </c>
      <c r="Z2769">
        <v>4</v>
      </c>
      <c r="AA2769" s="1">
        <v>45100</v>
      </c>
      <c r="AB2769" t="s">
        <v>62</v>
      </c>
      <c r="AC2769" t="s">
        <v>51</v>
      </c>
      <c r="AD2769" t="s">
        <v>52</v>
      </c>
      <c r="AE2769">
        <v>3</v>
      </c>
      <c r="AF2769" s="5">
        <v>796.62</v>
      </c>
      <c r="AG2769">
        <v>69</v>
      </c>
      <c r="AH2769" t="str">
        <f t="shared" si="43"/>
        <v>Old</v>
      </c>
    </row>
    <row r="2770" spans="1:34" x14ac:dyDescent="0.25">
      <c r="A2770">
        <v>3339</v>
      </c>
      <c r="B2770" s="1">
        <v>44430</v>
      </c>
      <c r="C2770">
        <v>4</v>
      </c>
      <c r="D2770" t="s">
        <v>28</v>
      </c>
      <c r="E2770" t="s">
        <v>54</v>
      </c>
      <c r="F2770" t="s">
        <v>30</v>
      </c>
      <c r="G2770" t="s">
        <v>46</v>
      </c>
      <c r="H2770" t="s">
        <v>32</v>
      </c>
      <c r="I2770" t="s">
        <v>46</v>
      </c>
      <c r="J2770" t="s">
        <v>34</v>
      </c>
      <c r="K2770" t="s">
        <v>188</v>
      </c>
      <c r="L2770" t="s">
        <v>110</v>
      </c>
      <c r="M2770" s="1">
        <v>18973</v>
      </c>
      <c r="N2770" t="s">
        <v>36</v>
      </c>
      <c r="O2770" t="s">
        <v>48</v>
      </c>
      <c r="P2770" t="s">
        <v>49</v>
      </c>
      <c r="Q2770" t="s">
        <v>77</v>
      </c>
      <c r="R2770" t="s">
        <v>40</v>
      </c>
      <c r="S2770" t="str">
        <f>IF(Table1[[#This Row],[Current Employee Rating]]&gt;=4,"High Performer",IF(Table1[[#This Row],[Current Employee Rating]]&gt;=3,"Average Performer","Low Performer"))</f>
        <v>High Performer</v>
      </c>
      <c r="T2770">
        <v>5</v>
      </c>
      <c r="U2770" s="1">
        <v>45139</v>
      </c>
      <c r="V2770">
        <v>1</v>
      </c>
      <c r="W2770" t="str">
        <f>IF(Table1[[#This Row],[Engagement Score]]&lt;3,"Low",IF(Table1[[#This Row],[Engagement Score]]&lt;4,"Medium","High"))</f>
        <v>Low</v>
      </c>
      <c r="X2770">
        <v>1</v>
      </c>
      <c r="Y2770" t="str">
        <f>IF(Table1[[#This Row],[Satisfaction Score]]&lt;3,"Unsatisfied",IF(Table1[[#This Row],[Satisfaction Score]]&lt;4,"Neutral","Satisfied"))</f>
        <v>Unsatisfied</v>
      </c>
      <c r="Z2770">
        <v>3</v>
      </c>
      <c r="AA2770" s="1">
        <v>44959</v>
      </c>
      <c r="AB2770" t="s">
        <v>50</v>
      </c>
      <c r="AC2770" t="s">
        <v>51</v>
      </c>
      <c r="AD2770" t="s">
        <v>43</v>
      </c>
      <c r="AE2770">
        <v>4</v>
      </c>
      <c r="AF2770" s="5">
        <v>986.69</v>
      </c>
      <c r="AG2770">
        <v>70</v>
      </c>
      <c r="AH2770" t="str">
        <f t="shared" si="43"/>
        <v>Old</v>
      </c>
    </row>
    <row r="2771" spans="1:34" x14ac:dyDescent="0.25">
      <c r="A2771">
        <v>3340</v>
      </c>
      <c r="B2771" s="1">
        <v>44894</v>
      </c>
      <c r="C2771">
        <v>3</v>
      </c>
      <c r="D2771" t="s">
        <v>28</v>
      </c>
      <c r="E2771" t="s">
        <v>69</v>
      </c>
      <c r="F2771" t="s">
        <v>30</v>
      </c>
      <c r="G2771" t="s">
        <v>46</v>
      </c>
      <c r="H2771" t="s">
        <v>45</v>
      </c>
      <c r="I2771" t="s">
        <v>55</v>
      </c>
      <c r="J2771" t="s">
        <v>34</v>
      </c>
      <c r="K2771" t="s">
        <v>188</v>
      </c>
      <c r="L2771" t="s">
        <v>65</v>
      </c>
      <c r="M2771" s="1">
        <v>22411</v>
      </c>
      <c r="N2771" t="s">
        <v>36</v>
      </c>
      <c r="O2771" t="s">
        <v>48</v>
      </c>
      <c r="P2771" t="s">
        <v>38</v>
      </c>
      <c r="Q2771" t="s">
        <v>67</v>
      </c>
      <c r="R2771" t="s">
        <v>40</v>
      </c>
      <c r="S2771" t="str">
        <f>IF(Table1[[#This Row],[Current Employee Rating]]&gt;=4,"High Performer",IF(Table1[[#This Row],[Current Employee Rating]]&gt;=3,"Average Performer","Low Performer"))</f>
        <v>Average Performer</v>
      </c>
      <c r="T2771">
        <v>3</v>
      </c>
      <c r="U2771" s="1">
        <v>44909</v>
      </c>
      <c r="V2771">
        <v>5</v>
      </c>
      <c r="W2771" t="str">
        <f>IF(Table1[[#This Row],[Engagement Score]]&lt;3,"Low",IF(Table1[[#This Row],[Engagement Score]]&lt;4,"Medium","High"))</f>
        <v>High</v>
      </c>
      <c r="X2771">
        <v>2</v>
      </c>
      <c r="Y2771" t="str">
        <f>IF(Table1[[#This Row],[Satisfaction Score]]&lt;3,"Unsatisfied",IF(Table1[[#This Row],[Satisfaction Score]]&lt;4,"Neutral","Satisfied"))</f>
        <v>Unsatisfied</v>
      </c>
      <c r="Z2771">
        <v>3</v>
      </c>
      <c r="AA2771" s="1">
        <v>45116</v>
      </c>
      <c r="AB2771" t="s">
        <v>68</v>
      </c>
      <c r="AC2771" t="s">
        <v>51</v>
      </c>
      <c r="AD2771" t="s">
        <v>43</v>
      </c>
      <c r="AE2771">
        <v>4</v>
      </c>
      <c r="AF2771" s="5">
        <v>965.82</v>
      </c>
      <c r="AG2771">
        <v>61</v>
      </c>
      <c r="AH2771" t="str">
        <f t="shared" si="43"/>
        <v>Old</v>
      </c>
    </row>
    <row r="2772" spans="1:34" x14ac:dyDescent="0.25">
      <c r="A2772">
        <v>3341</v>
      </c>
      <c r="B2772" s="1">
        <v>44849</v>
      </c>
      <c r="C2772">
        <v>3</v>
      </c>
      <c r="D2772" t="s">
        <v>106</v>
      </c>
      <c r="E2772" t="s">
        <v>74</v>
      </c>
      <c r="F2772" t="s">
        <v>30</v>
      </c>
      <c r="G2772" t="s">
        <v>55</v>
      </c>
      <c r="H2772" t="s">
        <v>32</v>
      </c>
      <c r="I2772" t="s">
        <v>33</v>
      </c>
      <c r="J2772" t="s">
        <v>34</v>
      </c>
      <c r="K2772" t="s">
        <v>188</v>
      </c>
      <c r="L2772" t="s">
        <v>65</v>
      </c>
      <c r="M2772" s="1">
        <v>20117</v>
      </c>
      <c r="N2772" t="s">
        <v>36</v>
      </c>
      <c r="O2772" t="s">
        <v>37</v>
      </c>
      <c r="P2772" t="s">
        <v>38</v>
      </c>
      <c r="Q2772" t="s">
        <v>61</v>
      </c>
      <c r="R2772" t="s">
        <v>40</v>
      </c>
      <c r="S2772" t="str">
        <f>IF(Table1[[#This Row],[Current Employee Rating]]&gt;=4,"High Performer",IF(Table1[[#This Row],[Current Employee Rating]]&gt;=3,"Average Performer","Low Performer"))</f>
        <v>Low Performer</v>
      </c>
      <c r="T2772">
        <v>1</v>
      </c>
      <c r="U2772" s="1">
        <v>45005</v>
      </c>
      <c r="V2772">
        <v>3</v>
      </c>
      <c r="W2772" t="str">
        <f>IF(Table1[[#This Row],[Engagement Score]]&lt;3,"Low",IF(Table1[[#This Row],[Engagement Score]]&lt;4,"Medium","High"))</f>
        <v>Medium</v>
      </c>
      <c r="X2772">
        <v>5</v>
      </c>
      <c r="Y2772" t="str">
        <f>IF(Table1[[#This Row],[Satisfaction Score]]&lt;3,"Unsatisfied",IF(Table1[[#This Row],[Satisfaction Score]]&lt;4,"Neutral","Satisfied"))</f>
        <v>Satisfied</v>
      </c>
      <c r="Z2772">
        <v>3</v>
      </c>
      <c r="AA2772" s="1">
        <v>45126</v>
      </c>
      <c r="AB2772" t="s">
        <v>68</v>
      </c>
      <c r="AC2772" t="s">
        <v>42</v>
      </c>
      <c r="AD2772" t="s">
        <v>43</v>
      </c>
      <c r="AE2772">
        <v>1</v>
      </c>
      <c r="AF2772" s="5">
        <v>933.59</v>
      </c>
      <c r="AG2772">
        <v>67</v>
      </c>
      <c r="AH2772" t="str">
        <f t="shared" si="43"/>
        <v>Old</v>
      </c>
    </row>
    <row r="2773" spans="1:34" x14ac:dyDescent="0.25">
      <c r="A2773">
        <v>3342</v>
      </c>
      <c r="B2773" s="1">
        <v>44408</v>
      </c>
      <c r="C2773">
        <v>4</v>
      </c>
      <c r="D2773" t="s">
        <v>106</v>
      </c>
      <c r="E2773" t="s">
        <v>81</v>
      </c>
      <c r="F2773" t="s">
        <v>30</v>
      </c>
      <c r="G2773" t="s">
        <v>55</v>
      </c>
      <c r="H2773" t="s">
        <v>32</v>
      </c>
      <c r="I2773" t="s">
        <v>46</v>
      </c>
      <c r="J2773" t="s">
        <v>34</v>
      </c>
      <c r="K2773" t="s">
        <v>188</v>
      </c>
      <c r="L2773" t="s">
        <v>47</v>
      </c>
      <c r="M2773" s="1">
        <v>36573</v>
      </c>
      <c r="N2773" t="s">
        <v>36</v>
      </c>
      <c r="O2773" t="s">
        <v>48</v>
      </c>
      <c r="P2773" t="s">
        <v>60</v>
      </c>
      <c r="Q2773" t="s">
        <v>39</v>
      </c>
      <c r="R2773" t="s">
        <v>40</v>
      </c>
      <c r="S2773" t="str">
        <f>IF(Table1[[#This Row],[Current Employee Rating]]&gt;=4,"High Performer",IF(Table1[[#This Row],[Current Employee Rating]]&gt;=3,"Average Performer","Low Performer"))</f>
        <v>Low Performer</v>
      </c>
      <c r="T2773">
        <v>2</v>
      </c>
      <c r="U2773" s="1">
        <v>44907</v>
      </c>
      <c r="V2773">
        <v>3</v>
      </c>
      <c r="W2773" t="str">
        <f>IF(Table1[[#This Row],[Engagement Score]]&lt;3,"Low",IF(Table1[[#This Row],[Engagement Score]]&lt;4,"Medium","High"))</f>
        <v>Medium</v>
      </c>
      <c r="X2773">
        <v>4</v>
      </c>
      <c r="Y2773" t="str">
        <f>IF(Table1[[#This Row],[Satisfaction Score]]&lt;3,"Unsatisfied",IF(Table1[[#This Row],[Satisfaction Score]]&lt;4,"Neutral","Satisfied"))</f>
        <v>Satisfied</v>
      </c>
      <c r="Z2773">
        <v>1</v>
      </c>
      <c r="AA2773" s="1">
        <v>44880</v>
      </c>
      <c r="AB2773" t="s">
        <v>41</v>
      </c>
      <c r="AC2773" t="s">
        <v>42</v>
      </c>
      <c r="AD2773" t="s">
        <v>43</v>
      </c>
      <c r="AE2773">
        <v>4</v>
      </c>
      <c r="AF2773" s="5">
        <v>583.66</v>
      </c>
      <c r="AG2773">
        <v>21</v>
      </c>
      <c r="AH2773" t="str">
        <f t="shared" si="43"/>
        <v>Young Adult</v>
      </c>
    </row>
    <row r="2774" spans="1:34" x14ac:dyDescent="0.25">
      <c r="A2774">
        <v>3343</v>
      </c>
      <c r="B2774" s="1">
        <v>44613</v>
      </c>
      <c r="C2774">
        <v>4</v>
      </c>
      <c r="D2774" t="s">
        <v>106</v>
      </c>
      <c r="E2774" t="s">
        <v>54</v>
      </c>
      <c r="F2774" t="s">
        <v>30</v>
      </c>
      <c r="G2774" t="s">
        <v>46</v>
      </c>
      <c r="H2774" t="s">
        <v>45</v>
      </c>
      <c r="I2774" t="s">
        <v>55</v>
      </c>
      <c r="J2774" t="s">
        <v>34</v>
      </c>
      <c r="K2774" t="s">
        <v>188</v>
      </c>
      <c r="L2774" t="s">
        <v>70</v>
      </c>
      <c r="M2774" s="1">
        <v>24071</v>
      </c>
      <c r="N2774" t="s">
        <v>36</v>
      </c>
      <c r="O2774" t="s">
        <v>48</v>
      </c>
      <c r="P2774" t="s">
        <v>49</v>
      </c>
      <c r="Q2774" t="s">
        <v>67</v>
      </c>
      <c r="R2774" t="s">
        <v>40</v>
      </c>
      <c r="S2774" t="str">
        <f>IF(Table1[[#This Row],[Current Employee Rating]]&gt;=4,"High Performer",IF(Table1[[#This Row],[Current Employee Rating]]&gt;=3,"Average Performer","Low Performer"))</f>
        <v>High Performer</v>
      </c>
      <c r="T2774">
        <v>4</v>
      </c>
      <c r="U2774" s="1">
        <v>45128</v>
      </c>
      <c r="V2774">
        <v>4</v>
      </c>
      <c r="W2774" t="str">
        <f>IF(Table1[[#This Row],[Engagement Score]]&lt;3,"Low",IF(Table1[[#This Row],[Engagement Score]]&lt;4,"Medium","High"))</f>
        <v>High</v>
      </c>
      <c r="X2774">
        <v>2</v>
      </c>
      <c r="Y2774" t="str">
        <f>IF(Table1[[#This Row],[Satisfaction Score]]&lt;3,"Unsatisfied",IF(Table1[[#This Row],[Satisfaction Score]]&lt;4,"Neutral","Satisfied"))</f>
        <v>Unsatisfied</v>
      </c>
      <c r="Z2774">
        <v>5</v>
      </c>
      <c r="AA2774" s="1">
        <v>45112</v>
      </c>
      <c r="AB2774" t="s">
        <v>68</v>
      </c>
      <c r="AC2774" t="s">
        <v>51</v>
      </c>
      <c r="AD2774" t="s">
        <v>43</v>
      </c>
      <c r="AE2774">
        <v>2</v>
      </c>
      <c r="AF2774" s="5">
        <v>819.62</v>
      </c>
      <c r="AG2774">
        <v>57</v>
      </c>
      <c r="AH2774" t="str">
        <f t="shared" si="43"/>
        <v>Middle Aged</v>
      </c>
    </row>
    <row r="2775" spans="1:34" x14ac:dyDescent="0.25">
      <c r="A2775">
        <v>3344</v>
      </c>
      <c r="B2775" s="1">
        <v>44437</v>
      </c>
      <c r="C2775">
        <v>4</v>
      </c>
      <c r="D2775" t="s">
        <v>106</v>
      </c>
      <c r="E2775" t="s">
        <v>69</v>
      </c>
      <c r="F2775" t="s">
        <v>30</v>
      </c>
      <c r="G2775" t="s">
        <v>31</v>
      </c>
      <c r="H2775" t="s">
        <v>56</v>
      </c>
      <c r="I2775" t="s">
        <v>33</v>
      </c>
      <c r="J2775" t="s">
        <v>34</v>
      </c>
      <c r="K2775" t="s">
        <v>188</v>
      </c>
      <c r="L2775" t="s">
        <v>65</v>
      </c>
      <c r="M2775" s="1">
        <v>21256</v>
      </c>
      <c r="N2775" t="s">
        <v>36</v>
      </c>
      <c r="O2775" t="s">
        <v>48</v>
      </c>
      <c r="P2775" t="s">
        <v>38</v>
      </c>
      <c r="Q2775" t="s">
        <v>67</v>
      </c>
      <c r="R2775" t="s">
        <v>40</v>
      </c>
      <c r="S2775" t="str">
        <f>IF(Table1[[#This Row],[Current Employee Rating]]&gt;=4,"High Performer",IF(Table1[[#This Row],[Current Employee Rating]]&gt;=3,"Average Performer","Low Performer"))</f>
        <v>Average Performer</v>
      </c>
      <c r="T2775">
        <v>3</v>
      </c>
      <c r="U2775" s="1">
        <v>45120</v>
      </c>
      <c r="V2775">
        <v>5</v>
      </c>
      <c r="W2775" t="str">
        <f>IF(Table1[[#This Row],[Engagement Score]]&lt;3,"Low",IF(Table1[[#This Row],[Engagement Score]]&lt;4,"Medium","High"))</f>
        <v>High</v>
      </c>
      <c r="X2775">
        <v>4</v>
      </c>
      <c r="Y2775" t="str">
        <f>IF(Table1[[#This Row],[Satisfaction Score]]&lt;3,"Unsatisfied",IF(Table1[[#This Row],[Satisfaction Score]]&lt;4,"Neutral","Satisfied"))</f>
        <v>Satisfied</v>
      </c>
      <c r="Z2775">
        <v>1</v>
      </c>
      <c r="AA2775" s="1">
        <v>44885</v>
      </c>
      <c r="AB2775" t="s">
        <v>92</v>
      </c>
      <c r="AC2775" t="s">
        <v>42</v>
      </c>
      <c r="AD2775" t="s">
        <v>43</v>
      </c>
      <c r="AE2775">
        <v>5</v>
      </c>
      <c r="AF2775" s="5">
        <v>925</v>
      </c>
      <c r="AG2775">
        <v>63</v>
      </c>
      <c r="AH2775" t="str">
        <f t="shared" si="43"/>
        <v>Old</v>
      </c>
    </row>
    <row r="2776" spans="1:34" x14ac:dyDescent="0.25">
      <c r="A2776">
        <v>3345</v>
      </c>
      <c r="B2776" s="1">
        <v>44543</v>
      </c>
      <c r="C2776">
        <v>4</v>
      </c>
      <c r="D2776" t="s">
        <v>106</v>
      </c>
      <c r="E2776" t="s">
        <v>29</v>
      </c>
      <c r="F2776" t="s">
        <v>108</v>
      </c>
      <c r="G2776" t="s">
        <v>55</v>
      </c>
      <c r="H2776" t="s">
        <v>32</v>
      </c>
      <c r="I2776" t="s">
        <v>46</v>
      </c>
      <c r="J2776" t="s">
        <v>34</v>
      </c>
      <c r="K2776" t="s">
        <v>188</v>
      </c>
      <c r="L2776" t="s">
        <v>96</v>
      </c>
      <c r="M2776" s="1">
        <v>29685</v>
      </c>
      <c r="N2776" t="s">
        <v>36</v>
      </c>
      <c r="O2776" t="s">
        <v>48</v>
      </c>
      <c r="P2776" t="s">
        <v>84</v>
      </c>
      <c r="Q2776" t="s">
        <v>61</v>
      </c>
      <c r="R2776" t="s">
        <v>40</v>
      </c>
      <c r="S2776" t="str">
        <f>IF(Table1[[#This Row],[Current Employee Rating]]&gt;=4,"High Performer",IF(Table1[[#This Row],[Current Employee Rating]]&gt;=3,"Average Performer","Low Performer"))</f>
        <v>High Performer</v>
      </c>
      <c r="T2776">
        <v>4</v>
      </c>
      <c r="U2776" s="1">
        <v>44979</v>
      </c>
      <c r="V2776">
        <v>1</v>
      </c>
      <c r="W2776" t="str">
        <f>IF(Table1[[#This Row],[Engagement Score]]&lt;3,"Low",IF(Table1[[#This Row],[Engagement Score]]&lt;4,"Medium","High"))</f>
        <v>Low</v>
      </c>
      <c r="X2776">
        <v>1</v>
      </c>
      <c r="Y2776" t="str">
        <f>IF(Table1[[#This Row],[Satisfaction Score]]&lt;3,"Unsatisfied",IF(Table1[[#This Row],[Satisfaction Score]]&lt;4,"Neutral","Satisfied"))</f>
        <v>Unsatisfied</v>
      </c>
      <c r="Z2776">
        <v>3</v>
      </c>
      <c r="AA2776" s="1">
        <v>44923</v>
      </c>
      <c r="AB2776" t="s">
        <v>62</v>
      </c>
      <c r="AC2776" t="s">
        <v>51</v>
      </c>
      <c r="AD2776" t="s">
        <v>52</v>
      </c>
      <c r="AE2776">
        <v>5</v>
      </c>
      <c r="AF2776" s="5">
        <v>127.93</v>
      </c>
      <c r="AG2776">
        <v>40</v>
      </c>
      <c r="AH2776" t="str">
        <f t="shared" si="43"/>
        <v>Middle Aged</v>
      </c>
    </row>
    <row r="2777" spans="1:34" x14ac:dyDescent="0.25">
      <c r="A2777">
        <v>3348</v>
      </c>
      <c r="B2777" s="1">
        <v>43769</v>
      </c>
      <c r="C2777">
        <v>6</v>
      </c>
      <c r="D2777" t="s">
        <v>106</v>
      </c>
      <c r="E2777" t="s">
        <v>87</v>
      </c>
      <c r="F2777" t="s">
        <v>30</v>
      </c>
      <c r="G2777" t="s">
        <v>46</v>
      </c>
      <c r="H2777" t="s">
        <v>45</v>
      </c>
      <c r="I2777" t="s">
        <v>46</v>
      </c>
      <c r="J2777" t="s">
        <v>34</v>
      </c>
      <c r="K2777" t="s">
        <v>188</v>
      </c>
      <c r="L2777" t="s">
        <v>65</v>
      </c>
      <c r="M2777" s="1">
        <v>32112</v>
      </c>
      <c r="N2777" t="s">
        <v>36</v>
      </c>
      <c r="O2777" t="s">
        <v>37</v>
      </c>
      <c r="P2777" t="s">
        <v>84</v>
      </c>
      <c r="Q2777" t="s">
        <v>39</v>
      </c>
      <c r="R2777" t="s">
        <v>40</v>
      </c>
      <c r="S2777" t="str">
        <f>IF(Table1[[#This Row],[Current Employee Rating]]&gt;=4,"High Performer",IF(Table1[[#This Row],[Current Employee Rating]]&gt;=3,"Average Performer","Low Performer"))</f>
        <v>Low Performer</v>
      </c>
      <c r="T2777">
        <v>2</v>
      </c>
      <c r="U2777" s="1">
        <v>44822</v>
      </c>
      <c r="V2777">
        <v>5</v>
      </c>
      <c r="W2777" t="str">
        <f>IF(Table1[[#This Row],[Engagement Score]]&lt;3,"Low",IF(Table1[[#This Row],[Engagement Score]]&lt;4,"Medium","High"))</f>
        <v>High</v>
      </c>
      <c r="X2777">
        <v>2</v>
      </c>
      <c r="Y2777" t="str">
        <f>IF(Table1[[#This Row],[Satisfaction Score]]&lt;3,"Unsatisfied",IF(Table1[[#This Row],[Satisfaction Score]]&lt;4,"Neutral","Satisfied"))</f>
        <v>Unsatisfied</v>
      </c>
      <c r="Z2777">
        <v>1</v>
      </c>
      <c r="AA2777" s="1">
        <v>45045</v>
      </c>
      <c r="AB2777" t="s">
        <v>62</v>
      </c>
      <c r="AC2777" t="s">
        <v>42</v>
      </c>
      <c r="AD2777" t="s">
        <v>73</v>
      </c>
      <c r="AE2777">
        <v>2</v>
      </c>
      <c r="AF2777" s="5">
        <v>922.33</v>
      </c>
      <c r="AG2777">
        <v>32</v>
      </c>
      <c r="AH2777" t="str">
        <f t="shared" si="43"/>
        <v>Adult</v>
      </c>
    </row>
    <row r="2778" spans="1:34" x14ac:dyDescent="0.25">
      <c r="A2778">
        <v>3349</v>
      </c>
      <c r="B2778" s="1">
        <v>44872</v>
      </c>
      <c r="C2778">
        <v>3</v>
      </c>
      <c r="D2778" t="s">
        <v>28</v>
      </c>
      <c r="E2778" t="s">
        <v>74</v>
      </c>
      <c r="F2778" t="s">
        <v>30</v>
      </c>
      <c r="G2778" t="s">
        <v>31</v>
      </c>
      <c r="H2778" t="s">
        <v>45</v>
      </c>
      <c r="I2778" t="s">
        <v>55</v>
      </c>
      <c r="J2778" t="s">
        <v>34</v>
      </c>
      <c r="K2778" t="s">
        <v>188</v>
      </c>
      <c r="L2778" t="s">
        <v>75</v>
      </c>
      <c r="M2778" s="1">
        <v>21608</v>
      </c>
      <c r="N2778" t="s">
        <v>36</v>
      </c>
      <c r="O2778" t="s">
        <v>48</v>
      </c>
      <c r="P2778" t="s">
        <v>49</v>
      </c>
      <c r="Q2778" t="s">
        <v>77</v>
      </c>
      <c r="R2778" t="s">
        <v>40</v>
      </c>
      <c r="S2778" t="str">
        <f>IF(Table1[[#This Row],[Current Employee Rating]]&gt;=4,"High Performer",IF(Table1[[#This Row],[Current Employee Rating]]&gt;=3,"Average Performer","Low Performer"))</f>
        <v>Average Performer</v>
      </c>
      <c r="T2778">
        <v>3</v>
      </c>
      <c r="U2778" s="1">
        <v>44896</v>
      </c>
      <c r="V2778">
        <v>1</v>
      </c>
      <c r="W2778" t="str">
        <f>IF(Table1[[#This Row],[Engagement Score]]&lt;3,"Low",IF(Table1[[#This Row],[Engagement Score]]&lt;4,"Medium","High"))</f>
        <v>Low</v>
      </c>
      <c r="X2778">
        <v>4</v>
      </c>
      <c r="Y2778" t="str">
        <f>IF(Table1[[#This Row],[Satisfaction Score]]&lt;3,"Unsatisfied",IF(Table1[[#This Row],[Satisfaction Score]]&lt;4,"Neutral","Satisfied"))</f>
        <v>Satisfied</v>
      </c>
      <c r="Z2778">
        <v>3</v>
      </c>
      <c r="AA2778" s="1">
        <v>44804</v>
      </c>
      <c r="AB2778" t="s">
        <v>62</v>
      </c>
      <c r="AC2778" t="s">
        <v>42</v>
      </c>
      <c r="AD2778" t="s">
        <v>52</v>
      </c>
      <c r="AE2778">
        <v>5</v>
      </c>
      <c r="AF2778" s="5">
        <v>306.01</v>
      </c>
      <c r="AG2778">
        <v>63</v>
      </c>
      <c r="AH2778" t="str">
        <f t="shared" si="43"/>
        <v>Old</v>
      </c>
    </row>
    <row r="2779" spans="1:34" x14ac:dyDescent="0.25">
      <c r="A2779">
        <v>3350</v>
      </c>
      <c r="B2779" s="1">
        <v>44885</v>
      </c>
      <c r="C2779">
        <v>3</v>
      </c>
      <c r="D2779" t="s">
        <v>28</v>
      </c>
      <c r="E2779" t="s">
        <v>69</v>
      </c>
      <c r="F2779" t="s">
        <v>30</v>
      </c>
      <c r="G2779" t="s">
        <v>55</v>
      </c>
      <c r="H2779" t="s">
        <v>56</v>
      </c>
      <c r="I2779" t="s">
        <v>46</v>
      </c>
      <c r="J2779" t="s">
        <v>34</v>
      </c>
      <c r="K2779" t="s">
        <v>188</v>
      </c>
      <c r="L2779" t="s">
        <v>96</v>
      </c>
      <c r="M2779" s="1">
        <v>26671</v>
      </c>
      <c r="N2779" t="s">
        <v>36</v>
      </c>
      <c r="O2779" t="s">
        <v>37</v>
      </c>
      <c r="P2779" t="s">
        <v>49</v>
      </c>
      <c r="Q2779" t="s">
        <v>77</v>
      </c>
      <c r="R2779" t="s">
        <v>40</v>
      </c>
      <c r="S2779" t="str">
        <f>IF(Table1[[#This Row],[Current Employee Rating]]&gt;=4,"High Performer",IF(Table1[[#This Row],[Current Employee Rating]]&gt;=3,"Average Performer","Low Performer"))</f>
        <v>High Performer</v>
      </c>
      <c r="T2779">
        <v>5</v>
      </c>
      <c r="U2779" s="1">
        <v>44864</v>
      </c>
      <c r="V2779">
        <v>2</v>
      </c>
      <c r="W2779" t="str">
        <f>IF(Table1[[#This Row],[Engagement Score]]&lt;3,"Low",IF(Table1[[#This Row],[Engagement Score]]&lt;4,"Medium","High"))</f>
        <v>Low</v>
      </c>
      <c r="X2779">
        <v>1</v>
      </c>
      <c r="Y2779" t="str">
        <f>IF(Table1[[#This Row],[Satisfaction Score]]&lt;3,"Unsatisfied",IF(Table1[[#This Row],[Satisfaction Score]]&lt;4,"Neutral","Satisfied"))</f>
        <v>Unsatisfied</v>
      </c>
      <c r="Z2779">
        <v>1</v>
      </c>
      <c r="AA2779" s="1">
        <v>44834</v>
      </c>
      <c r="AB2779" t="s">
        <v>62</v>
      </c>
      <c r="AC2779" t="s">
        <v>42</v>
      </c>
      <c r="AD2779" t="s">
        <v>73</v>
      </c>
      <c r="AE2779">
        <v>2</v>
      </c>
      <c r="AF2779" s="5">
        <v>963.95</v>
      </c>
      <c r="AG2779">
        <v>49</v>
      </c>
      <c r="AH2779" t="str">
        <f t="shared" si="43"/>
        <v>Middle Aged</v>
      </c>
    </row>
    <row r="2780" spans="1:34" x14ac:dyDescent="0.25">
      <c r="A2780">
        <v>3351</v>
      </c>
      <c r="B2780" s="1">
        <v>44545</v>
      </c>
      <c r="C2780">
        <v>4</v>
      </c>
      <c r="D2780" t="s">
        <v>28</v>
      </c>
      <c r="E2780" t="s">
        <v>29</v>
      </c>
      <c r="F2780" t="s">
        <v>108</v>
      </c>
      <c r="G2780" t="s">
        <v>31</v>
      </c>
      <c r="H2780" t="s">
        <v>32</v>
      </c>
      <c r="I2780" t="s">
        <v>46</v>
      </c>
      <c r="J2780" t="s">
        <v>34</v>
      </c>
      <c r="K2780" t="s">
        <v>188</v>
      </c>
      <c r="L2780" t="s">
        <v>100</v>
      </c>
      <c r="M2780" s="1">
        <v>27280</v>
      </c>
      <c r="N2780" t="s">
        <v>36</v>
      </c>
      <c r="O2780" t="s">
        <v>48</v>
      </c>
      <c r="P2780" t="s">
        <v>49</v>
      </c>
      <c r="Q2780" t="s">
        <v>67</v>
      </c>
      <c r="R2780" t="s">
        <v>40</v>
      </c>
      <c r="S2780" t="str">
        <f>IF(Table1[[#This Row],[Current Employee Rating]]&gt;=4,"High Performer",IF(Table1[[#This Row],[Current Employee Rating]]&gt;=3,"Average Performer","Low Performer"))</f>
        <v>Low Performer</v>
      </c>
      <c r="T2780">
        <v>2</v>
      </c>
      <c r="U2780" s="1">
        <v>44971</v>
      </c>
      <c r="V2780">
        <v>4</v>
      </c>
      <c r="W2780" t="str">
        <f>IF(Table1[[#This Row],[Engagement Score]]&lt;3,"Low",IF(Table1[[#This Row],[Engagement Score]]&lt;4,"Medium","High"))</f>
        <v>High</v>
      </c>
      <c r="X2780">
        <v>2</v>
      </c>
      <c r="Y2780" t="str">
        <f>IF(Table1[[#This Row],[Satisfaction Score]]&lt;3,"Unsatisfied",IF(Table1[[#This Row],[Satisfaction Score]]&lt;4,"Neutral","Satisfied"))</f>
        <v>Unsatisfied</v>
      </c>
      <c r="Z2780">
        <v>3</v>
      </c>
      <c r="AA2780" s="1">
        <v>44974</v>
      </c>
      <c r="AB2780" t="s">
        <v>92</v>
      </c>
      <c r="AC2780" t="s">
        <v>51</v>
      </c>
      <c r="AD2780" t="s">
        <v>52</v>
      </c>
      <c r="AE2780">
        <v>1</v>
      </c>
      <c r="AF2780" s="5">
        <v>388.02</v>
      </c>
      <c r="AG2780">
        <v>47</v>
      </c>
      <c r="AH2780" t="str">
        <f t="shared" si="43"/>
        <v>Middle Aged</v>
      </c>
    </row>
    <row r="2781" spans="1:34" x14ac:dyDescent="0.25">
      <c r="A2781">
        <v>3352</v>
      </c>
      <c r="B2781" s="1">
        <v>44979</v>
      </c>
      <c r="C2781">
        <v>3</v>
      </c>
      <c r="D2781" t="s">
        <v>28</v>
      </c>
      <c r="E2781" t="s">
        <v>44</v>
      </c>
      <c r="F2781" t="s">
        <v>30</v>
      </c>
      <c r="G2781" t="s">
        <v>46</v>
      </c>
      <c r="H2781" t="s">
        <v>56</v>
      </c>
      <c r="I2781" t="s">
        <v>55</v>
      </c>
      <c r="J2781" t="s">
        <v>34</v>
      </c>
      <c r="K2781" t="s">
        <v>188</v>
      </c>
      <c r="L2781" t="s">
        <v>70</v>
      </c>
      <c r="M2781" s="1">
        <v>31507</v>
      </c>
      <c r="N2781" t="s">
        <v>36</v>
      </c>
      <c r="O2781" t="s">
        <v>48</v>
      </c>
      <c r="P2781" t="s">
        <v>60</v>
      </c>
      <c r="Q2781" t="s">
        <v>61</v>
      </c>
      <c r="R2781" t="s">
        <v>40</v>
      </c>
      <c r="S2781" t="str">
        <f>IF(Table1[[#This Row],[Current Employee Rating]]&gt;=4,"High Performer",IF(Table1[[#This Row],[Current Employee Rating]]&gt;=3,"Average Performer","Low Performer"))</f>
        <v>Average Performer</v>
      </c>
      <c r="T2781">
        <v>3</v>
      </c>
      <c r="U2781" s="1">
        <v>44948</v>
      </c>
      <c r="V2781">
        <v>2</v>
      </c>
      <c r="W2781" t="str">
        <f>IF(Table1[[#This Row],[Engagement Score]]&lt;3,"Low",IF(Table1[[#This Row],[Engagement Score]]&lt;4,"Medium","High"))</f>
        <v>Low</v>
      </c>
      <c r="X2781">
        <v>5</v>
      </c>
      <c r="Y2781" t="str">
        <f>IF(Table1[[#This Row],[Satisfaction Score]]&lt;3,"Unsatisfied",IF(Table1[[#This Row],[Satisfaction Score]]&lt;4,"Neutral","Satisfied"))</f>
        <v>Satisfied</v>
      </c>
      <c r="Z2781">
        <v>2</v>
      </c>
      <c r="AA2781" s="1">
        <v>45042</v>
      </c>
      <c r="AB2781" t="s">
        <v>62</v>
      </c>
      <c r="AC2781" t="s">
        <v>42</v>
      </c>
      <c r="AD2781" t="s">
        <v>43</v>
      </c>
      <c r="AE2781">
        <v>1</v>
      </c>
      <c r="AF2781" s="5">
        <v>140.61000000000001</v>
      </c>
      <c r="AG2781">
        <v>37</v>
      </c>
      <c r="AH2781" t="str">
        <f t="shared" si="43"/>
        <v>Adult</v>
      </c>
    </row>
    <row r="2782" spans="1:34" x14ac:dyDescent="0.25">
      <c r="A2782">
        <v>3353</v>
      </c>
      <c r="B2782" s="1">
        <v>43919</v>
      </c>
      <c r="C2782">
        <v>6</v>
      </c>
      <c r="D2782" t="s">
        <v>28</v>
      </c>
      <c r="E2782" t="s">
        <v>87</v>
      </c>
      <c r="F2782" t="s">
        <v>30</v>
      </c>
      <c r="G2782" t="s">
        <v>31</v>
      </c>
      <c r="H2782" t="s">
        <v>56</v>
      </c>
      <c r="I2782" t="s">
        <v>46</v>
      </c>
      <c r="J2782" t="s">
        <v>34</v>
      </c>
      <c r="K2782" t="s">
        <v>188</v>
      </c>
      <c r="L2782" t="s">
        <v>65</v>
      </c>
      <c r="M2782" s="1">
        <v>28652</v>
      </c>
      <c r="N2782" t="s">
        <v>36</v>
      </c>
      <c r="O2782" t="s">
        <v>37</v>
      </c>
      <c r="P2782" t="s">
        <v>49</v>
      </c>
      <c r="Q2782" t="s">
        <v>67</v>
      </c>
      <c r="R2782" t="s">
        <v>40</v>
      </c>
      <c r="S2782" t="str">
        <f>IF(Table1[[#This Row],[Current Employee Rating]]&gt;=4,"High Performer",IF(Table1[[#This Row],[Current Employee Rating]]&gt;=3,"Average Performer","Low Performer"))</f>
        <v>Average Performer</v>
      </c>
      <c r="T2782">
        <v>3</v>
      </c>
      <c r="U2782" s="1">
        <v>44937</v>
      </c>
      <c r="V2782">
        <v>2</v>
      </c>
      <c r="W2782" t="str">
        <f>IF(Table1[[#This Row],[Engagement Score]]&lt;3,"Low",IF(Table1[[#This Row],[Engagement Score]]&lt;4,"Medium","High"))</f>
        <v>Low</v>
      </c>
      <c r="X2782">
        <v>3</v>
      </c>
      <c r="Y2782" t="str">
        <f>IF(Table1[[#This Row],[Satisfaction Score]]&lt;3,"Unsatisfied",IF(Table1[[#This Row],[Satisfaction Score]]&lt;4,"Neutral","Satisfied"))</f>
        <v>Neutral</v>
      </c>
      <c r="Z2782">
        <v>2</v>
      </c>
      <c r="AA2782" s="1">
        <v>44999</v>
      </c>
      <c r="AB2782" t="s">
        <v>62</v>
      </c>
      <c r="AC2782" t="s">
        <v>51</v>
      </c>
      <c r="AD2782" t="s">
        <v>52</v>
      </c>
      <c r="AE2782">
        <v>3</v>
      </c>
      <c r="AF2782" s="5">
        <v>749.47</v>
      </c>
      <c r="AG2782">
        <v>42</v>
      </c>
      <c r="AH2782" t="str">
        <f t="shared" si="43"/>
        <v>Middle Aged</v>
      </c>
    </row>
    <row r="2783" spans="1:34" x14ac:dyDescent="0.25">
      <c r="A2783">
        <v>3354</v>
      </c>
      <c r="B2783" s="1">
        <v>44417</v>
      </c>
      <c r="C2783">
        <v>4</v>
      </c>
      <c r="D2783" t="s">
        <v>28</v>
      </c>
      <c r="E2783" t="s">
        <v>81</v>
      </c>
      <c r="F2783" t="s">
        <v>30</v>
      </c>
      <c r="G2783" t="s">
        <v>46</v>
      </c>
      <c r="H2783" t="s">
        <v>45</v>
      </c>
      <c r="I2783" t="s">
        <v>33</v>
      </c>
      <c r="J2783" t="s">
        <v>34</v>
      </c>
      <c r="K2783" t="s">
        <v>188</v>
      </c>
      <c r="L2783" t="s">
        <v>70</v>
      </c>
      <c r="M2783" s="1">
        <v>22392</v>
      </c>
      <c r="N2783" t="s">
        <v>36</v>
      </c>
      <c r="O2783" t="s">
        <v>37</v>
      </c>
      <c r="P2783" t="s">
        <v>84</v>
      </c>
      <c r="Q2783" t="s">
        <v>61</v>
      </c>
      <c r="R2783" t="s">
        <v>40</v>
      </c>
      <c r="S2783" t="str">
        <f>IF(Table1[[#This Row],[Current Employee Rating]]&gt;=4,"High Performer",IF(Table1[[#This Row],[Current Employee Rating]]&gt;=3,"Average Performer","Low Performer"))</f>
        <v>Average Performer</v>
      </c>
      <c r="T2783">
        <v>3</v>
      </c>
      <c r="U2783" s="1">
        <v>44806</v>
      </c>
      <c r="V2783">
        <v>1</v>
      </c>
      <c r="W2783" t="str">
        <f>IF(Table1[[#This Row],[Engagement Score]]&lt;3,"Low",IF(Table1[[#This Row],[Engagement Score]]&lt;4,"Medium","High"))</f>
        <v>Low</v>
      </c>
      <c r="X2783">
        <v>4</v>
      </c>
      <c r="Y2783" t="str">
        <f>IF(Table1[[#This Row],[Satisfaction Score]]&lt;3,"Unsatisfied",IF(Table1[[#This Row],[Satisfaction Score]]&lt;4,"Neutral","Satisfied"))</f>
        <v>Satisfied</v>
      </c>
      <c r="Z2783">
        <v>1</v>
      </c>
      <c r="AA2783" s="1">
        <v>44884</v>
      </c>
      <c r="AB2783" t="s">
        <v>92</v>
      </c>
      <c r="AC2783" t="s">
        <v>42</v>
      </c>
      <c r="AD2783" t="s">
        <v>52</v>
      </c>
      <c r="AE2783">
        <v>5</v>
      </c>
      <c r="AF2783" s="5">
        <v>503.22</v>
      </c>
      <c r="AG2783">
        <v>60</v>
      </c>
      <c r="AH2783" t="str">
        <f t="shared" si="43"/>
        <v>Old</v>
      </c>
    </row>
    <row r="2784" spans="1:34" x14ac:dyDescent="0.25">
      <c r="A2784">
        <v>3355</v>
      </c>
      <c r="B2784" s="1">
        <v>44928</v>
      </c>
      <c r="C2784">
        <v>3</v>
      </c>
      <c r="D2784" t="s">
        <v>28</v>
      </c>
      <c r="E2784" t="s">
        <v>54</v>
      </c>
      <c r="F2784" t="s">
        <v>30</v>
      </c>
      <c r="G2784" t="s">
        <v>31</v>
      </c>
      <c r="H2784" t="s">
        <v>56</v>
      </c>
      <c r="I2784" t="s">
        <v>46</v>
      </c>
      <c r="J2784" t="s">
        <v>34</v>
      </c>
      <c r="K2784" t="s">
        <v>188</v>
      </c>
      <c r="L2784" t="s">
        <v>47</v>
      </c>
      <c r="M2784" s="1">
        <v>33292</v>
      </c>
      <c r="N2784" t="s">
        <v>36</v>
      </c>
      <c r="O2784" t="s">
        <v>37</v>
      </c>
      <c r="P2784" t="s">
        <v>38</v>
      </c>
      <c r="Q2784" t="s">
        <v>77</v>
      </c>
      <c r="R2784" t="s">
        <v>40</v>
      </c>
      <c r="S2784" t="str">
        <f>IF(Table1[[#This Row],[Current Employee Rating]]&gt;=4,"High Performer",IF(Table1[[#This Row],[Current Employee Rating]]&gt;=3,"Average Performer","Low Performer"))</f>
        <v>High Performer</v>
      </c>
      <c r="T2784">
        <v>5</v>
      </c>
      <c r="U2784" s="1">
        <v>45115</v>
      </c>
      <c r="V2784">
        <v>1</v>
      </c>
      <c r="W2784" t="str">
        <f>IF(Table1[[#This Row],[Engagement Score]]&lt;3,"Low",IF(Table1[[#This Row],[Engagement Score]]&lt;4,"Medium","High"))</f>
        <v>Low</v>
      </c>
      <c r="X2784">
        <v>3</v>
      </c>
      <c r="Y2784" t="str">
        <f>IF(Table1[[#This Row],[Satisfaction Score]]&lt;3,"Unsatisfied",IF(Table1[[#This Row],[Satisfaction Score]]&lt;4,"Neutral","Satisfied"))</f>
        <v>Neutral</v>
      </c>
      <c r="Z2784">
        <v>3</v>
      </c>
      <c r="AA2784" s="1">
        <v>45091</v>
      </c>
      <c r="AB2784" t="s">
        <v>41</v>
      </c>
      <c r="AC2784" t="s">
        <v>42</v>
      </c>
      <c r="AD2784" t="s">
        <v>73</v>
      </c>
      <c r="AE2784">
        <v>4</v>
      </c>
      <c r="AF2784" s="5">
        <v>492.21</v>
      </c>
      <c r="AG2784">
        <v>32</v>
      </c>
      <c r="AH2784" t="str">
        <f t="shared" si="43"/>
        <v>Adult</v>
      </c>
    </row>
    <row r="2785" spans="1:34" x14ac:dyDescent="0.25">
      <c r="A2785">
        <v>3356</v>
      </c>
      <c r="B2785" s="1">
        <v>43414</v>
      </c>
      <c r="C2785">
        <v>7</v>
      </c>
      <c r="D2785" t="s">
        <v>28</v>
      </c>
      <c r="E2785" t="s">
        <v>94</v>
      </c>
      <c r="F2785" t="s">
        <v>30</v>
      </c>
      <c r="G2785" t="s">
        <v>55</v>
      </c>
      <c r="H2785" t="s">
        <v>32</v>
      </c>
      <c r="I2785" t="s">
        <v>46</v>
      </c>
      <c r="J2785" t="s">
        <v>34</v>
      </c>
      <c r="K2785" t="s">
        <v>188</v>
      </c>
      <c r="L2785" t="s">
        <v>75</v>
      </c>
      <c r="M2785" s="1">
        <v>33464</v>
      </c>
      <c r="N2785" t="s">
        <v>36</v>
      </c>
      <c r="O2785" t="s">
        <v>37</v>
      </c>
      <c r="P2785" t="s">
        <v>84</v>
      </c>
      <c r="Q2785" t="s">
        <v>67</v>
      </c>
      <c r="R2785" t="s">
        <v>98</v>
      </c>
      <c r="S2785" t="str">
        <f>IF(Table1[[#This Row],[Current Employee Rating]]&gt;=4,"High Performer",IF(Table1[[#This Row],[Current Employee Rating]]&gt;=3,"Average Performer","Low Performer"))</f>
        <v>Average Performer</v>
      </c>
      <c r="T2785">
        <v>3</v>
      </c>
      <c r="U2785" s="1">
        <v>44783</v>
      </c>
      <c r="V2785">
        <v>2</v>
      </c>
      <c r="W2785" t="str">
        <f>IF(Table1[[#This Row],[Engagement Score]]&lt;3,"Low",IF(Table1[[#This Row],[Engagement Score]]&lt;4,"Medium","High"))</f>
        <v>Low</v>
      </c>
      <c r="X2785">
        <v>5</v>
      </c>
      <c r="Y2785" t="str">
        <f>IF(Table1[[#This Row],[Satisfaction Score]]&lt;3,"Unsatisfied",IF(Table1[[#This Row],[Satisfaction Score]]&lt;4,"Neutral","Satisfied"))</f>
        <v>Satisfied</v>
      </c>
      <c r="Z2785">
        <v>1</v>
      </c>
      <c r="AA2785" s="1">
        <v>44781</v>
      </c>
      <c r="AB2785" t="s">
        <v>41</v>
      </c>
      <c r="AC2785" t="s">
        <v>51</v>
      </c>
      <c r="AD2785" t="s">
        <v>63</v>
      </c>
      <c r="AE2785">
        <v>5</v>
      </c>
      <c r="AF2785" s="5">
        <v>890.94</v>
      </c>
      <c r="AG2785">
        <v>27</v>
      </c>
      <c r="AH2785" t="str">
        <f t="shared" si="43"/>
        <v>Adult</v>
      </c>
    </row>
    <row r="2786" spans="1:34" x14ac:dyDescent="0.25">
      <c r="A2786">
        <v>3357</v>
      </c>
      <c r="B2786" s="1">
        <v>44803</v>
      </c>
      <c r="C2786">
        <v>3</v>
      </c>
      <c r="D2786" t="s">
        <v>28</v>
      </c>
      <c r="E2786" t="s">
        <v>85</v>
      </c>
      <c r="F2786" t="s">
        <v>30</v>
      </c>
      <c r="G2786" t="s">
        <v>55</v>
      </c>
      <c r="H2786" t="s">
        <v>56</v>
      </c>
      <c r="I2786" t="s">
        <v>33</v>
      </c>
      <c r="J2786" t="s">
        <v>34</v>
      </c>
      <c r="K2786" t="s">
        <v>188</v>
      </c>
      <c r="L2786" t="s">
        <v>79</v>
      </c>
      <c r="M2786" s="1">
        <v>15562</v>
      </c>
      <c r="N2786" t="s">
        <v>36</v>
      </c>
      <c r="O2786" t="s">
        <v>48</v>
      </c>
      <c r="P2786" t="s">
        <v>84</v>
      </c>
      <c r="Q2786" t="s">
        <v>67</v>
      </c>
      <c r="R2786" t="s">
        <v>78</v>
      </c>
      <c r="S2786" t="str">
        <f>IF(Table1[[#This Row],[Current Employee Rating]]&gt;=4,"High Performer",IF(Table1[[#This Row],[Current Employee Rating]]&gt;=3,"Average Performer","Low Performer"))</f>
        <v>Low Performer</v>
      </c>
      <c r="T2786">
        <v>1</v>
      </c>
      <c r="U2786" s="1">
        <v>44902</v>
      </c>
      <c r="V2786">
        <v>3</v>
      </c>
      <c r="W2786" t="str">
        <f>IF(Table1[[#This Row],[Engagement Score]]&lt;3,"Low",IF(Table1[[#This Row],[Engagement Score]]&lt;4,"Medium","High"))</f>
        <v>Medium</v>
      </c>
      <c r="X2786">
        <v>3</v>
      </c>
      <c r="Y2786" t="str">
        <f>IF(Table1[[#This Row],[Satisfaction Score]]&lt;3,"Unsatisfied",IF(Table1[[#This Row],[Satisfaction Score]]&lt;4,"Neutral","Satisfied"))</f>
        <v>Neutral</v>
      </c>
      <c r="Z2786">
        <v>1</v>
      </c>
      <c r="AA2786" s="1">
        <v>45119</v>
      </c>
      <c r="AB2786" t="s">
        <v>68</v>
      </c>
      <c r="AC2786" t="s">
        <v>42</v>
      </c>
      <c r="AD2786" t="s">
        <v>43</v>
      </c>
      <c r="AE2786">
        <v>2</v>
      </c>
      <c r="AF2786" s="5">
        <v>621.29999999999995</v>
      </c>
      <c r="AG2786">
        <v>80</v>
      </c>
      <c r="AH2786" t="str">
        <f t="shared" si="43"/>
        <v>Old</v>
      </c>
    </row>
    <row r="2787" spans="1:34" x14ac:dyDescent="0.25">
      <c r="A2787">
        <v>3359</v>
      </c>
      <c r="B2787" s="1">
        <v>44164</v>
      </c>
      <c r="C2787">
        <v>5</v>
      </c>
      <c r="D2787" t="s">
        <v>28</v>
      </c>
      <c r="E2787" t="s">
        <v>74</v>
      </c>
      <c r="F2787" t="s">
        <v>30</v>
      </c>
      <c r="G2787" t="s">
        <v>55</v>
      </c>
      <c r="H2787" t="s">
        <v>32</v>
      </c>
      <c r="I2787" t="s">
        <v>33</v>
      </c>
      <c r="J2787" t="s">
        <v>34</v>
      </c>
      <c r="K2787" t="s">
        <v>188</v>
      </c>
      <c r="L2787" t="s">
        <v>70</v>
      </c>
      <c r="M2787" s="1">
        <v>29259</v>
      </c>
      <c r="N2787" t="s">
        <v>36</v>
      </c>
      <c r="O2787" t="s">
        <v>48</v>
      </c>
      <c r="P2787" t="s">
        <v>49</v>
      </c>
      <c r="Q2787" t="s">
        <v>67</v>
      </c>
      <c r="R2787" t="s">
        <v>78</v>
      </c>
      <c r="S2787" t="str">
        <f>IF(Table1[[#This Row],[Current Employee Rating]]&gt;=4,"High Performer",IF(Table1[[#This Row],[Current Employee Rating]]&gt;=3,"Average Performer","Low Performer"))</f>
        <v>Average Performer</v>
      </c>
      <c r="T2787">
        <v>3</v>
      </c>
      <c r="U2787" s="1">
        <v>45045</v>
      </c>
      <c r="V2787">
        <v>3</v>
      </c>
      <c r="W2787" t="str">
        <f>IF(Table1[[#This Row],[Engagement Score]]&lt;3,"Low",IF(Table1[[#This Row],[Engagement Score]]&lt;4,"Medium","High"))</f>
        <v>Medium</v>
      </c>
      <c r="X2787">
        <v>1</v>
      </c>
      <c r="Y2787" t="str">
        <f>IF(Table1[[#This Row],[Satisfaction Score]]&lt;3,"Unsatisfied",IF(Table1[[#This Row],[Satisfaction Score]]&lt;4,"Neutral","Satisfied"))</f>
        <v>Unsatisfied</v>
      </c>
      <c r="Z2787">
        <v>3</v>
      </c>
      <c r="AA2787" s="1">
        <v>45029</v>
      </c>
      <c r="AB2787" t="s">
        <v>62</v>
      </c>
      <c r="AC2787" t="s">
        <v>51</v>
      </c>
      <c r="AD2787" t="s">
        <v>73</v>
      </c>
      <c r="AE2787">
        <v>5</v>
      </c>
      <c r="AF2787" s="5">
        <v>886.07</v>
      </c>
      <c r="AG2787">
        <v>40</v>
      </c>
      <c r="AH2787" t="str">
        <f t="shared" si="43"/>
        <v>Middle Aged</v>
      </c>
    </row>
    <row r="2788" spans="1:34" x14ac:dyDescent="0.25">
      <c r="A2788">
        <v>3360</v>
      </c>
      <c r="B2788" s="1">
        <v>44279</v>
      </c>
      <c r="C2788">
        <v>5</v>
      </c>
      <c r="D2788" t="s">
        <v>28</v>
      </c>
      <c r="E2788" t="s">
        <v>69</v>
      </c>
      <c r="F2788" t="s">
        <v>30</v>
      </c>
      <c r="G2788" t="s">
        <v>46</v>
      </c>
      <c r="H2788" t="s">
        <v>45</v>
      </c>
      <c r="I2788" t="s">
        <v>46</v>
      </c>
      <c r="J2788" t="s">
        <v>34</v>
      </c>
      <c r="K2788" t="s">
        <v>188</v>
      </c>
      <c r="L2788" t="s">
        <v>65</v>
      </c>
      <c r="M2788" s="1">
        <v>27169</v>
      </c>
      <c r="N2788" t="s">
        <v>36</v>
      </c>
      <c r="O2788" t="s">
        <v>37</v>
      </c>
      <c r="P2788" t="s">
        <v>84</v>
      </c>
      <c r="Q2788" t="s">
        <v>67</v>
      </c>
      <c r="R2788" t="s">
        <v>78</v>
      </c>
      <c r="S2788" t="str">
        <f>IF(Table1[[#This Row],[Current Employee Rating]]&gt;=4,"High Performer",IF(Table1[[#This Row],[Current Employee Rating]]&gt;=3,"Average Performer","Low Performer"))</f>
        <v>Low Performer</v>
      </c>
      <c r="T2788">
        <v>2</v>
      </c>
      <c r="U2788" s="1">
        <v>45102</v>
      </c>
      <c r="V2788">
        <v>4</v>
      </c>
      <c r="W2788" t="str">
        <f>IF(Table1[[#This Row],[Engagement Score]]&lt;3,"Low",IF(Table1[[#This Row],[Engagement Score]]&lt;4,"Medium","High"))</f>
        <v>High</v>
      </c>
      <c r="X2788">
        <v>4</v>
      </c>
      <c r="Y2788" t="str">
        <f>IF(Table1[[#This Row],[Satisfaction Score]]&lt;3,"Unsatisfied",IF(Table1[[#This Row],[Satisfaction Score]]&lt;4,"Neutral","Satisfied"))</f>
        <v>Satisfied</v>
      </c>
      <c r="Z2788">
        <v>1</v>
      </c>
      <c r="AA2788" s="1">
        <v>44909</v>
      </c>
      <c r="AB2788" t="s">
        <v>50</v>
      </c>
      <c r="AC2788" t="s">
        <v>51</v>
      </c>
      <c r="AD2788" t="s">
        <v>73</v>
      </c>
      <c r="AE2788">
        <v>3</v>
      </c>
      <c r="AF2788" s="5">
        <v>740.89</v>
      </c>
      <c r="AG2788">
        <v>47</v>
      </c>
      <c r="AH2788" t="str">
        <f t="shared" si="43"/>
        <v>Middle Aged</v>
      </c>
    </row>
    <row r="2789" spans="1:34" x14ac:dyDescent="0.25">
      <c r="A2789">
        <v>3361</v>
      </c>
      <c r="B2789" s="1">
        <v>44194</v>
      </c>
      <c r="C2789">
        <v>5</v>
      </c>
      <c r="D2789" t="s">
        <v>28</v>
      </c>
      <c r="E2789" t="s">
        <v>29</v>
      </c>
      <c r="F2789" t="s">
        <v>108</v>
      </c>
      <c r="G2789" t="s">
        <v>46</v>
      </c>
      <c r="H2789" t="s">
        <v>56</v>
      </c>
      <c r="I2789" t="s">
        <v>33</v>
      </c>
      <c r="J2789" t="s">
        <v>34</v>
      </c>
      <c r="K2789" t="s">
        <v>188</v>
      </c>
      <c r="L2789" t="s">
        <v>65</v>
      </c>
      <c r="M2789" s="1">
        <v>15983</v>
      </c>
      <c r="N2789" t="s">
        <v>36</v>
      </c>
      <c r="O2789" t="s">
        <v>37</v>
      </c>
      <c r="P2789" t="s">
        <v>60</v>
      </c>
      <c r="Q2789" t="s">
        <v>61</v>
      </c>
      <c r="R2789" t="s">
        <v>78</v>
      </c>
      <c r="S2789" t="str">
        <f>IF(Table1[[#This Row],[Current Employee Rating]]&gt;=4,"High Performer",IF(Table1[[#This Row],[Current Employee Rating]]&gt;=3,"Average Performer","Low Performer"))</f>
        <v>Average Performer</v>
      </c>
      <c r="T2789">
        <v>3</v>
      </c>
      <c r="U2789" s="1">
        <v>45008</v>
      </c>
      <c r="V2789">
        <v>1</v>
      </c>
      <c r="W2789" t="str">
        <f>IF(Table1[[#This Row],[Engagement Score]]&lt;3,"Low",IF(Table1[[#This Row],[Engagement Score]]&lt;4,"Medium","High"))</f>
        <v>Low</v>
      </c>
      <c r="X2789">
        <v>3</v>
      </c>
      <c r="Y2789" t="str">
        <f>IF(Table1[[#This Row],[Satisfaction Score]]&lt;3,"Unsatisfied",IF(Table1[[#This Row],[Satisfaction Score]]&lt;4,"Neutral","Satisfied"))</f>
        <v>Neutral</v>
      </c>
      <c r="Z2789">
        <v>3</v>
      </c>
      <c r="AA2789" s="1">
        <v>44879</v>
      </c>
      <c r="AB2789" t="s">
        <v>92</v>
      </c>
      <c r="AC2789" t="s">
        <v>51</v>
      </c>
      <c r="AD2789" t="s">
        <v>73</v>
      </c>
      <c r="AE2789">
        <v>1</v>
      </c>
      <c r="AF2789" s="5">
        <v>921.81</v>
      </c>
      <c r="AG2789">
        <v>77</v>
      </c>
      <c r="AH2789" t="str">
        <f t="shared" si="43"/>
        <v>Old</v>
      </c>
    </row>
    <row r="2790" spans="1:34" x14ac:dyDescent="0.25">
      <c r="A2790">
        <v>3362</v>
      </c>
      <c r="B2790" s="1">
        <v>44410</v>
      </c>
      <c r="C2790">
        <v>4</v>
      </c>
      <c r="D2790" t="s">
        <v>28</v>
      </c>
      <c r="E2790" t="s">
        <v>44</v>
      </c>
      <c r="F2790" t="s">
        <v>30</v>
      </c>
      <c r="G2790" t="s">
        <v>55</v>
      </c>
      <c r="H2790" t="s">
        <v>32</v>
      </c>
      <c r="I2790" t="s">
        <v>33</v>
      </c>
      <c r="J2790" t="s">
        <v>34</v>
      </c>
      <c r="K2790" t="s">
        <v>188</v>
      </c>
      <c r="L2790" t="s">
        <v>70</v>
      </c>
      <c r="M2790" s="1">
        <v>24786</v>
      </c>
      <c r="N2790" t="s">
        <v>36</v>
      </c>
      <c r="O2790" t="s">
        <v>37</v>
      </c>
      <c r="P2790" t="s">
        <v>84</v>
      </c>
      <c r="Q2790" t="s">
        <v>39</v>
      </c>
      <c r="R2790" t="s">
        <v>78</v>
      </c>
      <c r="S2790" t="str">
        <f>IF(Table1[[#This Row],[Current Employee Rating]]&gt;=4,"High Performer",IF(Table1[[#This Row],[Current Employee Rating]]&gt;=3,"Average Performer","Low Performer"))</f>
        <v>Low Performer</v>
      </c>
      <c r="T2790">
        <v>1</v>
      </c>
      <c r="U2790" s="1">
        <v>45004</v>
      </c>
      <c r="V2790">
        <v>1</v>
      </c>
      <c r="W2790" t="str">
        <f>IF(Table1[[#This Row],[Engagement Score]]&lt;3,"Low",IF(Table1[[#This Row],[Engagement Score]]&lt;4,"Medium","High"))</f>
        <v>Low</v>
      </c>
      <c r="X2790">
        <v>5</v>
      </c>
      <c r="Y2790" t="str">
        <f>IF(Table1[[#This Row],[Satisfaction Score]]&lt;3,"Unsatisfied",IF(Table1[[#This Row],[Satisfaction Score]]&lt;4,"Neutral","Satisfied"))</f>
        <v>Satisfied</v>
      </c>
      <c r="Z2790">
        <v>1</v>
      </c>
      <c r="AA2790" s="1">
        <v>45138</v>
      </c>
      <c r="AB2790" t="s">
        <v>50</v>
      </c>
      <c r="AC2790" t="s">
        <v>42</v>
      </c>
      <c r="AD2790" t="s">
        <v>73</v>
      </c>
      <c r="AE2790">
        <v>2</v>
      </c>
      <c r="AF2790" s="5">
        <v>348.84</v>
      </c>
      <c r="AG2790">
        <v>54</v>
      </c>
      <c r="AH2790" t="str">
        <f t="shared" si="43"/>
        <v>Middle Aged</v>
      </c>
    </row>
    <row r="2791" spans="1:34" x14ac:dyDescent="0.25">
      <c r="A2791">
        <v>3363</v>
      </c>
      <c r="B2791" s="1">
        <v>44650</v>
      </c>
      <c r="C2791">
        <v>4</v>
      </c>
      <c r="D2791" t="s">
        <v>28</v>
      </c>
      <c r="E2791" t="s">
        <v>87</v>
      </c>
      <c r="F2791" t="s">
        <v>30</v>
      </c>
      <c r="G2791" t="s">
        <v>46</v>
      </c>
      <c r="H2791" t="s">
        <v>45</v>
      </c>
      <c r="I2791" t="s">
        <v>33</v>
      </c>
      <c r="J2791" t="s">
        <v>34</v>
      </c>
      <c r="K2791" t="s">
        <v>188</v>
      </c>
      <c r="L2791" t="s">
        <v>70</v>
      </c>
      <c r="M2791" s="1">
        <v>21027</v>
      </c>
      <c r="N2791" t="s">
        <v>36</v>
      </c>
      <c r="O2791" t="s">
        <v>48</v>
      </c>
      <c r="P2791" t="s">
        <v>72</v>
      </c>
      <c r="Q2791" t="s">
        <v>67</v>
      </c>
      <c r="R2791" t="s">
        <v>78</v>
      </c>
      <c r="S2791" t="str">
        <f>IF(Table1[[#This Row],[Current Employee Rating]]&gt;=4,"High Performer",IF(Table1[[#This Row],[Current Employee Rating]]&gt;=3,"Average Performer","Low Performer"))</f>
        <v>High Performer</v>
      </c>
      <c r="T2791">
        <v>5</v>
      </c>
      <c r="U2791" s="1">
        <v>45099</v>
      </c>
      <c r="V2791">
        <v>4</v>
      </c>
      <c r="W2791" t="str">
        <f>IF(Table1[[#This Row],[Engagement Score]]&lt;3,"Low",IF(Table1[[#This Row],[Engagement Score]]&lt;4,"Medium","High"))</f>
        <v>High</v>
      </c>
      <c r="X2791">
        <v>4</v>
      </c>
      <c r="Y2791" t="str">
        <f>IF(Table1[[#This Row],[Satisfaction Score]]&lt;3,"Unsatisfied",IF(Table1[[#This Row],[Satisfaction Score]]&lt;4,"Neutral","Satisfied"))</f>
        <v>Satisfied</v>
      </c>
      <c r="Z2791">
        <v>2</v>
      </c>
      <c r="AA2791" s="1">
        <v>45068</v>
      </c>
      <c r="AB2791" t="s">
        <v>50</v>
      </c>
      <c r="AC2791" t="s">
        <v>51</v>
      </c>
      <c r="AD2791" t="s">
        <v>63</v>
      </c>
      <c r="AE2791">
        <v>2</v>
      </c>
      <c r="AF2791" s="5">
        <v>826.15</v>
      </c>
      <c r="AG2791">
        <v>65</v>
      </c>
      <c r="AH2791" t="str">
        <f t="shared" si="43"/>
        <v>Old</v>
      </c>
    </row>
    <row r="2792" spans="1:34" x14ac:dyDescent="0.25">
      <c r="A2792">
        <v>3364</v>
      </c>
      <c r="B2792" s="1">
        <v>44260</v>
      </c>
      <c r="C2792">
        <v>5</v>
      </c>
      <c r="D2792" t="s">
        <v>106</v>
      </c>
      <c r="E2792" t="s">
        <v>74</v>
      </c>
      <c r="F2792" t="s">
        <v>30</v>
      </c>
      <c r="G2792" t="s">
        <v>46</v>
      </c>
      <c r="H2792" t="s">
        <v>45</v>
      </c>
      <c r="I2792" t="s">
        <v>33</v>
      </c>
      <c r="J2792" t="s">
        <v>34</v>
      </c>
      <c r="K2792" t="s">
        <v>188</v>
      </c>
      <c r="L2792" t="s">
        <v>79</v>
      </c>
      <c r="M2792" s="1">
        <v>22072</v>
      </c>
      <c r="N2792" t="s">
        <v>36</v>
      </c>
      <c r="O2792" t="s">
        <v>37</v>
      </c>
      <c r="P2792" t="s">
        <v>49</v>
      </c>
      <c r="Q2792" t="s">
        <v>61</v>
      </c>
      <c r="R2792" t="s">
        <v>78</v>
      </c>
      <c r="S2792" t="str">
        <f>IF(Table1[[#This Row],[Current Employee Rating]]&gt;=4,"High Performer",IF(Table1[[#This Row],[Current Employee Rating]]&gt;=3,"Average Performer","Low Performer"))</f>
        <v>Average Performer</v>
      </c>
      <c r="T2792">
        <v>3</v>
      </c>
      <c r="U2792" s="1">
        <v>45003</v>
      </c>
      <c r="V2792">
        <v>1</v>
      </c>
      <c r="W2792" t="str">
        <f>IF(Table1[[#This Row],[Engagement Score]]&lt;3,"Low",IF(Table1[[#This Row],[Engagement Score]]&lt;4,"Medium","High"))</f>
        <v>Low</v>
      </c>
      <c r="X2792">
        <v>5</v>
      </c>
      <c r="Y2792" t="str">
        <f>IF(Table1[[#This Row],[Satisfaction Score]]&lt;3,"Unsatisfied",IF(Table1[[#This Row],[Satisfaction Score]]&lt;4,"Neutral","Satisfied"))</f>
        <v>Satisfied</v>
      </c>
      <c r="Z2792">
        <v>2</v>
      </c>
      <c r="AA2792" s="1">
        <v>44896</v>
      </c>
      <c r="AB2792" t="s">
        <v>41</v>
      </c>
      <c r="AC2792" t="s">
        <v>42</v>
      </c>
      <c r="AD2792" t="s">
        <v>63</v>
      </c>
      <c r="AE2792">
        <v>1</v>
      </c>
      <c r="AF2792" s="5">
        <v>205.35</v>
      </c>
      <c r="AG2792">
        <v>61</v>
      </c>
      <c r="AH2792" t="str">
        <f t="shared" si="43"/>
        <v>Old</v>
      </c>
    </row>
    <row r="2793" spans="1:34" x14ac:dyDescent="0.25">
      <c r="A2793">
        <v>3365</v>
      </c>
      <c r="B2793" s="1">
        <v>44167</v>
      </c>
      <c r="C2793">
        <v>5</v>
      </c>
      <c r="D2793" t="s">
        <v>106</v>
      </c>
      <c r="E2793" t="s">
        <v>81</v>
      </c>
      <c r="F2793" t="s">
        <v>30</v>
      </c>
      <c r="G2793" t="s">
        <v>31</v>
      </c>
      <c r="H2793" t="s">
        <v>56</v>
      </c>
      <c r="I2793" t="s">
        <v>33</v>
      </c>
      <c r="J2793" t="s">
        <v>34</v>
      </c>
      <c r="K2793" t="s">
        <v>188</v>
      </c>
      <c r="L2793" t="s">
        <v>96</v>
      </c>
      <c r="M2793" s="1">
        <v>17711</v>
      </c>
      <c r="N2793" t="s">
        <v>36</v>
      </c>
      <c r="O2793" t="s">
        <v>48</v>
      </c>
      <c r="P2793" t="s">
        <v>84</v>
      </c>
      <c r="Q2793" t="s">
        <v>77</v>
      </c>
      <c r="R2793" t="s">
        <v>40</v>
      </c>
      <c r="S2793" t="str">
        <f>IF(Table1[[#This Row],[Current Employee Rating]]&gt;=4,"High Performer",IF(Table1[[#This Row],[Current Employee Rating]]&gt;=3,"Average Performer","Low Performer"))</f>
        <v>Average Performer</v>
      </c>
      <c r="T2793">
        <v>3</v>
      </c>
      <c r="U2793" s="1">
        <v>45132</v>
      </c>
      <c r="V2793">
        <v>1</v>
      </c>
      <c r="W2793" t="str">
        <f>IF(Table1[[#This Row],[Engagement Score]]&lt;3,"Low",IF(Table1[[#This Row],[Engagement Score]]&lt;4,"Medium","High"))</f>
        <v>Low</v>
      </c>
      <c r="X2793">
        <v>1</v>
      </c>
      <c r="Y2793" t="str">
        <f>IF(Table1[[#This Row],[Satisfaction Score]]&lt;3,"Unsatisfied",IF(Table1[[#This Row],[Satisfaction Score]]&lt;4,"Neutral","Satisfied"))</f>
        <v>Unsatisfied</v>
      </c>
      <c r="Z2793">
        <v>4</v>
      </c>
      <c r="AA2793" s="1">
        <v>44796</v>
      </c>
      <c r="AB2793" t="s">
        <v>92</v>
      </c>
      <c r="AC2793" t="s">
        <v>51</v>
      </c>
      <c r="AD2793" t="s">
        <v>52</v>
      </c>
      <c r="AE2793">
        <v>1</v>
      </c>
      <c r="AF2793" s="5">
        <v>349.86</v>
      </c>
      <c r="AG2793">
        <v>72</v>
      </c>
      <c r="AH2793" t="str">
        <f t="shared" si="43"/>
        <v>Old</v>
      </c>
    </row>
    <row r="2794" spans="1:34" x14ac:dyDescent="0.25">
      <c r="A2794">
        <v>3366</v>
      </c>
      <c r="B2794" s="1">
        <v>43485</v>
      </c>
      <c r="C2794">
        <v>7</v>
      </c>
      <c r="D2794" t="s">
        <v>106</v>
      </c>
      <c r="E2794" t="s">
        <v>54</v>
      </c>
      <c r="F2794" t="s">
        <v>108</v>
      </c>
      <c r="G2794" t="s">
        <v>31</v>
      </c>
      <c r="H2794" t="s">
        <v>32</v>
      </c>
      <c r="I2794" t="s">
        <v>55</v>
      </c>
      <c r="J2794" t="s">
        <v>34</v>
      </c>
      <c r="K2794" t="s">
        <v>188</v>
      </c>
      <c r="L2794" t="s">
        <v>65</v>
      </c>
      <c r="M2794" s="1">
        <v>27894</v>
      </c>
      <c r="N2794" t="s">
        <v>36</v>
      </c>
      <c r="O2794" t="s">
        <v>48</v>
      </c>
      <c r="P2794" t="s">
        <v>72</v>
      </c>
      <c r="Q2794" t="s">
        <v>39</v>
      </c>
      <c r="R2794" t="s">
        <v>78</v>
      </c>
      <c r="S2794" t="str">
        <f>IF(Table1[[#This Row],[Current Employee Rating]]&gt;=4,"High Performer",IF(Table1[[#This Row],[Current Employee Rating]]&gt;=3,"Average Performer","Low Performer"))</f>
        <v>High Performer</v>
      </c>
      <c r="T2794">
        <v>4</v>
      </c>
      <c r="U2794" s="1">
        <v>44794</v>
      </c>
      <c r="V2794">
        <v>4</v>
      </c>
      <c r="W2794" t="str">
        <f>IF(Table1[[#This Row],[Engagement Score]]&lt;3,"Low",IF(Table1[[#This Row],[Engagement Score]]&lt;4,"Medium","High"))</f>
        <v>High</v>
      </c>
      <c r="X2794">
        <v>5</v>
      </c>
      <c r="Y2794" t="str">
        <f>IF(Table1[[#This Row],[Satisfaction Score]]&lt;3,"Unsatisfied",IF(Table1[[#This Row],[Satisfaction Score]]&lt;4,"Neutral","Satisfied"))</f>
        <v>Satisfied</v>
      </c>
      <c r="Z2794">
        <v>5</v>
      </c>
      <c r="AA2794" s="1">
        <v>44824</v>
      </c>
      <c r="AB2794" t="s">
        <v>62</v>
      </c>
      <c r="AC2794" t="s">
        <v>51</v>
      </c>
      <c r="AD2794" t="s">
        <v>73</v>
      </c>
      <c r="AE2794">
        <v>1</v>
      </c>
      <c r="AF2794" s="5">
        <v>546.47</v>
      </c>
      <c r="AG2794">
        <v>43</v>
      </c>
      <c r="AH2794" t="str">
        <f t="shared" si="43"/>
        <v>Middle Aged</v>
      </c>
    </row>
    <row r="2795" spans="1:34" x14ac:dyDescent="0.25">
      <c r="A2795">
        <v>3367</v>
      </c>
      <c r="B2795" s="1">
        <v>43981</v>
      </c>
      <c r="C2795">
        <v>5</v>
      </c>
      <c r="D2795" t="s">
        <v>106</v>
      </c>
      <c r="E2795" t="s">
        <v>69</v>
      </c>
      <c r="F2795" t="s">
        <v>108</v>
      </c>
      <c r="G2795" t="s">
        <v>55</v>
      </c>
      <c r="H2795" t="s">
        <v>56</v>
      </c>
      <c r="I2795" t="s">
        <v>55</v>
      </c>
      <c r="J2795" t="s">
        <v>34</v>
      </c>
      <c r="K2795" t="s">
        <v>188</v>
      </c>
      <c r="L2795" t="s">
        <v>70</v>
      </c>
      <c r="M2795" s="1">
        <v>22935</v>
      </c>
      <c r="N2795" t="s">
        <v>36</v>
      </c>
      <c r="O2795" t="s">
        <v>48</v>
      </c>
      <c r="P2795" t="s">
        <v>60</v>
      </c>
      <c r="Q2795" t="s">
        <v>61</v>
      </c>
      <c r="R2795" t="s">
        <v>78</v>
      </c>
      <c r="S2795" t="str">
        <f>IF(Table1[[#This Row],[Current Employee Rating]]&gt;=4,"High Performer",IF(Table1[[#This Row],[Current Employee Rating]]&gt;=3,"Average Performer","Low Performer"))</f>
        <v>Low Performer</v>
      </c>
      <c r="T2795">
        <v>2</v>
      </c>
      <c r="U2795" s="1">
        <v>44815</v>
      </c>
      <c r="V2795">
        <v>4</v>
      </c>
      <c r="W2795" t="str">
        <f>IF(Table1[[#This Row],[Engagement Score]]&lt;3,"Low",IF(Table1[[#This Row],[Engagement Score]]&lt;4,"Medium","High"))</f>
        <v>High</v>
      </c>
      <c r="X2795">
        <v>1</v>
      </c>
      <c r="Y2795" t="str">
        <f>IF(Table1[[#This Row],[Satisfaction Score]]&lt;3,"Unsatisfied",IF(Table1[[#This Row],[Satisfaction Score]]&lt;4,"Neutral","Satisfied"))</f>
        <v>Unsatisfied</v>
      </c>
      <c r="Z2795">
        <v>5</v>
      </c>
      <c r="AA2795" s="1">
        <v>45086</v>
      </c>
      <c r="AB2795" t="s">
        <v>41</v>
      </c>
      <c r="AC2795" t="s">
        <v>42</v>
      </c>
      <c r="AD2795" t="s">
        <v>73</v>
      </c>
      <c r="AE2795">
        <v>2</v>
      </c>
      <c r="AF2795" s="5">
        <v>448.21</v>
      </c>
      <c r="AG2795">
        <v>58</v>
      </c>
      <c r="AH2795" t="str">
        <f t="shared" si="43"/>
        <v>Middle Aged</v>
      </c>
    </row>
    <row r="2796" spans="1:34" x14ac:dyDescent="0.25">
      <c r="A2796">
        <v>3370</v>
      </c>
      <c r="B2796" s="1">
        <v>44732</v>
      </c>
      <c r="C2796">
        <v>3</v>
      </c>
      <c r="D2796" t="s">
        <v>106</v>
      </c>
      <c r="E2796" t="s">
        <v>44</v>
      </c>
      <c r="F2796" t="s">
        <v>30</v>
      </c>
      <c r="G2796" t="s">
        <v>31</v>
      </c>
      <c r="H2796" t="s">
        <v>32</v>
      </c>
      <c r="I2796" t="s">
        <v>33</v>
      </c>
      <c r="J2796" t="s">
        <v>34</v>
      </c>
      <c r="K2796" t="s">
        <v>188</v>
      </c>
      <c r="L2796" t="s">
        <v>65</v>
      </c>
      <c r="M2796" s="1">
        <v>21424</v>
      </c>
      <c r="N2796" t="s">
        <v>36</v>
      </c>
      <c r="O2796" t="s">
        <v>37</v>
      </c>
      <c r="P2796" t="s">
        <v>84</v>
      </c>
      <c r="Q2796" t="s">
        <v>39</v>
      </c>
      <c r="R2796" t="s">
        <v>78</v>
      </c>
      <c r="S2796" t="str">
        <f>IF(Table1[[#This Row],[Current Employee Rating]]&gt;=4,"High Performer",IF(Table1[[#This Row],[Current Employee Rating]]&gt;=3,"Average Performer","Low Performer"))</f>
        <v>Average Performer</v>
      </c>
      <c r="T2796">
        <v>3</v>
      </c>
      <c r="U2796" s="1">
        <v>45137</v>
      </c>
      <c r="V2796">
        <v>3</v>
      </c>
      <c r="W2796" t="str">
        <f>IF(Table1[[#This Row],[Engagement Score]]&lt;3,"Low",IF(Table1[[#This Row],[Engagement Score]]&lt;4,"Medium","High"))</f>
        <v>Medium</v>
      </c>
      <c r="X2796">
        <v>5</v>
      </c>
      <c r="Y2796" t="str">
        <f>IF(Table1[[#This Row],[Satisfaction Score]]&lt;3,"Unsatisfied",IF(Table1[[#This Row],[Satisfaction Score]]&lt;4,"Neutral","Satisfied"))</f>
        <v>Satisfied</v>
      </c>
      <c r="Z2796">
        <v>3</v>
      </c>
      <c r="AA2796" s="1">
        <v>45083</v>
      </c>
      <c r="AB2796" t="s">
        <v>50</v>
      </c>
      <c r="AC2796" t="s">
        <v>51</v>
      </c>
      <c r="AD2796" t="s">
        <v>63</v>
      </c>
      <c r="AE2796">
        <v>2</v>
      </c>
      <c r="AF2796" s="5">
        <v>264.88</v>
      </c>
      <c r="AG2796">
        <v>64</v>
      </c>
      <c r="AH2796" t="str">
        <f t="shared" si="43"/>
        <v>Old</v>
      </c>
    </row>
    <row r="2797" spans="1:34" x14ac:dyDescent="0.25">
      <c r="A2797">
        <v>3371</v>
      </c>
      <c r="B2797" s="1">
        <v>44915</v>
      </c>
      <c r="C2797">
        <v>3</v>
      </c>
      <c r="D2797" t="s">
        <v>106</v>
      </c>
      <c r="E2797" t="s">
        <v>87</v>
      </c>
      <c r="F2797" t="s">
        <v>108</v>
      </c>
      <c r="G2797" t="s">
        <v>55</v>
      </c>
      <c r="H2797" t="s">
        <v>45</v>
      </c>
      <c r="I2797" t="s">
        <v>55</v>
      </c>
      <c r="J2797" t="s">
        <v>34</v>
      </c>
      <c r="K2797" t="s">
        <v>188</v>
      </c>
      <c r="L2797" t="s">
        <v>103</v>
      </c>
      <c r="M2797" s="1">
        <v>25894</v>
      </c>
      <c r="N2797" t="s">
        <v>36</v>
      </c>
      <c r="O2797" t="s">
        <v>37</v>
      </c>
      <c r="P2797" t="s">
        <v>49</v>
      </c>
      <c r="Q2797" t="s">
        <v>67</v>
      </c>
      <c r="R2797" t="s">
        <v>78</v>
      </c>
      <c r="S2797" t="str">
        <f>IF(Table1[[#This Row],[Current Employee Rating]]&gt;=4,"High Performer",IF(Table1[[#This Row],[Current Employee Rating]]&gt;=3,"Average Performer","Low Performer"))</f>
        <v>Average Performer</v>
      </c>
      <c r="T2797">
        <v>3</v>
      </c>
      <c r="U2797" s="1">
        <v>44781</v>
      </c>
      <c r="V2797">
        <v>4</v>
      </c>
      <c r="W2797" t="str">
        <f>IF(Table1[[#This Row],[Engagement Score]]&lt;3,"Low",IF(Table1[[#This Row],[Engagement Score]]&lt;4,"Medium","High"))</f>
        <v>High</v>
      </c>
      <c r="X2797">
        <v>2</v>
      </c>
      <c r="Y2797" t="str">
        <f>IF(Table1[[#This Row],[Satisfaction Score]]&lt;3,"Unsatisfied",IF(Table1[[#This Row],[Satisfaction Score]]&lt;4,"Neutral","Satisfied"))</f>
        <v>Unsatisfied</v>
      </c>
      <c r="Z2797">
        <v>5</v>
      </c>
      <c r="AA2797" s="1">
        <v>44896</v>
      </c>
      <c r="AB2797" t="s">
        <v>92</v>
      </c>
      <c r="AC2797" t="s">
        <v>42</v>
      </c>
      <c r="AD2797" t="s">
        <v>73</v>
      </c>
      <c r="AE2797">
        <v>2</v>
      </c>
      <c r="AF2797" s="5">
        <v>210.15</v>
      </c>
      <c r="AG2797">
        <v>52</v>
      </c>
      <c r="AH2797" t="str">
        <f t="shared" si="43"/>
        <v>Middle Aged</v>
      </c>
    </row>
    <row r="2798" spans="1:34" x14ac:dyDescent="0.25">
      <c r="A2798">
        <v>3372</v>
      </c>
      <c r="B2798" s="1">
        <v>44940</v>
      </c>
      <c r="C2798">
        <v>3</v>
      </c>
      <c r="D2798" t="s">
        <v>28</v>
      </c>
      <c r="E2798" t="s">
        <v>64</v>
      </c>
      <c r="F2798" t="s">
        <v>108</v>
      </c>
      <c r="G2798" t="s">
        <v>31</v>
      </c>
      <c r="H2798" t="s">
        <v>32</v>
      </c>
      <c r="I2798" t="s">
        <v>46</v>
      </c>
      <c r="J2798" t="s">
        <v>34</v>
      </c>
      <c r="K2798" t="s">
        <v>188</v>
      </c>
      <c r="L2798" t="s">
        <v>96</v>
      </c>
      <c r="M2798" s="1">
        <v>33751</v>
      </c>
      <c r="N2798" t="s">
        <v>36</v>
      </c>
      <c r="O2798" t="s">
        <v>37</v>
      </c>
      <c r="P2798" t="s">
        <v>84</v>
      </c>
      <c r="Q2798" t="s">
        <v>77</v>
      </c>
      <c r="R2798" t="s">
        <v>40</v>
      </c>
      <c r="S2798" t="str">
        <f>IF(Table1[[#This Row],[Current Employee Rating]]&gt;=4,"High Performer",IF(Table1[[#This Row],[Current Employee Rating]]&gt;=3,"Average Performer","Low Performer"))</f>
        <v>High Performer</v>
      </c>
      <c r="T2798">
        <v>4</v>
      </c>
      <c r="U2798" s="1">
        <v>45120</v>
      </c>
      <c r="V2798">
        <v>1</v>
      </c>
      <c r="W2798" t="str">
        <f>IF(Table1[[#This Row],[Engagement Score]]&lt;3,"Low",IF(Table1[[#This Row],[Engagement Score]]&lt;4,"Medium","High"))</f>
        <v>Low</v>
      </c>
      <c r="X2798">
        <v>3</v>
      </c>
      <c r="Y2798" t="str">
        <f>IF(Table1[[#This Row],[Satisfaction Score]]&lt;3,"Unsatisfied",IF(Table1[[#This Row],[Satisfaction Score]]&lt;4,"Neutral","Satisfied"))</f>
        <v>Neutral</v>
      </c>
      <c r="Z2798">
        <v>1</v>
      </c>
      <c r="AA2798" s="1">
        <v>45051</v>
      </c>
      <c r="AB2798" t="s">
        <v>68</v>
      </c>
      <c r="AC2798" t="s">
        <v>51</v>
      </c>
      <c r="AD2798" t="s">
        <v>73</v>
      </c>
      <c r="AE2798">
        <v>4</v>
      </c>
      <c r="AF2798" s="5">
        <v>627.17999999999995</v>
      </c>
      <c r="AG2798">
        <v>31</v>
      </c>
      <c r="AH2798" t="str">
        <f t="shared" si="43"/>
        <v>Adult</v>
      </c>
    </row>
    <row r="2799" spans="1:34" x14ac:dyDescent="0.25">
      <c r="A2799">
        <v>3373</v>
      </c>
      <c r="B2799" s="1">
        <v>43365</v>
      </c>
      <c r="C2799">
        <v>7</v>
      </c>
      <c r="D2799" t="s">
        <v>28</v>
      </c>
      <c r="E2799" t="s">
        <v>94</v>
      </c>
      <c r="F2799" t="s">
        <v>30</v>
      </c>
      <c r="G2799" t="s">
        <v>31</v>
      </c>
      <c r="H2799" t="s">
        <v>45</v>
      </c>
      <c r="I2799" t="s">
        <v>33</v>
      </c>
      <c r="J2799" t="s">
        <v>34</v>
      </c>
      <c r="K2799" t="s">
        <v>188</v>
      </c>
      <c r="L2799" t="s">
        <v>47</v>
      </c>
      <c r="M2799" s="1">
        <v>32545</v>
      </c>
      <c r="N2799" t="s">
        <v>36</v>
      </c>
      <c r="O2799" t="s">
        <v>48</v>
      </c>
      <c r="P2799" t="s">
        <v>60</v>
      </c>
      <c r="Q2799" t="s">
        <v>67</v>
      </c>
      <c r="R2799" t="s">
        <v>78</v>
      </c>
      <c r="S2799" t="str">
        <f>IF(Table1[[#This Row],[Current Employee Rating]]&gt;=4,"High Performer",IF(Table1[[#This Row],[Current Employee Rating]]&gt;=3,"Average Performer","Low Performer"))</f>
        <v>Low Performer</v>
      </c>
      <c r="T2799">
        <v>2</v>
      </c>
      <c r="U2799" s="1">
        <v>45141</v>
      </c>
      <c r="V2799">
        <v>2</v>
      </c>
      <c r="W2799" t="str">
        <f>IF(Table1[[#This Row],[Engagement Score]]&lt;3,"Low",IF(Table1[[#This Row],[Engagement Score]]&lt;4,"Medium","High"))</f>
        <v>Low</v>
      </c>
      <c r="X2799">
        <v>4</v>
      </c>
      <c r="Y2799" t="str">
        <f>IF(Table1[[#This Row],[Satisfaction Score]]&lt;3,"Unsatisfied",IF(Table1[[#This Row],[Satisfaction Score]]&lt;4,"Neutral","Satisfied"))</f>
        <v>Satisfied</v>
      </c>
      <c r="Z2799">
        <v>4</v>
      </c>
      <c r="AA2799" s="1">
        <v>44924</v>
      </c>
      <c r="AB2799" t="s">
        <v>50</v>
      </c>
      <c r="AC2799" t="s">
        <v>51</v>
      </c>
      <c r="AD2799" t="s">
        <v>52</v>
      </c>
      <c r="AE2799">
        <v>1</v>
      </c>
      <c r="AF2799" s="5">
        <v>575.41999999999996</v>
      </c>
      <c r="AG2799">
        <v>29</v>
      </c>
      <c r="AH2799" t="str">
        <f t="shared" si="43"/>
        <v>Adult</v>
      </c>
    </row>
    <row r="2800" spans="1:34" x14ac:dyDescent="0.25">
      <c r="A2800">
        <v>3374</v>
      </c>
      <c r="B2800" s="1">
        <v>44828</v>
      </c>
      <c r="C2800">
        <v>3</v>
      </c>
      <c r="D2800" t="s">
        <v>28</v>
      </c>
      <c r="E2800" t="s">
        <v>74</v>
      </c>
      <c r="F2800" t="s">
        <v>108</v>
      </c>
      <c r="G2800" t="s">
        <v>46</v>
      </c>
      <c r="H2800" t="s">
        <v>45</v>
      </c>
      <c r="I2800" t="s">
        <v>33</v>
      </c>
      <c r="J2800" t="s">
        <v>34</v>
      </c>
      <c r="K2800" t="s">
        <v>188</v>
      </c>
      <c r="L2800" t="s">
        <v>70</v>
      </c>
      <c r="M2800" s="1">
        <v>36498</v>
      </c>
      <c r="N2800" t="s">
        <v>36</v>
      </c>
      <c r="O2800" t="s">
        <v>48</v>
      </c>
      <c r="P2800" t="s">
        <v>49</v>
      </c>
      <c r="Q2800" t="s">
        <v>77</v>
      </c>
      <c r="R2800" t="s">
        <v>78</v>
      </c>
      <c r="S2800" t="str">
        <f>IF(Table1[[#This Row],[Current Employee Rating]]&gt;=4,"High Performer",IF(Table1[[#This Row],[Current Employee Rating]]&gt;=3,"Average Performer","Low Performer"))</f>
        <v>High Performer</v>
      </c>
      <c r="T2800">
        <v>4</v>
      </c>
      <c r="U2800" s="1">
        <v>45002</v>
      </c>
      <c r="V2800">
        <v>1</v>
      </c>
      <c r="W2800" t="str">
        <f>IF(Table1[[#This Row],[Engagement Score]]&lt;3,"Low",IF(Table1[[#This Row],[Engagement Score]]&lt;4,"Medium","High"))</f>
        <v>Low</v>
      </c>
      <c r="X2800">
        <v>3</v>
      </c>
      <c r="Y2800" t="str">
        <f>IF(Table1[[#This Row],[Satisfaction Score]]&lt;3,"Unsatisfied",IF(Table1[[#This Row],[Satisfaction Score]]&lt;4,"Neutral","Satisfied"))</f>
        <v>Neutral</v>
      </c>
      <c r="Z2800">
        <v>3</v>
      </c>
      <c r="AA2800" s="1">
        <v>44892</v>
      </c>
      <c r="AB2800" t="s">
        <v>92</v>
      </c>
      <c r="AC2800" t="s">
        <v>42</v>
      </c>
      <c r="AD2800" t="s">
        <v>63</v>
      </c>
      <c r="AE2800">
        <v>4</v>
      </c>
      <c r="AF2800" s="5">
        <v>123.64</v>
      </c>
      <c r="AG2800">
        <v>23</v>
      </c>
      <c r="AH2800" t="str">
        <f t="shared" si="43"/>
        <v>Young Adult</v>
      </c>
    </row>
    <row r="2801" spans="1:34" x14ac:dyDescent="0.25">
      <c r="A2801">
        <v>3375</v>
      </c>
      <c r="B2801" s="1">
        <v>43990</v>
      </c>
      <c r="C2801">
        <v>5</v>
      </c>
      <c r="D2801" t="s">
        <v>28</v>
      </c>
      <c r="E2801" t="s">
        <v>81</v>
      </c>
      <c r="F2801" t="s">
        <v>108</v>
      </c>
      <c r="G2801" t="s">
        <v>55</v>
      </c>
      <c r="H2801" t="s">
        <v>56</v>
      </c>
      <c r="I2801" t="s">
        <v>55</v>
      </c>
      <c r="J2801" t="s">
        <v>34</v>
      </c>
      <c r="K2801" t="s">
        <v>188</v>
      </c>
      <c r="L2801" t="s">
        <v>79</v>
      </c>
      <c r="M2801" s="1">
        <v>36423</v>
      </c>
      <c r="N2801" t="s">
        <v>36</v>
      </c>
      <c r="O2801" t="s">
        <v>37</v>
      </c>
      <c r="P2801" t="s">
        <v>72</v>
      </c>
      <c r="Q2801" t="s">
        <v>77</v>
      </c>
      <c r="R2801" t="s">
        <v>78</v>
      </c>
      <c r="S2801" t="str">
        <f>IF(Table1[[#This Row],[Current Employee Rating]]&gt;=4,"High Performer",IF(Table1[[#This Row],[Current Employee Rating]]&gt;=3,"Average Performer","Low Performer"))</f>
        <v>Average Performer</v>
      </c>
      <c r="T2801">
        <v>3</v>
      </c>
      <c r="U2801" s="1">
        <v>44950</v>
      </c>
      <c r="V2801">
        <v>2</v>
      </c>
      <c r="W2801" t="str">
        <f>IF(Table1[[#This Row],[Engagement Score]]&lt;3,"Low",IF(Table1[[#This Row],[Engagement Score]]&lt;4,"Medium","High"))</f>
        <v>Low</v>
      </c>
      <c r="X2801">
        <v>4</v>
      </c>
      <c r="Y2801" t="str">
        <f>IF(Table1[[#This Row],[Satisfaction Score]]&lt;3,"Unsatisfied",IF(Table1[[#This Row],[Satisfaction Score]]&lt;4,"Neutral","Satisfied"))</f>
        <v>Satisfied</v>
      </c>
      <c r="Z2801">
        <v>3</v>
      </c>
      <c r="AA2801" s="1">
        <v>45107</v>
      </c>
      <c r="AB2801" t="s">
        <v>68</v>
      </c>
      <c r="AC2801" t="s">
        <v>42</v>
      </c>
      <c r="AD2801" t="s">
        <v>43</v>
      </c>
      <c r="AE2801">
        <v>1</v>
      </c>
      <c r="AF2801" s="5">
        <v>655.61</v>
      </c>
      <c r="AG2801">
        <v>21</v>
      </c>
      <c r="AH2801" t="str">
        <f t="shared" si="43"/>
        <v>Young Adult</v>
      </c>
    </row>
    <row r="2802" spans="1:34" x14ac:dyDescent="0.25">
      <c r="A2802">
        <v>3376</v>
      </c>
      <c r="B2802" s="1">
        <v>45113</v>
      </c>
      <c r="C2802">
        <v>2</v>
      </c>
      <c r="D2802" t="s">
        <v>28</v>
      </c>
      <c r="E2802" t="s">
        <v>54</v>
      </c>
      <c r="F2802" t="s">
        <v>30</v>
      </c>
      <c r="G2802" t="s">
        <v>46</v>
      </c>
      <c r="H2802" t="s">
        <v>56</v>
      </c>
      <c r="I2802" t="s">
        <v>33</v>
      </c>
      <c r="J2802" t="s">
        <v>34</v>
      </c>
      <c r="K2802" t="s">
        <v>188</v>
      </c>
      <c r="L2802" t="s">
        <v>70</v>
      </c>
      <c r="M2802" s="1">
        <v>31727</v>
      </c>
      <c r="N2802" t="s">
        <v>36</v>
      </c>
      <c r="O2802" t="s">
        <v>37</v>
      </c>
      <c r="P2802" t="s">
        <v>84</v>
      </c>
      <c r="Q2802" t="s">
        <v>61</v>
      </c>
      <c r="R2802" t="s">
        <v>78</v>
      </c>
      <c r="S2802" t="str">
        <f>IF(Table1[[#This Row],[Current Employee Rating]]&gt;=4,"High Performer",IF(Table1[[#This Row],[Current Employee Rating]]&gt;=3,"Average Performer","Low Performer"))</f>
        <v>High Performer</v>
      </c>
      <c r="T2802">
        <v>5</v>
      </c>
      <c r="U2802" s="1">
        <v>44792</v>
      </c>
      <c r="V2802">
        <v>4</v>
      </c>
      <c r="W2802" t="str">
        <f>IF(Table1[[#This Row],[Engagement Score]]&lt;3,"Low",IF(Table1[[#This Row],[Engagement Score]]&lt;4,"Medium","High"))</f>
        <v>High</v>
      </c>
      <c r="X2802">
        <v>1</v>
      </c>
      <c r="Y2802" t="str">
        <f>IF(Table1[[#This Row],[Satisfaction Score]]&lt;3,"Unsatisfied",IF(Table1[[#This Row],[Satisfaction Score]]&lt;4,"Neutral","Satisfied"))</f>
        <v>Unsatisfied</v>
      </c>
      <c r="Z2802">
        <v>2</v>
      </c>
      <c r="AA2802" s="1">
        <v>44977</v>
      </c>
      <c r="AB2802" t="s">
        <v>62</v>
      </c>
      <c r="AC2802" t="s">
        <v>51</v>
      </c>
      <c r="AD2802" t="s">
        <v>52</v>
      </c>
      <c r="AE2802">
        <v>4</v>
      </c>
      <c r="AF2802" s="5">
        <v>410.54</v>
      </c>
      <c r="AG2802">
        <v>37</v>
      </c>
      <c r="AH2802" t="str">
        <f t="shared" si="43"/>
        <v>Adult</v>
      </c>
    </row>
    <row r="2803" spans="1:34" x14ac:dyDescent="0.25">
      <c r="A2803">
        <v>3377</v>
      </c>
      <c r="B2803" s="1">
        <v>43885</v>
      </c>
      <c r="C2803">
        <v>6</v>
      </c>
      <c r="D2803" t="s">
        <v>28</v>
      </c>
      <c r="E2803" t="s">
        <v>69</v>
      </c>
      <c r="F2803" t="s">
        <v>30</v>
      </c>
      <c r="G2803" t="s">
        <v>46</v>
      </c>
      <c r="H2803" t="s">
        <v>45</v>
      </c>
      <c r="I2803" t="s">
        <v>33</v>
      </c>
      <c r="J2803" t="s">
        <v>34</v>
      </c>
      <c r="K2803" t="s">
        <v>188</v>
      </c>
      <c r="L2803" t="s">
        <v>89</v>
      </c>
      <c r="M2803" s="1">
        <v>32757</v>
      </c>
      <c r="N2803" t="s">
        <v>36</v>
      </c>
      <c r="O2803" t="s">
        <v>37</v>
      </c>
      <c r="P2803" t="s">
        <v>84</v>
      </c>
      <c r="Q2803" t="s">
        <v>39</v>
      </c>
      <c r="R2803" t="s">
        <v>78</v>
      </c>
      <c r="S2803" t="str">
        <f>IF(Table1[[#This Row],[Current Employee Rating]]&gt;=4,"High Performer",IF(Table1[[#This Row],[Current Employee Rating]]&gt;=3,"Average Performer","Low Performer"))</f>
        <v>High Performer</v>
      </c>
      <c r="T2803">
        <v>4</v>
      </c>
      <c r="U2803" s="1">
        <v>44914</v>
      </c>
      <c r="V2803">
        <v>3</v>
      </c>
      <c r="W2803" t="str">
        <f>IF(Table1[[#This Row],[Engagement Score]]&lt;3,"Low",IF(Table1[[#This Row],[Engagement Score]]&lt;4,"Medium","High"))</f>
        <v>Medium</v>
      </c>
      <c r="X2803">
        <v>5</v>
      </c>
      <c r="Y2803" t="str">
        <f>IF(Table1[[#This Row],[Satisfaction Score]]&lt;3,"Unsatisfied",IF(Table1[[#This Row],[Satisfaction Score]]&lt;4,"Neutral","Satisfied"))</f>
        <v>Satisfied</v>
      </c>
      <c r="Z2803">
        <v>3</v>
      </c>
      <c r="AA2803" s="1">
        <v>44858</v>
      </c>
      <c r="AB2803" t="s">
        <v>92</v>
      </c>
      <c r="AC2803" t="s">
        <v>42</v>
      </c>
      <c r="AD2803" t="s">
        <v>63</v>
      </c>
      <c r="AE2803">
        <v>2</v>
      </c>
      <c r="AF2803" s="5">
        <v>485.17</v>
      </c>
      <c r="AG2803">
        <v>31</v>
      </c>
      <c r="AH2803" t="str">
        <f t="shared" si="43"/>
        <v>Adult</v>
      </c>
    </row>
    <row r="2804" spans="1:34" x14ac:dyDescent="0.25">
      <c r="A2804">
        <v>3378</v>
      </c>
      <c r="B2804" s="1">
        <v>44342</v>
      </c>
      <c r="C2804">
        <v>4</v>
      </c>
      <c r="D2804" t="s">
        <v>28</v>
      </c>
      <c r="E2804" t="s">
        <v>29</v>
      </c>
      <c r="F2804" t="s">
        <v>30</v>
      </c>
      <c r="G2804" t="s">
        <v>31</v>
      </c>
      <c r="H2804" t="s">
        <v>56</v>
      </c>
      <c r="I2804" t="s">
        <v>33</v>
      </c>
      <c r="J2804" t="s">
        <v>34</v>
      </c>
      <c r="K2804" t="s">
        <v>188</v>
      </c>
      <c r="L2804" t="s">
        <v>65</v>
      </c>
      <c r="M2804" s="1">
        <v>34216</v>
      </c>
      <c r="N2804" t="s">
        <v>36</v>
      </c>
      <c r="O2804" t="s">
        <v>37</v>
      </c>
      <c r="P2804" t="s">
        <v>38</v>
      </c>
      <c r="Q2804" t="s">
        <v>61</v>
      </c>
      <c r="R2804" t="s">
        <v>78</v>
      </c>
      <c r="S2804" t="str">
        <f>IF(Table1[[#This Row],[Current Employee Rating]]&gt;=4,"High Performer",IF(Table1[[#This Row],[Current Employee Rating]]&gt;=3,"Average Performer","Low Performer"))</f>
        <v>Average Performer</v>
      </c>
      <c r="T2804">
        <v>3</v>
      </c>
      <c r="U2804" s="1">
        <v>45028</v>
      </c>
      <c r="V2804">
        <v>5</v>
      </c>
      <c r="W2804" t="str">
        <f>IF(Table1[[#This Row],[Engagement Score]]&lt;3,"Low",IF(Table1[[#This Row],[Engagement Score]]&lt;4,"Medium","High"))</f>
        <v>High</v>
      </c>
      <c r="X2804">
        <v>1</v>
      </c>
      <c r="Y2804" t="str">
        <f>IF(Table1[[#This Row],[Satisfaction Score]]&lt;3,"Unsatisfied",IF(Table1[[#This Row],[Satisfaction Score]]&lt;4,"Neutral","Satisfied"))</f>
        <v>Unsatisfied</v>
      </c>
      <c r="Z2804">
        <v>4</v>
      </c>
      <c r="AA2804" s="1">
        <v>45115</v>
      </c>
      <c r="AB2804" t="s">
        <v>68</v>
      </c>
      <c r="AC2804" t="s">
        <v>51</v>
      </c>
      <c r="AD2804" t="s">
        <v>73</v>
      </c>
      <c r="AE2804">
        <v>1</v>
      </c>
      <c r="AF2804" s="5">
        <v>731.18</v>
      </c>
      <c r="AG2804">
        <v>28</v>
      </c>
      <c r="AH2804" t="str">
        <f t="shared" si="43"/>
        <v>Adult</v>
      </c>
    </row>
    <row r="2805" spans="1:34" x14ac:dyDescent="0.25">
      <c r="A2805">
        <v>3380</v>
      </c>
      <c r="B2805" s="1">
        <v>45104</v>
      </c>
      <c r="C2805">
        <v>2</v>
      </c>
      <c r="D2805" t="s">
        <v>28</v>
      </c>
      <c r="E2805" t="s">
        <v>44</v>
      </c>
      <c r="F2805" t="s">
        <v>30</v>
      </c>
      <c r="G2805" t="s">
        <v>55</v>
      </c>
      <c r="H2805" t="s">
        <v>32</v>
      </c>
      <c r="I2805" t="s">
        <v>33</v>
      </c>
      <c r="J2805" t="s">
        <v>34</v>
      </c>
      <c r="K2805" t="s">
        <v>188</v>
      </c>
      <c r="L2805" t="s">
        <v>70</v>
      </c>
      <c r="M2805" s="1">
        <v>31035</v>
      </c>
      <c r="N2805" t="s">
        <v>36</v>
      </c>
      <c r="O2805" t="s">
        <v>48</v>
      </c>
      <c r="P2805" t="s">
        <v>72</v>
      </c>
      <c r="Q2805" t="s">
        <v>39</v>
      </c>
      <c r="R2805" t="s">
        <v>78</v>
      </c>
      <c r="S2805" t="str">
        <f>IF(Table1[[#This Row],[Current Employee Rating]]&gt;=4,"High Performer",IF(Table1[[#This Row],[Current Employee Rating]]&gt;=3,"Average Performer","Low Performer"))</f>
        <v>Low Performer</v>
      </c>
      <c r="T2805">
        <v>1</v>
      </c>
      <c r="U2805" s="1">
        <v>44809</v>
      </c>
      <c r="V2805">
        <v>4</v>
      </c>
      <c r="W2805" t="str">
        <f>IF(Table1[[#This Row],[Engagement Score]]&lt;3,"Low",IF(Table1[[#This Row],[Engagement Score]]&lt;4,"Medium","High"))</f>
        <v>High</v>
      </c>
      <c r="X2805">
        <v>3</v>
      </c>
      <c r="Y2805" t="str">
        <f>IF(Table1[[#This Row],[Satisfaction Score]]&lt;3,"Unsatisfied",IF(Table1[[#This Row],[Satisfaction Score]]&lt;4,"Neutral","Satisfied"))</f>
        <v>Neutral</v>
      </c>
      <c r="Z2805">
        <v>2</v>
      </c>
      <c r="AA2805" s="1">
        <v>44860</v>
      </c>
      <c r="AB2805" t="s">
        <v>68</v>
      </c>
      <c r="AC2805" t="s">
        <v>42</v>
      </c>
      <c r="AD2805" t="s">
        <v>52</v>
      </c>
      <c r="AE2805">
        <v>1</v>
      </c>
      <c r="AF2805" s="5">
        <v>399.81</v>
      </c>
      <c r="AG2805">
        <v>39</v>
      </c>
      <c r="AH2805" t="str">
        <f t="shared" si="43"/>
        <v>Adult</v>
      </c>
    </row>
    <row r="2806" spans="1:34" x14ac:dyDescent="0.25">
      <c r="A2806">
        <v>3381</v>
      </c>
      <c r="B2806" s="1">
        <v>44915</v>
      </c>
      <c r="C2806">
        <v>3</v>
      </c>
      <c r="D2806" t="s">
        <v>28</v>
      </c>
      <c r="E2806" t="s">
        <v>87</v>
      </c>
      <c r="F2806" t="s">
        <v>30</v>
      </c>
      <c r="G2806" t="s">
        <v>31</v>
      </c>
      <c r="H2806" t="s">
        <v>32</v>
      </c>
      <c r="I2806" t="s">
        <v>46</v>
      </c>
      <c r="J2806" t="s">
        <v>34</v>
      </c>
      <c r="K2806" t="s">
        <v>188</v>
      </c>
      <c r="L2806" t="s">
        <v>70</v>
      </c>
      <c r="M2806" s="1">
        <v>20057</v>
      </c>
      <c r="N2806" t="s">
        <v>36</v>
      </c>
      <c r="O2806" t="s">
        <v>48</v>
      </c>
      <c r="P2806" t="s">
        <v>38</v>
      </c>
      <c r="Q2806" t="s">
        <v>61</v>
      </c>
      <c r="R2806" t="s">
        <v>78</v>
      </c>
      <c r="S2806" t="str">
        <f>IF(Table1[[#This Row],[Current Employee Rating]]&gt;=4,"High Performer",IF(Table1[[#This Row],[Current Employee Rating]]&gt;=3,"Average Performer","Low Performer"))</f>
        <v>Average Performer</v>
      </c>
      <c r="T2806">
        <v>3</v>
      </c>
      <c r="U2806" s="1">
        <v>44837</v>
      </c>
      <c r="V2806">
        <v>1</v>
      </c>
      <c r="W2806" t="str">
        <f>IF(Table1[[#This Row],[Engagement Score]]&lt;3,"Low",IF(Table1[[#This Row],[Engagement Score]]&lt;4,"Medium","High"))</f>
        <v>Low</v>
      </c>
      <c r="X2806">
        <v>5</v>
      </c>
      <c r="Y2806" t="str">
        <f>IF(Table1[[#This Row],[Satisfaction Score]]&lt;3,"Unsatisfied",IF(Table1[[#This Row],[Satisfaction Score]]&lt;4,"Neutral","Satisfied"))</f>
        <v>Satisfied</v>
      </c>
      <c r="Z2806">
        <v>2</v>
      </c>
      <c r="AA2806" s="1">
        <v>44803</v>
      </c>
      <c r="AB2806" t="s">
        <v>50</v>
      </c>
      <c r="AC2806" t="s">
        <v>42</v>
      </c>
      <c r="AD2806" t="s">
        <v>52</v>
      </c>
      <c r="AE2806">
        <v>4</v>
      </c>
      <c r="AF2806" s="5">
        <v>604.05999999999995</v>
      </c>
      <c r="AG2806">
        <v>68</v>
      </c>
      <c r="AH2806" t="str">
        <f t="shared" si="43"/>
        <v>Old</v>
      </c>
    </row>
    <row r="2807" spans="1:34" x14ac:dyDescent="0.25">
      <c r="A2807">
        <v>3382</v>
      </c>
      <c r="B2807" s="1">
        <v>43414</v>
      </c>
      <c r="C2807">
        <v>7</v>
      </c>
      <c r="D2807" t="s">
        <v>28</v>
      </c>
      <c r="E2807" t="s">
        <v>64</v>
      </c>
      <c r="F2807" t="s">
        <v>30</v>
      </c>
      <c r="G2807" t="s">
        <v>46</v>
      </c>
      <c r="H2807" t="s">
        <v>32</v>
      </c>
      <c r="I2807" t="s">
        <v>33</v>
      </c>
      <c r="J2807" t="s">
        <v>34</v>
      </c>
      <c r="K2807" t="s">
        <v>188</v>
      </c>
      <c r="L2807" t="s">
        <v>70</v>
      </c>
      <c r="M2807" s="1">
        <v>25708</v>
      </c>
      <c r="N2807" t="s">
        <v>36</v>
      </c>
      <c r="O2807" t="s">
        <v>48</v>
      </c>
      <c r="P2807" t="s">
        <v>60</v>
      </c>
      <c r="Q2807" t="s">
        <v>77</v>
      </c>
      <c r="R2807" t="s">
        <v>78</v>
      </c>
      <c r="S2807" t="str">
        <f>IF(Table1[[#This Row],[Current Employee Rating]]&gt;=4,"High Performer",IF(Table1[[#This Row],[Current Employee Rating]]&gt;=3,"Average Performer","Low Performer"))</f>
        <v>High Performer</v>
      </c>
      <c r="T2807">
        <v>5</v>
      </c>
      <c r="U2807" s="1">
        <v>44875</v>
      </c>
      <c r="V2807">
        <v>3</v>
      </c>
      <c r="W2807" t="str">
        <f>IF(Table1[[#This Row],[Engagement Score]]&lt;3,"Low",IF(Table1[[#This Row],[Engagement Score]]&lt;4,"Medium","High"))</f>
        <v>Medium</v>
      </c>
      <c r="X2807">
        <v>5</v>
      </c>
      <c r="Y2807" t="str">
        <f>IF(Table1[[#This Row],[Satisfaction Score]]&lt;3,"Unsatisfied",IF(Table1[[#This Row],[Satisfaction Score]]&lt;4,"Neutral","Satisfied"))</f>
        <v>Satisfied</v>
      </c>
      <c r="Z2807">
        <v>5</v>
      </c>
      <c r="AA2807" s="1">
        <v>45030</v>
      </c>
      <c r="AB2807" t="s">
        <v>62</v>
      </c>
      <c r="AC2807" t="s">
        <v>42</v>
      </c>
      <c r="AD2807" t="s">
        <v>43</v>
      </c>
      <c r="AE2807">
        <v>2</v>
      </c>
      <c r="AF2807" s="5">
        <v>815.35</v>
      </c>
      <c r="AG2807">
        <v>48</v>
      </c>
      <c r="AH2807" t="str">
        <f t="shared" si="43"/>
        <v>Middle Aged</v>
      </c>
    </row>
    <row r="2808" spans="1:34" x14ac:dyDescent="0.25">
      <c r="A2808">
        <v>3383</v>
      </c>
      <c r="B2808" s="1">
        <v>44056</v>
      </c>
      <c r="C2808">
        <v>5</v>
      </c>
      <c r="D2808" t="s">
        <v>28</v>
      </c>
      <c r="E2808" t="s">
        <v>94</v>
      </c>
      <c r="F2808" t="s">
        <v>108</v>
      </c>
      <c r="G2808" t="s">
        <v>46</v>
      </c>
      <c r="H2808" t="s">
        <v>32</v>
      </c>
      <c r="I2808" t="s">
        <v>46</v>
      </c>
      <c r="J2808" t="s">
        <v>34</v>
      </c>
      <c r="K2808" t="s">
        <v>188</v>
      </c>
      <c r="L2808" t="s">
        <v>65</v>
      </c>
      <c r="M2808" s="1">
        <v>31138</v>
      </c>
      <c r="N2808" t="s">
        <v>36</v>
      </c>
      <c r="O2808" t="s">
        <v>37</v>
      </c>
      <c r="P2808" t="s">
        <v>49</v>
      </c>
      <c r="Q2808" t="s">
        <v>77</v>
      </c>
      <c r="R2808" t="s">
        <v>78</v>
      </c>
      <c r="S2808" t="str">
        <f>IF(Table1[[#This Row],[Current Employee Rating]]&gt;=4,"High Performer",IF(Table1[[#This Row],[Current Employee Rating]]&gt;=3,"Average Performer","Low Performer"))</f>
        <v>Low Performer</v>
      </c>
      <c r="T2808">
        <v>2</v>
      </c>
      <c r="U2808" s="1">
        <v>44877</v>
      </c>
      <c r="V2808">
        <v>3</v>
      </c>
      <c r="W2808" t="str">
        <f>IF(Table1[[#This Row],[Engagement Score]]&lt;3,"Low",IF(Table1[[#This Row],[Engagement Score]]&lt;4,"Medium","High"))</f>
        <v>Medium</v>
      </c>
      <c r="X2808">
        <v>2</v>
      </c>
      <c r="Y2808" t="str">
        <f>IF(Table1[[#This Row],[Satisfaction Score]]&lt;3,"Unsatisfied",IF(Table1[[#This Row],[Satisfaction Score]]&lt;4,"Neutral","Satisfied"))</f>
        <v>Unsatisfied</v>
      </c>
      <c r="Z2808">
        <v>3</v>
      </c>
      <c r="AA2808" s="1">
        <v>44881</v>
      </c>
      <c r="AB2808" t="s">
        <v>41</v>
      </c>
      <c r="AC2808" t="s">
        <v>42</v>
      </c>
      <c r="AD2808" t="s">
        <v>43</v>
      </c>
      <c r="AE2808">
        <v>4</v>
      </c>
      <c r="AF2808" s="5">
        <v>750.79</v>
      </c>
      <c r="AG2808">
        <v>35</v>
      </c>
      <c r="AH2808" t="str">
        <f t="shared" si="43"/>
        <v>Adult</v>
      </c>
    </row>
    <row r="2809" spans="1:34" x14ac:dyDescent="0.25">
      <c r="A2809">
        <v>3384</v>
      </c>
      <c r="B2809" s="1">
        <v>43531</v>
      </c>
      <c r="C2809">
        <v>7</v>
      </c>
      <c r="D2809" t="s">
        <v>28</v>
      </c>
      <c r="E2809" t="s">
        <v>74</v>
      </c>
      <c r="F2809" t="s">
        <v>30</v>
      </c>
      <c r="G2809" t="s">
        <v>55</v>
      </c>
      <c r="H2809" t="s">
        <v>32</v>
      </c>
      <c r="I2809" t="s">
        <v>55</v>
      </c>
      <c r="J2809" t="s">
        <v>34</v>
      </c>
      <c r="K2809" t="s">
        <v>188</v>
      </c>
      <c r="L2809" t="s">
        <v>70</v>
      </c>
      <c r="M2809" s="1">
        <v>33437</v>
      </c>
      <c r="N2809" t="s">
        <v>36</v>
      </c>
      <c r="O2809" t="s">
        <v>37</v>
      </c>
      <c r="P2809" t="s">
        <v>49</v>
      </c>
      <c r="Q2809" t="s">
        <v>67</v>
      </c>
      <c r="R2809" t="s">
        <v>40</v>
      </c>
      <c r="S2809" t="str">
        <f>IF(Table1[[#This Row],[Current Employee Rating]]&gt;=4,"High Performer",IF(Table1[[#This Row],[Current Employee Rating]]&gt;=3,"Average Performer","Low Performer"))</f>
        <v>Average Performer</v>
      </c>
      <c r="T2809">
        <v>3</v>
      </c>
      <c r="U2809" s="1">
        <v>45104</v>
      </c>
      <c r="V2809">
        <v>2</v>
      </c>
      <c r="W2809" t="str">
        <f>IF(Table1[[#This Row],[Engagement Score]]&lt;3,"Low",IF(Table1[[#This Row],[Engagement Score]]&lt;4,"Medium","High"))</f>
        <v>Low</v>
      </c>
      <c r="X2809">
        <v>1</v>
      </c>
      <c r="Y2809" t="str">
        <f>IF(Table1[[#This Row],[Satisfaction Score]]&lt;3,"Unsatisfied",IF(Table1[[#This Row],[Satisfaction Score]]&lt;4,"Neutral","Satisfied"))</f>
        <v>Unsatisfied</v>
      </c>
      <c r="Z2809">
        <v>2</v>
      </c>
      <c r="AA2809" s="1">
        <v>44884</v>
      </c>
      <c r="AB2809" t="s">
        <v>41</v>
      </c>
      <c r="AC2809" t="s">
        <v>42</v>
      </c>
      <c r="AD2809" t="s">
        <v>73</v>
      </c>
      <c r="AE2809">
        <v>1</v>
      </c>
      <c r="AF2809" s="5">
        <v>981.44</v>
      </c>
      <c r="AG2809">
        <v>28</v>
      </c>
      <c r="AH2809" t="str">
        <f t="shared" si="43"/>
        <v>Adult</v>
      </c>
    </row>
    <row r="2810" spans="1:34" x14ac:dyDescent="0.25">
      <c r="A2810">
        <v>3385</v>
      </c>
      <c r="B2810" s="1">
        <v>44633</v>
      </c>
      <c r="C2810">
        <v>4</v>
      </c>
      <c r="D2810" t="s">
        <v>28</v>
      </c>
      <c r="E2810" t="s">
        <v>81</v>
      </c>
      <c r="F2810" t="s">
        <v>30</v>
      </c>
      <c r="G2810" t="s">
        <v>46</v>
      </c>
      <c r="H2810" t="s">
        <v>45</v>
      </c>
      <c r="I2810" t="s">
        <v>55</v>
      </c>
      <c r="J2810" t="s">
        <v>34</v>
      </c>
      <c r="K2810" t="s">
        <v>188</v>
      </c>
      <c r="L2810" t="s">
        <v>65</v>
      </c>
      <c r="M2810" s="1">
        <v>28681</v>
      </c>
      <c r="N2810" t="s">
        <v>36</v>
      </c>
      <c r="O2810" t="s">
        <v>37</v>
      </c>
      <c r="P2810" t="s">
        <v>60</v>
      </c>
      <c r="Q2810" t="s">
        <v>77</v>
      </c>
      <c r="R2810" t="s">
        <v>40</v>
      </c>
      <c r="S2810" t="str">
        <f>IF(Table1[[#This Row],[Current Employee Rating]]&gt;=4,"High Performer",IF(Table1[[#This Row],[Current Employee Rating]]&gt;=3,"Average Performer","Low Performer"))</f>
        <v>Average Performer</v>
      </c>
      <c r="T2810">
        <v>3</v>
      </c>
      <c r="U2810" s="1">
        <v>44916</v>
      </c>
      <c r="V2810">
        <v>2</v>
      </c>
      <c r="W2810" t="str">
        <f>IF(Table1[[#This Row],[Engagement Score]]&lt;3,"Low",IF(Table1[[#This Row],[Engagement Score]]&lt;4,"Medium","High"))</f>
        <v>Low</v>
      </c>
      <c r="X2810">
        <v>1</v>
      </c>
      <c r="Y2810" t="str">
        <f>IF(Table1[[#This Row],[Satisfaction Score]]&lt;3,"Unsatisfied",IF(Table1[[#This Row],[Satisfaction Score]]&lt;4,"Neutral","Satisfied"))</f>
        <v>Unsatisfied</v>
      </c>
      <c r="Z2810">
        <v>4</v>
      </c>
      <c r="AA2810" s="1">
        <v>44967</v>
      </c>
      <c r="AB2810" t="s">
        <v>68</v>
      </c>
      <c r="AC2810" t="s">
        <v>51</v>
      </c>
      <c r="AD2810" t="s">
        <v>43</v>
      </c>
      <c r="AE2810">
        <v>5</v>
      </c>
      <c r="AF2810" s="5">
        <v>553.4</v>
      </c>
      <c r="AG2810">
        <v>44</v>
      </c>
      <c r="AH2810" t="str">
        <f t="shared" si="43"/>
        <v>Middle Aged</v>
      </c>
    </row>
    <row r="2811" spans="1:34" x14ac:dyDescent="0.25">
      <c r="A2811">
        <v>3386</v>
      </c>
      <c r="B2811" s="1">
        <v>43794</v>
      </c>
      <c r="C2811">
        <v>6</v>
      </c>
      <c r="D2811" t="s">
        <v>106</v>
      </c>
      <c r="E2811" t="s">
        <v>74</v>
      </c>
      <c r="F2811" t="s">
        <v>30</v>
      </c>
      <c r="G2811" t="s">
        <v>31</v>
      </c>
      <c r="H2811" t="s">
        <v>32</v>
      </c>
      <c r="I2811" t="s">
        <v>33</v>
      </c>
      <c r="J2811" t="s">
        <v>34</v>
      </c>
      <c r="K2811" t="s">
        <v>188</v>
      </c>
      <c r="L2811" t="s">
        <v>65</v>
      </c>
      <c r="M2811" s="1">
        <v>34748</v>
      </c>
      <c r="N2811" t="s">
        <v>36</v>
      </c>
      <c r="O2811" t="s">
        <v>37</v>
      </c>
      <c r="P2811" t="s">
        <v>49</v>
      </c>
      <c r="Q2811" t="s">
        <v>39</v>
      </c>
      <c r="R2811" t="s">
        <v>40</v>
      </c>
      <c r="S2811" t="str">
        <f>IF(Table1[[#This Row],[Current Employee Rating]]&gt;=4,"High Performer",IF(Table1[[#This Row],[Current Employee Rating]]&gt;=3,"Average Performer","Low Performer"))</f>
        <v>Low Performer</v>
      </c>
      <c r="T2811">
        <v>2</v>
      </c>
      <c r="U2811" s="1">
        <v>44927</v>
      </c>
      <c r="V2811">
        <v>2</v>
      </c>
      <c r="W2811" t="str">
        <f>IF(Table1[[#This Row],[Engagement Score]]&lt;3,"Low",IF(Table1[[#This Row],[Engagement Score]]&lt;4,"Medium","High"))</f>
        <v>Low</v>
      </c>
      <c r="X2811">
        <v>1</v>
      </c>
      <c r="Y2811" t="str">
        <f>IF(Table1[[#This Row],[Satisfaction Score]]&lt;3,"Unsatisfied",IF(Table1[[#This Row],[Satisfaction Score]]&lt;4,"Neutral","Satisfied"))</f>
        <v>Unsatisfied</v>
      </c>
      <c r="Z2811">
        <v>5</v>
      </c>
      <c r="AA2811" s="1">
        <v>44799</v>
      </c>
      <c r="AB2811" t="s">
        <v>41</v>
      </c>
      <c r="AC2811" t="s">
        <v>51</v>
      </c>
      <c r="AD2811" t="s">
        <v>52</v>
      </c>
      <c r="AE2811">
        <v>1</v>
      </c>
      <c r="AF2811" s="5">
        <v>348.3</v>
      </c>
      <c r="AG2811">
        <v>24</v>
      </c>
      <c r="AH2811" t="str">
        <f t="shared" si="43"/>
        <v>Young Adult</v>
      </c>
    </row>
    <row r="2812" spans="1:34" x14ac:dyDescent="0.25">
      <c r="A2812">
        <v>3387</v>
      </c>
      <c r="B2812" s="1">
        <v>43530</v>
      </c>
      <c r="C2812">
        <v>7</v>
      </c>
      <c r="D2812" t="s">
        <v>106</v>
      </c>
      <c r="E2812" t="s">
        <v>81</v>
      </c>
      <c r="F2812" t="s">
        <v>30</v>
      </c>
      <c r="G2812" t="s">
        <v>55</v>
      </c>
      <c r="H2812" t="s">
        <v>32</v>
      </c>
      <c r="I2812" t="s">
        <v>55</v>
      </c>
      <c r="J2812" t="s">
        <v>34</v>
      </c>
      <c r="K2812" t="s">
        <v>188</v>
      </c>
      <c r="L2812" t="s">
        <v>58</v>
      </c>
      <c r="M2812" s="1">
        <v>23942</v>
      </c>
      <c r="N2812" t="s">
        <v>36</v>
      </c>
      <c r="O2812" t="s">
        <v>48</v>
      </c>
      <c r="P2812" t="s">
        <v>60</v>
      </c>
      <c r="Q2812" t="s">
        <v>39</v>
      </c>
      <c r="R2812" t="s">
        <v>40</v>
      </c>
      <c r="S2812" t="str">
        <f>IF(Table1[[#This Row],[Current Employee Rating]]&gt;=4,"High Performer",IF(Table1[[#This Row],[Current Employee Rating]]&gt;=3,"Average Performer","Low Performer"))</f>
        <v>Average Performer</v>
      </c>
      <c r="T2812">
        <v>3</v>
      </c>
      <c r="U2812" s="1">
        <v>45035</v>
      </c>
      <c r="V2812">
        <v>1</v>
      </c>
      <c r="W2812" t="str">
        <f>IF(Table1[[#This Row],[Engagement Score]]&lt;3,"Low",IF(Table1[[#This Row],[Engagement Score]]&lt;4,"Medium","High"))</f>
        <v>Low</v>
      </c>
      <c r="X2812">
        <v>3</v>
      </c>
      <c r="Y2812" t="str">
        <f>IF(Table1[[#This Row],[Satisfaction Score]]&lt;3,"Unsatisfied",IF(Table1[[#This Row],[Satisfaction Score]]&lt;4,"Neutral","Satisfied"))</f>
        <v>Neutral</v>
      </c>
      <c r="Z2812">
        <v>4</v>
      </c>
      <c r="AA2812" s="1">
        <v>44850</v>
      </c>
      <c r="AB2812" t="s">
        <v>68</v>
      </c>
      <c r="AC2812" t="s">
        <v>42</v>
      </c>
      <c r="AD2812" t="s">
        <v>63</v>
      </c>
      <c r="AE2812">
        <v>3</v>
      </c>
      <c r="AF2812" s="5">
        <v>912.09</v>
      </c>
      <c r="AG2812">
        <v>54</v>
      </c>
      <c r="AH2812" t="str">
        <f t="shared" si="43"/>
        <v>Middle Aged</v>
      </c>
    </row>
    <row r="2813" spans="1:34" x14ac:dyDescent="0.25">
      <c r="A2813">
        <v>3388</v>
      </c>
      <c r="B2813" s="1">
        <v>43574</v>
      </c>
      <c r="C2813">
        <v>7</v>
      </c>
      <c r="D2813" t="s">
        <v>106</v>
      </c>
      <c r="E2813" t="s">
        <v>54</v>
      </c>
      <c r="F2813" t="s">
        <v>30</v>
      </c>
      <c r="G2813" t="s">
        <v>46</v>
      </c>
      <c r="H2813" t="s">
        <v>45</v>
      </c>
      <c r="I2813" t="s">
        <v>33</v>
      </c>
      <c r="J2813" t="s">
        <v>34</v>
      </c>
      <c r="K2813" t="s">
        <v>188</v>
      </c>
      <c r="L2813" t="s">
        <v>97</v>
      </c>
      <c r="M2813" s="1">
        <v>33133</v>
      </c>
      <c r="N2813" t="s">
        <v>36</v>
      </c>
      <c r="O2813" t="s">
        <v>48</v>
      </c>
      <c r="P2813" t="s">
        <v>72</v>
      </c>
      <c r="Q2813" t="s">
        <v>77</v>
      </c>
      <c r="R2813" t="s">
        <v>40</v>
      </c>
      <c r="S2813" t="str">
        <f>IF(Table1[[#This Row],[Current Employee Rating]]&gt;=4,"High Performer",IF(Table1[[#This Row],[Current Employee Rating]]&gt;=3,"Average Performer","Low Performer"))</f>
        <v>Low Performer</v>
      </c>
      <c r="T2813">
        <v>1</v>
      </c>
      <c r="U2813" s="1">
        <v>44843</v>
      </c>
      <c r="V2813">
        <v>3</v>
      </c>
      <c r="W2813" t="str">
        <f>IF(Table1[[#This Row],[Engagement Score]]&lt;3,"Low",IF(Table1[[#This Row],[Engagement Score]]&lt;4,"Medium","High"))</f>
        <v>Medium</v>
      </c>
      <c r="X2813">
        <v>1</v>
      </c>
      <c r="Y2813" t="str">
        <f>IF(Table1[[#This Row],[Satisfaction Score]]&lt;3,"Unsatisfied",IF(Table1[[#This Row],[Satisfaction Score]]&lt;4,"Neutral","Satisfied"))</f>
        <v>Unsatisfied</v>
      </c>
      <c r="Z2813">
        <v>3</v>
      </c>
      <c r="AA2813" s="1">
        <v>44868</v>
      </c>
      <c r="AB2813" t="s">
        <v>41</v>
      </c>
      <c r="AC2813" t="s">
        <v>51</v>
      </c>
      <c r="AD2813" t="s">
        <v>43</v>
      </c>
      <c r="AE2813">
        <v>2</v>
      </c>
      <c r="AF2813" s="5">
        <v>278.04000000000002</v>
      </c>
      <c r="AG2813">
        <v>29</v>
      </c>
      <c r="AH2813" t="str">
        <f t="shared" si="43"/>
        <v>Adult</v>
      </c>
    </row>
    <row r="2814" spans="1:34" x14ac:dyDescent="0.25">
      <c r="A2814">
        <v>3389</v>
      </c>
      <c r="B2814" s="1">
        <v>44055</v>
      </c>
      <c r="C2814">
        <v>5</v>
      </c>
      <c r="D2814" t="s">
        <v>106</v>
      </c>
      <c r="E2814" t="s">
        <v>69</v>
      </c>
      <c r="F2814" t="s">
        <v>30</v>
      </c>
      <c r="G2814" t="s">
        <v>55</v>
      </c>
      <c r="H2814" t="s">
        <v>32</v>
      </c>
      <c r="I2814" t="s">
        <v>33</v>
      </c>
      <c r="J2814" t="s">
        <v>34</v>
      </c>
      <c r="K2814" t="s">
        <v>188</v>
      </c>
      <c r="L2814" t="s">
        <v>70</v>
      </c>
      <c r="M2814" s="1">
        <v>15882</v>
      </c>
      <c r="N2814" t="s">
        <v>36</v>
      </c>
      <c r="O2814" t="s">
        <v>48</v>
      </c>
      <c r="P2814" t="s">
        <v>84</v>
      </c>
      <c r="Q2814" t="s">
        <v>67</v>
      </c>
      <c r="R2814" t="s">
        <v>40</v>
      </c>
      <c r="S2814" t="str">
        <f>IF(Table1[[#This Row],[Current Employee Rating]]&gt;=4,"High Performer",IF(Table1[[#This Row],[Current Employee Rating]]&gt;=3,"Average Performer","Low Performer"))</f>
        <v>Low Performer</v>
      </c>
      <c r="T2814">
        <v>1</v>
      </c>
      <c r="U2814" s="1">
        <v>44968</v>
      </c>
      <c r="V2814">
        <v>2</v>
      </c>
      <c r="W2814" t="str">
        <f>IF(Table1[[#This Row],[Engagement Score]]&lt;3,"Low",IF(Table1[[#This Row],[Engagement Score]]&lt;4,"Medium","High"))</f>
        <v>Low</v>
      </c>
      <c r="X2814">
        <v>3</v>
      </c>
      <c r="Y2814" t="str">
        <f>IF(Table1[[#This Row],[Satisfaction Score]]&lt;3,"Unsatisfied",IF(Table1[[#This Row],[Satisfaction Score]]&lt;4,"Neutral","Satisfied"))</f>
        <v>Neutral</v>
      </c>
      <c r="Z2814">
        <v>1</v>
      </c>
      <c r="AA2814" s="1">
        <v>44852</v>
      </c>
      <c r="AB2814" t="s">
        <v>62</v>
      </c>
      <c r="AC2814" t="s">
        <v>51</v>
      </c>
      <c r="AD2814" t="s">
        <v>63</v>
      </c>
      <c r="AE2814">
        <v>5</v>
      </c>
      <c r="AF2814" s="5">
        <v>812.22</v>
      </c>
      <c r="AG2814">
        <v>77</v>
      </c>
      <c r="AH2814" t="str">
        <f t="shared" si="43"/>
        <v>Old</v>
      </c>
    </row>
    <row r="2815" spans="1:34" x14ac:dyDescent="0.25">
      <c r="A2815">
        <v>3391</v>
      </c>
      <c r="B2815" s="1">
        <v>43843</v>
      </c>
      <c r="C2815">
        <v>6</v>
      </c>
      <c r="D2815" t="s">
        <v>106</v>
      </c>
      <c r="E2815" t="s">
        <v>85</v>
      </c>
      <c r="F2815" t="s">
        <v>30</v>
      </c>
      <c r="G2815" t="s">
        <v>46</v>
      </c>
      <c r="H2815" t="s">
        <v>32</v>
      </c>
      <c r="I2815" t="s">
        <v>55</v>
      </c>
      <c r="J2815" t="s">
        <v>34</v>
      </c>
      <c r="K2815" t="s">
        <v>188</v>
      </c>
      <c r="L2815" t="s">
        <v>58</v>
      </c>
      <c r="M2815" s="1">
        <v>33546</v>
      </c>
      <c r="N2815" t="s">
        <v>36</v>
      </c>
      <c r="O2815" t="s">
        <v>37</v>
      </c>
      <c r="P2815" t="s">
        <v>72</v>
      </c>
      <c r="Q2815" t="s">
        <v>77</v>
      </c>
      <c r="R2815" t="s">
        <v>40</v>
      </c>
      <c r="S2815" t="str">
        <f>IF(Table1[[#This Row],[Current Employee Rating]]&gt;=4,"High Performer",IF(Table1[[#This Row],[Current Employee Rating]]&gt;=3,"Average Performer","Low Performer"))</f>
        <v>Average Performer</v>
      </c>
      <c r="T2815">
        <v>3</v>
      </c>
      <c r="U2815" s="1">
        <v>45112</v>
      </c>
      <c r="V2815">
        <v>4</v>
      </c>
      <c r="W2815" t="str">
        <f>IF(Table1[[#This Row],[Engagement Score]]&lt;3,"Low",IF(Table1[[#This Row],[Engagement Score]]&lt;4,"Medium","High"))</f>
        <v>High</v>
      </c>
      <c r="X2815">
        <v>3</v>
      </c>
      <c r="Y2815" t="str">
        <f>IF(Table1[[#This Row],[Satisfaction Score]]&lt;3,"Unsatisfied",IF(Table1[[#This Row],[Satisfaction Score]]&lt;4,"Neutral","Satisfied"))</f>
        <v>Neutral</v>
      </c>
      <c r="Z2815">
        <v>1</v>
      </c>
      <c r="AA2815" s="1">
        <v>45017</v>
      </c>
      <c r="AB2815" t="s">
        <v>92</v>
      </c>
      <c r="AC2815" t="s">
        <v>42</v>
      </c>
      <c r="AD2815" t="s">
        <v>52</v>
      </c>
      <c r="AE2815">
        <v>2</v>
      </c>
      <c r="AF2815" s="5">
        <v>374.13</v>
      </c>
      <c r="AG2815">
        <v>29</v>
      </c>
      <c r="AH2815" t="str">
        <f t="shared" si="43"/>
        <v>Adult</v>
      </c>
    </row>
    <row r="2816" spans="1:34" x14ac:dyDescent="0.25">
      <c r="A2816">
        <v>3392</v>
      </c>
      <c r="B2816" s="1">
        <v>43787</v>
      </c>
      <c r="C2816">
        <v>6</v>
      </c>
      <c r="D2816" t="s">
        <v>106</v>
      </c>
      <c r="E2816" t="s">
        <v>44</v>
      </c>
      <c r="F2816" t="s">
        <v>108</v>
      </c>
      <c r="G2816" t="s">
        <v>55</v>
      </c>
      <c r="H2816" t="s">
        <v>56</v>
      </c>
      <c r="I2816" t="s">
        <v>55</v>
      </c>
      <c r="J2816" t="s">
        <v>34</v>
      </c>
      <c r="K2816" t="s">
        <v>188</v>
      </c>
      <c r="L2816" t="s">
        <v>65</v>
      </c>
      <c r="M2816" s="1">
        <v>32202</v>
      </c>
      <c r="N2816" t="s">
        <v>36</v>
      </c>
      <c r="O2816" t="s">
        <v>37</v>
      </c>
      <c r="P2816" t="s">
        <v>60</v>
      </c>
      <c r="Q2816" t="s">
        <v>61</v>
      </c>
      <c r="R2816" t="s">
        <v>40</v>
      </c>
      <c r="S2816" t="str">
        <f>IF(Table1[[#This Row],[Current Employee Rating]]&gt;=4,"High Performer",IF(Table1[[#This Row],[Current Employee Rating]]&gt;=3,"Average Performer","Low Performer"))</f>
        <v>Low Performer</v>
      </c>
      <c r="T2816">
        <v>2</v>
      </c>
      <c r="U2816" s="1">
        <v>44836</v>
      </c>
      <c r="V2816">
        <v>3</v>
      </c>
      <c r="W2816" t="str">
        <f>IF(Table1[[#This Row],[Engagement Score]]&lt;3,"Low",IF(Table1[[#This Row],[Engagement Score]]&lt;4,"Medium","High"))</f>
        <v>Medium</v>
      </c>
      <c r="X2816">
        <v>4</v>
      </c>
      <c r="Y2816" t="str">
        <f>IF(Table1[[#This Row],[Satisfaction Score]]&lt;3,"Unsatisfied",IF(Table1[[#This Row],[Satisfaction Score]]&lt;4,"Neutral","Satisfied"))</f>
        <v>Satisfied</v>
      </c>
      <c r="Z2816">
        <v>2</v>
      </c>
      <c r="AA2816" s="1">
        <v>44949</v>
      </c>
      <c r="AB2816" t="s">
        <v>68</v>
      </c>
      <c r="AC2816" t="s">
        <v>51</v>
      </c>
      <c r="AD2816" t="s">
        <v>63</v>
      </c>
      <c r="AE2816">
        <v>3</v>
      </c>
      <c r="AF2816" s="5">
        <v>319.39</v>
      </c>
      <c r="AG2816">
        <v>31</v>
      </c>
      <c r="AH2816" t="str">
        <f t="shared" si="43"/>
        <v>Adult</v>
      </c>
    </row>
    <row r="2817" spans="1:34" x14ac:dyDescent="0.25">
      <c r="A2817">
        <v>3393</v>
      </c>
      <c r="B2817" s="1">
        <v>43337</v>
      </c>
      <c r="C2817">
        <v>7</v>
      </c>
      <c r="D2817" t="s">
        <v>28</v>
      </c>
      <c r="E2817" t="s">
        <v>69</v>
      </c>
      <c r="F2817" t="s">
        <v>30</v>
      </c>
      <c r="G2817" t="s">
        <v>31</v>
      </c>
      <c r="H2817" t="s">
        <v>56</v>
      </c>
      <c r="I2817" t="s">
        <v>55</v>
      </c>
      <c r="J2817" t="s">
        <v>34</v>
      </c>
      <c r="K2817" t="s">
        <v>188</v>
      </c>
      <c r="L2817" t="s">
        <v>65</v>
      </c>
      <c r="M2817" s="1">
        <v>15496</v>
      </c>
      <c r="N2817" t="s">
        <v>36</v>
      </c>
      <c r="O2817" t="s">
        <v>37</v>
      </c>
      <c r="P2817" t="s">
        <v>49</v>
      </c>
      <c r="Q2817" t="s">
        <v>67</v>
      </c>
      <c r="R2817" t="s">
        <v>98</v>
      </c>
      <c r="S2817" t="str">
        <f>IF(Table1[[#This Row],[Current Employee Rating]]&gt;=4,"High Performer",IF(Table1[[#This Row],[Current Employee Rating]]&gt;=3,"Average Performer","Low Performer"))</f>
        <v>Average Performer</v>
      </c>
      <c r="T2817">
        <v>3</v>
      </c>
      <c r="U2817" s="1">
        <v>45067</v>
      </c>
      <c r="V2817">
        <v>3</v>
      </c>
      <c r="W2817" t="str">
        <f>IF(Table1[[#This Row],[Engagement Score]]&lt;3,"Low",IF(Table1[[#This Row],[Engagement Score]]&lt;4,"Medium","High"))</f>
        <v>Medium</v>
      </c>
      <c r="X2817">
        <v>4</v>
      </c>
      <c r="Y2817" t="str">
        <f>IF(Table1[[#This Row],[Satisfaction Score]]&lt;3,"Unsatisfied",IF(Table1[[#This Row],[Satisfaction Score]]&lt;4,"Neutral","Satisfied"))</f>
        <v>Satisfied</v>
      </c>
      <c r="Z2817">
        <v>4</v>
      </c>
      <c r="AA2817" s="1">
        <v>45137</v>
      </c>
      <c r="AB2817" t="s">
        <v>41</v>
      </c>
      <c r="AC2817" t="s">
        <v>51</v>
      </c>
      <c r="AD2817" t="s">
        <v>73</v>
      </c>
      <c r="AE2817">
        <v>5</v>
      </c>
      <c r="AF2817" s="5">
        <v>538.79999999999995</v>
      </c>
      <c r="AG2817">
        <v>76</v>
      </c>
      <c r="AH2817" t="str">
        <f t="shared" si="43"/>
        <v>Old</v>
      </c>
    </row>
    <row r="2818" spans="1:34" x14ac:dyDescent="0.25">
      <c r="A2818">
        <v>3394</v>
      </c>
      <c r="B2818" s="1">
        <v>44340</v>
      </c>
      <c r="C2818">
        <v>4</v>
      </c>
      <c r="D2818" t="s">
        <v>28</v>
      </c>
      <c r="E2818" t="s">
        <v>74</v>
      </c>
      <c r="F2818" t="s">
        <v>30</v>
      </c>
      <c r="G2818" t="s">
        <v>31</v>
      </c>
      <c r="H2818" t="s">
        <v>56</v>
      </c>
      <c r="I2818" t="s">
        <v>33</v>
      </c>
      <c r="J2818" t="s">
        <v>34</v>
      </c>
      <c r="K2818" t="s">
        <v>188</v>
      </c>
      <c r="L2818" t="s">
        <v>70</v>
      </c>
      <c r="M2818" s="1">
        <v>18052</v>
      </c>
      <c r="N2818" t="s">
        <v>36</v>
      </c>
      <c r="O2818" t="s">
        <v>48</v>
      </c>
      <c r="P2818" t="s">
        <v>72</v>
      </c>
      <c r="Q2818" t="s">
        <v>77</v>
      </c>
      <c r="R2818" t="s">
        <v>40</v>
      </c>
      <c r="S2818" t="str">
        <f>IF(Table1[[#This Row],[Current Employee Rating]]&gt;=4,"High Performer",IF(Table1[[#This Row],[Current Employee Rating]]&gt;=3,"Average Performer","Low Performer"))</f>
        <v>Low Performer</v>
      </c>
      <c r="T2818">
        <v>2</v>
      </c>
      <c r="U2818" s="1">
        <v>45022</v>
      </c>
      <c r="V2818">
        <v>1</v>
      </c>
      <c r="W2818" t="str">
        <f>IF(Table1[[#This Row],[Engagement Score]]&lt;3,"Low",IF(Table1[[#This Row],[Engagement Score]]&lt;4,"Medium","High"))</f>
        <v>Low</v>
      </c>
      <c r="X2818">
        <v>5</v>
      </c>
      <c r="Y2818" t="str">
        <f>IF(Table1[[#This Row],[Satisfaction Score]]&lt;3,"Unsatisfied",IF(Table1[[#This Row],[Satisfaction Score]]&lt;4,"Neutral","Satisfied"))</f>
        <v>Satisfied</v>
      </c>
      <c r="Z2818">
        <v>5</v>
      </c>
      <c r="AA2818" s="1">
        <v>44816</v>
      </c>
      <c r="AB2818" t="s">
        <v>41</v>
      </c>
      <c r="AC2818" t="s">
        <v>51</v>
      </c>
      <c r="AD2818" t="s">
        <v>52</v>
      </c>
      <c r="AE2818">
        <v>3</v>
      </c>
      <c r="AF2818" s="5">
        <v>845.75</v>
      </c>
      <c r="AG2818">
        <v>72</v>
      </c>
      <c r="AH2818" t="str">
        <f t="shared" si="43"/>
        <v>Old</v>
      </c>
    </row>
    <row r="2819" spans="1:34" x14ac:dyDescent="0.25">
      <c r="A2819">
        <v>3395</v>
      </c>
      <c r="B2819" s="1">
        <v>44356</v>
      </c>
      <c r="C2819">
        <v>4</v>
      </c>
      <c r="D2819" t="s">
        <v>28</v>
      </c>
      <c r="E2819" t="s">
        <v>64</v>
      </c>
      <c r="F2819" t="s">
        <v>108</v>
      </c>
      <c r="G2819" t="s">
        <v>46</v>
      </c>
      <c r="H2819" t="s">
        <v>45</v>
      </c>
      <c r="I2819" t="s">
        <v>46</v>
      </c>
      <c r="J2819" t="s">
        <v>34</v>
      </c>
      <c r="K2819" t="s">
        <v>188</v>
      </c>
      <c r="L2819" t="s">
        <v>70</v>
      </c>
      <c r="M2819" s="1">
        <v>27434</v>
      </c>
      <c r="N2819" t="s">
        <v>36</v>
      </c>
      <c r="O2819" t="s">
        <v>37</v>
      </c>
      <c r="P2819" t="s">
        <v>60</v>
      </c>
      <c r="Q2819" t="s">
        <v>39</v>
      </c>
      <c r="R2819" t="s">
        <v>98</v>
      </c>
      <c r="S2819" t="str">
        <f>IF(Table1[[#This Row],[Current Employee Rating]]&gt;=4,"High Performer",IF(Table1[[#This Row],[Current Employee Rating]]&gt;=3,"Average Performer","Low Performer"))</f>
        <v>Average Performer</v>
      </c>
      <c r="T2819">
        <v>3</v>
      </c>
      <c r="U2819" s="1">
        <v>45076</v>
      </c>
      <c r="V2819">
        <v>4</v>
      </c>
      <c r="W2819" t="str">
        <f>IF(Table1[[#This Row],[Engagement Score]]&lt;3,"Low",IF(Table1[[#This Row],[Engagement Score]]&lt;4,"Medium","High"))</f>
        <v>High</v>
      </c>
      <c r="X2819">
        <v>4</v>
      </c>
      <c r="Y2819" t="str">
        <f>IF(Table1[[#This Row],[Satisfaction Score]]&lt;3,"Unsatisfied",IF(Table1[[#This Row],[Satisfaction Score]]&lt;4,"Neutral","Satisfied"))</f>
        <v>Satisfied</v>
      </c>
      <c r="Z2819">
        <v>3</v>
      </c>
      <c r="AA2819" s="1">
        <v>44797</v>
      </c>
      <c r="AB2819" t="s">
        <v>92</v>
      </c>
      <c r="AC2819" t="s">
        <v>42</v>
      </c>
      <c r="AD2819" t="s">
        <v>43</v>
      </c>
      <c r="AE2819">
        <v>3</v>
      </c>
      <c r="AF2819" s="5">
        <v>745.69</v>
      </c>
      <c r="AG2819">
        <v>46</v>
      </c>
      <c r="AH2819" t="str">
        <f t="shared" ref="AH2819:AH2846" si="44">IF(AG2819&lt;25,"Young Adult", IF(AG2819&lt;40, "Adult", IF(AG2819&lt;60, "Middle Aged", "Old")))</f>
        <v>Middle Aged</v>
      </c>
    </row>
    <row r="2820" spans="1:34" x14ac:dyDescent="0.25">
      <c r="A2820">
        <v>3396</v>
      </c>
      <c r="B2820" s="1">
        <v>44291</v>
      </c>
      <c r="C2820">
        <v>5</v>
      </c>
      <c r="D2820" t="s">
        <v>28</v>
      </c>
      <c r="E2820" t="s">
        <v>85</v>
      </c>
      <c r="F2820" t="s">
        <v>108</v>
      </c>
      <c r="G2820" t="s">
        <v>46</v>
      </c>
      <c r="H2820" t="s">
        <v>56</v>
      </c>
      <c r="I2820" t="s">
        <v>55</v>
      </c>
      <c r="J2820" t="s">
        <v>34</v>
      </c>
      <c r="K2820" t="s">
        <v>188</v>
      </c>
      <c r="L2820" t="s">
        <v>65</v>
      </c>
      <c r="M2820" s="1">
        <v>18232</v>
      </c>
      <c r="N2820" t="s">
        <v>36</v>
      </c>
      <c r="O2820" t="s">
        <v>37</v>
      </c>
      <c r="P2820" t="s">
        <v>84</v>
      </c>
      <c r="Q2820" t="s">
        <v>67</v>
      </c>
      <c r="R2820" t="s">
        <v>40</v>
      </c>
      <c r="S2820" t="str">
        <f>IF(Table1[[#This Row],[Current Employee Rating]]&gt;=4,"High Performer",IF(Table1[[#This Row],[Current Employee Rating]]&gt;=3,"Average Performer","Low Performer"))</f>
        <v>High Performer</v>
      </c>
      <c r="T2820">
        <v>4</v>
      </c>
      <c r="U2820" s="1">
        <v>44817</v>
      </c>
      <c r="V2820">
        <v>4</v>
      </c>
      <c r="W2820" t="str">
        <f>IF(Table1[[#This Row],[Engagement Score]]&lt;3,"Low",IF(Table1[[#This Row],[Engagement Score]]&lt;4,"Medium","High"))</f>
        <v>High</v>
      </c>
      <c r="X2820">
        <v>3</v>
      </c>
      <c r="Y2820" t="str">
        <f>IF(Table1[[#This Row],[Satisfaction Score]]&lt;3,"Unsatisfied",IF(Table1[[#This Row],[Satisfaction Score]]&lt;4,"Neutral","Satisfied"))</f>
        <v>Neutral</v>
      </c>
      <c r="Z2820">
        <v>3</v>
      </c>
      <c r="AA2820" s="1">
        <v>45031</v>
      </c>
      <c r="AB2820" t="s">
        <v>41</v>
      </c>
      <c r="AC2820" t="s">
        <v>51</v>
      </c>
      <c r="AD2820" t="s">
        <v>73</v>
      </c>
      <c r="AE2820">
        <v>4</v>
      </c>
      <c r="AF2820" s="5">
        <v>743.92</v>
      </c>
      <c r="AG2820">
        <v>72</v>
      </c>
      <c r="AH2820" t="str">
        <f t="shared" si="44"/>
        <v>Old</v>
      </c>
    </row>
    <row r="2821" spans="1:34" x14ac:dyDescent="0.25">
      <c r="A2821">
        <v>3397</v>
      </c>
      <c r="B2821" s="1">
        <v>44870</v>
      </c>
      <c r="C2821">
        <v>3</v>
      </c>
      <c r="D2821" t="s">
        <v>28</v>
      </c>
      <c r="E2821" t="s">
        <v>94</v>
      </c>
      <c r="F2821" t="s">
        <v>30</v>
      </c>
      <c r="G2821" t="s">
        <v>46</v>
      </c>
      <c r="H2821" t="s">
        <v>45</v>
      </c>
      <c r="I2821" t="s">
        <v>46</v>
      </c>
      <c r="J2821" t="s">
        <v>34</v>
      </c>
      <c r="K2821" t="s">
        <v>188</v>
      </c>
      <c r="L2821" t="s">
        <v>70</v>
      </c>
      <c r="M2821" s="1">
        <v>18168</v>
      </c>
      <c r="N2821" t="s">
        <v>36</v>
      </c>
      <c r="O2821" t="s">
        <v>37</v>
      </c>
      <c r="P2821" t="s">
        <v>84</v>
      </c>
      <c r="Q2821" t="s">
        <v>61</v>
      </c>
      <c r="R2821" t="s">
        <v>40</v>
      </c>
      <c r="S2821" t="str">
        <f>IF(Table1[[#This Row],[Current Employee Rating]]&gt;=4,"High Performer",IF(Table1[[#This Row],[Current Employee Rating]]&gt;=3,"Average Performer","Low Performer"))</f>
        <v>Average Performer</v>
      </c>
      <c r="T2821">
        <v>3</v>
      </c>
      <c r="U2821" s="1">
        <v>45007</v>
      </c>
      <c r="V2821">
        <v>3</v>
      </c>
      <c r="W2821" t="str">
        <f>IF(Table1[[#This Row],[Engagement Score]]&lt;3,"Low",IF(Table1[[#This Row],[Engagement Score]]&lt;4,"Medium","High"))</f>
        <v>Medium</v>
      </c>
      <c r="X2821">
        <v>3</v>
      </c>
      <c r="Y2821" t="str">
        <f>IF(Table1[[#This Row],[Satisfaction Score]]&lt;3,"Unsatisfied",IF(Table1[[#This Row],[Satisfaction Score]]&lt;4,"Neutral","Satisfied"))</f>
        <v>Neutral</v>
      </c>
      <c r="Z2821">
        <v>2</v>
      </c>
      <c r="AA2821" s="1">
        <v>44839</v>
      </c>
      <c r="AB2821" t="s">
        <v>62</v>
      </c>
      <c r="AC2821" t="s">
        <v>42</v>
      </c>
      <c r="AD2821" t="s">
        <v>52</v>
      </c>
      <c r="AE2821">
        <v>2</v>
      </c>
      <c r="AF2821" s="5">
        <v>826.58</v>
      </c>
      <c r="AG2821">
        <v>73</v>
      </c>
      <c r="AH2821" t="str">
        <f t="shared" si="44"/>
        <v>Old</v>
      </c>
    </row>
    <row r="2822" spans="1:34" x14ac:dyDescent="0.25">
      <c r="A2822">
        <v>3398</v>
      </c>
      <c r="B2822" s="1">
        <v>43778</v>
      </c>
      <c r="C2822">
        <v>6</v>
      </c>
      <c r="D2822" t="s">
        <v>28</v>
      </c>
      <c r="E2822" t="s">
        <v>54</v>
      </c>
      <c r="F2822" t="s">
        <v>30</v>
      </c>
      <c r="G2822" t="s">
        <v>46</v>
      </c>
      <c r="H2822" t="s">
        <v>45</v>
      </c>
      <c r="I2822" t="s">
        <v>55</v>
      </c>
      <c r="J2822" t="s">
        <v>34</v>
      </c>
      <c r="K2822" t="s">
        <v>188</v>
      </c>
      <c r="L2822" t="s">
        <v>65</v>
      </c>
      <c r="M2822" s="1">
        <v>20800</v>
      </c>
      <c r="N2822" t="s">
        <v>36</v>
      </c>
      <c r="O2822" t="s">
        <v>37</v>
      </c>
      <c r="P2822" t="s">
        <v>60</v>
      </c>
      <c r="Q2822" t="s">
        <v>61</v>
      </c>
      <c r="R2822" t="s">
        <v>40</v>
      </c>
      <c r="S2822" t="str">
        <f>IF(Table1[[#This Row],[Current Employee Rating]]&gt;=4,"High Performer",IF(Table1[[#This Row],[Current Employee Rating]]&gt;=3,"Average Performer","Low Performer"))</f>
        <v>Average Performer</v>
      </c>
      <c r="T2822">
        <v>3</v>
      </c>
      <c r="U2822" s="1">
        <v>44788</v>
      </c>
      <c r="V2822">
        <v>5</v>
      </c>
      <c r="W2822" t="str">
        <f>IF(Table1[[#This Row],[Engagement Score]]&lt;3,"Low",IF(Table1[[#This Row],[Engagement Score]]&lt;4,"Medium","High"))</f>
        <v>High</v>
      </c>
      <c r="X2822">
        <v>2</v>
      </c>
      <c r="Y2822" t="str">
        <f>IF(Table1[[#This Row],[Satisfaction Score]]&lt;3,"Unsatisfied",IF(Table1[[#This Row],[Satisfaction Score]]&lt;4,"Neutral","Satisfied"))</f>
        <v>Unsatisfied</v>
      </c>
      <c r="Z2822">
        <v>1</v>
      </c>
      <c r="AA2822" s="1">
        <v>44797</v>
      </c>
      <c r="AB2822" t="s">
        <v>62</v>
      </c>
      <c r="AC2822" t="s">
        <v>51</v>
      </c>
      <c r="AD2822" t="s">
        <v>73</v>
      </c>
      <c r="AE2822">
        <v>2</v>
      </c>
      <c r="AF2822" s="5">
        <v>155.61000000000001</v>
      </c>
      <c r="AG2822">
        <v>63</v>
      </c>
      <c r="AH2822" t="str">
        <f t="shared" si="44"/>
        <v>Old</v>
      </c>
    </row>
    <row r="2823" spans="1:34" x14ac:dyDescent="0.25">
      <c r="A2823">
        <v>3399</v>
      </c>
      <c r="B2823" s="1">
        <v>44717</v>
      </c>
      <c r="C2823">
        <v>3</v>
      </c>
      <c r="D2823" t="s">
        <v>28</v>
      </c>
      <c r="E2823" t="s">
        <v>81</v>
      </c>
      <c r="F2823" t="s">
        <v>30</v>
      </c>
      <c r="G2823" t="s">
        <v>55</v>
      </c>
      <c r="H2823" t="s">
        <v>56</v>
      </c>
      <c r="I2823" t="s">
        <v>55</v>
      </c>
      <c r="J2823" t="s">
        <v>34</v>
      </c>
      <c r="K2823" t="s">
        <v>188</v>
      </c>
      <c r="L2823" t="s">
        <v>47</v>
      </c>
      <c r="M2823" s="1">
        <v>30737</v>
      </c>
      <c r="N2823" t="s">
        <v>36</v>
      </c>
      <c r="O2823" t="s">
        <v>37</v>
      </c>
      <c r="P2823" t="s">
        <v>38</v>
      </c>
      <c r="Q2823" t="s">
        <v>39</v>
      </c>
      <c r="R2823" t="s">
        <v>40</v>
      </c>
      <c r="S2823" t="str">
        <f>IF(Table1[[#This Row],[Current Employee Rating]]&gt;=4,"High Performer",IF(Table1[[#This Row],[Current Employee Rating]]&gt;=3,"Average Performer","Low Performer"))</f>
        <v>Low Performer</v>
      </c>
      <c r="T2823">
        <v>2</v>
      </c>
      <c r="U2823" s="1">
        <v>45069</v>
      </c>
      <c r="V2823">
        <v>4</v>
      </c>
      <c r="W2823" t="str">
        <f>IF(Table1[[#This Row],[Engagement Score]]&lt;3,"Low",IF(Table1[[#This Row],[Engagement Score]]&lt;4,"Medium","High"))</f>
        <v>High</v>
      </c>
      <c r="X2823">
        <v>4</v>
      </c>
      <c r="Y2823" t="str">
        <f>IF(Table1[[#This Row],[Satisfaction Score]]&lt;3,"Unsatisfied",IF(Table1[[#This Row],[Satisfaction Score]]&lt;4,"Neutral","Satisfied"))</f>
        <v>Satisfied</v>
      </c>
      <c r="Z2823">
        <v>5</v>
      </c>
      <c r="AA2823" s="1">
        <v>44896</v>
      </c>
      <c r="AB2823" t="s">
        <v>41</v>
      </c>
      <c r="AC2823" t="s">
        <v>51</v>
      </c>
      <c r="AD2823" t="s">
        <v>43</v>
      </c>
      <c r="AE2823">
        <v>3</v>
      </c>
      <c r="AF2823" s="5">
        <v>898.26</v>
      </c>
      <c r="AG2823">
        <v>38</v>
      </c>
      <c r="AH2823" t="str">
        <f t="shared" si="44"/>
        <v>Adult</v>
      </c>
    </row>
    <row r="2824" spans="1:34" x14ac:dyDescent="0.25">
      <c r="A2824">
        <v>3400</v>
      </c>
      <c r="B2824" s="1">
        <v>44460</v>
      </c>
      <c r="C2824">
        <v>4</v>
      </c>
      <c r="D2824" t="s">
        <v>28</v>
      </c>
      <c r="E2824" t="s">
        <v>87</v>
      </c>
      <c r="F2824" t="s">
        <v>30</v>
      </c>
      <c r="G2824" t="s">
        <v>55</v>
      </c>
      <c r="H2824" t="s">
        <v>32</v>
      </c>
      <c r="I2824" t="s">
        <v>33</v>
      </c>
      <c r="J2824" t="s">
        <v>34</v>
      </c>
      <c r="K2824" t="s">
        <v>188</v>
      </c>
      <c r="L2824" t="s">
        <v>100</v>
      </c>
      <c r="M2824" s="1">
        <v>25723</v>
      </c>
      <c r="N2824" t="s">
        <v>36</v>
      </c>
      <c r="O2824" t="s">
        <v>37</v>
      </c>
      <c r="P2824" t="s">
        <v>72</v>
      </c>
      <c r="Q2824" t="s">
        <v>77</v>
      </c>
      <c r="R2824" t="s">
        <v>40</v>
      </c>
      <c r="S2824" t="str">
        <f>IF(Table1[[#This Row],[Current Employee Rating]]&gt;=4,"High Performer",IF(Table1[[#This Row],[Current Employee Rating]]&gt;=3,"Average Performer","Low Performer"))</f>
        <v>Low Performer</v>
      </c>
      <c r="T2824">
        <v>1</v>
      </c>
      <c r="U2824" s="1">
        <v>44925</v>
      </c>
      <c r="V2824">
        <v>2</v>
      </c>
      <c r="W2824" t="str">
        <f>IF(Table1[[#This Row],[Engagement Score]]&lt;3,"Low",IF(Table1[[#This Row],[Engagement Score]]&lt;4,"Medium","High"))</f>
        <v>Low</v>
      </c>
      <c r="X2824">
        <v>5</v>
      </c>
      <c r="Y2824" t="str">
        <f>IF(Table1[[#This Row],[Satisfaction Score]]&lt;3,"Unsatisfied",IF(Table1[[#This Row],[Satisfaction Score]]&lt;4,"Neutral","Satisfied"))</f>
        <v>Satisfied</v>
      </c>
      <c r="Z2824">
        <v>3</v>
      </c>
      <c r="AA2824" s="1">
        <v>45128</v>
      </c>
      <c r="AB2824" t="s">
        <v>41</v>
      </c>
      <c r="AC2824" t="s">
        <v>51</v>
      </c>
      <c r="AD2824" t="s">
        <v>73</v>
      </c>
      <c r="AE2824">
        <v>1</v>
      </c>
      <c r="AF2824" s="5">
        <v>639.05999999999995</v>
      </c>
      <c r="AG2824">
        <v>51</v>
      </c>
      <c r="AH2824" t="str">
        <f t="shared" si="44"/>
        <v>Middle Aged</v>
      </c>
    </row>
    <row r="2825" spans="1:34" x14ac:dyDescent="0.25">
      <c r="A2825">
        <v>3402</v>
      </c>
      <c r="B2825" s="1">
        <v>44258</v>
      </c>
      <c r="C2825">
        <v>5</v>
      </c>
      <c r="D2825" t="s">
        <v>28</v>
      </c>
      <c r="E2825" t="s">
        <v>29</v>
      </c>
      <c r="F2825" t="s">
        <v>108</v>
      </c>
      <c r="G2825" t="s">
        <v>46</v>
      </c>
      <c r="H2825" t="s">
        <v>32</v>
      </c>
      <c r="I2825" t="s">
        <v>55</v>
      </c>
      <c r="J2825" t="s">
        <v>34</v>
      </c>
      <c r="K2825" t="s">
        <v>188</v>
      </c>
      <c r="L2825" t="s">
        <v>70</v>
      </c>
      <c r="M2825" s="1">
        <v>26267</v>
      </c>
      <c r="N2825" t="s">
        <v>36</v>
      </c>
      <c r="O2825" t="s">
        <v>48</v>
      </c>
      <c r="P2825" t="s">
        <v>72</v>
      </c>
      <c r="Q2825" t="s">
        <v>61</v>
      </c>
      <c r="R2825" t="s">
        <v>40</v>
      </c>
      <c r="S2825" t="str">
        <f>IF(Table1[[#This Row],[Current Employee Rating]]&gt;=4,"High Performer",IF(Table1[[#This Row],[Current Employee Rating]]&gt;=3,"Average Performer","Low Performer"))</f>
        <v>Average Performer</v>
      </c>
      <c r="T2825">
        <v>3</v>
      </c>
      <c r="U2825" s="1">
        <v>45039</v>
      </c>
      <c r="V2825">
        <v>1</v>
      </c>
      <c r="W2825" t="str">
        <f>IF(Table1[[#This Row],[Engagement Score]]&lt;3,"Low",IF(Table1[[#This Row],[Engagement Score]]&lt;4,"Medium","High"))</f>
        <v>Low</v>
      </c>
      <c r="X2825">
        <v>4</v>
      </c>
      <c r="Y2825" t="str">
        <f>IF(Table1[[#This Row],[Satisfaction Score]]&lt;3,"Unsatisfied",IF(Table1[[#This Row],[Satisfaction Score]]&lt;4,"Neutral","Satisfied"))</f>
        <v>Satisfied</v>
      </c>
      <c r="Z2825">
        <v>4</v>
      </c>
      <c r="AA2825" s="1">
        <v>45112</v>
      </c>
      <c r="AB2825" t="s">
        <v>50</v>
      </c>
      <c r="AC2825" t="s">
        <v>51</v>
      </c>
      <c r="AD2825" t="s">
        <v>52</v>
      </c>
      <c r="AE2825">
        <v>2</v>
      </c>
      <c r="AF2825" s="5">
        <v>783.25</v>
      </c>
      <c r="AG2825">
        <v>50</v>
      </c>
      <c r="AH2825" t="str">
        <f t="shared" si="44"/>
        <v>Middle Aged</v>
      </c>
    </row>
    <row r="2826" spans="1:34" x14ac:dyDescent="0.25">
      <c r="A2826">
        <v>3403</v>
      </c>
      <c r="B2826" s="1">
        <v>44246</v>
      </c>
      <c r="C2826">
        <v>5</v>
      </c>
      <c r="D2826" t="s">
        <v>28</v>
      </c>
      <c r="E2826" t="s">
        <v>69</v>
      </c>
      <c r="F2826" t="s">
        <v>108</v>
      </c>
      <c r="G2826" t="s">
        <v>31</v>
      </c>
      <c r="H2826" t="s">
        <v>45</v>
      </c>
      <c r="I2826" t="s">
        <v>55</v>
      </c>
      <c r="J2826" t="s">
        <v>34</v>
      </c>
      <c r="K2826" t="s">
        <v>188</v>
      </c>
      <c r="L2826" t="s">
        <v>70</v>
      </c>
      <c r="M2826" s="1">
        <v>27640</v>
      </c>
      <c r="N2826" t="s">
        <v>36</v>
      </c>
      <c r="O2826" t="s">
        <v>37</v>
      </c>
      <c r="P2826" t="s">
        <v>84</v>
      </c>
      <c r="Q2826" t="s">
        <v>67</v>
      </c>
      <c r="R2826" t="s">
        <v>78</v>
      </c>
      <c r="S2826" t="str">
        <f>IF(Table1[[#This Row],[Current Employee Rating]]&gt;=4,"High Performer",IF(Table1[[#This Row],[Current Employee Rating]]&gt;=3,"Average Performer","Low Performer"))</f>
        <v>Average Performer</v>
      </c>
      <c r="T2826">
        <v>3</v>
      </c>
      <c r="U2826" s="1">
        <v>44991</v>
      </c>
      <c r="V2826">
        <v>4</v>
      </c>
      <c r="W2826" t="str">
        <f>IF(Table1[[#This Row],[Engagement Score]]&lt;3,"Low",IF(Table1[[#This Row],[Engagement Score]]&lt;4,"Medium","High"))</f>
        <v>High</v>
      </c>
      <c r="X2826">
        <v>4</v>
      </c>
      <c r="Y2826" t="str">
        <f>IF(Table1[[#This Row],[Satisfaction Score]]&lt;3,"Unsatisfied",IF(Table1[[#This Row],[Satisfaction Score]]&lt;4,"Neutral","Satisfied"))</f>
        <v>Satisfied</v>
      </c>
      <c r="Z2826">
        <v>3</v>
      </c>
      <c r="AA2826" s="1">
        <v>45085</v>
      </c>
      <c r="AB2826" t="s">
        <v>92</v>
      </c>
      <c r="AC2826" t="s">
        <v>51</v>
      </c>
      <c r="AD2826" t="s">
        <v>63</v>
      </c>
      <c r="AE2826">
        <v>5</v>
      </c>
      <c r="AF2826" s="5">
        <v>406.68</v>
      </c>
      <c r="AG2826">
        <v>46</v>
      </c>
      <c r="AH2826" t="str">
        <f t="shared" si="44"/>
        <v>Middle Aged</v>
      </c>
    </row>
    <row r="2827" spans="1:34" x14ac:dyDescent="0.25">
      <c r="A2827">
        <v>3406</v>
      </c>
      <c r="B2827" s="1">
        <v>43915</v>
      </c>
      <c r="C2827">
        <v>6</v>
      </c>
      <c r="D2827" t="s">
        <v>28</v>
      </c>
      <c r="E2827" t="s">
        <v>81</v>
      </c>
      <c r="F2827" t="s">
        <v>108</v>
      </c>
      <c r="G2827" t="s">
        <v>31</v>
      </c>
      <c r="H2827" t="s">
        <v>32</v>
      </c>
      <c r="I2827" t="s">
        <v>33</v>
      </c>
      <c r="J2827" t="s">
        <v>34</v>
      </c>
      <c r="K2827" t="s">
        <v>188</v>
      </c>
      <c r="L2827" t="s">
        <v>35</v>
      </c>
      <c r="M2827" s="1">
        <v>20226</v>
      </c>
      <c r="N2827" t="s">
        <v>36</v>
      </c>
      <c r="O2827" t="s">
        <v>37</v>
      </c>
      <c r="P2827" t="s">
        <v>60</v>
      </c>
      <c r="Q2827" t="s">
        <v>61</v>
      </c>
      <c r="R2827" t="s">
        <v>40</v>
      </c>
      <c r="S2827" t="str">
        <f>IF(Table1[[#This Row],[Current Employee Rating]]&gt;=4,"High Performer",IF(Table1[[#This Row],[Current Employee Rating]]&gt;=3,"Average Performer","Low Performer"))</f>
        <v>High Performer</v>
      </c>
      <c r="T2827">
        <v>5</v>
      </c>
      <c r="U2827" s="1">
        <v>45123</v>
      </c>
      <c r="V2827">
        <v>5</v>
      </c>
      <c r="W2827" t="str">
        <f>IF(Table1[[#This Row],[Engagement Score]]&lt;3,"Low",IF(Table1[[#This Row],[Engagement Score]]&lt;4,"Medium","High"))</f>
        <v>High</v>
      </c>
      <c r="X2827">
        <v>5</v>
      </c>
      <c r="Y2827" t="str">
        <f>IF(Table1[[#This Row],[Satisfaction Score]]&lt;3,"Unsatisfied",IF(Table1[[#This Row],[Satisfaction Score]]&lt;4,"Neutral","Satisfied"))</f>
        <v>Satisfied</v>
      </c>
      <c r="Z2827">
        <v>4</v>
      </c>
      <c r="AA2827" s="1">
        <v>45043</v>
      </c>
      <c r="AB2827" t="s">
        <v>50</v>
      </c>
      <c r="AC2827" t="s">
        <v>42</v>
      </c>
      <c r="AD2827" t="s">
        <v>52</v>
      </c>
      <c r="AE2827">
        <v>1</v>
      </c>
      <c r="AF2827" s="5">
        <v>538.94000000000005</v>
      </c>
      <c r="AG2827">
        <v>65</v>
      </c>
      <c r="AH2827" t="str">
        <f t="shared" si="44"/>
        <v>Old</v>
      </c>
    </row>
    <row r="2828" spans="1:34" x14ac:dyDescent="0.25">
      <c r="A2828">
        <v>3407</v>
      </c>
      <c r="B2828" s="1">
        <v>44301</v>
      </c>
      <c r="C2828">
        <v>5</v>
      </c>
      <c r="D2828" t="s">
        <v>106</v>
      </c>
      <c r="E2828" t="s">
        <v>74</v>
      </c>
      <c r="F2828" t="s">
        <v>30</v>
      </c>
      <c r="G2828" t="s">
        <v>46</v>
      </c>
      <c r="H2828" t="s">
        <v>32</v>
      </c>
      <c r="I2828" t="s">
        <v>33</v>
      </c>
      <c r="J2828" t="s">
        <v>34</v>
      </c>
      <c r="K2828" t="s">
        <v>188</v>
      </c>
      <c r="L2828" t="s">
        <v>70</v>
      </c>
      <c r="M2828" s="1">
        <v>19416</v>
      </c>
      <c r="N2828" t="s">
        <v>36</v>
      </c>
      <c r="O2828" t="s">
        <v>37</v>
      </c>
      <c r="P2828" t="s">
        <v>84</v>
      </c>
      <c r="Q2828" t="s">
        <v>61</v>
      </c>
      <c r="R2828" t="s">
        <v>40</v>
      </c>
      <c r="S2828" t="str">
        <f>IF(Table1[[#This Row],[Current Employee Rating]]&gt;=4,"High Performer",IF(Table1[[#This Row],[Current Employee Rating]]&gt;=3,"Average Performer","Low Performer"))</f>
        <v>High Performer</v>
      </c>
      <c r="T2828">
        <v>5</v>
      </c>
      <c r="U2828" s="1">
        <v>45055</v>
      </c>
      <c r="V2828">
        <v>1</v>
      </c>
      <c r="W2828" t="str">
        <f>IF(Table1[[#This Row],[Engagement Score]]&lt;3,"Low",IF(Table1[[#This Row],[Engagement Score]]&lt;4,"Medium","High"))</f>
        <v>Low</v>
      </c>
      <c r="X2828">
        <v>3</v>
      </c>
      <c r="Y2828" t="str">
        <f>IF(Table1[[#This Row],[Satisfaction Score]]&lt;3,"Unsatisfied",IF(Table1[[#This Row],[Satisfaction Score]]&lt;4,"Neutral","Satisfied"))</f>
        <v>Neutral</v>
      </c>
      <c r="Z2828">
        <v>5</v>
      </c>
      <c r="AA2828" s="1">
        <v>44963</v>
      </c>
      <c r="AB2828" t="s">
        <v>41</v>
      </c>
      <c r="AC2828" t="s">
        <v>51</v>
      </c>
      <c r="AD2828" t="s">
        <v>52</v>
      </c>
      <c r="AE2828">
        <v>1</v>
      </c>
      <c r="AF2828" s="5">
        <v>501.87</v>
      </c>
      <c r="AG2828">
        <v>68</v>
      </c>
      <c r="AH2828" t="str">
        <f t="shared" si="44"/>
        <v>Old</v>
      </c>
    </row>
    <row r="2829" spans="1:34" x14ac:dyDescent="0.25">
      <c r="A2829">
        <v>3408</v>
      </c>
      <c r="B2829" s="1">
        <v>44910</v>
      </c>
      <c r="C2829">
        <v>3</v>
      </c>
      <c r="D2829" t="s">
        <v>106</v>
      </c>
      <c r="E2829" t="s">
        <v>81</v>
      </c>
      <c r="F2829" t="s">
        <v>108</v>
      </c>
      <c r="G2829" t="s">
        <v>31</v>
      </c>
      <c r="H2829" t="s">
        <v>56</v>
      </c>
      <c r="I2829" t="s">
        <v>55</v>
      </c>
      <c r="J2829" t="s">
        <v>34</v>
      </c>
      <c r="K2829" t="s">
        <v>188</v>
      </c>
      <c r="L2829" t="s">
        <v>70</v>
      </c>
      <c r="M2829" s="1">
        <v>23749</v>
      </c>
      <c r="N2829" t="s">
        <v>36</v>
      </c>
      <c r="O2829" t="s">
        <v>48</v>
      </c>
      <c r="P2829" t="s">
        <v>84</v>
      </c>
      <c r="Q2829" t="s">
        <v>77</v>
      </c>
      <c r="R2829" t="s">
        <v>40</v>
      </c>
      <c r="S2829" t="str">
        <f>IF(Table1[[#This Row],[Current Employee Rating]]&gt;=4,"High Performer",IF(Table1[[#This Row],[Current Employee Rating]]&gt;=3,"Average Performer","Low Performer"))</f>
        <v>Average Performer</v>
      </c>
      <c r="T2829">
        <v>3</v>
      </c>
      <c r="U2829" s="1">
        <v>45079</v>
      </c>
      <c r="V2829">
        <v>2</v>
      </c>
      <c r="W2829" t="str">
        <f>IF(Table1[[#This Row],[Engagement Score]]&lt;3,"Low",IF(Table1[[#This Row],[Engagement Score]]&lt;4,"Medium","High"))</f>
        <v>Low</v>
      </c>
      <c r="X2829">
        <v>2</v>
      </c>
      <c r="Y2829" t="str">
        <f>IF(Table1[[#This Row],[Satisfaction Score]]&lt;3,"Unsatisfied",IF(Table1[[#This Row],[Satisfaction Score]]&lt;4,"Neutral","Satisfied"))</f>
        <v>Unsatisfied</v>
      </c>
      <c r="Z2829">
        <v>4</v>
      </c>
      <c r="AA2829" s="1">
        <v>44786</v>
      </c>
      <c r="AB2829" t="s">
        <v>41</v>
      </c>
      <c r="AC2829" t="s">
        <v>51</v>
      </c>
      <c r="AD2829" t="s">
        <v>43</v>
      </c>
      <c r="AE2829">
        <v>5</v>
      </c>
      <c r="AF2829" s="5">
        <v>877.62</v>
      </c>
      <c r="AG2829">
        <v>57</v>
      </c>
      <c r="AH2829" t="str">
        <f t="shared" si="44"/>
        <v>Middle Aged</v>
      </c>
    </row>
    <row r="2830" spans="1:34" x14ac:dyDescent="0.25">
      <c r="A2830">
        <v>3409</v>
      </c>
      <c r="B2830" s="1">
        <v>44842</v>
      </c>
      <c r="C2830">
        <v>3</v>
      </c>
      <c r="D2830" t="s">
        <v>106</v>
      </c>
      <c r="E2830" t="s">
        <v>54</v>
      </c>
      <c r="F2830" t="s">
        <v>30</v>
      </c>
      <c r="G2830" t="s">
        <v>31</v>
      </c>
      <c r="H2830" t="s">
        <v>56</v>
      </c>
      <c r="I2830" t="s">
        <v>55</v>
      </c>
      <c r="J2830" t="s">
        <v>34</v>
      </c>
      <c r="K2830" t="s">
        <v>188</v>
      </c>
      <c r="L2830" t="s">
        <v>105</v>
      </c>
      <c r="M2830" s="1">
        <v>15780</v>
      </c>
      <c r="N2830" t="s">
        <v>36</v>
      </c>
      <c r="O2830" t="s">
        <v>48</v>
      </c>
      <c r="P2830" t="s">
        <v>84</v>
      </c>
      <c r="Q2830" t="s">
        <v>77</v>
      </c>
      <c r="R2830" t="s">
        <v>40</v>
      </c>
      <c r="S2830" t="str">
        <f>IF(Table1[[#This Row],[Current Employee Rating]]&gt;=4,"High Performer",IF(Table1[[#This Row],[Current Employee Rating]]&gt;=3,"Average Performer","Low Performer"))</f>
        <v>High Performer</v>
      </c>
      <c r="T2830">
        <v>4</v>
      </c>
      <c r="U2830" s="1">
        <v>44837</v>
      </c>
      <c r="V2830">
        <v>5</v>
      </c>
      <c r="W2830" t="str">
        <f>IF(Table1[[#This Row],[Engagement Score]]&lt;3,"Low",IF(Table1[[#This Row],[Engagement Score]]&lt;4,"Medium","High"))</f>
        <v>High</v>
      </c>
      <c r="X2830">
        <v>5</v>
      </c>
      <c r="Y2830" t="str">
        <f>IF(Table1[[#This Row],[Satisfaction Score]]&lt;3,"Unsatisfied",IF(Table1[[#This Row],[Satisfaction Score]]&lt;4,"Neutral","Satisfied"))</f>
        <v>Satisfied</v>
      </c>
      <c r="Z2830">
        <v>4</v>
      </c>
      <c r="AA2830" s="1">
        <v>45134</v>
      </c>
      <c r="AB2830" t="s">
        <v>68</v>
      </c>
      <c r="AC2830" t="s">
        <v>42</v>
      </c>
      <c r="AD2830" t="s">
        <v>43</v>
      </c>
      <c r="AE2830">
        <v>2</v>
      </c>
      <c r="AF2830" s="5">
        <v>575.11</v>
      </c>
      <c r="AG2830">
        <v>79</v>
      </c>
      <c r="AH2830" t="str">
        <f t="shared" si="44"/>
        <v>Old</v>
      </c>
    </row>
    <row r="2831" spans="1:34" x14ac:dyDescent="0.25">
      <c r="A2831">
        <v>3410</v>
      </c>
      <c r="B2831" s="1">
        <v>43452</v>
      </c>
      <c r="C2831">
        <v>7</v>
      </c>
      <c r="D2831" t="s">
        <v>106</v>
      </c>
      <c r="E2831" t="s">
        <v>69</v>
      </c>
      <c r="F2831" t="s">
        <v>30</v>
      </c>
      <c r="G2831" t="s">
        <v>31</v>
      </c>
      <c r="H2831" t="s">
        <v>32</v>
      </c>
      <c r="I2831" t="s">
        <v>33</v>
      </c>
      <c r="J2831" t="s">
        <v>34</v>
      </c>
      <c r="K2831" t="s">
        <v>188</v>
      </c>
      <c r="L2831" t="s">
        <v>104</v>
      </c>
      <c r="M2831" s="1">
        <v>29409</v>
      </c>
      <c r="N2831" t="s">
        <v>36</v>
      </c>
      <c r="O2831" t="s">
        <v>48</v>
      </c>
      <c r="P2831" t="s">
        <v>49</v>
      </c>
      <c r="Q2831" t="s">
        <v>39</v>
      </c>
      <c r="R2831" t="s">
        <v>40</v>
      </c>
      <c r="S2831" t="str">
        <f>IF(Table1[[#This Row],[Current Employee Rating]]&gt;=4,"High Performer",IF(Table1[[#This Row],[Current Employee Rating]]&gt;=3,"Average Performer","Low Performer"))</f>
        <v>Average Performer</v>
      </c>
      <c r="T2831">
        <v>3</v>
      </c>
      <c r="U2831" s="1">
        <v>44808</v>
      </c>
      <c r="V2831">
        <v>4</v>
      </c>
      <c r="W2831" t="str">
        <f>IF(Table1[[#This Row],[Engagement Score]]&lt;3,"Low",IF(Table1[[#This Row],[Engagement Score]]&lt;4,"Medium","High"))</f>
        <v>High</v>
      </c>
      <c r="X2831">
        <v>3</v>
      </c>
      <c r="Y2831" t="str">
        <f>IF(Table1[[#This Row],[Satisfaction Score]]&lt;3,"Unsatisfied",IF(Table1[[#This Row],[Satisfaction Score]]&lt;4,"Neutral","Satisfied"))</f>
        <v>Neutral</v>
      </c>
      <c r="Z2831">
        <v>4</v>
      </c>
      <c r="AA2831" s="1">
        <v>44990</v>
      </c>
      <c r="AB2831" t="s">
        <v>41</v>
      </c>
      <c r="AC2831" t="s">
        <v>51</v>
      </c>
      <c r="AD2831" t="s">
        <v>43</v>
      </c>
      <c r="AE2831">
        <v>2</v>
      </c>
      <c r="AF2831" s="5">
        <v>729.76</v>
      </c>
      <c r="AG2831">
        <v>38</v>
      </c>
      <c r="AH2831" t="str">
        <f t="shared" si="44"/>
        <v>Adult</v>
      </c>
    </row>
    <row r="2832" spans="1:34" x14ac:dyDescent="0.25">
      <c r="A2832">
        <v>3411</v>
      </c>
      <c r="B2832" s="1">
        <v>44840</v>
      </c>
      <c r="C2832">
        <v>3</v>
      </c>
      <c r="D2832" t="s">
        <v>106</v>
      </c>
      <c r="E2832" t="s">
        <v>29</v>
      </c>
      <c r="F2832" t="s">
        <v>30</v>
      </c>
      <c r="G2832" t="s">
        <v>55</v>
      </c>
      <c r="H2832" t="s">
        <v>56</v>
      </c>
      <c r="I2832" t="s">
        <v>46</v>
      </c>
      <c r="J2832" t="s">
        <v>34</v>
      </c>
      <c r="K2832" t="s">
        <v>188</v>
      </c>
      <c r="L2832" t="s">
        <v>75</v>
      </c>
      <c r="M2832" s="1">
        <v>17977</v>
      </c>
      <c r="N2832" t="s">
        <v>36</v>
      </c>
      <c r="O2832" t="s">
        <v>37</v>
      </c>
      <c r="P2832" t="s">
        <v>84</v>
      </c>
      <c r="Q2832" t="s">
        <v>61</v>
      </c>
      <c r="R2832" t="s">
        <v>40</v>
      </c>
      <c r="S2832" t="str">
        <f>IF(Table1[[#This Row],[Current Employee Rating]]&gt;=4,"High Performer",IF(Table1[[#This Row],[Current Employee Rating]]&gt;=3,"Average Performer","Low Performer"))</f>
        <v>Low Performer</v>
      </c>
      <c r="T2832">
        <v>2</v>
      </c>
      <c r="U2832" s="1">
        <v>44864</v>
      </c>
      <c r="V2832">
        <v>2</v>
      </c>
      <c r="W2832" t="str">
        <f>IF(Table1[[#This Row],[Engagement Score]]&lt;3,"Low",IF(Table1[[#This Row],[Engagement Score]]&lt;4,"Medium","High"))</f>
        <v>Low</v>
      </c>
      <c r="X2832">
        <v>3</v>
      </c>
      <c r="Y2832" t="str">
        <f>IF(Table1[[#This Row],[Satisfaction Score]]&lt;3,"Unsatisfied",IF(Table1[[#This Row],[Satisfaction Score]]&lt;4,"Neutral","Satisfied"))</f>
        <v>Neutral</v>
      </c>
      <c r="Z2832">
        <v>2</v>
      </c>
      <c r="AA2832" s="1">
        <v>45077</v>
      </c>
      <c r="AB2832" t="s">
        <v>50</v>
      </c>
      <c r="AC2832" t="s">
        <v>42</v>
      </c>
      <c r="AD2832" t="s">
        <v>52</v>
      </c>
      <c r="AE2832">
        <v>5</v>
      </c>
      <c r="AF2832" s="5">
        <v>961.53</v>
      </c>
      <c r="AG2832">
        <v>73</v>
      </c>
      <c r="AH2832" t="str">
        <f t="shared" si="44"/>
        <v>Old</v>
      </c>
    </row>
    <row r="2833" spans="1:34" x14ac:dyDescent="0.25">
      <c r="A2833">
        <v>3412</v>
      </c>
      <c r="B2833" s="1">
        <v>43827</v>
      </c>
      <c r="C2833">
        <v>6</v>
      </c>
      <c r="D2833" t="s">
        <v>106</v>
      </c>
      <c r="E2833" t="s">
        <v>85</v>
      </c>
      <c r="F2833" t="s">
        <v>30</v>
      </c>
      <c r="G2833" t="s">
        <v>46</v>
      </c>
      <c r="H2833" t="s">
        <v>45</v>
      </c>
      <c r="I2833" t="s">
        <v>55</v>
      </c>
      <c r="J2833" t="s">
        <v>34</v>
      </c>
      <c r="K2833" t="s">
        <v>188</v>
      </c>
      <c r="L2833" t="s">
        <v>100</v>
      </c>
      <c r="M2833" s="1">
        <v>33317</v>
      </c>
      <c r="N2833" t="s">
        <v>36</v>
      </c>
      <c r="O2833" t="s">
        <v>37</v>
      </c>
      <c r="P2833" t="s">
        <v>38</v>
      </c>
      <c r="Q2833" t="s">
        <v>77</v>
      </c>
      <c r="R2833" t="s">
        <v>78</v>
      </c>
      <c r="S2833" t="str">
        <f>IF(Table1[[#This Row],[Current Employee Rating]]&gt;=4,"High Performer",IF(Table1[[#This Row],[Current Employee Rating]]&gt;=3,"Average Performer","Low Performer"))</f>
        <v>Average Performer</v>
      </c>
      <c r="T2833">
        <v>3</v>
      </c>
      <c r="U2833" s="1">
        <v>44828</v>
      </c>
      <c r="V2833">
        <v>5</v>
      </c>
      <c r="W2833" t="str">
        <f>IF(Table1[[#This Row],[Engagement Score]]&lt;3,"Low",IF(Table1[[#This Row],[Engagement Score]]&lt;4,"Medium","High"))</f>
        <v>High</v>
      </c>
      <c r="X2833">
        <v>4</v>
      </c>
      <c r="Y2833" t="str">
        <f>IF(Table1[[#This Row],[Satisfaction Score]]&lt;3,"Unsatisfied",IF(Table1[[#This Row],[Satisfaction Score]]&lt;4,"Neutral","Satisfied"))</f>
        <v>Satisfied</v>
      </c>
      <c r="Z2833">
        <v>4</v>
      </c>
      <c r="AA2833" s="1">
        <v>44841</v>
      </c>
      <c r="AB2833" t="s">
        <v>41</v>
      </c>
      <c r="AC2833" t="s">
        <v>51</v>
      </c>
      <c r="AD2833" t="s">
        <v>52</v>
      </c>
      <c r="AE2833">
        <v>2</v>
      </c>
      <c r="AF2833" s="5">
        <v>966.67</v>
      </c>
      <c r="AG2833">
        <v>28</v>
      </c>
      <c r="AH2833" t="str">
        <f t="shared" si="44"/>
        <v>Adult</v>
      </c>
    </row>
    <row r="2834" spans="1:34" x14ac:dyDescent="0.25">
      <c r="A2834">
        <v>3413</v>
      </c>
      <c r="B2834" s="1">
        <v>43794</v>
      </c>
      <c r="C2834">
        <v>6</v>
      </c>
      <c r="D2834" t="s">
        <v>106</v>
      </c>
      <c r="E2834" t="s">
        <v>44</v>
      </c>
      <c r="F2834" t="s">
        <v>30</v>
      </c>
      <c r="G2834" t="s">
        <v>31</v>
      </c>
      <c r="H2834" t="s">
        <v>56</v>
      </c>
      <c r="I2834" t="s">
        <v>33</v>
      </c>
      <c r="J2834" t="s">
        <v>34</v>
      </c>
      <c r="K2834" t="s">
        <v>188</v>
      </c>
      <c r="L2834" t="s">
        <v>70</v>
      </c>
      <c r="M2834" s="1">
        <v>22995</v>
      </c>
      <c r="N2834" t="s">
        <v>36</v>
      </c>
      <c r="O2834" t="s">
        <v>37</v>
      </c>
      <c r="P2834" t="s">
        <v>38</v>
      </c>
      <c r="Q2834" t="s">
        <v>61</v>
      </c>
      <c r="R2834" t="s">
        <v>40</v>
      </c>
      <c r="S2834" t="str">
        <f>IF(Table1[[#This Row],[Current Employee Rating]]&gt;=4,"High Performer",IF(Table1[[#This Row],[Current Employee Rating]]&gt;=3,"Average Performer","Low Performer"))</f>
        <v>High Performer</v>
      </c>
      <c r="T2834">
        <v>5</v>
      </c>
      <c r="U2834" s="1">
        <v>44917</v>
      </c>
      <c r="V2834">
        <v>1</v>
      </c>
      <c r="W2834" t="str">
        <f>IF(Table1[[#This Row],[Engagement Score]]&lt;3,"Low",IF(Table1[[#This Row],[Engagement Score]]&lt;4,"Medium","High"))</f>
        <v>Low</v>
      </c>
      <c r="X2834">
        <v>2</v>
      </c>
      <c r="Y2834" t="str">
        <f>IF(Table1[[#This Row],[Satisfaction Score]]&lt;3,"Unsatisfied",IF(Table1[[#This Row],[Satisfaction Score]]&lt;4,"Neutral","Satisfied"))</f>
        <v>Unsatisfied</v>
      </c>
      <c r="Z2834">
        <v>5</v>
      </c>
      <c r="AA2834" s="1">
        <v>45005</v>
      </c>
      <c r="AB2834" t="s">
        <v>50</v>
      </c>
      <c r="AC2834" t="s">
        <v>51</v>
      </c>
      <c r="AD2834" t="s">
        <v>73</v>
      </c>
      <c r="AE2834">
        <v>5</v>
      </c>
      <c r="AF2834" s="5">
        <v>394.1</v>
      </c>
      <c r="AG2834">
        <v>57</v>
      </c>
      <c r="AH2834" t="str">
        <f t="shared" si="44"/>
        <v>Middle Aged</v>
      </c>
    </row>
    <row r="2835" spans="1:34" x14ac:dyDescent="0.25">
      <c r="A2835">
        <v>3414</v>
      </c>
      <c r="B2835" s="1">
        <v>44715</v>
      </c>
      <c r="C2835">
        <v>3</v>
      </c>
      <c r="D2835" t="s">
        <v>28</v>
      </c>
      <c r="E2835" t="s">
        <v>87</v>
      </c>
      <c r="F2835" t="s">
        <v>30</v>
      </c>
      <c r="G2835" t="s">
        <v>31</v>
      </c>
      <c r="H2835" t="s">
        <v>32</v>
      </c>
      <c r="I2835" t="s">
        <v>33</v>
      </c>
      <c r="J2835" t="s">
        <v>34</v>
      </c>
      <c r="K2835" t="s">
        <v>188</v>
      </c>
      <c r="L2835" t="s">
        <v>65</v>
      </c>
      <c r="M2835" s="1">
        <v>35919</v>
      </c>
      <c r="N2835" t="s">
        <v>36</v>
      </c>
      <c r="O2835" t="s">
        <v>37</v>
      </c>
      <c r="P2835" t="s">
        <v>49</v>
      </c>
      <c r="Q2835" t="s">
        <v>67</v>
      </c>
      <c r="R2835" t="s">
        <v>78</v>
      </c>
      <c r="S2835" t="str">
        <f>IF(Table1[[#This Row],[Current Employee Rating]]&gt;=4,"High Performer",IF(Table1[[#This Row],[Current Employee Rating]]&gt;=3,"Average Performer","Low Performer"))</f>
        <v>Average Performer</v>
      </c>
      <c r="T2835">
        <v>3</v>
      </c>
      <c r="U2835" s="1">
        <v>44963</v>
      </c>
      <c r="V2835">
        <v>5</v>
      </c>
      <c r="W2835" t="str">
        <f>IF(Table1[[#This Row],[Engagement Score]]&lt;3,"Low",IF(Table1[[#This Row],[Engagement Score]]&lt;4,"Medium","High"))</f>
        <v>High</v>
      </c>
      <c r="X2835">
        <v>2</v>
      </c>
      <c r="Y2835" t="str">
        <f>IF(Table1[[#This Row],[Satisfaction Score]]&lt;3,"Unsatisfied",IF(Table1[[#This Row],[Satisfaction Score]]&lt;4,"Neutral","Satisfied"))</f>
        <v>Unsatisfied</v>
      </c>
      <c r="Z2835">
        <v>4</v>
      </c>
      <c r="AA2835" s="1">
        <v>45130</v>
      </c>
      <c r="AB2835" t="s">
        <v>62</v>
      </c>
      <c r="AC2835" t="s">
        <v>51</v>
      </c>
      <c r="AD2835" t="s">
        <v>52</v>
      </c>
      <c r="AE2835">
        <v>2</v>
      </c>
      <c r="AF2835" s="5">
        <v>616.09</v>
      </c>
      <c r="AG2835">
        <v>24</v>
      </c>
      <c r="AH2835" t="str">
        <f t="shared" si="44"/>
        <v>Young Adult</v>
      </c>
    </row>
    <row r="2836" spans="1:34" x14ac:dyDescent="0.25">
      <c r="A2836">
        <v>3415</v>
      </c>
      <c r="B2836" s="1">
        <v>44813</v>
      </c>
      <c r="C2836">
        <v>3</v>
      </c>
      <c r="D2836" t="s">
        <v>28</v>
      </c>
      <c r="E2836" t="s">
        <v>64</v>
      </c>
      <c r="F2836" t="s">
        <v>108</v>
      </c>
      <c r="G2836" t="s">
        <v>55</v>
      </c>
      <c r="H2836" t="s">
        <v>45</v>
      </c>
      <c r="I2836" t="s">
        <v>46</v>
      </c>
      <c r="J2836" t="s">
        <v>34</v>
      </c>
      <c r="K2836" t="s">
        <v>188</v>
      </c>
      <c r="L2836" t="s">
        <v>89</v>
      </c>
      <c r="M2836" s="1">
        <v>27316</v>
      </c>
      <c r="N2836" t="s">
        <v>36</v>
      </c>
      <c r="O2836" t="s">
        <v>48</v>
      </c>
      <c r="P2836" t="s">
        <v>49</v>
      </c>
      <c r="Q2836" t="s">
        <v>39</v>
      </c>
      <c r="R2836" t="s">
        <v>40</v>
      </c>
      <c r="S2836" t="str">
        <f>IF(Table1[[#This Row],[Current Employee Rating]]&gt;=4,"High Performer",IF(Table1[[#This Row],[Current Employee Rating]]&gt;=3,"Average Performer","Low Performer"))</f>
        <v>Average Performer</v>
      </c>
      <c r="T2836">
        <v>3</v>
      </c>
      <c r="U2836" s="1">
        <v>45085</v>
      </c>
      <c r="V2836">
        <v>2</v>
      </c>
      <c r="W2836" t="str">
        <f>IF(Table1[[#This Row],[Engagement Score]]&lt;3,"Low",IF(Table1[[#This Row],[Engagement Score]]&lt;4,"Medium","High"))</f>
        <v>Low</v>
      </c>
      <c r="X2836">
        <v>5</v>
      </c>
      <c r="Y2836" t="str">
        <f>IF(Table1[[#This Row],[Satisfaction Score]]&lt;3,"Unsatisfied",IF(Table1[[#This Row],[Satisfaction Score]]&lt;4,"Neutral","Satisfied"))</f>
        <v>Satisfied</v>
      </c>
      <c r="Z2836">
        <v>1</v>
      </c>
      <c r="AA2836" s="1">
        <v>44820</v>
      </c>
      <c r="AB2836" t="s">
        <v>41</v>
      </c>
      <c r="AC2836" t="s">
        <v>42</v>
      </c>
      <c r="AD2836" t="s">
        <v>63</v>
      </c>
      <c r="AE2836">
        <v>4</v>
      </c>
      <c r="AF2836" s="5">
        <v>103.35</v>
      </c>
      <c r="AG2836">
        <v>48</v>
      </c>
      <c r="AH2836" t="str">
        <f t="shared" si="44"/>
        <v>Middle Aged</v>
      </c>
    </row>
    <row r="2837" spans="1:34" x14ac:dyDescent="0.25">
      <c r="A2837">
        <v>3416</v>
      </c>
      <c r="B2837" s="1">
        <v>44106</v>
      </c>
      <c r="C2837">
        <v>5</v>
      </c>
      <c r="D2837" t="s">
        <v>28</v>
      </c>
      <c r="E2837" t="s">
        <v>69</v>
      </c>
      <c r="F2837" t="s">
        <v>30</v>
      </c>
      <c r="G2837" t="s">
        <v>55</v>
      </c>
      <c r="H2837" t="s">
        <v>56</v>
      </c>
      <c r="I2837" t="s">
        <v>46</v>
      </c>
      <c r="J2837" t="s">
        <v>34</v>
      </c>
      <c r="K2837" t="s">
        <v>188</v>
      </c>
      <c r="L2837" t="s">
        <v>35</v>
      </c>
      <c r="M2837" s="1">
        <v>33956</v>
      </c>
      <c r="N2837" t="s">
        <v>36</v>
      </c>
      <c r="O2837" t="s">
        <v>48</v>
      </c>
      <c r="P2837" t="s">
        <v>84</v>
      </c>
      <c r="Q2837" t="s">
        <v>67</v>
      </c>
      <c r="R2837" t="s">
        <v>40</v>
      </c>
      <c r="S2837" t="str">
        <f>IF(Table1[[#This Row],[Current Employee Rating]]&gt;=4,"High Performer",IF(Table1[[#This Row],[Current Employee Rating]]&gt;=3,"Average Performer","Low Performer"))</f>
        <v>Low Performer</v>
      </c>
      <c r="T2837">
        <v>2</v>
      </c>
      <c r="U2837" s="1">
        <v>44799</v>
      </c>
      <c r="V2837">
        <v>1</v>
      </c>
      <c r="W2837" t="str">
        <f>IF(Table1[[#This Row],[Engagement Score]]&lt;3,"Low",IF(Table1[[#This Row],[Engagement Score]]&lt;4,"Medium","High"))</f>
        <v>Low</v>
      </c>
      <c r="X2837">
        <v>2</v>
      </c>
      <c r="Y2837" t="str">
        <f>IF(Table1[[#This Row],[Satisfaction Score]]&lt;3,"Unsatisfied",IF(Table1[[#This Row],[Satisfaction Score]]&lt;4,"Neutral","Satisfied"))</f>
        <v>Unsatisfied</v>
      </c>
      <c r="Z2837">
        <v>1</v>
      </c>
      <c r="AA2837" s="1">
        <v>44975</v>
      </c>
      <c r="AB2837" t="s">
        <v>41</v>
      </c>
      <c r="AC2837" t="s">
        <v>51</v>
      </c>
      <c r="AD2837" t="s">
        <v>52</v>
      </c>
      <c r="AE2837">
        <v>5</v>
      </c>
      <c r="AF2837" s="5">
        <v>488.05</v>
      </c>
      <c r="AG2837">
        <v>28</v>
      </c>
      <c r="AH2837" t="str">
        <f t="shared" si="44"/>
        <v>Adult</v>
      </c>
    </row>
    <row r="2838" spans="1:34" x14ac:dyDescent="0.25">
      <c r="A2838">
        <v>3417</v>
      </c>
      <c r="B2838" s="1">
        <v>44599</v>
      </c>
      <c r="C2838">
        <v>4</v>
      </c>
      <c r="D2838" t="s">
        <v>28</v>
      </c>
      <c r="E2838" t="s">
        <v>29</v>
      </c>
      <c r="F2838" t="s">
        <v>30</v>
      </c>
      <c r="G2838" t="s">
        <v>46</v>
      </c>
      <c r="H2838" t="s">
        <v>45</v>
      </c>
      <c r="I2838" t="s">
        <v>46</v>
      </c>
      <c r="J2838" t="s">
        <v>34</v>
      </c>
      <c r="K2838" t="s">
        <v>188</v>
      </c>
      <c r="L2838" t="s">
        <v>89</v>
      </c>
      <c r="M2838" s="1">
        <v>36795</v>
      </c>
      <c r="N2838" t="s">
        <v>36</v>
      </c>
      <c r="O2838" t="s">
        <v>37</v>
      </c>
      <c r="P2838" t="s">
        <v>60</v>
      </c>
      <c r="Q2838" t="s">
        <v>39</v>
      </c>
      <c r="R2838" t="s">
        <v>40</v>
      </c>
      <c r="S2838" t="str">
        <f>IF(Table1[[#This Row],[Current Employee Rating]]&gt;=4,"High Performer",IF(Table1[[#This Row],[Current Employee Rating]]&gt;=3,"Average Performer","Low Performer"))</f>
        <v>Low Performer</v>
      </c>
      <c r="T2838">
        <v>1</v>
      </c>
      <c r="U2838" s="1">
        <v>45067</v>
      </c>
      <c r="V2838">
        <v>2</v>
      </c>
      <c r="W2838" t="str">
        <f>IF(Table1[[#This Row],[Engagement Score]]&lt;3,"Low",IF(Table1[[#This Row],[Engagement Score]]&lt;4,"Medium","High"))</f>
        <v>Low</v>
      </c>
      <c r="X2838">
        <v>5</v>
      </c>
      <c r="Y2838" t="str">
        <f>IF(Table1[[#This Row],[Satisfaction Score]]&lt;3,"Unsatisfied",IF(Table1[[#This Row],[Satisfaction Score]]&lt;4,"Neutral","Satisfied"))</f>
        <v>Satisfied</v>
      </c>
      <c r="Z2838">
        <v>5</v>
      </c>
      <c r="AA2838" s="1">
        <v>44995</v>
      </c>
      <c r="AB2838" t="s">
        <v>62</v>
      </c>
      <c r="AC2838" t="s">
        <v>51</v>
      </c>
      <c r="AD2838" t="s">
        <v>52</v>
      </c>
      <c r="AE2838">
        <v>5</v>
      </c>
      <c r="AF2838" s="5">
        <v>906.21</v>
      </c>
      <c r="AG2838">
        <v>22</v>
      </c>
      <c r="AH2838" t="str">
        <f t="shared" si="44"/>
        <v>Young Adult</v>
      </c>
    </row>
    <row r="2839" spans="1:34" x14ac:dyDescent="0.25">
      <c r="A2839">
        <v>3418</v>
      </c>
      <c r="B2839" s="1">
        <v>44848</v>
      </c>
      <c r="C2839">
        <v>3</v>
      </c>
      <c r="D2839" t="s">
        <v>28</v>
      </c>
      <c r="E2839" t="s">
        <v>44</v>
      </c>
      <c r="F2839" t="s">
        <v>30</v>
      </c>
      <c r="G2839" t="s">
        <v>46</v>
      </c>
      <c r="H2839" t="s">
        <v>56</v>
      </c>
      <c r="I2839" t="s">
        <v>33</v>
      </c>
      <c r="J2839" t="s">
        <v>34</v>
      </c>
      <c r="K2839" t="s">
        <v>188</v>
      </c>
      <c r="L2839" t="s">
        <v>65</v>
      </c>
      <c r="M2839" s="1">
        <v>35289</v>
      </c>
      <c r="N2839" t="s">
        <v>36</v>
      </c>
      <c r="O2839" t="s">
        <v>37</v>
      </c>
      <c r="P2839" t="s">
        <v>84</v>
      </c>
      <c r="Q2839" t="s">
        <v>39</v>
      </c>
      <c r="R2839" t="s">
        <v>40</v>
      </c>
      <c r="S2839" t="str">
        <f>IF(Table1[[#This Row],[Current Employee Rating]]&gt;=4,"High Performer",IF(Table1[[#This Row],[Current Employee Rating]]&gt;=3,"Average Performer","Low Performer"))</f>
        <v>High Performer</v>
      </c>
      <c r="T2839">
        <v>4</v>
      </c>
      <c r="U2839" s="1">
        <v>45103</v>
      </c>
      <c r="V2839">
        <v>5</v>
      </c>
      <c r="W2839" t="str">
        <f>IF(Table1[[#This Row],[Engagement Score]]&lt;3,"Low",IF(Table1[[#This Row],[Engagement Score]]&lt;4,"Medium","High"))</f>
        <v>High</v>
      </c>
      <c r="X2839">
        <v>3</v>
      </c>
      <c r="Y2839" t="str">
        <f>IF(Table1[[#This Row],[Satisfaction Score]]&lt;3,"Unsatisfied",IF(Table1[[#This Row],[Satisfaction Score]]&lt;4,"Neutral","Satisfied"))</f>
        <v>Neutral</v>
      </c>
      <c r="Z2839">
        <v>4</v>
      </c>
      <c r="AA2839" s="1">
        <v>45092</v>
      </c>
      <c r="AB2839" t="s">
        <v>68</v>
      </c>
      <c r="AC2839" t="s">
        <v>42</v>
      </c>
      <c r="AD2839" t="s">
        <v>63</v>
      </c>
      <c r="AE2839">
        <v>4</v>
      </c>
      <c r="AF2839" s="5">
        <v>397.08</v>
      </c>
      <c r="AG2839">
        <v>26</v>
      </c>
      <c r="AH2839" t="str">
        <f t="shared" si="44"/>
        <v>Adult</v>
      </c>
    </row>
    <row r="2840" spans="1:34" x14ac:dyDescent="0.25">
      <c r="A2840">
        <v>3419</v>
      </c>
      <c r="B2840" s="1">
        <v>43752</v>
      </c>
      <c r="C2840">
        <v>6</v>
      </c>
      <c r="D2840" t="s">
        <v>28</v>
      </c>
      <c r="E2840" t="s">
        <v>87</v>
      </c>
      <c r="F2840" t="s">
        <v>30</v>
      </c>
      <c r="G2840" t="s">
        <v>31</v>
      </c>
      <c r="H2840" t="s">
        <v>32</v>
      </c>
      <c r="I2840" t="s">
        <v>33</v>
      </c>
      <c r="J2840" t="s">
        <v>34</v>
      </c>
      <c r="K2840" t="s">
        <v>188</v>
      </c>
      <c r="L2840" t="s">
        <v>65</v>
      </c>
      <c r="M2840" s="1">
        <v>19333</v>
      </c>
      <c r="N2840" t="s">
        <v>36</v>
      </c>
      <c r="O2840" t="s">
        <v>37</v>
      </c>
      <c r="P2840" t="s">
        <v>72</v>
      </c>
      <c r="Q2840" t="s">
        <v>77</v>
      </c>
      <c r="R2840" t="s">
        <v>40</v>
      </c>
      <c r="S2840" t="str">
        <f>IF(Table1[[#This Row],[Current Employee Rating]]&gt;=4,"High Performer",IF(Table1[[#This Row],[Current Employee Rating]]&gt;=3,"Average Performer","Low Performer"))</f>
        <v>Low Performer</v>
      </c>
      <c r="T2840">
        <v>2</v>
      </c>
      <c r="U2840" s="1">
        <v>44890</v>
      </c>
      <c r="V2840">
        <v>2</v>
      </c>
      <c r="W2840" t="str">
        <f>IF(Table1[[#This Row],[Engagement Score]]&lt;3,"Low",IF(Table1[[#This Row],[Engagement Score]]&lt;4,"Medium","High"))</f>
        <v>Low</v>
      </c>
      <c r="X2840">
        <v>5</v>
      </c>
      <c r="Y2840" t="str">
        <f>IF(Table1[[#This Row],[Satisfaction Score]]&lt;3,"Unsatisfied",IF(Table1[[#This Row],[Satisfaction Score]]&lt;4,"Neutral","Satisfied"))</f>
        <v>Satisfied</v>
      </c>
      <c r="Z2840">
        <v>2</v>
      </c>
      <c r="AA2840" s="1">
        <v>45064</v>
      </c>
      <c r="AB2840" t="s">
        <v>62</v>
      </c>
      <c r="AC2840" t="s">
        <v>51</v>
      </c>
      <c r="AD2840" t="s">
        <v>73</v>
      </c>
      <c r="AE2840">
        <v>3</v>
      </c>
      <c r="AF2840" s="5">
        <v>999.72</v>
      </c>
      <c r="AG2840">
        <v>67</v>
      </c>
      <c r="AH2840" t="str">
        <f t="shared" si="44"/>
        <v>Old</v>
      </c>
    </row>
    <row r="2841" spans="1:34" x14ac:dyDescent="0.25">
      <c r="A2841">
        <v>3420</v>
      </c>
      <c r="B2841" s="1">
        <v>44114</v>
      </c>
      <c r="C2841">
        <v>5</v>
      </c>
      <c r="D2841" t="s">
        <v>28</v>
      </c>
      <c r="E2841" t="s">
        <v>81</v>
      </c>
      <c r="F2841" t="s">
        <v>30</v>
      </c>
      <c r="G2841" t="s">
        <v>31</v>
      </c>
      <c r="H2841" t="s">
        <v>45</v>
      </c>
      <c r="I2841" t="s">
        <v>55</v>
      </c>
      <c r="J2841" t="s">
        <v>34</v>
      </c>
      <c r="K2841" t="s">
        <v>188</v>
      </c>
      <c r="L2841" t="s">
        <v>70</v>
      </c>
      <c r="M2841" s="1">
        <v>16294</v>
      </c>
      <c r="N2841" t="s">
        <v>36</v>
      </c>
      <c r="O2841" t="s">
        <v>37</v>
      </c>
      <c r="P2841" t="s">
        <v>60</v>
      </c>
      <c r="Q2841" t="s">
        <v>67</v>
      </c>
      <c r="R2841" t="s">
        <v>40</v>
      </c>
      <c r="S2841" t="str">
        <f>IF(Table1[[#This Row],[Current Employee Rating]]&gt;=4,"High Performer",IF(Table1[[#This Row],[Current Employee Rating]]&gt;=3,"Average Performer","Low Performer"))</f>
        <v>Low Performer</v>
      </c>
      <c r="T2841">
        <v>2</v>
      </c>
      <c r="U2841" s="1">
        <v>44993</v>
      </c>
      <c r="V2841">
        <v>2</v>
      </c>
      <c r="W2841" t="str">
        <f>IF(Table1[[#This Row],[Engagement Score]]&lt;3,"Low",IF(Table1[[#This Row],[Engagement Score]]&lt;4,"Medium","High"))</f>
        <v>Low</v>
      </c>
      <c r="X2841">
        <v>3</v>
      </c>
      <c r="Y2841" t="str">
        <f>IF(Table1[[#This Row],[Satisfaction Score]]&lt;3,"Unsatisfied",IF(Table1[[#This Row],[Satisfaction Score]]&lt;4,"Neutral","Satisfied"))</f>
        <v>Neutral</v>
      </c>
      <c r="Z2841">
        <v>3</v>
      </c>
      <c r="AA2841" s="1">
        <v>44910</v>
      </c>
      <c r="AB2841" t="s">
        <v>62</v>
      </c>
      <c r="AC2841" t="s">
        <v>51</v>
      </c>
      <c r="AD2841" t="s">
        <v>73</v>
      </c>
      <c r="AE2841">
        <v>2</v>
      </c>
      <c r="AF2841" s="5">
        <v>489.02</v>
      </c>
      <c r="AG2841">
        <v>76</v>
      </c>
      <c r="AH2841" t="str">
        <f t="shared" si="44"/>
        <v>Old</v>
      </c>
    </row>
    <row r="2842" spans="1:34" x14ac:dyDescent="0.25">
      <c r="A2842">
        <v>3421</v>
      </c>
      <c r="B2842" s="1">
        <v>44690</v>
      </c>
      <c r="C2842">
        <v>4</v>
      </c>
      <c r="D2842" t="s">
        <v>28</v>
      </c>
      <c r="E2842" t="s">
        <v>54</v>
      </c>
      <c r="F2842" t="s">
        <v>30</v>
      </c>
      <c r="G2842" t="s">
        <v>46</v>
      </c>
      <c r="H2842" t="s">
        <v>45</v>
      </c>
      <c r="I2842" t="s">
        <v>46</v>
      </c>
      <c r="J2842" t="s">
        <v>34</v>
      </c>
      <c r="K2842" t="s">
        <v>188</v>
      </c>
      <c r="L2842" t="s">
        <v>103</v>
      </c>
      <c r="M2842" s="1">
        <v>21712</v>
      </c>
      <c r="N2842" t="s">
        <v>36</v>
      </c>
      <c r="O2842" t="s">
        <v>37</v>
      </c>
      <c r="P2842" t="s">
        <v>60</v>
      </c>
      <c r="Q2842" t="s">
        <v>77</v>
      </c>
      <c r="R2842" t="s">
        <v>40</v>
      </c>
      <c r="S2842" t="str">
        <f>IF(Table1[[#This Row],[Current Employee Rating]]&gt;=4,"High Performer",IF(Table1[[#This Row],[Current Employee Rating]]&gt;=3,"Average Performer","Low Performer"))</f>
        <v>Low Performer</v>
      </c>
      <c r="T2842">
        <v>1</v>
      </c>
      <c r="U2842" s="1">
        <v>44972</v>
      </c>
      <c r="V2842">
        <v>5</v>
      </c>
      <c r="W2842" t="str">
        <f>IF(Table1[[#This Row],[Engagement Score]]&lt;3,"Low",IF(Table1[[#This Row],[Engagement Score]]&lt;4,"Medium","High"))</f>
        <v>High</v>
      </c>
      <c r="X2842">
        <v>4</v>
      </c>
      <c r="Y2842" t="str">
        <f>IF(Table1[[#This Row],[Satisfaction Score]]&lt;3,"Unsatisfied",IF(Table1[[#This Row],[Satisfaction Score]]&lt;4,"Neutral","Satisfied"))</f>
        <v>Satisfied</v>
      </c>
      <c r="Z2842">
        <v>2</v>
      </c>
      <c r="AA2842" s="1">
        <v>44948</v>
      </c>
      <c r="AB2842" t="s">
        <v>50</v>
      </c>
      <c r="AC2842" t="s">
        <v>51</v>
      </c>
      <c r="AD2842" t="s">
        <v>73</v>
      </c>
      <c r="AE2842">
        <v>1</v>
      </c>
      <c r="AF2842" s="5">
        <v>786.71</v>
      </c>
      <c r="AG2842">
        <v>63</v>
      </c>
      <c r="AH2842" t="str">
        <f t="shared" si="44"/>
        <v>Old</v>
      </c>
    </row>
    <row r="2843" spans="1:34" x14ac:dyDescent="0.25">
      <c r="A2843">
        <v>3423</v>
      </c>
      <c r="B2843" s="1">
        <v>44193</v>
      </c>
      <c r="C2843">
        <v>5</v>
      </c>
      <c r="D2843" t="s">
        <v>28</v>
      </c>
      <c r="E2843" t="s">
        <v>85</v>
      </c>
      <c r="F2843" t="s">
        <v>30</v>
      </c>
      <c r="G2843" t="s">
        <v>46</v>
      </c>
      <c r="H2843" t="s">
        <v>45</v>
      </c>
      <c r="I2843" t="s">
        <v>55</v>
      </c>
      <c r="J2843" t="s">
        <v>34</v>
      </c>
      <c r="K2843" t="s">
        <v>188</v>
      </c>
      <c r="L2843" t="s">
        <v>79</v>
      </c>
      <c r="M2843" s="1">
        <v>37052</v>
      </c>
      <c r="N2843" t="s">
        <v>36</v>
      </c>
      <c r="O2843" t="s">
        <v>48</v>
      </c>
      <c r="P2843" t="s">
        <v>72</v>
      </c>
      <c r="Q2843" t="s">
        <v>39</v>
      </c>
      <c r="R2843" t="s">
        <v>40</v>
      </c>
      <c r="S2843" t="str">
        <f>IF(Table1[[#This Row],[Current Employee Rating]]&gt;=4,"High Performer",IF(Table1[[#This Row],[Current Employee Rating]]&gt;=3,"Average Performer","Low Performer"))</f>
        <v>Average Performer</v>
      </c>
      <c r="T2843">
        <v>3</v>
      </c>
      <c r="U2843" s="1">
        <v>44823</v>
      </c>
      <c r="V2843">
        <v>4</v>
      </c>
      <c r="W2843" t="str">
        <f>IF(Table1[[#This Row],[Engagement Score]]&lt;3,"Low",IF(Table1[[#This Row],[Engagement Score]]&lt;4,"Medium","High"))</f>
        <v>High</v>
      </c>
      <c r="X2843">
        <v>5</v>
      </c>
      <c r="Y2843" t="str">
        <f>IF(Table1[[#This Row],[Satisfaction Score]]&lt;3,"Unsatisfied",IF(Table1[[#This Row],[Satisfaction Score]]&lt;4,"Neutral","Satisfied"))</f>
        <v>Satisfied</v>
      </c>
      <c r="Z2843">
        <v>3</v>
      </c>
      <c r="AA2843" s="1">
        <v>44848</v>
      </c>
      <c r="AB2843" t="s">
        <v>68</v>
      </c>
      <c r="AC2843" t="s">
        <v>51</v>
      </c>
      <c r="AD2843" t="s">
        <v>63</v>
      </c>
      <c r="AE2843">
        <v>1</v>
      </c>
      <c r="AF2843" s="5">
        <v>439.65</v>
      </c>
      <c r="AG2843">
        <v>19</v>
      </c>
      <c r="AH2843" t="str">
        <f t="shared" si="44"/>
        <v>Young Adult</v>
      </c>
    </row>
    <row r="2844" spans="1:34" x14ac:dyDescent="0.25">
      <c r="A2844">
        <v>3424</v>
      </c>
      <c r="B2844" s="1">
        <v>44174</v>
      </c>
      <c r="C2844">
        <v>5</v>
      </c>
      <c r="D2844" t="s">
        <v>28</v>
      </c>
      <c r="E2844" t="s">
        <v>64</v>
      </c>
      <c r="F2844" t="s">
        <v>108</v>
      </c>
      <c r="G2844" t="s">
        <v>31</v>
      </c>
      <c r="H2844" t="s">
        <v>56</v>
      </c>
      <c r="I2844" t="s">
        <v>33</v>
      </c>
      <c r="J2844" t="s">
        <v>34</v>
      </c>
      <c r="K2844" t="s">
        <v>188</v>
      </c>
      <c r="L2844" t="s">
        <v>101</v>
      </c>
      <c r="M2844" s="1">
        <v>35457</v>
      </c>
      <c r="N2844" t="s">
        <v>36</v>
      </c>
      <c r="O2844" t="s">
        <v>48</v>
      </c>
      <c r="P2844" t="s">
        <v>38</v>
      </c>
      <c r="Q2844" t="s">
        <v>61</v>
      </c>
      <c r="R2844" t="s">
        <v>40</v>
      </c>
      <c r="S2844" t="str">
        <f>IF(Table1[[#This Row],[Current Employee Rating]]&gt;=4,"High Performer",IF(Table1[[#This Row],[Current Employee Rating]]&gt;=3,"Average Performer","Low Performer"))</f>
        <v>Low Performer</v>
      </c>
      <c r="T2844">
        <v>2</v>
      </c>
      <c r="U2844" s="1">
        <v>44999</v>
      </c>
      <c r="V2844">
        <v>2</v>
      </c>
      <c r="W2844" t="str">
        <f>IF(Table1[[#This Row],[Engagement Score]]&lt;3,"Low",IF(Table1[[#This Row],[Engagement Score]]&lt;4,"Medium","High"))</f>
        <v>Low</v>
      </c>
      <c r="X2844">
        <v>4</v>
      </c>
      <c r="Y2844" t="str">
        <f>IF(Table1[[#This Row],[Satisfaction Score]]&lt;3,"Unsatisfied",IF(Table1[[#This Row],[Satisfaction Score]]&lt;4,"Neutral","Satisfied"))</f>
        <v>Satisfied</v>
      </c>
      <c r="Z2844">
        <v>5</v>
      </c>
      <c r="AA2844" s="1">
        <v>44791</v>
      </c>
      <c r="AB2844" t="s">
        <v>62</v>
      </c>
      <c r="AC2844" t="s">
        <v>42</v>
      </c>
      <c r="AD2844" t="s">
        <v>63</v>
      </c>
      <c r="AE2844">
        <v>5</v>
      </c>
      <c r="AF2844" s="5">
        <v>981.13</v>
      </c>
      <c r="AG2844">
        <v>23</v>
      </c>
      <c r="AH2844" t="str">
        <f t="shared" si="44"/>
        <v>Young Adult</v>
      </c>
    </row>
    <row r="2845" spans="1:34" x14ac:dyDescent="0.25">
      <c r="A2845">
        <v>3425</v>
      </c>
      <c r="B2845" s="1">
        <v>43613</v>
      </c>
      <c r="C2845">
        <v>6</v>
      </c>
      <c r="D2845" t="s">
        <v>28</v>
      </c>
      <c r="E2845" t="s">
        <v>74</v>
      </c>
      <c r="F2845" t="s">
        <v>108</v>
      </c>
      <c r="G2845" t="s">
        <v>31</v>
      </c>
      <c r="H2845" t="s">
        <v>56</v>
      </c>
      <c r="I2845" t="s">
        <v>55</v>
      </c>
      <c r="J2845" t="s">
        <v>34</v>
      </c>
      <c r="K2845" t="s">
        <v>188</v>
      </c>
      <c r="L2845" t="s">
        <v>47</v>
      </c>
      <c r="M2845" s="1">
        <v>19872</v>
      </c>
      <c r="N2845" t="s">
        <v>36</v>
      </c>
      <c r="O2845" t="s">
        <v>37</v>
      </c>
      <c r="P2845" t="s">
        <v>49</v>
      </c>
      <c r="Q2845" t="s">
        <v>77</v>
      </c>
      <c r="R2845" t="s">
        <v>40</v>
      </c>
      <c r="S2845" t="str">
        <f>IF(Table1[[#This Row],[Current Employee Rating]]&gt;=4,"High Performer",IF(Table1[[#This Row],[Current Employee Rating]]&gt;=3,"Average Performer","Low Performer"))</f>
        <v>Low Performer</v>
      </c>
      <c r="T2845">
        <v>2</v>
      </c>
      <c r="U2845" s="1">
        <v>44920</v>
      </c>
      <c r="V2845">
        <v>5</v>
      </c>
      <c r="W2845" t="str">
        <f>IF(Table1[[#This Row],[Engagement Score]]&lt;3,"Low",IF(Table1[[#This Row],[Engagement Score]]&lt;4,"Medium","High"))</f>
        <v>High</v>
      </c>
      <c r="X2845">
        <v>2</v>
      </c>
      <c r="Y2845" t="str">
        <f>IF(Table1[[#This Row],[Satisfaction Score]]&lt;3,"Unsatisfied",IF(Table1[[#This Row],[Satisfaction Score]]&lt;4,"Neutral","Satisfied"))</f>
        <v>Unsatisfied</v>
      </c>
      <c r="Z2845">
        <v>3</v>
      </c>
      <c r="AA2845" s="1">
        <v>45065</v>
      </c>
      <c r="AB2845" t="s">
        <v>68</v>
      </c>
      <c r="AC2845" t="s">
        <v>51</v>
      </c>
      <c r="AD2845" t="s">
        <v>63</v>
      </c>
      <c r="AE2845">
        <v>3</v>
      </c>
      <c r="AF2845" s="5">
        <v>184.27</v>
      </c>
      <c r="AG2845">
        <v>65</v>
      </c>
      <c r="AH2845" t="str">
        <f t="shared" si="44"/>
        <v>Old</v>
      </c>
    </row>
    <row r="2846" spans="1:34" x14ac:dyDescent="0.25">
      <c r="A2846">
        <v>3426</v>
      </c>
      <c r="B2846" s="1">
        <v>44678</v>
      </c>
      <c r="C2846">
        <v>4</v>
      </c>
      <c r="D2846" t="s">
        <v>28</v>
      </c>
      <c r="E2846" t="s">
        <v>69</v>
      </c>
      <c r="F2846" t="s">
        <v>30</v>
      </c>
      <c r="G2846" t="s">
        <v>55</v>
      </c>
      <c r="H2846" t="s">
        <v>56</v>
      </c>
      <c r="I2846" t="s">
        <v>33</v>
      </c>
      <c r="J2846" t="s">
        <v>34</v>
      </c>
      <c r="K2846" t="s">
        <v>188</v>
      </c>
      <c r="L2846" t="s">
        <v>70</v>
      </c>
      <c r="M2846" s="1">
        <v>33127</v>
      </c>
      <c r="N2846" t="s">
        <v>36</v>
      </c>
      <c r="O2846" t="s">
        <v>37</v>
      </c>
      <c r="P2846" t="s">
        <v>38</v>
      </c>
      <c r="Q2846" t="s">
        <v>67</v>
      </c>
      <c r="R2846" t="s">
        <v>40</v>
      </c>
      <c r="S2846" t="str">
        <f>IF(Table1[[#This Row],[Current Employee Rating]]&gt;=4,"High Performer",IF(Table1[[#This Row],[Current Employee Rating]]&gt;=3,"Average Performer","Low Performer"))</f>
        <v>Low Performer</v>
      </c>
      <c r="T2846">
        <v>2</v>
      </c>
      <c r="U2846" s="1">
        <v>44797</v>
      </c>
      <c r="V2846">
        <v>1</v>
      </c>
      <c r="W2846" t="str">
        <f>IF(Table1[[#This Row],[Engagement Score]]&lt;3,"Low",IF(Table1[[#This Row],[Engagement Score]]&lt;4,"Medium","High"))</f>
        <v>Low</v>
      </c>
      <c r="X2846">
        <v>3</v>
      </c>
      <c r="Y2846" t="str">
        <f>IF(Table1[[#This Row],[Satisfaction Score]]&lt;3,"Unsatisfied",IF(Table1[[#This Row],[Satisfaction Score]]&lt;4,"Neutral","Satisfied"))</f>
        <v>Neutral</v>
      </c>
      <c r="Z2846">
        <v>2</v>
      </c>
      <c r="AA2846" s="1">
        <v>45048</v>
      </c>
      <c r="AB2846" t="s">
        <v>41</v>
      </c>
      <c r="AC2846" t="s">
        <v>42</v>
      </c>
      <c r="AD2846" t="s">
        <v>43</v>
      </c>
      <c r="AE2846">
        <v>5</v>
      </c>
      <c r="AF2846" s="5">
        <v>675.37</v>
      </c>
      <c r="AG2846">
        <v>32</v>
      </c>
      <c r="AH2846" t="str">
        <f t="shared" si="44"/>
        <v>Adult</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61ED6-C598-43F7-A4DD-D813BC7D4FB4}">
  <dimension ref="D2:H25"/>
  <sheetViews>
    <sheetView zoomScaleNormal="100" workbookViewId="0"/>
  </sheetViews>
  <sheetFormatPr defaultRowHeight="15" x14ac:dyDescent="0.25"/>
  <cols>
    <col min="1" max="1" width="13.42578125" bestFit="1" customWidth="1"/>
    <col min="2" max="3" width="18.85546875" bestFit="1" customWidth="1"/>
    <col min="4" max="4" width="13.42578125" bestFit="1" customWidth="1"/>
    <col min="5" max="5" width="21.140625" bestFit="1" customWidth="1"/>
    <col min="6" max="6" width="14.28515625" bestFit="1" customWidth="1"/>
    <col min="7" max="7" width="13.42578125" bestFit="1" customWidth="1"/>
    <col min="8" max="8" width="24.85546875" bestFit="1" customWidth="1"/>
  </cols>
  <sheetData>
    <row r="2" spans="4:8" x14ac:dyDescent="0.25">
      <c r="D2" t="s">
        <v>168</v>
      </c>
      <c r="F2" t="s">
        <v>175</v>
      </c>
      <c r="H2" t="s">
        <v>176</v>
      </c>
    </row>
    <row r="3" spans="4:8" x14ac:dyDescent="0.25">
      <c r="D3">
        <v>2845</v>
      </c>
      <c r="F3" s="7">
        <v>49.448506151142354</v>
      </c>
      <c r="H3" s="5">
        <v>4.7746924428822499</v>
      </c>
    </row>
    <row r="5" spans="4:8" x14ac:dyDescent="0.25">
      <c r="D5" s="2" t="s">
        <v>166</v>
      </c>
      <c r="E5" t="s">
        <v>169</v>
      </c>
      <c r="G5" s="2" t="s">
        <v>166</v>
      </c>
      <c r="H5" t="s">
        <v>169</v>
      </c>
    </row>
    <row r="6" spans="4:8" x14ac:dyDescent="0.25">
      <c r="D6" s="3" t="s">
        <v>37</v>
      </c>
      <c r="E6" s="7">
        <v>1588</v>
      </c>
      <c r="G6" s="3" t="s">
        <v>37</v>
      </c>
      <c r="H6" s="4">
        <v>0.55817223198594024</v>
      </c>
    </row>
    <row r="7" spans="4:8" x14ac:dyDescent="0.25">
      <c r="D7" s="3" t="s">
        <v>48</v>
      </c>
      <c r="E7" s="7">
        <v>1257</v>
      </c>
      <c r="G7" s="3" t="s">
        <v>48</v>
      </c>
      <c r="H7" s="4">
        <v>0.44182776801405976</v>
      </c>
    </row>
    <row r="8" spans="4:8" x14ac:dyDescent="0.25">
      <c r="D8" s="3" t="s">
        <v>167</v>
      </c>
      <c r="E8" s="7">
        <v>2845</v>
      </c>
      <c r="G8" s="3" t="s">
        <v>167</v>
      </c>
      <c r="H8" s="4">
        <v>1</v>
      </c>
    </row>
    <row r="10" spans="4:8" x14ac:dyDescent="0.25">
      <c r="D10" s="2" t="s">
        <v>166</v>
      </c>
      <c r="E10" t="s">
        <v>168</v>
      </c>
      <c r="G10" s="2" t="s">
        <v>166</v>
      </c>
      <c r="H10" t="s">
        <v>168</v>
      </c>
    </row>
    <row r="11" spans="4:8" x14ac:dyDescent="0.25">
      <c r="D11" s="3" t="s">
        <v>132</v>
      </c>
      <c r="E11">
        <v>79</v>
      </c>
      <c r="G11" s="3" t="s">
        <v>85</v>
      </c>
      <c r="H11">
        <v>281</v>
      </c>
    </row>
    <row r="12" spans="4:8" x14ac:dyDescent="0.25">
      <c r="D12" s="3" t="s">
        <v>115</v>
      </c>
      <c r="E12">
        <v>24</v>
      </c>
      <c r="G12" s="3" t="s">
        <v>87</v>
      </c>
      <c r="H12">
        <v>282</v>
      </c>
    </row>
    <row r="13" spans="4:8" x14ac:dyDescent="0.25">
      <c r="D13" s="3" t="s">
        <v>95</v>
      </c>
      <c r="E13">
        <v>409</v>
      </c>
      <c r="G13" s="3" t="s">
        <v>44</v>
      </c>
      <c r="H13">
        <v>282</v>
      </c>
    </row>
    <row r="14" spans="4:8" x14ac:dyDescent="0.25">
      <c r="D14" s="3" t="s">
        <v>34</v>
      </c>
      <c r="E14">
        <v>1910</v>
      </c>
      <c r="G14" s="3" t="s">
        <v>54</v>
      </c>
      <c r="H14">
        <v>283</v>
      </c>
    </row>
    <row r="15" spans="4:8" x14ac:dyDescent="0.25">
      <c r="D15" s="3" t="s">
        <v>57</v>
      </c>
      <c r="E15">
        <v>311</v>
      </c>
      <c r="G15" s="3" t="s">
        <v>64</v>
      </c>
      <c r="H15">
        <v>283</v>
      </c>
    </row>
    <row r="16" spans="4:8" x14ac:dyDescent="0.25">
      <c r="D16" s="3" t="s">
        <v>129</v>
      </c>
      <c r="E16">
        <v>112</v>
      </c>
      <c r="G16" s="3" t="s">
        <v>29</v>
      </c>
      <c r="H16">
        <v>284</v>
      </c>
    </row>
    <row r="17" spans="4:8" x14ac:dyDescent="0.25">
      <c r="D17" s="3" t="s">
        <v>167</v>
      </c>
      <c r="E17">
        <v>2845</v>
      </c>
      <c r="G17" s="3" t="s">
        <v>94</v>
      </c>
      <c r="H17">
        <v>285</v>
      </c>
    </row>
    <row r="18" spans="4:8" x14ac:dyDescent="0.25">
      <c r="G18" s="3" t="s">
        <v>74</v>
      </c>
      <c r="H18">
        <v>286</v>
      </c>
    </row>
    <row r="19" spans="4:8" x14ac:dyDescent="0.25">
      <c r="G19" s="3" t="s">
        <v>69</v>
      </c>
      <c r="H19">
        <v>288</v>
      </c>
    </row>
    <row r="20" spans="4:8" x14ac:dyDescent="0.25">
      <c r="D20" s="2" t="s">
        <v>166</v>
      </c>
      <c r="E20" t="s">
        <v>170</v>
      </c>
      <c r="G20" s="3" t="s">
        <v>81</v>
      </c>
      <c r="H20">
        <v>291</v>
      </c>
    </row>
    <row r="21" spans="4:8" x14ac:dyDescent="0.25">
      <c r="D21" s="3" t="s">
        <v>171</v>
      </c>
      <c r="E21">
        <v>700</v>
      </c>
      <c r="G21" s="3" t="s">
        <v>167</v>
      </c>
      <c r="H21">
        <v>2845</v>
      </c>
    </row>
    <row r="22" spans="4:8" x14ac:dyDescent="0.25">
      <c r="D22" s="3" t="s">
        <v>172</v>
      </c>
      <c r="E22">
        <v>913</v>
      </c>
    </row>
    <row r="23" spans="4:8" x14ac:dyDescent="0.25">
      <c r="D23" s="3" t="s">
        <v>173</v>
      </c>
      <c r="E23">
        <v>981</v>
      </c>
    </row>
    <row r="24" spans="4:8" x14ac:dyDescent="0.25">
      <c r="D24" s="3" t="s">
        <v>174</v>
      </c>
      <c r="E24">
        <v>251</v>
      </c>
    </row>
    <row r="25" spans="4:8" x14ac:dyDescent="0.25">
      <c r="D25" s="3" t="s">
        <v>167</v>
      </c>
      <c r="E25">
        <v>2845</v>
      </c>
    </row>
  </sheetData>
  <pageMargins left="0.7" right="0.7" top="0.75" bottom="0.75" header="0.3" footer="0.3"/>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DE0AA-4126-420B-B09B-BC1BB25EFB29}">
  <dimension ref="A1"/>
  <sheetViews>
    <sheetView showGridLines="0" showRowColHeaders="0" zoomScale="80" zoomScaleNormal="80" workbookViewId="0"/>
  </sheetViews>
  <sheetFormatPr defaultRowHeight="15" x14ac:dyDescent="0.25"/>
  <cols>
    <col min="1" max="2" width="9.140625" style="6"/>
    <col min="3" max="3" width="9.140625" style="6" customWidth="1"/>
    <col min="4" max="16384" width="9.14062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02CE-EFBB-4238-A1AB-96C139429F4F}">
  <dimension ref="A3:R33"/>
  <sheetViews>
    <sheetView zoomScale="90" zoomScaleNormal="90" workbookViewId="0"/>
  </sheetViews>
  <sheetFormatPr defaultRowHeight="15" x14ac:dyDescent="0.25"/>
  <cols>
    <col min="1" max="1" width="16.140625" customWidth="1"/>
    <col min="2" max="2" width="34.28515625" bestFit="1" customWidth="1"/>
    <col min="3" max="3" width="16.85546875" bestFit="1" customWidth="1"/>
    <col min="4" max="4" width="11.28515625" bestFit="1" customWidth="1"/>
    <col min="5" max="5" width="13.42578125" bestFit="1" customWidth="1"/>
    <col min="6" max="6" width="21" bestFit="1" customWidth="1"/>
    <col min="7" max="7" width="10.5703125" customWidth="1"/>
    <col min="8" max="8" width="33.42578125" bestFit="1" customWidth="1"/>
    <col min="9" max="9" width="27.7109375" bestFit="1" customWidth="1"/>
    <col min="10" max="10" width="16" customWidth="1"/>
    <col min="11" max="11" width="11.28515625" bestFit="1" customWidth="1"/>
    <col min="12" max="13" width="13.28515625" customWidth="1"/>
    <col min="14" max="14" width="12.5703125" customWidth="1"/>
    <col min="15" max="15" width="11.28515625" customWidth="1"/>
    <col min="16" max="16" width="23" bestFit="1" customWidth="1"/>
    <col min="17" max="17" width="23.140625" bestFit="1" customWidth="1"/>
    <col min="18" max="18" width="20.7109375" customWidth="1"/>
    <col min="19" max="19" width="24.140625" bestFit="1" customWidth="1"/>
    <col min="20" max="20" width="20.5703125" bestFit="1" customWidth="1"/>
    <col min="21" max="21" width="23.140625" bestFit="1" customWidth="1"/>
    <col min="22" max="22" width="14.85546875" bestFit="1" customWidth="1"/>
    <col min="23" max="24" width="17.85546875" bestFit="1" customWidth="1"/>
    <col min="25" max="25" width="21" bestFit="1" customWidth="1"/>
    <col min="26" max="27" width="11.28515625" bestFit="1" customWidth="1"/>
    <col min="28" max="28" width="13.28515625" bestFit="1" customWidth="1"/>
    <col min="29" max="30" width="22.28515625" bestFit="1" customWidth="1"/>
    <col min="31" max="31" width="25.5703125" bestFit="1" customWidth="1"/>
    <col min="32" max="33" width="15.42578125" bestFit="1" customWidth="1"/>
    <col min="34" max="34" width="18.5703125" bestFit="1" customWidth="1"/>
    <col min="35" max="36" width="15" bestFit="1" customWidth="1"/>
    <col min="37" max="37" width="18.140625" bestFit="1" customWidth="1"/>
    <col min="38" max="39" width="14.7109375" bestFit="1" customWidth="1"/>
    <col min="40" max="40" width="18" bestFit="1" customWidth="1"/>
    <col min="41" max="42" width="11.28515625" bestFit="1" customWidth="1"/>
    <col min="43" max="43" width="8.5703125" bestFit="1" customWidth="1"/>
    <col min="44" max="45" width="17.42578125" bestFit="1" customWidth="1"/>
    <col min="46" max="46" width="20.5703125" bestFit="1" customWidth="1"/>
    <col min="47" max="48" width="27" bestFit="1" customWidth="1"/>
    <col min="49" max="49" width="30.28515625" bestFit="1" customWidth="1"/>
    <col min="50" max="51" width="26.5703125" bestFit="1" customWidth="1"/>
    <col min="52" max="52" width="29.85546875" bestFit="1" customWidth="1"/>
    <col min="53" max="54" width="11.28515625" bestFit="1" customWidth="1"/>
    <col min="55" max="55" width="11.5703125" bestFit="1" customWidth="1"/>
    <col min="56" max="57" width="18.85546875" bestFit="1" customWidth="1"/>
    <col min="58" max="58" width="22.140625" bestFit="1" customWidth="1"/>
    <col min="59" max="60" width="13.85546875" bestFit="1" customWidth="1"/>
    <col min="61" max="61" width="17" bestFit="1" customWidth="1"/>
    <col min="62" max="63" width="11.28515625" bestFit="1" customWidth="1"/>
    <col min="64" max="64" width="13.140625" bestFit="1" customWidth="1"/>
    <col min="65" max="66" width="16.140625" bestFit="1" customWidth="1"/>
    <col min="67" max="67" width="19.28515625" bestFit="1" customWidth="1"/>
    <col min="68" max="69" width="14.5703125" bestFit="1" customWidth="1"/>
    <col min="70" max="70" width="17.85546875" bestFit="1" customWidth="1"/>
    <col min="71" max="72" width="11.28515625" bestFit="1" customWidth="1"/>
    <col min="73" max="73" width="14" bestFit="1" customWidth="1"/>
    <col min="74" max="75" width="23.28515625" bestFit="1" customWidth="1"/>
    <col min="76" max="76" width="26.42578125" bestFit="1" customWidth="1"/>
    <col min="77" max="78" width="24.85546875" bestFit="1" customWidth="1"/>
    <col min="79" max="79" width="28" bestFit="1" customWidth="1"/>
    <col min="80" max="80" width="11.28515625" bestFit="1" customWidth="1"/>
  </cols>
  <sheetData>
    <row r="3" spans="2:15" x14ac:dyDescent="0.25">
      <c r="D3" t="s">
        <v>179</v>
      </c>
      <c r="F3" t="s">
        <v>181</v>
      </c>
      <c r="H3" t="s">
        <v>182</v>
      </c>
    </row>
    <row r="4" spans="2:15" x14ac:dyDescent="0.25">
      <c r="B4" s="5"/>
      <c r="D4" s="5">
        <v>2.9416520210896309</v>
      </c>
      <c r="F4" s="5">
        <v>3.0284710017574694</v>
      </c>
      <c r="H4" s="5">
        <v>2.9891036906854129</v>
      </c>
      <c r="K4" s="5"/>
    </row>
    <row r="6" spans="2:15" x14ac:dyDescent="0.25">
      <c r="E6" t="s">
        <v>190</v>
      </c>
      <c r="F6" t="s">
        <v>15</v>
      </c>
    </row>
    <row r="7" spans="2:15" x14ac:dyDescent="0.25">
      <c r="E7" s="3" t="s">
        <v>132</v>
      </c>
      <c r="F7">
        <f>COUNTIFS(Table1[DepartmentType],"Admin Offices",Table1[Performance Score],"Exceeds")</f>
        <v>16</v>
      </c>
      <c r="H7" s="2" t="s">
        <v>190</v>
      </c>
      <c r="I7" t="s">
        <v>191</v>
      </c>
    </row>
    <row r="8" spans="2:15" x14ac:dyDescent="0.25">
      <c r="B8" t="s">
        <v>183</v>
      </c>
      <c r="E8" s="3" t="s">
        <v>115</v>
      </c>
      <c r="F8">
        <f>COUNTIFS(Table1[DepartmentType],"Executive Office",Table1[Performance Score],"Exceeds")</f>
        <v>1</v>
      </c>
      <c r="H8" s="3" t="s">
        <v>34</v>
      </c>
      <c r="I8">
        <v>276</v>
      </c>
    </row>
    <row r="9" spans="2:15" x14ac:dyDescent="0.25">
      <c r="B9" s="5">
        <v>2.9746924428822497</v>
      </c>
      <c r="E9" s="3" t="s">
        <v>95</v>
      </c>
      <c r="F9">
        <f>COUNTIFS(Table1[DepartmentType],"IT/IS",Table1[Performance Score],"Exceeds")</f>
        <v>36</v>
      </c>
      <c r="H9" s="3" t="s">
        <v>95</v>
      </c>
      <c r="I9">
        <v>36</v>
      </c>
    </row>
    <row r="10" spans="2:15" x14ac:dyDescent="0.25">
      <c r="E10" s="3" t="s">
        <v>34</v>
      </c>
      <c r="F10">
        <f>COUNTIFS(Table1[Department],"Production",Table1[Performance Score],"Exceeds")</f>
        <v>276</v>
      </c>
      <c r="H10" s="3" t="s">
        <v>57</v>
      </c>
      <c r="I10">
        <v>17</v>
      </c>
      <c r="O10" s="7"/>
    </row>
    <row r="11" spans="2:15" x14ac:dyDescent="0.25">
      <c r="E11" s="3" t="s">
        <v>57</v>
      </c>
      <c r="F11">
        <f>COUNTIFS(Table1[DepartmentType],"Sales",Table1[Performance Score],"Exceeds")</f>
        <v>17</v>
      </c>
      <c r="H11" s="3" t="s">
        <v>132</v>
      </c>
      <c r="I11">
        <v>16</v>
      </c>
      <c r="O11" s="7"/>
    </row>
    <row r="12" spans="2:15" x14ac:dyDescent="0.25">
      <c r="E12" s="3" t="s">
        <v>129</v>
      </c>
      <c r="F12">
        <f>COUNTIFS(Table1[DepartmentType],"Software Engineering",Table1[Performance Score],"Exceeds")</f>
        <v>0</v>
      </c>
      <c r="H12" s="3" t="s">
        <v>115</v>
      </c>
      <c r="I12">
        <v>1</v>
      </c>
      <c r="O12" s="7"/>
    </row>
    <row r="13" spans="2:15" x14ac:dyDescent="0.25">
      <c r="H13" s="3" t="s">
        <v>129</v>
      </c>
      <c r="I13">
        <v>0</v>
      </c>
      <c r="O13" s="7"/>
    </row>
    <row r="14" spans="2:15" x14ac:dyDescent="0.25">
      <c r="H14" s="3" t="s">
        <v>167</v>
      </c>
      <c r="I14">
        <v>346</v>
      </c>
      <c r="O14" s="7"/>
    </row>
    <row r="15" spans="2:15" x14ac:dyDescent="0.25">
      <c r="B15" s="2" t="s">
        <v>166</v>
      </c>
      <c r="C15" t="s">
        <v>183</v>
      </c>
      <c r="O15" s="7"/>
    </row>
    <row r="16" spans="2:15" x14ac:dyDescent="0.25">
      <c r="B16" s="3" t="s">
        <v>132</v>
      </c>
      <c r="C16" s="5">
        <v>3.0253164556962027</v>
      </c>
      <c r="E16" s="2" t="s">
        <v>166</v>
      </c>
      <c r="F16" t="s">
        <v>168</v>
      </c>
      <c r="H16" s="2" t="s">
        <v>166</v>
      </c>
      <c r="I16" t="s">
        <v>181</v>
      </c>
      <c r="O16" s="7"/>
    </row>
    <row r="17" spans="1:18" x14ac:dyDescent="0.25">
      <c r="B17" s="3" t="s">
        <v>34</v>
      </c>
      <c r="C17" s="5">
        <v>2.9890052356020944</v>
      </c>
      <c r="E17" s="3" t="s">
        <v>187</v>
      </c>
      <c r="F17" s="4">
        <v>0.38980667838312827</v>
      </c>
      <c r="H17" s="3" t="s">
        <v>96</v>
      </c>
      <c r="I17" s="5">
        <v>3.0697674418604652</v>
      </c>
      <c r="O17" s="7"/>
    </row>
    <row r="18" spans="1:18" x14ac:dyDescent="0.25">
      <c r="B18" s="3" t="s">
        <v>95</v>
      </c>
      <c r="C18" s="5">
        <v>2.9682151589242052</v>
      </c>
      <c r="E18" s="3" t="s">
        <v>185</v>
      </c>
      <c r="F18" s="4">
        <v>0.42319859402460458</v>
      </c>
      <c r="H18" s="3" t="s">
        <v>134</v>
      </c>
      <c r="I18" s="5">
        <v>3.0714285714285716</v>
      </c>
      <c r="O18" s="7"/>
    </row>
    <row r="19" spans="1:18" x14ac:dyDescent="0.25">
      <c r="A19" s="3"/>
      <c r="B19" s="3" t="s">
        <v>57</v>
      </c>
      <c r="C19" s="5">
        <v>2.922829581993569</v>
      </c>
      <c r="E19" s="3" t="s">
        <v>186</v>
      </c>
      <c r="F19" s="4">
        <v>0.18699472759226712</v>
      </c>
      <c r="H19" s="3" t="s">
        <v>79</v>
      </c>
      <c r="I19" s="5">
        <v>3.1111111111111112</v>
      </c>
      <c r="O19" s="7"/>
    </row>
    <row r="20" spans="1:18" x14ac:dyDescent="0.25">
      <c r="A20" s="3"/>
      <c r="B20" s="3" t="s">
        <v>129</v>
      </c>
      <c r="C20" s="5">
        <v>2.9017857142857144</v>
      </c>
      <c r="E20" s="3" t="s">
        <v>167</v>
      </c>
      <c r="F20" s="4">
        <v>1</v>
      </c>
      <c r="H20" s="3" t="s">
        <v>47</v>
      </c>
      <c r="I20" s="5">
        <v>3.132596685082873</v>
      </c>
      <c r="O20" s="7"/>
    </row>
    <row r="21" spans="1:18" x14ac:dyDescent="0.25">
      <c r="A21" s="3"/>
      <c r="B21" s="3" t="s">
        <v>115</v>
      </c>
      <c r="C21" s="5">
        <v>2.7916666666666665</v>
      </c>
      <c r="H21" s="3" t="s">
        <v>58</v>
      </c>
      <c r="I21" s="5">
        <v>3.1607142857142856</v>
      </c>
      <c r="O21" s="7"/>
    </row>
    <row r="22" spans="1:18" x14ac:dyDescent="0.25">
      <c r="A22" s="3"/>
      <c r="B22" s="3" t="s">
        <v>167</v>
      </c>
      <c r="C22" s="5">
        <v>2.9746924428822497</v>
      </c>
      <c r="H22" s="3" t="s">
        <v>82</v>
      </c>
      <c r="I22" s="5">
        <v>3.1707317073170733</v>
      </c>
      <c r="O22" s="7"/>
    </row>
    <row r="23" spans="1:18" x14ac:dyDescent="0.25">
      <c r="A23" s="3"/>
      <c r="B23" s="3"/>
      <c r="C23" s="9"/>
      <c r="D23" s="9"/>
      <c r="H23" s="3" t="s">
        <v>111</v>
      </c>
      <c r="I23" s="5">
        <v>3.2580645161290325</v>
      </c>
      <c r="O23" s="7"/>
    </row>
    <row r="24" spans="1:18" x14ac:dyDescent="0.25">
      <c r="A24" s="3"/>
      <c r="B24" s="3"/>
      <c r="C24" s="9"/>
      <c r="D24" s="9"/>
      <c r="H24" s="3" t="s">
        <v>102</v>
      </c>
      <c r="I24" s="5">
        <v>3.3148148148148149</v>
      </c>
      <c r="O24" s="7"/>
    </row>
    <row r="25" spans="1:18" x14ac:dyDescent="0.25">
      <c r="A25" s="3"/>
      <c r="C25" s="2" t="s">
        <v>180</v>
      </c>
      <c r="H25" s="3" t="s">
        <v>110</v>
      </c>
      <c r="I25" s="5">
        <v>3.3809523809523809</v>
      </c>
      <c r="O25" s="7"/>
    </row>
    <row r="26" spans="1:18" x14ac:dyDescent="0.25">
      <c r="C26" t="s">
        <v>78</v>
      </c>
      <c r="D26" t="s">
        <v>167</v>
      </c>
      <c r="H26" s="3" t="s">
        <v>135</v>
      </c>
      <c r="I26" s="5">
        <v>3.5</v>
      </c>
      <c r="O26" s="7"/>
    </row>
    <row r="27" spans="1:18" x14ac:dyDescent="0.25">
      <c r="B27" t="s">
        <v>168</v>
      </c>
      <c r="C27" s="7">
        <v>346</v>
      </c>
      <c r="D27" s="5">
        <v>346</v>
      </c>
      <c r="H27" s="3" t="s">
        <v>167</v>
      </c>
      <c r="I27" s="5">
        <v>3.1430167597765362</v>
      </c>
    </row>
    <row r="28" spans="1:18" x14ac:dyDescent="0.25">
      <c r="R28" s="4"/>
    </row>
    <row r="29" spans="1:18" x14ac:dyDescent="0.25">
      <c r="R29" s="4"/>
    </row>
    <row r="30" spans="1:18" x14ac:dyDescent="0.25">
      <c r="R30" s="4"/>
    </row>
    <row r="31" spans="1:18" x14ac:dyDescent="0.25">
      <c r="R31" s="4"/>
    </row>
    <row r="32" spans="1:18" x14ac:dyDescent="0.25">
      <c r="R32" s="4"/>
    </row>
    <row r="33" spans="18:18" x14ac:dyDescent="0.25">
      <c r="R33" s="5"/>
    </row>
  </sheetData>
  <pageMargins left="0.7" right="0.7" top="0.75" bottom="0.75" header="0.3" footer="0.3"/>
  <drawing r:id="rId10"/>
  <tableParts count="1">
    <tablePart r:id="rId1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0F40A-4243-414A-83D0-B777F05D24C9}">
  <dimension ref="D6"/>
  <sheetViews>
    <sheetView showGridLines="0" zoomScale="85" zoomScaleNormal="85" workbookViewId="0"/>
  </sheetViews>
  <sheetFormatPr defaultRowHeight="15" x14ac:dyDescent="0.25"/>
  <cols>
    <col min="1" max="16384" width="9.140625" style="6"/>
  </cols>
  <sheetData>
    <row r="6" spans="4:4" x14ac:dyDescent="0.25">
      <c r="D6" s="8"/>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03284-9B5C-49EE-9A85-8908EA1FB229}">
  <dimension ref="A2:M31"/>
  <sheetViews>
    <sheetView zoomScaleNormal="100" workbookViewId="0"/>
  </sheetViews>
  <sheetFormatPr defaultRowHeight="15" x14ac:dyDescent="0.25"/>
  <cols>
    <col min="1" max="1" width="19.85546875" bestFit="1" customWidth="1"/>
    <col min="3" max="3" width="14.140625" bestFit="1" customWidth="1"/>
    <col min="4" max="4" width="19.5703125" bestFit="1" customWidth="1"/>
    <col min="5" max="5" width="19.85546875" bestFit="1" customWidth="1"/>
    <col min="6" max="6" width="32.85546875" bestFit="1" customWidth="1"/>
    <col min="7" max="7" width="21" bestFit="1" customWidth="1"/>
    <col min="8" max="8" width="16.85546875" bestFit="1" customWidth="1"/>
    <col min="9" max="9" width="6.42578125" bestFit="1" customWidth="1"/>
    <col min="10" max="10" width="11.28515625" bestFit="1" customWidth="1"/>
    <col min="11" max="11" width="7.42578125" bestFit="1" customWidth="1"/>
    <col min="12" max="12" width="11.28515625" bestFit="1" customWidth="1"/>
    <col min="13" max="13" width="21" bestFit="1" customWidth="1"/>
  </cols>
  <sheetData>
    <row r="2" spans="1:13" x14ac:dyDescent="0.25">
      <c r="A2" s="5"/>
      <c r="D2" t="s">
        <v>192</v>
      </c>
      <c r="F2" s="7" t="s">
        <v>195</v>
      </c>
      <c r="H2" s="2" t="s">
        <v>166</v>
      </c>
      <c r="I2" t="s">
        <v>196</v>
      </c>
      <c r="L2" s="10" t="s">
        <v>166</v>
      </c>
      <c r="M2" s="7" t="s">
        <v>168</v>
      </c>
    </row>
    <row r="3" spans="1:13" x14ac:dyDescent="0.25">
      <c r="D3" s="14">
        <v>304143.83</v>
      </c>
      <c r="F3" s="5">
        <v>2.9097605893186005</v>
      </c>
      <c r="H3" s="3" t="s">
        <v>194</v>
      </c>
      <c r="I3" s="4">
        <v>0.25905096660808435</v>
      </c>
      <c r="L3" s="11" t="s">
        <v>73</v>
      </c>
      <c r="M3" s="7">
        <v>126</v>
      </c>
    </row>
    <row r="4" spans="1:13" x14ac:dyDescent="0.25">
      <c r="H4" s="3" t="s">
        <v>167</v>
      </c>
      <c r="I4" s="4">
        <v>0.25905096660808435</v>
      </c>
      <c r="L4" s="11" t="s">
        <v>167</v>
      </c>
      <c r="M4" s="7">
        <v>126</v>
      </c>
    </row>
    <row r="5" spans="1:13" x14ac:dyDescent="0.25">
      <c r="D5" s="10" t="s">
        <v>166</v>
      </c>
      <c r="E5" s="7" t="s">
        <v>168</v>
      </c>
      <c r="I5" s="15"/>
    </row>
    <row r="6" spans="1:13" x14ac:dyDescent="0.25">
      <c r="D6" s="11" t="s">
        <v>68</v>
      </c>
      <c r="E6" s="7">
        <v>543</v>
      </c>
      <c r="H6" s="12" t="s">
        <v>189</v>
      </c>
      <c r="I6" s="12" t="s">
        <v>193</v>
      </c>
    </row>
    <row r="7" spans="1:13" x14ac:dyDescent="0.25">
      <c r="D7" s="11" t="s">
        <v>167</v>
      </c>
      <c r="E7" s="7">
        <v>543</v>
      </c>
      <c r="H7" s="12" t="s">
        <v>194</v>
      </c>
      <c r="I7" s="13">
        <v>0.25905096660808435</v>
      </c>
    </row>
    <row r="14" spans="1:13" x14ac:dyDescent="0.25">
      <c r="D14" s="10" t="s">
        <v>166</v>
      </c>
      <c r="E14" s="7" t="s">
        <v>168</v>
      </c>
      <c r="G14" s="10" t="s">
        <v>168</v>
      </c>
      <c r="H14" s="10" t="s">
        <v>180</v>
      </c>
      <c r="I14" s="7"/>
      <c r="J14" s="7"/>
      <c r="K14" s="7"/>
      <c r="L14" s="7"/>
    </row>
    <row r="15" spans="1:13" x14ac:dyDescent="0.25">
      <c r="D15" s="11" t="s">
        <v>63</v>
      </c>
      <c r="E15" s="9">
        <v>0.21915285451197053</v>
      </c>
      <c r="G15" s="10" t="s">
        <v>166</v>
      </c>
      <c r="H15" s="7" t="s">
        <v>63</v>
      </c>
      <c r="I15" s="7" t="s">
        <v>43</v>
      </c>
      <c r="J15" s="7" t="s">
        <v>52</v>
      </c>
      <c r="K15" s="7" t="s">
        <v>73</v>
      </c>
      <c r="L15" s="7" t="s">
        <v>167</v>
      </c>
    </row>
    <row r="16" spans="1:13" x14ac:dyDescent="0.25">
      <c r="D16" s="11" t="s">
        <v>43</v>
      </c>
      <c r="E16" s="9">
        <v>0.24493554327808473</v>
      </c>
      <c r="G16" s="11" t="s">
        <v>51</v>
      </c>
      <c r="H16" s="7">
        <v>61</v>
      </c>
      <c r="I16" s="7">
        <v>65</v>
      </c>
      <c r="J16" s="7">
        <v>85</v>
      </c>
      <c r="K16" s="7">
        <v>62</v>
      </c>
      <c r="L16" s="7">
        <v>273</v>
      </c>
    </row>
    <row r="17" spans="4:12" x14ac:dyDescent="0.25">
      <c r="D17" s="11" t="s">
        <v>52</v>
      </c>
      <c r="E17" s="9">
        <v>0.30386740331491713</v>
      </c>
      <c r="G17" s="11" t="s">
        <v>42</v>
      </c>
      <c r="H17" s="7">
        <v>58</v>
      </c>
      <c r="I17" s="7">
        <v>68</v>
      </c>
      <c r="J17" s="7">
        <v>80</v>
      </c>
      <c r="K17" s="7">
        <v>64</v>
      </c>
      <c r="L17" s="7">
        <v>270</v>
      </c>
    </row>
    <row r="18" spans="4:12" x14ac:dyDescent="0.25">
      <c r="D18" s="11" t="s">
        <v>73</v>
      </c>
      <c r="E18" s="9">
        <v>0.23204419889502761</v>
      </c>
      <c r="G18" s="11" t="s">
        <v>167</v>
      </c>
      <c r="H18" s="7">
        <v>119</v>
      </c>
      <c r="I18" s="7">
        <v>133</v>
      </c>
      <c r="J18" s="7">
        <v>165</v>
      </c>
      <c r="K18" s="7">
        <v>126</v>
      </c>
      <c r="L18" s="7">
        <v>543</v>
      </c>
    </row>
    <row r="19" spans="4:12" x14ac:dyDescent="0.25">
      <c r="D19" s="11" t="s">
        <v>167</v>
      </c>
      <c r="E19" s="9">
        <v>1</v>
      </c>
    </row>
    <row r="22" spans="4:12" x14ac:dyDescent="0.25">
      <c r="D22" s="10" t="s">
        <v>166</v>
      </c>
      <c r="E22" s="7" t="s">
        <v>192</v>
      </c>
      <c r="G22" t="s">
        <v>197</v>
      </c>
      <c r="H22" s="7"/>
    </row>
    <row r="23" spans="4:12" x14ac:dyDescent="0.25">
      <c r="D23" s="11" t="s">
        <v>115</v>
      </c>
      <c r="E23" s="16">
        <v>2431.34</v>
      </c>
      <c r="G23">
        <v>5</v>
      </c>
    </row>
    <row r="24" spans="4:12" x14ac:dyDescent="0.25">
      <c r="D24" s="11" t="s">
        <v>132</v>
      </c>
      <c r="E24" s="16">
        <v>4006.7400000000002</v>
      </c>
    </row>
    <row r="25" spans="4:12" x14ac:dyDescent="0.25">
      <c r="D25" s="11" t="s">
        <v>129</v>
      </c>
      <c r="E25" s="16">
        <v>15700.189999999999</v>
      </c>
    </row>
    <row r="26" spans="4:12" x14ac:dyDescent="0.25">
      <c r="D26" s="11" t="s">
        <v>57</v>
      </c>
      <c r="E26" s="16">
        <v>31991.729999999996</v>
      </c>
    </row>
    <row r="27" spans="4:12" x14ac:dyDescent="0.25">
      <c r="D27" s="11" t="s">
        <v>95</v>
      </c>
      <c r="E27" s="16">
        <v>48563.969999999987</v>
      </c>
    </row>
    <row r="28" spans="4:12" x14ac:dyDescent="0.25">
      <c r="D28" s="11" t="s">
        <v>34</v>
      </c>
      <c r="E28" s="16">
        <v>201449.86000000013</v>
      </c>
    </row>
    <row r="29" spans="4:12" x14ac:dyDescent="0.25">
      <c r="D29" s="11" t="s">
        <v>167</v>
      </c>
      <c r="E29" s="16">
        <v>304143.83000000013</v>
      </c>
    </row>
    <row r="31" spans="4:12" x14ac:dyDescent="0.25">
      <c r="F31" s="11"/>
    </row>
  </sheetData>
  <pageMargins left="0.7" right="0.7" top="0.75" bottom="0.75" header="0.3" footer="0.3"/>
  <drawing r:id="rId9"/>
  <tableParts count="2">
    <tablePart r:id="rId10"/>
    <tablePart r:id="rId1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F2685-F373-4539-B63C-EA9A80072FE6}">
  <dimension ref="A1"/>
  <sheetViews>
    <sheetView showGridLines="0" showRowColHeaders="0" zoomScale="80" zoomScaleNormal="80" workbookViewId="0"/>
  </sheetViews>
  <sheetFormatPr defaultRowHeight="15" x14ac:dyDescent="0.2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BDDDB-99A7-4C91-A114-DD118FFB4708}">
  <dimension ref="A1"/>
  <sheetViews>
    <sheetView workbookViewId="0"/>
  </sheetViews>
  <sheetFormatPr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460E5-1900-49D3-94FD-D0103B132B7A}">
  <dimension ref="A1"/>
  <sheetViews>
    <sheetView workbookViewId="0"/>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HR DATA ANALYTICS</vt:lpstr>
      <vt:lpstr>HR ANALYTICS DATASET FOR 30 DAT</vt:lpstr>
      <vt:lpstr>Overview_Pivot_Table</vt:lpstr>
      <vt:lpstr>Workforce Overview</vt:lpstr>
      <vt:lpstr>Performance_Pivot_Table</vt:lpstr>
      <vt:lpstr>Employee Performance</vt:lpstr>
      <vt:lpstr>Training_Pivot_Table</vt:lpstr>
      <vt:lpstr>Training Investment</vt:lpstr>
      <vt:lpstr>Insights</vt:lpstr>
      <vt:lpstr>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Adeola Olotu</cp:lastModifiedBy>
  <cp:lastPrinted>2026-05-14T03:28:11Z</cp:lastPrinted>
  <dcterms:created xsi:type="dcterms:W3CDTF">2026-05-11T07:29:41Z</dcterms:created>
  <dcterms:modified xsi:type="dcterms:W3CDTF">2026-06-02T08:27:57Z</dcterms:modified>
</cp:coreProperties>
</file>