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 PC\Desktop\Data Analytics\EXCEL Materials\Data Entry\"/>
    </mc:Choice>
  </mc:AlternateContent>
  <xr:revisionPtr revIDLastSave="0" documentId="13_ncr:1_{2BCE60DB-CC19-4787-A771-33B12699BFDE}" xr6:coauthVersionLast="47" xr6:coauthVersionMax="47" xr10:uidLastSave="{00000000-0000-0000-0000-000000000000}"/>
  <bookViews>
    <workbookView xWindow="-110" yWindow="-110" windowWidth="19420" windowHeight="11020" activeTab="2" xr2:uid="{B7EEA0C5-33E2-4020-82E5-E50F1AFF14DF}"/>
  </bookViews>
  <sheets>
    <sheet name="products" sheetId="1" r:id="rId1"/>
    <sheet name="orders" sheetId="2" r:id="rId2"/>
    <sheet name="sales" sheetId="3" r:id="rId3"/>
    <sheet name="formula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9" i="1"/>
  <c r="L9" i="1" s="1"/>
  <c r="L11" i="3"/>
  <c r="M11" i="3" s="1"/>
  <c r="L12" i="3"/>
  <c r="M12" i="3" s="1"/>
  <c r="L13" i="3"/>
  <c r="M13" i="3" s="1"/>
  <c r="L14" i="3"/>
  <c r="M14" i="3" s="1"/>
  <c r="L15" i="3"/>
  <c r="M15" i="3" s="1"/>
  <c r="L16" i="3"/>
  <c r="M16" i="3" s="1"/>
  <c r="L17" i="3"/>
  <c r="M17" i="3" s="1"/>
  <c r="L18" i="3"/>
  <c r="M18" i="3" s="1"/>
  <c r="L19" i="3"/>
  <c r="M19" i="3" s="1"/>
  <c r="L20" i="3"/>
  <c r="M20" i="3" s="1"/>
  <c r="L21" i="3"/>
  <c r="M21" i="3" s="1"/>
  <c r="L22" i="3"/>
  <c r="M22" i="3" s="1"/>
  <c r="L23" i="3"/>
  <c r="M23" i="3" s="1"/>
  <c r="L24" i="3"/>
  <c r="M24" i="3" s="1"/>
  <c r="L25" i="3"/>
  <c r="M25" i="3" s="1"/>
  <c r="L26" i="3"/>
  <c r="M26" i="3" s="1"/>
  <c r="L27" i="3"/>
  <c r="M27" i="3" s="1"/>
  <c r="L28" i="3"/>
  <c r="M28" i="3" s="1"/>
  <c r="L29" i="3"/>
  <c r="M29" i="3" s="1"/>
  <c r="L10" i="3"/>
  <c r="M10" i="3" s="1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10" i="3"/>
  <c r="K10" i="2"/>
  <c r="L10" i="2" s="1"/>
  <c r="K11" i="2"/>
  <c r="L11" i="2" s="1"/>
  <c r="K12" i="2"/>
  <c r="L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K25" i="2"/>
  <c r="L25" i="2" s="1"/>
  <c r="K26" i="2"/>
  <c r="L26" i="2" s="1"/>
  <c r="K27" i="2"/>
  <c r="L27" i="2" s="1"/>
  <c r="K28" i="2"/>
  <c r="L28" i="2" s="1"/>
  <c r="K9" i="2"/>
  <c r="L9" i="2" s="1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9" i="2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9" i="1"/>
</calcChain>
</file>

<file path=xl/sharedStrings.xml><?xml version="1.0" encoding="utf-8"?>
<sst xmlns="http://schemas.openxmlformats.org/spreadsheetml/2006/main" count="164" uniqueCount="113">
  <si>
    <t>CATEGORY</t>
  </si>
  <si>
    <t>PRODUCT NAME</t>
  </si>
  <si>
    <t>DESCRIPTION</t>
  </si>
  <si>
    <t>STOCK LOCATION</t>
  </si>
  <si>
    <t>QUANTITY IN STOCK</t>
  </si>
  <si>
    <t>INVENTORY VALUE</t>
  </si>
  <si>
    <t>COST PER ITEM</t>
  </si>
  <si>
    <t>VENDOR</t>
  </si>
  <si>
    <t>STOCK TO BE RECEIVIED</t>
  </si>
  <si>
    <t>DISCOUNTINUED</t>
  </si>
  <si>
    <t>DAYS PER REORDER</t>
  </si>
  <si>
    <t>DATE OF LAST REORDER</t>
  </si>
  <si>
    <t>ORDER NUMBER</t>
  </si>
  <si>
    <t>PRODUCT ID</t>
  </si>
  <si>
    <t>PURCHASE DATE</t>
  </si>
  <si>
    <t>STOCK RECEIVED</t>
  </si>
  <si>
    <t>QUANTITY</t>
  </si>
  <si>
    <t>COST</t>
  </si>
  <si>
    <t>AMOUNT</t>
  </si>
  <si>
    <t>SALES ORDER NUMBER</t>
  </si>
  <si>
    <t>SALES DATE</t>
  </si>
  <si>
    <t>SHIP DEADLINE</t>
  </si>
  <si>
    <t>SHIP DATE</t>
  </si>
  <si>
    <t>TRACKING NUMBER</t>
  </si>
  <si>
    <t>CLIENT</t>
  </si>
  <si>
    <t>RETAIL PRICE</t>
  </si>
  <si>
    <t>Apples, frozen concentrate</t>
  </si>
  <si>
    <t>Blueberries</t>
  </si>
  <si>
    <t>Dates</t>
  </si>
  <si>
    <t>Kiwi</t>
  </si>
  <si>
    <t>Pears, packed in juice</t>
  </si>
  <si>
    <t>Strawberries</t>
  </si>
  <si>
    <t>Fruit</t>
  </si>
  <si>
    <t>Chocolate</t>
  </si>
  <si>
    <t>Clam Chowder</t>
  </si>
  <si>
    <t>Curry Sauce</t>
  </si>
  <si>
    <t>Coffee</t>
  </si>
  <si>
    <t>Green Tea</t>
  </si>
  <si>
    <t>Boysenberry Spread</t>
  </si>
  <si>
    <t>Cajun Seasoning</t>
  </si>
  <si>
    <t>Chocolate Biscuits Mix</t>
  </si>
  <si>
    <t>Dried Plums</t>
  </si>
  <si>
    <t>Chai</t>
  </si>
  <si>
    <t>Candy</t>
  </si>
  <si>
    <t>Soups</t>
  </si>
  <si>
    <t>Sauces</t>
  </si>
  <si>
    <t>Beverages</t>
  </si>
  <si>
    <t>Jams, Preserves</t>
  </si>
  <si>
    <t>Condiments</t>
  </si>
  <si>
    <t>Baked Goods &amp; Mixes</t>
  </si>
  <si>
    <t>Dried Fruit &amp; Nuts</t>
  </si>
  <si>
    <t>UNIT PRICE</t>
  </si>
  <si>
    <t>Ketu</t>
  </si>
  <si>
    <t>Ikotun</t>
  </si>
  <si>
    <t>Igando</t>
  </si>
  <si>
    <t>Ejigbo</t>
  </si>
  <si>
    <t>Surelure</t>
  </si>
  <si>
    <t>Ojota</t>
  </si>
  <si>
    <t>Ikeja</t>
  </si>
  <si>
    <t>Mile 2</t>
  </si>
  <si>
    <t>Idimu</t>
  </si>
  <si>
    <t>Council</t>
  </si>
  <si>
    <t>Ayobo</t>
  </si>
  <si>
    <t>Ikoyi</t>
  </si>
  <si>
    <t>REORDER LEVEL</t>
  </si>
  <si>
    <t>Tausif Ali</t>
  </si>
  <si>
    <t>Kamran Ahmed</t>
  </si>
  <si>
    <t>Ahmed Ali</t>
  </si>
  <si>
    <t>Muhammad Raza</t>
  </si>
  <si>
    <t>Shahid Raza</t>
  </si>
  <si>
    <t>Salim Kanchwala</t>
  </si>
  <si>
    <t>Burns Aliyah</t>
  </si>
  <si>
    <t>Crawford Valeria</t>
  </si>
  <si>
    <t>Olson Arabella</t>
  </si>
  <si>
    <t>Simpson Sara</t>
  </si>
  <si>
    <t>Porter Finley</t>
  </si>
  <si>
    <t>Hunter Trinity</t>
  </si>
  <si>
    <t>Gordon Ryleigh</t>
  </si>
  <si>
    <t>Mendez Jordyn</t>
  </si>
  <si>
    <t>Silva Jocelyn</t>
  </si>
  <si>
    <t>Shaw Kimberly</t>
  </si>
  <si>
    <t>Snyder Esther</t>
  </si>
  <si>
    <t>Mason Molly</t>
  </si>
  <si>
    <t>Dixon Valerie</t>
  </si>
  <si>
    <t>Munoz Cecilia</t>
  </si>
  <si>
    <t>Hunt Anastasia</t>
  </si>
  <si>
    <t>Hicks Daisy</t>
  </si>
  <si>
    <t>Holmes Reese</t>
  </si>
  <si>
    <t>Palmer Laila</t>
  </si>
  <si>
    <t>Wagner Mya</t>
  </si>
  <si>
    <t>Black Amy</t>
  </si>
  <si>
    <t>REMAIN AFTER SALES</t>
  </si>
  <si>
    <t xml:space="preserve">s/n </t>
  </si>
  <si>
    <t>formulas</t>
  </si>
  <si>
    <r>
      <rPr>
        <b/>
        <sz val="11"/>
        <color theme="1"/>
        <rFont val="Calibri"/>
        <family val="2"/>
        <scheme val="minor"/>
      </rPr>
      <t>INVENTORY VALUE</t>
    </r>
    <r>
      <rPr>
        <sz val="11"/>
        <color theme="1"/>
        <rFont val="Calibri"/>
        <family val="2"/>
        <scheme val="minor"/>
      </rPr>
      <t xml:space="preserve"> = quantity in stock * unit price</t>
    </r>
  </si>
  <si>
    <r>
      <rPr>
        <b/>
        <sz val="11"/>
        <color theme="1"/>
        <rFont val="Calibri"/>
        <family val="2"/>
        <scheme val="minor"/>
      </rPr>
      <t>REMAIN AFTER SALES</t>
    </r>
    <r>
      <rPr>
        <sz val="11"/>
        <color theme="1"/>
        <rFont val="Calibri"/>
        <family val="2"/>
        <scheme val="minor"/>
      </rPr>
      <t xml:space="preserve"> = quantity in stock - Reconile in sales sheet "Quantity" .</t>
    </r>
  </si>
  <si>
    <r>
      <rPr>
        <b/>
        <sz val="11"/>
        <color theme="1"/>
        <rFont val="Calibri"/>
        <family val="2"/>
        <scheme val="minor"/>
      </rPr>
      <t>REORDER LEVEL</t>
    </r>
    <r>
      <rPr>
        <sz val="11"/>
        <color theme="1"/>
        <rFont val="Calibri"/>
        <family val="2"/>
        <scheme val="minor"/>
      </rPr>
      <t>: if remain after sales is less than 500</t>
    </r>
  </si>
  <si>
    <r>
      <rPr>
        <b/>
        <sz val="11"/>
        <color theme="1"/>
        <rFont val="Calibri"/>
        <family val="2"/>
        <scheme val="minor"/>
      </rPr>
      <t>DISCOUNTINUED</t>
    </r>
    <r>
      <rPr>
        <sz val="11"/>
        <color theme="1"/>
        <rFont val="Calibri"/>
        <family val="2"/>
        <scheme val="minor"/>
      </rPr>
      <t>: if stock to be received is greater than 0, "No" otherwise "Yes"</t>
    </r>
  </si>
  <si>
    <t>ORDERS SHEET</t>
  </si>
  <si>
    <t>PRODUCTS SHEET</t>
  </si>
  <si>
    <r>
      <rPr>
        <b/>
        <sz val="11"/>
        <color theme="1"/>
        <rFont val="Calibri"/>
        <family val="2"/>
        <scheme val="minor"/>
      </rPr>
      <t xml:space="preserve">PROUCT ID: </t>
    </r>
    <r>
      <rPr>
        <sz val="11"/>
        <color theme="1"/>
        <rFont val="Calibri"/>
        <family val="2"/>
        <scheme val="minor"/>
      </rPr>
      <t>Reconcile from product sheet "product id"</t>
    </r>
  </si>
  <si>
    <r>
      <rPr>
        <b/>
        <sz val="11"/>
        <color theme="1"/>
        <rFont val="Calibri"/>
        <family val="2"/>
        <scheme val="minor"/>
      </rPr>
      <t xml:space="preserve">CATEGORY: </t>
    </r>
    <r>
      <rPr>
        <sz val="11"/>
        <color theme="1"/>
        <rFont val="Calibri"/>
        <family val="2"/>
        <scheme val="minor"/>
      </rPr>
      <t>Reconcile from product sheet "category"</t>
    </r>
  </si>
  <si>
    <r>
      <rPr>
        <b/>
        <sz val="11"/>
        <color theme="1"/>
        <rFont val="Calibri"/>
        <family val="2"/>
        <scheme val="minor"/>
      </rPr>
      <t xml:space="preserve">PRODUCT NAME: </t>
    </r>
    <r>
      <rPr>
        <sz val="11"/>
        <color theme="1"/>
        <rFont val="Calibri"/>
        <family val="2"/>
        <scheme val="minor"/>
      </rPr>
      <t>Reconcile from product sheet "product name"</t>
    </r>
  </si>
  <si>
    <t>SALES SHEET</t>
  </si>
  <si>
    <r>
      <rPr>
        <b/>
        <sz val="11"/>
        <color theme="1"/>
        <rFont val="Calibri"/>
        <family val="2"/>
        <scheme val="minor"/>
      </rPr>
      <t>VENDOR</t>
    </r>
    <r>
      <rPr>
        <sz val="11"/>
        <color theme="1"/>
        <rFont val="Calibri"/>
        <family val="2"/>
        <scheme val="minor"/>
      </rPr>
      <t>: Reconcile from product sheet "vendor"</t>
    </r>
  </si>
  <si>
    <r>
      <rPr>
        <b/>
        <sz val="11"/>
        <color theme="1"/>
        <rFont val="Calibri"/>
        <family val="2"/>
        <scheme val="minor"/>
      </rPr>
      <t>COST</t>
    </r>
    <r>
      <rPr>
        <sz val="11"/>
        <color theme="1"/>
        <rFont val="Calibri"/>
        <family val="2"/>
        <scheme val="minor"/>
      </rPr>
      <t>: Reconcile from product sheet "cost per item"</t>
    </r>
  </si>
  <si>
    <r>
      <rPr>
        <b/>
        <sz val="11"/>
        <color theme="1"/>
        <rFont val="Calibri"/>
        <family val="2"/>
        <scheme val="minor"/>
      </rPr>
      <t xml:space="preserve">AMOUNT = </t>
    </r>
    <r>
      <rPr>
        <sz val="11"/>
        <color theme="1"/>
        <rFont val="Calibri"/>
        <family val="2"/>
        <scheme val="minor"/>
      </rPr>
      <t xml:space="preserve"> quanitity * cost</t>
    </r>
  </si>
  <si>
    <r>
      <rPr>
        <b/>
        <sz val="11"/>
        <color theme="1"/>
        <rFont val="Calibri"/>
        <family val="2"/>
        <scheme val="minor"/>
      </rPr>
      <t>RETAIL PRICE =</t>
    </r>
    <r>
      <rPr>
        <sz val="11"/>
        <color theme="1"/>
        <rFont val="Calibri"/>
        <family val="2"/>
        <scheme val="minor"/>
      </rPr>
      <t xml:space="preserve"> 7.5 + Reconcile from product sheet "unit price" </t>
    </r>
  </si>
  <si>
    <r>
      <rPr>
        <b/>
        <sz val="11"/>
        <color theme="1"/>
        <rFont val="Calibri"/>
        <family val="2"/>
        <scheme val="minor"/>
      </rPr>
      <t xml:space="preserve">AMOUNT = </t>
    </r>
    <r>
      <rPr>
        <sz val="11"/>
        <color theme="1"/>
        <rFont val="Calibri"/>
        <family val="2"/>
        <scheme val="minor"/>
      </rPr>
      <t xml:space="preserve"> quanitity * retail price</t>
    </r>
  </si>
  <si>
    <r>
      <rPr>
        <b/>
        <sz val="11"/>
        <color theme="1"/>
        <rFont val="Calibri"/>
        <family val="2"/>
        <scheme val="minor"/>
      </rPr>
      <t>REMAIN AFTER SALES</t>
    </r>
    <r>
      <rPr>
        <sz val="11"/>
        <color theme="1"/>
        <rFont val="Calibri"/>
        <family val="2"/>
        <scheme val="minor"/>
      </rPr>
      <t>: fill colour will be red if it less than 500</t>
    </r>
  </si>
  <si>
    <t>FOLA PRODUCT DETAILS</t>
  </si>
  <si>
    <t>FOLA ORDER DETAILS</t>
  </si>
  <si>
    <t>FOLA SALES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</si>
</sst>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[$₦-468]\ * #,##0.00_-;\-[$₦-468]\ * #,##0.00_-;_-[$₦-468]\ * &quot;-&quot;??_-;_-@_-"/>
    <numFmt numFmtId="165" formatCode="_-[$₦-46A]* #,##0.00_-;\-[$₦-46A]* #,##0.00_-;_-[$₦-46A]* &quot;-&quot;??_-;_-@_-"/>
    <numFmt numFmtId="166" formatCode="_-[$₦-470]* #,##0.00_-;\-[$₦-470]* #,##0.00_-;_-[$₦-470]* &quot;-&quot;??_-;_-@_-"/>
    <numFmt numFmtId="168" formatCode="_(* #,##0_);_(* \(#,##0\);_(* &quot;-&quot;??_);_(@_)"/>
    <numFmt numFmtId="171" formatCode="[$-F800]dddd\,\ mmmm\ dd\,\ 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7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3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2" borderId="3" xfId="0" applyFont="1" applyFill="1" applyBorder="1"/>
    <xf numFmtId="0" fontId="6" fillId="2" borderId="4" xfId="0" applyFont="1" applyFill="1" applyBorder="1"/>
    <xf numFmtId="0" fontId="6" fillId="2" borderId="5" xfId="0" applyFont="1" applyFill="1" applyBorder="1"/>
    <xf numFmtId="3" fontId="6" fillId="2" borderId="4" xfId="0" applyNumberFormat="1" applyFont="1" applyFill="1" applyBorder="1"/>
    <xf numFmtId="0" fontId="6" fillId="2" borderId="1" xfId="0" applyFont="1" applyFill="1" applyBorder="1"/>
    <xf numFmtId="0" fontId="7" fillId="0" borderId="2" xfId="0" applyFont="1" applyBorder="1"/>
    <xf numFmtId="166" fontId="7" fillId="0" borderId="2" xfId="0" applyNumberFormat="1" applyFont="1" applyBorder="1"/>
    <xf numFmtId="164" fontId="7" fillId="0" borderId="2" xfId="0" applyNumberFormat="1" applyFont="1" applyBorder="1"/>
    <xf numFmtId="168" fontId="7" fillId="0" borderId="2" xfId="1" applyNumberFormat="1" applyFont="1" applyBorder="1"/>
    <xf numFmtId="171" fontId="7" fillId="0" borderId="2" xfId="0" applyNumberFormat="1" applyFont="1" applyBorder="1"/>
    <xf numFmtId="3" fontId="7" fillId="0" borderId="2" xfId="0" applyNumberFormat="1" applyFont="1" applyBorder="1"/>
    <xf numFmtId="0" fontId="7" fillId="0" borderId="1" xfId="0" applyFont="1" applyBorder="1"/>
    <xf numFmtId="166" fontId="7" fillId="0" borderId="1" xfId="0" applyNumberFormat="1" applyFont="1" applyBorder="1"/>
    <xf numFmtId="164" fontId="7" fillId="0" borderId="1" xfId="0" applyNumberFormat="1" applyFont="1" applyBorder="1"/>
    <xf numFmtId="171" fontId="7" fillId="0" borderId="1" xfId="0" applyNumberFormat="1" applyFont="1" applyBorder="1"/>
    <xf numFmtId="3" fontId="7" fillId="0" borderId="1" xfId="0" applyNumberFormat="1" applyFont="1" applyBorder="1"/>
    <xf numFmtId="165" fontId="7" fillId="0" borderId="2" xfId="0" applyNumberFormat="1" applyFont="1" applyBorder="1"/>
    <xf numFmtId="165" fontId="7" fillId="0" borderId="1" xfId="0" applyNumberFormat="1" applyFont="1" applyBorder="1"/>
  </cellXfs>
  <cellStyles count="2">
    <cellStyle name="Comma" xfId="1" builtinId="3"/>
    <cellStyle name="Normal" xfId="0" builtinId="0"/>
  </cellStyles>
  <dxfs count="1"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44ACB-4FFF-49B2-85A4-BBFD77BCBAFD}">
  <sheetPr>
    <tabColor theme="9" tint="-0.249977111117893"/>
  </sheetPr>
  <dimension ref="C2:R28"/>
  <sheetViews>
    <sheetView topLeftCell="B1" zoomScale="74" zoomScaleNormal="74" workbookViewId="0">
      <selection activeCell="C3" sqref="C3"/>
    </sheetView>
  </sheetViews>
  <sheetFormatPr defaultRowHeight="14.5" x14ac:dyDescent="0.35"/>
  <cols>
    <col min="3" max="3" width="18.6328125" bestFit="1" customWidth="1"/>
    <col min="4" max="4" width="24.1796875" bestFit="1" customWidth="1"/>
    <col min="5" max="5" width="29.54296875" bestFit="1" customWidth="1"/>
    <col min="6" max="6" width="19.90625" bestFit="1" customWidth="1"/>
    <col min="7" max="7" width="16.81640625" bestFit="1" customWidth="1"/>
    <col min="8" max="8" width="25.6328125" bestFit="1" customWidth="1"/>
    <col min="9" max="9" width="29.90625" bestFit="1" customWidth="1"/>
    <col min="10" max="10" width="27.81640625" bestFit="1" customWidth="1"/>
    <col min="11" max="11" width="31.453125" bestFit="1" customWidth="1"/>
    <col min="12" max="12" width="23.26953125" bestFit="1" customWidth="1"/>
    <col min="13" max="13" width="22.453125" bestFit="1" customWidth="1"/>
    <col min="14" max="14" width="19.6328125" bestFit="1" customWidth="1"/>
    <col min="15" max="15" width="34.7265625" bestFit="1" customWidth="1"/>
    <col min="16" max="16" width="28.81640625" bestFit="1" customWidth="1"/>
    <col min="17" max="17" width="34.6328125" bestFit="1" customWidth="1"/>
    <col min="18" max="18" width="25.1796875" bestFit="1" customWidth="1"/>
  </cols>
  <sheetData>
    <row r="2" spans="3:18" ht="14.5" customHeight="1" x14ac:dyDescent="0.35">
      <c r="F2" s="5" t="s">
        <v>110</v>
      </c>
      <c r="G2" s="5"/>
      <c r="H2" s="5"/>
      <c r="I2" s="5"/>
      <c r="J2" s="5"/>
      <c r="K2" s="5"/>
      <c r="L2" s="5"/>
      <c r="M2" s="5"/>
      <c r="N2" s="5"/>
    </row>
    <row r="3" spans="3:18" ht="14.5" customHeight="1" x14ac:dyDescent="0.35">
      <c r="F3" s="5"/>
      <c r="G3" s="5"/>
      <c r="H3" s="5"/>
      <c r="I3" s="5"/>
      <c r="J3" s="5"/>
      <c r="K3" s="5"/>
      <c r="L3" s="5"/>
      <c r="M3" s="5"/>
      <c r="N3" s="5"/>
    </row>
    <row r="4" spans="3:18" ht="14.5" customHeight="1" x14ac:dyDescent="0.35">
      <c r="F4" s="5"/>
      <c r="G4" s="5"/>
      <c r="H4" s="5"/>
      <c r="I4" s="5"/>
      <c r="J4" s="5"/>
      <c r="K4" s="5"/>
      <c r="L4" s="5"/>
      <c r="M4" s="5"/>
      <c r="N4" s="5"/>
    </row>
    <row r="5" spans="3:18" ht="14.5" customHeight="1" x14ac:dyDescent="0.35">
      <c r="F5" s="5"/>
      <c r="G5" s="5"/>
      <c r="H5" s="5"/>
      <c r="I5" s="5"/>
      <c r="J5" s="5"/>
      <c r="K5" s="5"/>
      <c r="L5" s="5"/>
      <c r="M5" s="5"/>
      <c r="N5" s="5"/>
    </row>
    <row r="7" spans="3:18" ht="15" thickBot="1" x14ac:dyDescent="0.4"/>
    <row r="8" spans="3:18" ht="24" thickBot="1" x14ac:dyDescent="0.6">
      <c r="C8" s="6" t="s">
        <v>13</v>
      </c>
      <c r="D8" s="7" t="s">
        <v>0</v>
      </c>
      <c r="E8" s="7" t="s">
        <v>1</v>
      </c>
      <c r="F8" s="7" t="s">
        <v>2</v>
      </c>
      <c r="G8" s="7" t="s">
        <v>51</v>
      </c>
      <c r="H8" s="7" t="s">
        <v>3</v>
      </c>
      <c r="I8" s="7" t="s">
        <v>4</v>
      </c>
      <c r="J8" s="7" t="s">
        <v>5</v>
      </c>
      <c r="K8" s="7" t="s">
        <v>91</v>
      </c>
      <c r="L8" s="7" t="s">
        <v>64</v>
      </c>
      <c r="M8" s="7" t="s">
        <v>6</v>
      </c>
      <c r="N8" s="7" t="s">
        <v>7</v>
      </c>
      <c r="O8" s="7" t="s">
        <v>11</v>
      </c>
      <c r="P8" s="7" t="s">
        <v>10</v>
      </c>
      <c r="Q8" s="7" t="s">
        <v>8</v>
      </c>
      <c r="R8" s="8" t="s">
        <v>9</v>
      </c>
    </row>
    <row r="9" spans="3:18" ht="18.5" x14ac:dyDescent="0.45">
      <c r="C9" s="11">
        <v>266868</v>
      </c>
      <c r="D9" s="11" t="s">
        <v>32</v>
      </c>
      <c r="E9" s="11" t="s">
        <v>26</v>
      </c>
      <c r="F9" s="11"/>
      <c r="G9" s="12">
        <v>14</v>
      </c>
      <c r="H9" s="11" t="s">
        <v>52</v>
      </c>
      <c r="I9" s="11">
        <v>584</v>
      </c>
      <c r="J9" s="13">
        <f>I9*G9</f>
        <v>8176</v>
      </c>
      <c r="K9" s="14">
        <f>I9-sales!F10</f>
        <v>312</v>
      </c>
      <c r="L9" s="11" t="str">
        <f>IF(K9&lt;500,"Reorder","Not yet to Reorder")</f>
        <v>Reorder</v>
      </c>
      <c r="M9" s="12">
        <v>12</v>
      </c>
      <c r="N9" s="11" t="s">
        <v>65</v>
      </c>
      <c r="O9" s="15">
        <v>44692</v>
      </c>
      <c r="P9" s="11"/>
      <c r="Q9" s="16">
        <v>1281</v>
      </c>
      <c r="R9" s="11" t="str">
        <f>IF(Q9&gt;0, "No", "Yes")</f>
        <v>No</v>
      </c>
    </row>
    <row r="10" spans="3:18" ht="18.5" x14ac:dyDescent="0.45">
      <c r="C10" s="17">
        <v>140794</v>
      </c>
      <c r="D10" s="17" t="s">
        <v>32</v>
      </c>
      <c r="E10" s="17" t="s">
        <v>27</v>
      </c>
      <c r="F10" s="17"/>
      <c r="G10" s="18">
        <v>3.5</v>
      </c>
      <c r="H10" s="17" t="s">
        <v>53</v>
      </c>
      <c r="I10" s="17">
        <v>1948</v>
      </c>
      <c r="J10" s="19">
        <f t="shared" ref="J10:J28" si="0">I10*G10</f>
        <v>6818</v>
      </c>
      <c r="K10" s="14">
        <f>I10-sales!F11</f>
        <v>1048</v>
      </c>
      <c r="L10" s="11" t="str">
        <f t="shared" ref="L10:L28" si="1">IF(K10&lt;500,"Reorder","Not yet to Reorder")</f>
        <v>Not yet to Reorder</v>
      </c>
      <c r="M10" s="18">
        <v>3</v>
      </c>
      <c r="N10" s="17" t="s">
        <v>66</v>
      </c>
      <c r="O10" s="20">
        <v>44702</v>
      </c>
      <c r="P10" s="17"/>
      <c r="Q10" s="21">
        <v>1214</v>
      </c>
      <c r="R10" s="17" t="str">
        <f t="shared" ref="R10:R28" si="2">IF(Q10&gt;0, "No", "Yes")</f>
        <v>No</v>
      </c>
    </row>
    <row r="11" spans="3:18" ht="18.5" x14ac:dyDescent="0.45">
      <c r="C11" s="17">
        <v>684759</v>
      </c>
      <c r="D11" s="17" t="s">
        <v>32</v>
      </c>
      <c r="E11" s="17" t="s">
        <v>28</v>
      </c>
      <c r="F11" s="17"/>
      <c r="G11" s="18">
        <v>30</v>
      </c>
      <c r="H11" s="17" t="s">
        <v>54</v>
      </c>
      <c r="I11" s="17">
        <v>5036</v>
      </c>
      <c r="J11" s="19">
        <f t="shared" si="0"/>
        <v>151080</v>
      </c>
      <c r="K11" s="14">
        <f>I11-sales!F12</f>
        <v>4629</v>
      </c>
      <c r="L11" s="11" t="str">
        <f t="shared" si="1"/>
        <v>Not yet to Reorder</v>
      </c>
      <c r="M11" s="18">
        <v>25</v>
      </c>
      <c r="N11" s="17" t="s">
        <v>66</v>
      </c>
      <c r="O11" s="20">
        <v>44652</v>
      </c>
      <c r="P11" s="17"/>
      <c r="Q11" s="21">
        <v>0</v>
      </c>
      <c r="R11" s="17" t="str">
        <f t="shared" si="2"/>
        <v>Yes</v>
      </c>
    </row>
    <row r="12" spans="3:18" ht="18.5" x14ac:dyDescent="0.45">
      <c r="C12" s="17">
        <v>640447</v>
      </c>
      <c r="D12" s="17" t="s">
        <v>32</v>
      </c>
      <c r="E12" s="17" t="s">
        <v>29</v>
      </c>
      <c r="F12" s="17"/>
      <c r="G12" s="18">
        <v>53</v>
      </c>
      <c r="H12" s="17" t="s">
        <v>55</v>
      </c>
      <c r="I12" s="17">
        <v>2012</v>
      </c>
      <c r="J12" s="19">
        <f t="shared" si="0"/>
        <v>106636</v>
      </c>
      <c r="K12" s="14">
        <f>I12-sales!F13</f>
        <v>1683</v>
      </c>
      <c r="L12" s="11" t="str">
        <f t="shared" si="1"/>
        <v>Not yet to Reorder</v>
      </c>
      <c r="M12" s="18">
        <v>45</v>
      </c>
      <c r="N12" s="17" t="s">
        <v>67</v>
      </c>
      <c r="O12" s="20">
        <v>44704</v>
      </c>
      <c r="P12" s="17"/>
      <c r="Q12" s="21">
        <v>588</v>
      </c>
      <c r="R12" s="17" t="str">
        <f t="shared" si="2"/>
        <v>No</v>
      </c>
    </row>
    <row r="13" spans="3:18" ht="18.5" x14ac:dyDescent="0.45">
      <c r="C13" s="17">
        <v>898637</v>
      </c>
      <c r="D13" s="17" t="s">
        <v>32</v>
      </c>
      <c r="E13" s="17" t="s">
        <v>30</v>
      </c>
      <c r="F13" s="17"/>
      <c r="G13" s="18">
        <v>3.5</v>
      </c>
      <c r="H13" s="17" t="s">
        <v>56</v>
      </c>
      <c r="I13" s="17">
        <v>734</v>
      </c>
      <c r="J13" s="19">
        <f t="shared" si="0"/>
        <v>2569</v>
      </c>
      <c r="K13" s="14">
        <f>I13-sales!F14</f>
        <v>93</v>
      </c>
      <c r="L13" s="11" t="str">
        <f t="shared" si="1"/>
        <v>Reorder</v>
      </c>
      <c r="M13" s="18">
        <v>2.9</v>
      </c>
      <c r="N13" s="17" t="s">
        <v>67</v>
      </c>
      <c r="O13" s="20">
        <v>44704</v>
      </c>
      <c r="P13" s="17"/>
      <c r="Q13" s="21">
        <v>918</v>
      </c>
      <c r="R13" s="17" t="str">
        <f t="shared" si="2"/>
        <v>No</v>
      </c>
    </row>
    <row r="14" spans="3:18" ht="18.5" x14ac:dyDescent="0.45">
      <c r="C14" s="17">
        <v>889571</v>
      </c>
      <c r="D14" s="17" t="s">
        <v>32</v>
      </c>
      <c r="E14" s="17" t="s">
        <v>31</v>
      </c>
      <c r="F14" s="17"/>
      <c r="G14" s="18">
        <v>18</v>
      </c>
      <c r="H14" s="17" t="s">
        <v>57</v>
      </c>
      <c r="I14" s="17">
        <v>1766</v>
      </c>
      <c r="J14" s="19">
        <f t="shared" si="0"/>
        <v>31788</v>
      </c>
      <c r="K14" s="14">
        <f>I14-sales!F15</f>
        <v>1593</v>
      </c>
      <c r="L14" s="11" t="str">
        <f t="shared" si="1"/>
        <v>Not yet to Reorder</v>
      </c>
      <c r="M14" s="18">
        <v>15.8</v>
      </c>
      <c r="N14" s="17" t="s">
        <v>67</v>
      </c>
      <c r="O14" s="20">
        <v>44737</v>
      </c>
      <c r="P14" s="17"/>
      <c r="Q14" s="21">
        <v>2592</v>
      </c>
      <c r="R14" s="17" t="str">
        <f t="shared" si="2"/>
        <v>No</v>
      </c>
    </row>
    <row r="15" spans="3:18" ht="18.5" x14ac:dyDescent="0.45">
      <c r="C15" s="17">
        <v>738711</v>
      </c>
      <c r="D15" s="17" t="s">
        <v>43</v>
      </c>
      <c r="E15" s="17" t="s">
        <v>33</v>
      </c>
      <c r="F15" s="17"/>
      <c r="G15" s="18">
        <v>46</v>
      </c>
      <c r="H15" s="17" t="s">
        <v>58</v>
      </c>
      <c r="I15" s="17">
        <v>1098</v>
      </c>
      <c r="J15" s="19">
        <f t="shared" si="0"/>
        <v>50508</v>
      </c>
      <c r="K15" s="14">
        <f>I15-sales!F16</f>
        <v>707</v>
      </c>
      <c r="L15" s="11" t="str">
        <f t="shared" si="1"/>
        <v>Not yet to Reorder</v>
      </c>
      <c r="M15" s="18">
        <v>43</v>
      </c>
      <c r="N15" s="17" t="s">
        <v>66</v>
      </c>
      <c r="O15" s="20">
        <v>44647</v>
      </c>
      <c r="P15" s="17"/>
      <c r="Q15" s="21">
        <v>532</v>
      </c>
      <c r="R15" s="17" t="str">
        <f t="shared" si="2"/>
        <v>No</v>
      </c>
    </row>
    <row r="16" spans="3:18" ht="18.5" x14ac:dyDescent="0.45">
      <c r="C16" s="17">
        <v>505339</v>
      </c>
      <c r="D16" s="17" t="s">
        <v>44</v>
      </c>
      <c r="E16" s="17" t="s">
        <v>34</v>
      </c>
      <c r="F16" s="17"/>
      <c r="G16" s="18">
        <v>9.1999999999999993</v>
      </c>
      <c r="H16" s="17" t="s">
        <v>53</v>
      </c>
      <c r="I16" s="17">
        <v>1576</v>
      </c>
      <c r="J16" s="19">
        <f t="shared" si="0"/>
        <v>14499.199999999999</v>
      </c>
      <c r="K16" s="14">
        <f>I16-sales!F17</f>
        <v>1095</v>
      </c>
      <c r="L16" s="11" t="str">
        <f t="shared" si="1"/>
        <v>Not yet to Reorder</v>
      </c>
      <c r="M16" s="18">
        <v>8.5</v>
      </c>
      <c r="N16" s="17" t="s">
        <v>66</v>
      </c>
      <c r="O16" s="20">
        <v>44712</v>
      </c>
      <c r="P16" s="17"/>
      <c r="Q16" s="21">
        <v>763.6</v>
      </c>
      <c r="R16" s="17" t="str">
        <f t="shared" si="2"/>
        <v>No</v>
      </c>
    </row>
    <row r="17" spans="3:18" ht="18.5" x14ac:dyDescent="0.45">
      <c r="C17" s="17">
        <v>703997</v>
      </c>
      <c r="D17" s="17" t="s">
        <v>45</v>
      </c>
      <c r="E17" s="17" t="s">
        <v>35</v>
      </c>
      <c r="F17" s="17"/>
      <c r="G17" s="18">
        <v>9.1999999999999993</v>
      </c>
      <c r="H17" s="17" t="s">
        <v>59</v>
      </c>
      <c r="I17" s="17">
        <v>4944</v>
      </c>
      <c r="J17" s="19">
        <f t="shared" si="0"/>
        <v>45484.799999999996</v>
      </c>
      <c r="K17" s="14">
        <f>I17-sales!F18</f>
        <v>444</v>
      </c>
      <c r="L17" s="11" t="str">
        <f t="shared" si="1"/>
        <v>Reorder</v>
      </c>
      <c r="M17" s="18">
        <v>8.6999999999999993</v>
      </c>
      <c r="N17" s="17" t="s">
        <v>68</v>
      </c>
      <c r="O17" s="20">
        <v>44992</v>
      </c>
      <c r="P17" s="17"/>
      <c r="Q17" s="21">
        <v>5000</v>
      </c>
      <c r="R17" s="17" t="str">
        <f t="shared" si="2"/>
        <v>No</v>
      </c>
    </row>
    <row r="18" spans="3:18" ht="18.5" x14ac:dyDescent="0.45">
      <c r="C18" s="17">
        <v>308620</v>
      </c>
      <c r="D18" s="17" t="s">
        <v>46</v>
      </c>
      <c r="E18" s="17" t="s">
        <v>36</v>
      </c>
      <c r="F18" s="17"/>
      <c r="G18" s="18">
        <v>12.75</v>
      </c>
      <c r="H18" s="17" t="s">
        <v>52</v>
      </c>
      <c r="I18" s="17">
        <v>2286</v>
      </c>
      <c r="J18" s="19">
        <f t="shared" si="0"/>
        <v>29146.5</v>
      </c>
      <c r="K18" s="14">
        <f>I18-sales!F19</f>
        <v>1917</v>
      </c>
      <c r="L18" s="11" t="str">
        <f t="shared" si="1"/>
        <v>Not yet to Reorder</v>
      </c>
      <c r="M18" s="18">
        <v>11.25</v>
      </c>
      <c r="N18" s="17" t="s">
        <v>68</v>
      </c>
      <c r="O18" s="20">
        <v>44716</v>
      </c>
      <c r="P18" s="17"/>
      <c r="Q18" s="21">
        <v>1913</v>
      </c>
      <c r="R18" s="17" t="str">
        <f t="shared" si="2"/>
        <v>No</v>
      </c>
    </row>
    <row r="19" spans="3:18" ht="18.5" x14ac:dyDescent="0.45">
      <c r="C19" s="17">
        <v>289811</v>
      </c>
      <c r="D19" s="17" t="s">
        <v>43</v>
      </c>
      <c r="E19" s="17" t="s">
        <v>33</v>
      </c>
      <c r="F19" s="17"/>
      <c r="G19" s="18">
        <v>9.65</v>
      </c>
      <c r="H19" s="17" t="s">
        <v>58</v>
      </c>
      <c r="I19" s="17">
        <v>3450</v>
      </c>
      <c r="J19" s="19">
        <f t="shared" si="0"/>
        <v>33292.5</v>
      </c>
      <c r="K19" s="14">
        <f>I19-sales!F20</f>
        <v>3196</v>
      </c>
      <c r="L19" s="11" t="str">
        <f t="shared" si="1"/>
        <v>Not yet to Reorder</v>
      </c>
      <c r="M19" s="18">
        <v>8.9</v>
      </c>
      <c r="N19" s="17" t="s">
        <v>69</v>
      </c>
      <c r="O19" s="20">
        <v>44926</v>
      </c>
      <c r="P19" s="17"/>
      <c r="Q19" s="21">
        <v>0</v>
      </c>
      <c r="R19" s="17" t="str">
        <f t="shared" si="2"/>
        <v>Yes</v>
      </c>
    </row>
    <row r="20" spans="3:18" ht="18.5" x14ac:dyDescent="0.45">
      <c r="C20" s="17">
        <v>144696</v>
      </c>
      <c r="D20" s="17" t="s">
        <v>46</v>
      </c>
      <c r="E20" s="17" t="s">
        <v>37</v>
      </c>
      <c r="F20" s="17"/>
      <c r="G20" s="18">
        <v>40</v>
      </c>
      <c r="H20" s="17" t="s">
        <v>54</v>
      </c>
      <c r="I20" s="17">
        <v>1824</v>
      </c>
      <c r="J20" s="19">
        <f t="shared" si="0"/>
        <v>72960</v>
      </c>
      <c r="K20" s="14">
        <f>I20-sales!F21</f>
        <v>1391</v>
      </c>
      <c r="L20" s="11" t="str">
        <f t="shared" si="1"/>
        <v>Not yet to Reorder</v>
      </c>
      <c r="M20" s="18">
        <v>38.9</v>
      </c>
      <c r="N20" s="17" t="s">
        <v>67</v>
      </c>
      <c r="O20" s="20">
        <v>44694</v>
      </c>
      <c r="P20" s="17"/>
      <c r="Q20" s="21">
        <v>4462</v>
      </c>
      <c r="R20" s="17" t="str">
        <f t="shared" si="2"/>
        <v>No</v>
      </c>
    </row>
    <row r="21" spans="3:18" ht="18.5" x14ac:dyDescent="0.45">
      <c r="C21" s="17">
        <v>529550</v>
      </c>
      <c r="D21" s="17" t="s">
        <v>46</v>
      </c>
      <c r="E21" s="17" t="s">
        <v>36</v>
      </c>
      <c r="F21" s="17"/>
      <c r="G21" s="18">
        <v>46</v>
      </c>
      <c r="H21" s="17" t="s">
        <v>55</v>
      </c>
      <c r="I21" s="17">
        <v>4304</v>
      </c>
      <c r="J21" s="19">
        <f t="shared" si="0"/>
        <v>197984</v>
      </c>
      <c r="K21" s="14">
        <f>I21-sales!F22</f>
        <v>304</v>
      </c>
      <c r="L21" s="11" t="str">
        <f t="shared" si="1"/>
        <v>Reorder</v>
      </c>
      <c r="M21" s="18">
        <v>41.2</v>
      </c>
      <c r="N21" s="17" t="s">
        <v>70</v>
      </c>
      <c r="O21" s="20">
        <v>44680</v>
      </c>
      <c r="P21" s="17"/>
      <c r="Q21" s="21">
        <v>7450</v>
      </c>
      <c r="R21" s="17" t="str">
        <f t="shared" si="2"/>
        <v>No</v>
      </c>
    </row>
    <row r="22" spans="3:18" ht="18.5" x14ac:dyDescent="0.45">
      <c r="C22" s="17">
        <v>481875</v>
      </c>
      <c r="D22" s="17" t="s">
        <v>47</v>
      </c>
      <c r="E22" s="17" t="s">
        <v>38</v>
      </c>
      <c r="F22" s="17"/>
      <c r="G22" s="18">
        <v>12.75</v>
      </c>
      <c r="H22" s="17" t="s">
        <v>60</v>
      </c>
      <c r="I22" s="17">
        <v>3634</v>
      </c>
      <c r="J22" s="19">
        <f t="shared" si="0"/>
        <v>46333.5</v>
      </c>
      <c r="K22" s="14">
        <f>I22-sales!F23</f>
        <v>3455</v>
      </c>
      <c r="L22" s="11" t="str">
        <f t="shared" si="1"/>
        <v>Not yet to Reorder</v>
      </c>
      <c r="M22" s="18">
        <v>12.25</v>
      </c>
      <c r="N22" s="17" t="s">
        <v>70</v>
      </c>
      <c r="O22" s="20">
        <v>44682</v>
      </c>
      <c r="P22" s="17"/>
      <c r="Q22" s="21">
        <v>0</v>
      </c>
      <c r="R22" s="17" t="str">
        <f t="shared" si="2"/>
        <v>Yes</v>
      </c>
    </row>
    <row r="23" spans="3:18" ht="18.5" x14ac:dyDescent="0.45">
      <c r="C23" s="17">
        <v>183251</v>
      </c>
      <c r="D23" s="17" t="s">
        <v>48</v>
      </c>
      <c r="E23" s="17" t="s">
        <v>39</v>
      </c>
      <c r="F23" s="17"/>
      <c r="G23" s="18">
        <v>2.99</v>
      </c>
      <c r="H23" s="17" t="s">
        <v>61</v>
      </c>
      <c r="I23" s="17">
        <v>3026</v>
      </c>
      <c r="J23" s="19">
        <f t="shared" si="0"/>
        <v>9047.74</v>
      </c>
      <c r="K23" s="14">
        <f>I23-sales!F24</f>
        <v>2599</v>
      </c>
      <c r="L23" s="11" t="str">
        <f t="shared" si="1"/>
        <v>Not yet to Reorder</v>
      </c>
      <c r="M23" s="18">
        <v>2.5</v>
      </c>
      <c r="N23" s="17" t="s">
        <v>69</v>
      </c>
      <c r="O23" s="20">
        <v>44522</v>
      </c>
      <c r="P23" s="17"/>
      <c r="Q23" s="21">
        <v>50</v>
      </c>
      <c r="R23" s="17" t="str">
        <f t="shared" si="2"/>
        <v>No</v>
      </c>
    </row>
    <row r="24" spans="3:18" ht="18.5" x14ac:dyDescent="0.45">
      <c r="C24" s="17">
        <v>361305</v>
      </c>
      <c r="D24" s="17" t="s">
        <v>49</v>
      </c>
      <c r="E24" s="17" t="s">
        <v>40</v>
      </c>
      <c r="F24" s="17"/>
      <c r="G24" s="18">
        <v>46</v>
      </c>
      <c r="H24" s="17" t="s">
        <v>62</v>
      </c>
      <c r="I24" s="17">
        <v>7890</v>
      </c>
      <c r="J24" s="19">
        <f t="shared" si="0"/>
        <v>362940</v>
      </c>
      <c r="K24" s="14">
        <f>I24-sales!F25</f>
        <v>7627</v>
      </c>
      <c r="L24" s="11" t="str">
        <f t="shared" si="1"/>
        <v>Not yet to Reorder</v>
      </c>
      <c r="M24" s="18">
        <v>43.7</v>
      </c>
      <c r="N24" s="17" t="s">
        <v>66</v>
      </c>
      <c r="O24" s="20">
        <v>44704</v>
      </c>
      <c r="P24" s="17"/>
      <c r="Q24" s="21">
        <v>0</v>
      </c>
      <c r="R24" s="17" t="str">
        <f t="shared" si="2"/>
        <v>Yes</v>
      </c>
    </row>
    <row r="25" spans="3:18" ht="18.5" x14ac:dyDescent="0.45">
      <c r="C25" s="17">
        <v>579016</v>
      </c>
      <c r="D25" s="17" t="s">
        <v>50</v>
      </c>
      <c r="E25" s="17" t="s">
        <v>41</v>
      </c>
      <c r="F25" s="17"/>
      <c r="G25" s="18">
        <v>25</v>
      </c>
      <c r="H25" s="17" t="s">
        <v>56</v>
      </c>
      <c r="I25" s="17">
        <v>4592</v>
      </c>
      <c r="J25" s="19">
        <f t="shared" si="0"/>
        <v>114800</v>
      </c>
      <c r="K25" s="14">
        <f>I25-sales!F26</f>
        <v>4387</v>
      </c>
      <c r="L25" s="11" t="str">
        <f t="shared" si="1"/>
        <v>Not yet to Reorder</v>
      </c>
      <c r="M25" s="18">
        <v>23.5</v>
      </c>
      <c r="N25" s="17" t="s">
        <v>67</v>
      </c>
      <c r="O25" s="20">
        <v>45057</v>
      </c>
      <c r="P25" s="17"/>
      <c r="Q25" s="21">
        <v>0</v>
      </c>
      <c r="R25" s="17" t="str">
        <f t="shared" si="2"/>
        <v>Yes</v>
      </c>
    </row>
    <row r="26" spans="3:18" ht="18.5" x14ac:dyDescent="0.45">
      <c r="C26" s="17">
        <v>600124</v>
      </c>
      <c r="D26" s="17" t="s">
        <v>46</v>
      </c>
      <c r="E26" s="17" t="s">
        <v>37</v>
      </c>
      <c r="F26" s="17"/>
      <c r="G26" s="18">
        <v>22</v>
      </c>
      <c r="H26" s="17" t="s">
        <v>63</v>
      </c>
      <c r="I26" s="17">
        <v>2060</v>
      </c>
      <c r="J26" s="19">
        <f t="shared" si="0"/>
        <v>45320</v>
      </c>
      <c r="K26" s="14">
        <f>I26-sales!F27</f>
        <v>1853</v>
      </c>
      <c r="L26" s="11" t="str">
        <f t="shared" si="1"/>
        <v>Not yet to Reorder</v>
      </c>
      <c r="M26" s="18">
        <v>18.399999999999999</v>
      </c>
      <c r="N26" s="17" t="s">
        <v>65</v>
      </c>
      <c r="O26" s="20">
        <v>44937</v>
      </c>
      <c r="P26" s="17"/>
      <c r="Q26" s="21">
        <v>938</v>
      </c>
      <c r="R26" s="17" t="str">
        <f t="shared" si="2"/>
        <v>No</v>
      </c>
    </row>
    <row r="27" spans="3:18" ht="18.5" x14ac:dyDescent="0.45">
      <c r="C27" s="17">
        <v>562219</v>
      </c>
      <c r="D27" s="17" t="s">
        <v>46</v>
      </c>
      <c r="E27" s="17" t="s">
        <v>42</v>
      </c>
      <c r="F27" s="17"/>
      <c r="G27" s="18">
        <v>9.1999999999999993</v>
      </c>
      <c r="H27" s="17" t="s">
        <v>52</v>
      </c>
      <c r="I27" s="17">
        <v>3028</v>
      </c>
      <c r="J27" s="19">
        <f t="shared" si="0"/>
        <v>27857.599999999999</v>
      </c>
      <c r="K27" s="14">
        <f>I27-sales!F28</f>
        <v>28</v>
      </c>
      <c r="L27" s="11" t="str">
        <f t="shared" si="1"/>
        <v>Reorder</v>
      </c>
      <c r="M27" s="18">
        <v>7.5</v>
      </c>
      <c r="N27" s="17" t="s">
        <v>65</v>
      </c>
      <c r="O27" s="20">
        <v>44827</v>
      </c>
      <c r="P27" s="17"/>
      <c r="Q27" s="21">
        <v>8567</v>
      </c>
      <c r="R27" s="17" t="str">
        <f t="shared" si="2"/>
        <v>No</v>
      </c>
    </row>
    <row r="28" spans="3:18" ht="18.5" x14ac:dyDescent="0.45">
      <c r="C28" s="17">
        <v>283378</v>
      </c>
      <c r="D28" s="17" t="s">
        <v>43</v>
      </c>
      <c r="E28" s="17" t="s">
        <v>33</v>
      </c>
      <c r="F28" s="17"/>
      <c r="G28" s="18">
        <v>3.5</v>
      </c>
      <c r="H28" s="17" t="s">
        <v>53</v>
      </c>
      <c r="I28" s="17">
        <v>8985</v>
      </c>
      <c r="J28" s="19">
        <f t="shared" si="0"/>
        <v>31447.5</v>
      </c>
      <c r="K28" s="14">
        <f>I28-sales!F29</f>
        <v>985</v>
      </c>
      <c r="L28" s="11" t="str">
        <f t="shared" si="1"/>
        <v>Not yet to Reorder</v>
      </c>
      <c r="M28" s="18">
        <v>2.5</v>
      </c>
      <c r="N28" s="17" t="s">
        <v>66</v>
      </c>
      <c r="O28" s="20">
        <v>44756</v>
      </c>
      <c r="P28" s="17"/>
      <c r="Q28" s="21">
        <v>0</v>
      </c>
      <c r="R28" s="17" t="str">
        <f t="shared" si="2"/>
        <v>Yes</v>
      </c>
    </row>
  </sheetData>
  <mergeCells count="1">
    <mergeCell ref="F2:N5"/>
  </mergeCells>
  <conditionalFormatting sqref="K9:K28">
    <cfRule type="cellIs" dxfId="0" priority="1" operator="lessThan">
      <formula>500</formula>
    </cfRule>
  </conditionalFormatting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78B8A-E0CE-4587-BE06-810C17EA7820}">
  <sheetPr>
    <tabColor rgb="FF92D050"/>
  </sheetPr>
  <dimension ref="C2:L28"/>
  <sheetViews>
    <sheetView workbookViewId="0">
      <selection activeCell="C3" sqref="C3"/>
    </sheetView>
  </sheetViews>
  <sheetFormatPr defaultRowHeight="14.5" x14ac:dyDescent="0.35"/>
  <cols>
    <col min="3" max="3" width="24.1796875" bestFit="1" customWidth="1"/>
    <col min="4" max="4" width="18.453125" bestFit="1" customWidth="1"/>
    <col min="5" max="5" width="23.81640625" bestFit="1" customWidth="1"/>
    <col min="6" max="6" width="29.453125" bestFit="1" customWidth="1"/>
    <col min="7" max="7" width="35.08984375" bestFit="1" customWidth="1"/>
    <col min="8" max="8" width="31.36328125" bestFit="1" customWidth="1"/>
    <col min="9" max="9" width="19.08984375" bestFit="1" customWidth="1"/>
    <col min="10" max="10" width="15.81640625" style="2" bestFit="1" customWidth="1"/>
    <col min="11" max="11" width="10" bestFit="1" customWidth="1"/>
    <col min="12" max="12" width="14.54296875" bestFit="1" customWidth="1"/>
  </cols>
  <sheetData>
    <row r="2" spans="3:12" ht="14.5" customHeight="1" x14ac:dyDescent="0.35">
      <c r="E2" s="5" t="s">
        <v>111</v>
      </c>
      <c r="F2" s="5"/>
      <c r="G2" s="5"/>
      <c r="H2" s="5"/>
      <c r="I2" s="5"/>
      <c r="J2" s="5"/>
      <c r="K2" s="5"/>
    </row>
    <row r="3" spans="3:12" ht="14.5" customHeight="1" x14ac:dyDescent="0.35">
      <c r="E3" s="5"/>
      <c r="F3" s="5"/>
      <c r="G3" s="5"/>
      <c r="H3" s="5"/>
      <c r="I3" s="5"/>
      <c r="J3" s="5"/>
      <c r="K3" s="5"/>
    </row>
    <row r="4" spans="3:12" ht="14.5" customHeight="1" x14ac:dyDescent="0.35">
      <c r="E4" s="5"/>
      <c r="F4" s="5"/>
      <c r="G4" s="5"/>
      <c r="H4" s="5"/>
      <c r="I4" s="5"/>
      <c r="J4" s="5"/>
      <c r="K4" s="5"/>
    </row>
    <row r="5" spans="3:12" ht="14.5" customHeight="1" x14ac:dyDescent="0.35">
      <c r="E5" s="5"/>
      <c r="F5" s="5"/>
      <c r="G5" s="5"/>
      <c r="H5" s="5"/>
      <c r="I5" s="5"/>
      <c r="J5" s="5"/>
      <c r="K5" s="5"/>
    </row>
    <row r="7" spans="3:12" ht="15" thickBot="1" x14ac:dyDescent="0.4"/>
    <row r="8" spans="3:12" ht="24" thickBot="1" x14ac:dyDescent="0.6">
      <c r="C8" s="6" t="s">
        <v>12</v>
      </c>
      <c r="D8" s="7" t="s">
        <v>13</v>
      </c>
      <c r="E8" s="7" t="s">
        <v>0</v>
      </c>
      <c r="F8" s="7" t="s">
        <v>1</v>
      </c>
      <c r="G8" s="7" t="s">
        <v>14</v>
      </c>
      <c r="H8" s="7" t="s">
        <v>15</v>
      </c>
      <c r="I8" s="7" t="s">
        <v>7</v>
      </c>
      <c r="J8" s="9" t="s">
        <v>16</v>
      </c>
      <c r="K8" s="7" t="s">
        <v>17</v>
      </c>
      <c r="L8" s="8" t="s">
        <v>18</v>
      </c>
    </row>
    <row r="9" spans="3:12" ht="18.5" x14ac:dyDescent="0.45">
      <c r="C9" s="11">
        <v>303687</v>
      </c>
      <c r="D9" s="11">
        <f>products!C9</f>
        <v>266868</v>
      </c>
      <c r="E9" s="11" t="str">
        <f>products!D9</f>
        <v>Fruit</v>
      </c>
      <c r="F9" s="11" t="str">
        <f>products!E9</f>
        <v>Apples, frozen concentrate</v>
      </c>
      <c r="G9" s="15">
        <v>43750</v>
      </c>
      <c r="H9" s="15">
        <v>43870</v>
      </c>
      <c r="I9" s="11" t="str">
        <f>products!N9</f>
        <v>Tausif Ali</v>
      </c>
      <c r="J9" s="16">
        <v>1287</v>
      </c>
      <c r="K9" s="22">
        <f>products!M9</f>
        <v>12</v>
      </c>
      <c r="L9" s="22">
        <f>J9*K9</f>
        <v>15444</v>
      </c>
    </row>
    <row r="10" spans="3:12" ht="18.5" x14ac:dyDescent="0.45">
      <c r="C10" s="17">
        <v>778039</v>
      </c>
      <c r="D10" s="17">
        <f>products!C10</f>
        <v>140794</v>
      </c>
      <c r="E10" s="17" t="str">
        <f>products!D10</f>
        <v>Fruit</v>
      </c>
      <c r="F10" s="17" t="str">
        <f>products!E10</f>
        <v>Blueberries</v>
      </c>
      <c r="G10" s="20">
        <v>43750</v>
      </c>
      <c r="H10" s="20">
        <v>43870</v>
      </c>
      <c r="I10" s="17" t="str">
        <f>products!N10</f>
        <v>Kamran Ahmed</v>
      </c>
      <c r="J10" s="21">
        <v>1706</v>
      </c>
      <c r="K10" s="23">
        <f>products!M10</f>
        <v>3</v>
      </c>
      <c r="L10" s="23">
        <f t="shared" ref="L10:L28" si="0">J10*K10</f>
        <v>5118</v>
      </c>
    </row>
    <row r="11" spans="3:12" ht="18.5" x14ac:dyDescent="0.45">
      <c r="C11" s="17">
        <v>177011</v>
      </c>
      <c r="D11" s="17">
        <f>products!C11</f>
        <v>684759</v>
      </c>
      <c r="E11" s="17" t="str">
        <f>products!D11</f>
        <v>Fruit</v>
      </c>
      <c r="F11" s="17" t="str">
        <f>products!E11</f>
        <v>Dates</v>
      </c>
      <c r="G11" s="20">
        <v>43781</v>
      </c>
      <c r="H11" s="20">
        <v>43901</v>
      </c>
      <c r="I11" s="17" t="str">
        <f>products!N11</f>
        <v>Kamran Ahmed</v>
      </c>
      <c r="J11" s="21">
        <v>2031</v>
      </c>
      <c r="K11" s="23">
        <f>products!M11</f>
        <v>25</v>
      </c>
      <c r="L11" s="23">
        <f t="shared" si="0"/>
        <v>50775</v>
      </c>
    </row>
    <row r="12" spans="3:12" ht="18.5" x14ac:dyDescent="0.45">
      <c r="C12" s="17">
        <v>306694</v>
      </c>
      <c r="D12" s="17">
        <f>products!C12</f>
        <v>640447</v>
      </c>
      <c r="E12" s="17" t="str">
        <f>products!D12</f>
        <v>Fruit</v>
      </c>
      <c r="F12" s="17" t="str">
        <f>products!E12</f>
        <v>Kiwi</v>
      </c>
      <c r="G12" s="20">
        <v>43781</v>
      </c>
      <c r="H12" s="20">
        <v>43901</v>
      </c>
      <c r="I12" s="17" t="str">
        <f>products!N12</f>
        <v>Ahmed Ali</v>
      </c>
      <c r="J12" s="21">
        <v>1967</v>
      </c>
      <c r="K12" s="23">
        <f>products!M12</f>
        <v>45</v>
      </c>
      <c r="L12" s="23">
        <f t="shared" si="0"/>
        <v>88515</v>
      </c>
    </row>
    <row r="13" spans="3:12" ht="18.5" x14ac:dyDescent="0.45">
      <c r="C13" s="17">
        <v>793514</v>
      </c>
      <c r="D13" s="17">
        <f>products!C13</f>
        <v>898637</v>
      </c>
      <c r="E13" s="17" t="str">
        <f>products!D13</f>
        <v>Fruit</v>
      </c>
      <c r="F13" s="17" t="str">
        <f>products!E13</f>
        <v>Pears, packed in juice</v>
      </c>
      <c r="G13" s="20">
        <v>43477</v>
      </c>
      <c r="H13" s="20">
        <v>43597</v>
      </c>
      <c r="I13" s="17" t="str">
        <f>products!N13</f>
        <v>Ahmed Ali</v>
      </c>
      <c r="J13" s="21">
        <v>1859</v>
      </c>
      <c r="K13" s="23">
        <f>products!M13</f>
        <v>2.9</v>
      </c>
      <c r="L13" s="23">
        <f t="shared" si="0"/>
        <v>5391.0999999999995</v>
      </c>
    </row>
    <row r="14" spans="3:12" ht="18.5" x14ac:dyDescent="0.45">
      <c r="C14" s="17">
        <v>780708</v>
      </c>
      <c r="D14" s="17">
        <f>products!C14</f>
        <v>889571</v>
      </c>
      <c r="E14" s="17" t="str">
        <f>products!D14</f>
        <v>Fruit</v>
      </c>
      <c r="F14" s="17" t="str">
        <f>products!E14</f>
        <v>Strawberries</v>
      </c>
      <c r="G14" s="20">
        <v>43477</v>
      </c>
      <c r="H14" s="20">
        <v>43597</v>
      </c>
      <c r="I14" s="17" t="str">
        <f>products!N14</f>
        <v>Ahmed Ali</v>
      </c>
      <c r="J14" s="21">
        <v>2851</v>
      </c>
      <c r="K14" s="23">
        <f>products!M14</f>
        <v>15.8</v>
      </c>
      <c r="L14" s="23">
        <f t="shared" si="0"/>
        <v>45045.8</v>
      </c>
    </row>
    <row r="15" spans="3:12" ht="18.5" x14ac:dyDescent="0.45">
      <c r="C15" s="17">
        <v>531834</v>
      </c>
      <c r="D15" s="17">
        <f>products!C15</f>
        <v>738711</v>
      </c>
      <c r="E15" s="17" t="str">
        <f>products!D15</f>
        <v>Candy</v>
      </c>
      <c r="F15" s="17" t="str">
        <f>products!E15</f>
        <v>Chocolate</v>
      </c>
      <c r="G15" s="20">
        <v>43477</v>
      </c>
      <c r="H15" s="20">
        <v>43597</v>
      </c>
      <c r="I15" s="17" t="str">
        <f>products!N15</f>
        <v>Kamran Ahmed</v>
      </c>
      <c r="J15" s="21">
        <v>2021</v>
      </c>
      <c r="K15" s="23">
        <f>products!M15</f>
        <v>43</v>
      </c>
      <c r="L15" s="23">
        <f t="shared" si="0"/>
        <v>86903</v>
      </c>
    </row>
    <row r="16" spans="3:12" ht="18.5" x14ac:dyDescent="0.45">
      <c r="C16" s="17">
        <v>300303</v>
      </c>
      <c r="D16" s="17">
        <f>products!C16</f>
        <v>505339</v>
      </c>
      <c r="E16" s="17" t="str">
        <f>products!D16</f>
        <v>Soups</v>
      </c>
      <c r="F16" s="17" t="str">
        <f>products!E16</f>
        <v>Clam Chowder</v>
      </c>
      <c r="G16" s="20">
        <v>43827</v>
      </c>
      <c r="H16" s="20">
        <v>43947</v>
      </c>
      <c r="I16" s="17" t="str">
        <f>products!N16</f>
        <v>Kamran Ahmed</v>
      </c>
      <c r="J16" s="21">
        <v>1138</v>
      </c>
      <c r="K16" s="23">
        <f>products!M16</f>
        <v>8.5</v>
      </c>
      <c r="L16" s="23">
        <f t="shared" si="0"/>
        <v>9673</v>
      </c>
    </row>
    <row r="17" spans="3:12" ht="18.5" x14ac:dyDescent="0.45">
      <c r="C17" s="17">
        <v>859158</v>
      </c>
      <c r="D17" s="17">
        <f>products!C17</f>
        <v>703997</v>
      </c>
      <c r="E17" s="17" t="str">
        <f>products!D17</f>
        <v>Sauces</v>
      </c>
      <c r="F17" s="17" t="str">
        <f>products!E17</f>
        <v>Curry Sauce</v>
      </c>
      <c r="G17" s="20">
        <v>43827</v>
      </c>
      <c r="H17" s="20">
        <v>43947</v>
      </c>
      <c r="I17" s="17" t="str">
        <f>products!N17</f>
        <v>Muhammad Raza</v>
      </c>
      <c r="J17" s="21">
        <v>1159</v>
      </c>
      <c r="K17" s="23">
        <f>products!M17</f>
        <v>8.6999999999999993</v>
      </c>
      <c r="L17" s="23">
        <f t="shared" si="0"/>
        <v>10083.299999999999</v>
      </c>
    </row>
    <row r="18" spans="3:12" ht="18.5" x14ac:dyDescent="0.45">
      <c r="C18" s="17">
        <v>779279</v>
      </c>
      <c r="D18" s="17">
        <f>products!C18</f>
        <v>308620</v>
      </c>
      <c r="E18" s="17" t="str">
        <f>products!D18</f>
        <v>Beverages</v>
      </c>
      <c r="F18" s="17" t="str">
        <f>products!E18</f>
        <v>Coffee</v>
      </c>
      <c r="G18" s="20">
        <v>43720</v>
      </c>
      <c r="H18" s="20">
        <v>43840</v>
      </c>
      <c r="I18" s="17" t="str">
        <f>products!N18</f>
        <v>Muhammad Raza</v>
      </c>
      <c r="J18" s="21">
        <v>1384.5</v>
      </c>
      <c r="K18" s="23">
        <f>products!M18</f>
        <v>11.25</v>
      </c>
      <c r="L18" s="23">
        <f t="shared" si="0"/>
        <v>15575.625</v>
      </c>
    </row>
    <row r="19" spans="3:12" ht="18.5" x14ac:dyDescent="0.45">
      <c r="C19" s="17">
        <v>296424</v>
      </c>
      <c r="D19" s="17">
        <f>products!C19</f>
        <v>289811</v>
      </c>
      <c r="E19" s="17" t="str">
        <f>products!D19</f>
        <v>Candy</v>
      </c>
      <c r="F19" s="17" t="str">
        <f>products!E19</f>
        <v>Chocolate</v>
      </c>
      <c r="G19" s="20">
        <v>43720</v>
      </c>
      <c r="H19" s="20">
        <v>43840</v>
      </c>
      <c r="I19" s="17" t="str">
        <f>products!N19</f>
        <v>Shahid Raza</v>
      </c>
      <c r="J19" s="21">
        <v>3627</v>
      </c>
      <c r="K19" s="23">
        <f>products!M19</f>
        <v>8.9</v>
      </c>
      <c r="L19" s="23">
        <f t="shared" si="0"/>
        <v>32280.300000000003</v>
      </c>
    </row>
    <row r="20" spans="3:12" ht="18.5" x14ac:dyDescent="0.45">
      <c r="C20" s="17">
        <v>578401</v>
      </c>
      <c r="D20" s="17">
        <f>products!C20</f>
        <v>144696</v>
      </c>
      <c r="E20" s="17" t="str">
        <f>products!D20</f>
        <v>Beverages</v>
      </c>
      <c r="F20" s="17" t="str">
        <f>products!E20</f>
        <v>Green Tea</v>
      </c>
      <c r="G20" s="20">
        <v>43628</v>
      </c>
      <c r="H20" s="20">
        <v>43748</v>
      </c>
      <c r="I20" s="17" t="str">
        <f>products!N20</f>
        <v>Ahmed Ali</v>
      </c>
      <c r="J20" s="21">
        <v>720</v>
      </c>
      <c r="K20" s="23">
        <f>products!M20</f>
        <v>38.9</v>
      </c>
      <c r="L20" s="23">
        <f t="shared" si="0"/>
        <v>28008</v>
      </c>
    </row>
    <row r="21" spans="3:12" ht="18.5" x14ac:dyDescent="0.45">
      <c r="C21" s="17">
        <v>365552</v>
      </c>
      <c r="D21" s="17">
        <f>products!C21</f>
        <v>529550</v>
      </c>
      <c r="E21" s="17" t="str">
        <f>products!D21</f>
        <v>Beverages</v>
      </c>
      <c r="F21" s="17" t="str">
        <f>products!E21</f>
        <v>Coffee</v>
      </c>
      <c r="G21" s="20">
        <v>43689</v>
      </c>
      <c r="H21" s="20">
        <v>43809</v>
      </c>
      <c r="I21" s="17" t="str">
        <f>products!N21</f>
        <v>Salim Kanchwala</v>
      </c>
      <c r="J21" s="21">
        <v>2342</v>
      </c>
      <c r="K21" s="23">
        <f>products!M21</f>
        <v>41.2</v>
      </c>
      <c r="L21" s="23">
        <f t="shared" si="0"/>
        <v>96490.400000000009</v>
      </c>
    </row>
    <row r="22" spans="3:12" ht="18.5" x14ac:dyDescent="0.45">
      <c r="C22" s="17">
        <v>713958</v>
      </c>
      <c r="D22" s="17">
        <f>products!C22</f>
        <v>481875</v>
      </c>
      <c r="E22" s="17" t="str">
        <f>products!D22</f>
        <v>Jams, Preserves</v>
      </c>
      <c r="F22" s="17" t="str">
        <f>products!E22</f>
        <v>Boysenberry Spread</v>
      </c>
      <c r="G22" s="20">
        <v>43689</v>
      </c>
      <c r="H22" s="20">
        <v>43809</v>
      </c>
      <c r="I22" s="17" t="str">
        <f>products!N22</f>
        <v>Salim Kanchwala</v>
      </c>
      <c r="J22" s="21">
        <v>1100</v>
      </c>
      <c r="K22" s="23">
        <f>products!M22</f>
        <v>12.25</v>
      </c>
      <c r="L22" s="23">
        <f t="shared" si="0"/>
        <v>13475</v>
      </c>
    </row>
    <row r="23" spans="3:12" ht="18.5" x14ac:dyDescent="0.45">
      <c r="C23" s="17">
        <v>164895</v>
      </c>
      <c r="D23" s="17">
        <f>products!C23</f>
        <v>183251</v>
      </c>
      <c r="E23" s="17" t="str">
        <f>products!D23</f>
        <v>Condiments</v>
      </c>
      <c r="F23" s="17" t="str">
        <f>products!E23</f>
        <v>Cajun Seasoning</v>
      </c>
      <c r="G23" s="20">
        <v>43824</v>
      </c>
      <c r="H23" s="20">
        <v>43944</v>
      </c>
      <c r="I23" s="17" t="str">
        <f>products!N23</f>
        <v>Shahid Raza</v>
      </c>
      <c r="J23" s="21">
        <v>980</v>
      </c>
      <c r="K23" s="23">
        <f>products!M23</f>
        <v>2.5</v>
      </c>
      <c r="L23" s="23">
        <f t="shared" si="0"/>
        <v>2450</v>
      </c>
    </row>
    <row r="24" spans="3:12" ht="18.5" x14ac:dyDescent="0.45">
      <c r="C24" s="17">
        <v>675075</v>
      </c>
      <c r="D24" s="17">
        <f>products!C24</f>
        <v>361305</v>
      </c>
      <c r="E24" s="17" t="str">
        <f>products!D24</f>
        <v>Baked Goods &amp; Mixes</v>
      </c>
      <c r="F24" s="17" t="str">
        <f>products!E24</f>
        <v>Chocolate Biscuits Mix</v>
      </c>
      <c r="G24" s="20">
        <v>43825</v>
      </c>
      <c r="H24" s="20">
        <v>43945</v>
      </c>
      <c r="I24" s="17" t="str">
        <f>products!N24</f>
        <v>Kamran Ahmed</v>
      </c>
      <c r="J24" s="21">
        <v>1460</v>
      </c>
      <c r="K24" s="23">
        <f>products!M24</f>
        <v>43.7</v>
      </c>
      <c r="L24" s="23">
        <f t="shared" si="0"/>
        <v>63802.000000000007</v>
      </c>
    </row>
    <row r="25" spans="3:12" ht="18.5" x14ac:dyDescent="0.45">
      <c r="C25" s="17">
        <v>455780</v>
      </c>
      <c r="D25" s="17">
        <f>products!C25</f>
        <v>579016</v>
      </c>
      <c r="E25" s="17" t="str">
        <f>products!D25</f>
        <v>Dried Fruit &amp; Nuts</v>
      </c>
      <c r="F25" s="17" t="str">
        <f>products!E25</f>
        <v>Dried Plums</v>
      </c>
      <c r="G25" s="20">
        <v>43825</v>
      </c>
      <c r="H25" s="20">
        <v>43945</v>
      </c>
      <c r="I25" s="17" t="str">
        <f>products!N25</f>
        <v>Ahmed Ali</v>
      </c>
      <c r="J25" s="21">
        <v>1403</v>
      </c>
      <c r="K25" s="23">
        <f>products!M25</f>
        <v>23.5</v>
      </c>
      <c r="L25" s="23">
        <f t="shared" si="0"/>
        <v>32970.5</v>
      </c>
    </row>
    <row r="26" spans="3:12" ht="18.5" x14ac:dyDescent="0.45">
      <c r="C26" s="17">
        <v>566401</v>
      </c>
      <c r="D26" s="17">
        <f>products!C26</f>
        <v>600124</v>
      </c>
      <c r="E26" s="17" t="str">
        <f>products!D26</f>
        <v>Beverages</v>
      </c>
      <c r="F26" s="17" t="str">
        <f>products!E26</f>
        <v>Green Tea</v>
      </c>
      <c r="G26" s="20">
        <v>43825</v>
      </c>
      <c r="H26" s="20">
        <v>43945</v>
      </c>
      <c r="I26" s="17" t="str">
        <f>products!N26</f>
        <v>Tausif Ali</v>
      </c>
      <c r="J26" s="21">
        <v>2723</v>
      </c>
      <c r="K26" s="23">
        <f>products!M26</f>
        <v>18.399999999999999</v>
      </c>
      <c r="L26" s="23">
        <f t="shared" si="0"/>
        <v>50103.199999999997</v>
      </c>
    </row>
    <row r="27" spans="3:12" ht="18.5" x14ac:dyDescent="0.45">
      <c r="C27" s="17">
        <v>141665</v>
      </c>
      <c r="D27" s="17">
        <f>products!C27</f>
        <v>562219</v>
      </c>
      <c r="E27" s="17" t="str">
        <f>products!D27</f>
        <v>Beverages</v>
      </c>
      <c r="F27" s="17" t="str">
        <f>products!E27</f>
        <v>Chai</v>
      </c>
      <c r="G27" s="20">
        <v>43828</v>
      </c>
      <c r="H27" s="20">
        <v>43948</v>
      </c>
      <c r="I27" s="17" t="str">
        <f>products!N27</f>
        <v>Tausif Ali</v>
      </c>
      <c r="J27" s="21">
        <v>1757</v>
      </c>
      <c r="K27" s="23">
        <f>products!M27</f>
        <v>7.5</v>
      </c>
      <c r="L27" s="23">
        <f t="shared" si="0"/>
        <v>13177.5</v>
      </c>
    </row>
    <row r="28" spans="3:12" ht="18.5" x14ac:dyDescent="0.45">
      <c r="C28" s="17">
        <v>872825</v>
      </c>
      <c r="D28" s="17">
        <f>products!C28</f>
        <v>283378</v>
      </c>
      <c r="E28" s="17" t="str">
        <f>products!D28</f>
        <v>Candy</v>
      </c>
      <c r="F28" s="17" t="str">
        <f>products!E28</f>
        <v>Chocolate</v>
      </c>
      <c r="G28" s="20">
        <v>43628</v>
      </c>
      <c r="H28" s="20">
        <v>43748</v>
      </c>
      <c r="I28" s="17" t="str">
        <f>products!N28</f>
        <v>Kamran Ahmed</v>
      </c>
      <c r="J28" s="21">
        <v>2340</v>
      </c>
      <c r="K28" s="23">
        <f>products!M28</f>
        <v>2.5</v>
      </c>
      <c r="L28" s="23">
        <f t="shared" si="0"/>
        <v>5850</v>
      </c>
    </row>
  </sheetData>
  <mergeCells count="1">
    <mergeCell ref="E2:K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C416-678A-47BA-847E-E29182E676FA}">
  <sheetPr>
    <tabColor theme="9" tint="0.39997558519241921"/>
  </sheetPr>
  <dimension ref="C3:M29"/>
  <sheetViews>
    <sheetView tabSelected="1" topLeftCell="A8" workbookViewId="0">
      <selection activeCell="C18" sqref="C18"/>
    </sheetView>
  </sheetViews>
  <sheetFormatPr defaultRowHeight="14.5" x14ac:dyDescent="0.35"/>
  <cols>
    <col min="3" max="3" width="33.1796875" bestFit="1" customWidth="1"/>
    <col min="4" max="4" width="18.453125" bestFit="1" customWidth="1"/>
    <col min="5" max="5" width="29.453125" bestFit="1" customWidth="1"/>
    <col min="6" max="6" width="15.81640625" bestFit="1" customWidth="1"/>
    <col min="7" max="7" width="35.36328125" bestFit="1" customWidth="1"/>
    <col min="8" max="8" width="33.7265625" bestFit="1" customWidth="1"/>
    <col min="9" max="9" width="35.36328125" bestFit="1" customWidth="1"/>
    <col min="10" max="10" width="28.90625" bestFit="1" customWidth="1"/>
    <col min="11" max="11" width="18.54296875" bestFit="1" customWidth="1"/>
    <col min="12" max="12" width="19.26953125" bestFit="1" customWidth="1"/>
    <col min="13" max="13" width="16.36328125" bestFit="1" customWidth="1"/>
  </cols>
  <sheetData>
    <row r="3" spans="3:13" x14ac:dyDescent="0.35">
      <c r="E3" s="5" t="s">
        <v>112</v>
      </c>
      <c r="F3" s="5"/>
      <c r="G3" s="5"/>
      <c r="H3" s="5"/>
      <c r="I3" s="5"/>
      <c r="J3" s="5"/>
    </row>
    <row r="4" spans="3:13" x14ac:dyDescent="0.35">
      <c r="E4" s="5"/>
      <c r="F4" s="5"/>
      <c r="G4" s="5"/>
      <c r="H4" s="5"/>
      <c r="I4" s="5"/>
      <c r="J4" s="5"/>
    </row>
    <row r="5" spans="3:13" x14ac:dyDescent="0.35">
      <c r="E5" s="5"/>
      <c r="F5" s="5"/>
      <c r="G5" s="5"/>
      <c r="H5" s="5"/>
      <c r="I5" s="5"/>
      <c r="J5" s="5"/>
    </row>
    <row r="6" spans="3:13" x14ac:dyDescent="0.35">
      <c r="E6" s="5"/>
      <c r="F6" s="5"/>
      <c r="G6" s="5"/>
      <c r="H6" s="5"/>
      <c r="I6" s="5"/>
      <c r="J6" s="5"/>
    </row>
    <row r="9" spans="3:13" ht="23.5" x14ac:dyDescent="0.55000000000000004">
      <c r="C9" s="10" t="s">
        <v>19</v>
      </c>
      <c r="D9" s="10" t="s">
        <v>13</v>
      </c>
      <c r="E9" s="10" t="s">
        <v>1</v>
      </c>
      <c r="F9" s="10" t="s">
        <v>16</v>
      </c>
      <c r="G9" s="10" t="s">
        <v>20</v>
      </c>
      <c r="H9" s="10" t="s">
        <v>21</v>
      </c>
      <c r="I9" s="10" t="s">
        <v>22</v>
      </c>
      <c r="J9" s="10" t="s">
        <v>23</v>
      </c>
      <c r="K9" s="10" t="s">
        <v>24</v>
      </c>
      <c r="L9" s="10" t="s">
        <v>25</v>
      </c>
      <c r="M9" s="10" t="s">
        <v>18</v>
      </c>
    </row>
    <row r="10" spans="3:13" ht="18.5" x14ac:dyDescent="0.45">
      <c r="C10" s="17">
        <v>352793</v>
      </c>
      <c r="D10" s="17">
        <f>products!C9</f>
        <v>266868</v>
      </c>
      <c r="E10" s="17" t="str">
        <f>products!E9</f>
        <v>Apples, frozen concentrate</v>
      </c>
      <c r="F10" s="17">
        <v>272</v>
      </c>
      <c r="G10" s="20">
        <v>44687</v>
      </c>
      <c r="H10" s="20">
        <v>44672</v>
      </c>
      <c r="I10" s="20">
        <v>44694</v>
      </c>
      <c r="J10" s="17">
        <v>441751</v>
      </c>
      <c r="K10" s="17" t="s">
        <v>71</v>
      </c>
      <c r="L10" s="19">
        <f>products!G9+7.5</f>
        <v>21.5</v>
      </c>
      <c r="M10" s="19">
        <f>F10*L10</f>
        <v>5848</v>
      </c>
    </row>
    <row r="11" spans="3:13" ht="18.5" x14ac:dyDescent="0.45">
      <c r="C11" s="17">
        <v>742570</v>
      </c>
      <c r="D11" s="17">
        <f>products!C10</f>
        <v>140794</v>
      </c>
      <c r="E11" s="17" t="str">
        <f>products!E10</f>
        <v>Blueberries</v>
      </c>
      <c r="F11" s="17">
        <v>900</v>
      </c>
      <c r="G11" s="20">
        <v>44697</v>
      </c>
      <c r="H11" s="20">
        <v>44682</v>
      </c>
      <c r="I11" s="20">
        <v>44704</v>
      </c>
      <c r="J11" s="17">
        <v>531656</v>
      </c>
      <c r="K11" s="17" t="s">
        <v>72</v>
      </c>
      <c r="L11" s="19">
        <f>products!G10+7.5</f>
        <v>11</v>
      </c>
      <c r="M11" s="19">
        <f t="shared" ref="M11:M29" si="0">F11*L11</f>
        <v>9900</v>
      </c>
    </row>
    <row r="12" spans="3:13" ht="18.5" x14ac:dyDescent="0.45">
      <c r="C12" s="17">
        <v>121208</v>
      </c>
      <c r="D12" s="17">
        <f>products!C11</f>
        <v>684759</v>
      </c>
      <c r="E12" s="17" t="str">
        <f>products!E11</f>
        <v>Dates</v>
      </c>
      <c r="F12" s="17">
        <v>407</v>
      </c>
      <c r="G12" s="20">
        <v>44647</v>
      </c>
      <c r="H12" s="20">
        <v>44632</v>
      </c>
      <c r="I12" s="20">
        <v>44654</v>
      </c>
      <c r="J12" s="17">
        <v>261362</v>
      </c>
      <c r="K12" s="17" t="s">
        <v>73</v>
      </c>
      <c r="L12" s="19">
        <f>products!G11+7.5</f>
        <v>37.5</v>
      </c>
      <c r="M12" s="19">
        <f t="shared" si="0"/>
        <v>15262.5</v>
      </c>
    </row>
    <row r="13" spans="3:13" ht="18.5" x14ac:dyDescent="0.45">
      <c r="C13" s="17">
        <v>644686</v>
      </c>
      <c r="D13" s="17">
        <f>products!C12</f>
        <v>640447</v>
      </c>
      <c r="E13" s="17" t="str">
        <f>products!E12</f>
        <v>Kiwi</v>
      </c>
      <c r="F13" s="17">
        <v>329</v>
      </c>
      <c r="G13" s="20">
        <v>44699</v>
      </c>
      <c r="H13" s="20">
        <v>44684</v>
      </c>
      <c r="I13" s="20">
        <v>44706</v>
      </c>
      <c r="J13" s="17">
        <v>723364</v>
      </c>
      <c r="K13" s="17" t="s">
        <v>74</v>
      </c>
      <c r="L13" s="19">
        <f>products!G12+7.5</f>
        <v>60.5</v>
      </c>
      <c r="M13" s="19">
        <f t="shared" si="0"/>
        <v>19904.5</v>
      </c>
    </row>
    <row r="14" spans="3:13" ht="18.5" x14ac:dyDescent="0.45">
      <c r="C14" s="17">
        <v>881771</v>
      </c>
      <c r="D14" s="17">
        <f>products!C13</f>
        <v>898637</v>
      </c>
      <c r="E14" s="17" t="str">
        <f>products!E13</f>
        <v>Pears, packed in juice</v>
      </c>
      <c r="F14" s="17">
        <v>641</v>
      </c>
      <c r="G14" s="20">
        <v>44699</v>
      </c>
      <c r="H14" s="20">
        <v>44684</v>
      </c>
      <c r="I14" s="20">
        <v>44706</v>
      </c>
      <c r="J14" s="17">
        <v>519269</v>
      </c>
      <c r="K14" s="17" t="s">
        <v>75</v>
      </c>
      <c r="L14" s="19">
        <f>products!G13+7.5</f>
        <v>11</v>
      </c>
      <c r="M14" s="19">
        <f t="shared" si="0"/>
        <v>7051</v>
      </c>
    </row>
    <row r="15" spans="3:13" ht="18.5" x14ac:dyDescent="0.45">
      <c r="C15" s="17">
        <v>517456</v>
      </c>
      <c r="D15" s="17">
        <f>products!C14</f>
        <v>889571</v>
      </c>
      <c r="E15" s="17" t="str">
        <f>products!E14</f>
        <v>Strawberries</v>
      </c>
      <c r="F15" s="17">
        <v>173</v>
      </c>
      <c r="G15" s="20">
        <v>44732</v>
      </c>
      <c r="H15" s="20">
        <v>44717</v>
      </c>
      <c r="I15" s="20">
        <v>44739</v>
      </c>
      <c r="J15" s="17">
        <v>410583</v>
      </c>
      <c r="K15" s="17" t="s">
        <v>76</v>
      </c>
      <c r="L15" s="19">
        <f>products!G14+7.5</f>
        <v>25.5</v>
      </c>
      <c r="M15" s="19">
        <f t="shared" si="0"/>
        <v>4411.5</v>
      </c>
    </row>
    <row r="16" spans="3:13" ht="18.5" x14ac:dyDescent="0.45">
      <c r="C16" s="17">
        <v>433556</v>
      </c>
      <c r="D16" s="17">
        <f>products!C15</f>
        <v>738711</v>
      </c>
      <c r="E16" s="17" t="str">
        <f>products!E15</f>
        <v>Chocolate</v>
      </c>
      <c r="F16" s="17">
        <v>391</v>
      </c>
      <c r="G16" s="20">
        <v>44642</v>
      </c>
      <c r="H16" s="20">
        <v>44627</v>
      </c>
      <c r="I16" s="20">
        <v>44649</v>
      </c>
      <c r="J16" s="17">
        <v>665489</v>
      </c>
      <c r="K16" s="17" t="s">
        <v>77</v>
      </c>
      <c r="L16" s="19">
        <f>products!G15+7.5</f>
        <v>53.5</v>
      </c>
      <c r="M16" s="19">
        <f t="shared" si="0"/>
        <v>20918.5</v>
      </c>
    </row>
    <row r="17" spans="3:13" ht="18.5" x14ac:dyDescent="0.45">
      <c r="C17" s="17">
        <v>741765</v>
      </c>
      <c r="D17" s="17">
        <f>products!C16</f>
        <v>505339</v>
      </c>
      <c r="E17" s="17" t="str">
        <f>products!E16</f>
        <v>Clam Chowder</v>
      </c>
      <c r="F17" s="17">
        <v>481</v>
      </c>
      <c r="G17" s="20">
        <v>44707</v>
      </c>
      <c r="H17" s="20">
        <v>44692</v>
      </c>
      <c r="I17" s="20">
        <v>44714</v>
      </c>
      <c r="J17" s="17">
        <v>479703</v>
      </c>
      <c r="K17" s="17" t="s">
        <v>78</v>
      </c>
      <c r="L17" s="19">
        <f>products!G16+7.5</f>
        <v>16.7</v>
      </c>
      <c r="M17" s="19">
        <f t="shared" si="0"/>
        <v>8032.7</v>
      </c>
    </row>
    <row r="18" spans="3:13" ht="18.5" x14ac:dyDescent="0.45">
      <c r="C18" s="17">
        <v>533611</v>
      </c>
      <c r="D18" s="17">
        <f>products!C17</f>
        <v>703997</v>
      </c>
      <c r="E18" s="17" t="str">
        <f>products!E17</f>
        <v>Curry Sauce</v>
      </c>
      <c r="F18" s="17">
        <v>4500</v>
      </c>
      <c r="G18" s="20">
        <v>44987</v>
      </c>
      <c r="H18" s="20">
        <v>44972</v>
      </c>
      <c r="I18" s="20">
        <v>44994</v>
      </c>
      <c r="J18" s="17">
        <v>148871</v>
      </c>
      <c r="K18" s="17" t="s">
        <v>79</v>
      </c>
      <c r="L18" s="19">
        <f>products!G17+7.5</f>
        <v>16.7</v>
      </c>
      <c r="M18" s="19">
        <f t="shared" si="0"/>
        <v>75150</v>
      </c>
    </row>
    <row r="19" spans="3:13" ht="18.5" x14ac:dyDescent="0.45">
      <c r="C19" s="17">
        <v>347412</v>
      </c>
      <c r="D19" s="17">
        <f>products!C18</f>
        <v>308620</v>
      </c>
      <c r="E19" s="17" t="str">
        <f>products!E18</f>
        <v>Coffee</v>
      </c>
      <c r="F19" s="17">
        <v>369</v>
      </c>
      <c r="G19" s="20">
        <v>44711</v>
      </c>
      <c r="H19" s="20">
        <v>44696</v>
      </c>
      <c r="I19" s="20">
        <v>44718</v>
      </c>
      <c r="J19" s="17">
        <v>786473</v>
      </c>
      <c r="K19" s="17" t="s">
        <v>80</v>
      </c>
      <c r="L19" s="19">
        <f>products!G18+7.5</f>
        <v>20.25</v>
      </c>
      <c r="M19" s="19">
        <f t="shared" si="0"/>
        <v>7472.25</v>
      </c>
    </row>
    <row r="20" spans="3:13" ht="18.5" x14ac:dyDescent="0.45">
      <c r="C20" s="17">
        <v>469636</v>
      </c>
      <c r="D20" s="17">
        <f>products!C19</f>
        <v>289811</v>
      </c>
      <c r="E20" s="17" t="str">
        <f>products!E19</f>
        <v>Chocolate</v>
      </c>
      <c r="F20" s="17">
        <v>254</v>
      </c>
      <c r="G20" s="20">
        <v>44921</v>
      </c>
      <c r="H20" s="20">
        <v>44906</v>
      </c>
      <c r="I20" s="20">
        <v>44928</v>
      </c>
      <c r="J20" s="17">
        <v>540063</v>
      </c>
      <c r="K20" s="17" t="s">
        <v>81</v>
      </c>
      <c r="L20" s="19">
        <f>products!G19+7.5</f>
        <v>17.149999999999999</v>
      </c>
      <c r="M20" s="19">
        <f t="shared" si="0"/>
        <v>4356.0999999999995</v>
      </c>
    </row>
    <row r="21" spans="3:13" ht="18.5" x14ac:dyDescent="0.45">
      <c r="C21" s="17">
        <v>200053</v>
      </c>
      <c r="D21" s="17">
        <f>products!C20</f>
        <v>144696</v>
      </c>
      <c r="E21" s="17" t="str">
        <f>products!E20</f>
        <v>Green Tea</v>
      </c>
      <c r="F21" s="17">
        <v>433</v>
      </c>
      <c r="G21" s="20">
        <v>44689</v>
      </c>
      <c r="H21" s="20">
        <v>44674</v>
      </c>
      <c r="I21" s="20">
        <v>44696</v>
      </c>
      <c r="J21" s="17">
        <v>208984</v>
      </c>
      <c r="K21" s="17" t="s">
        <v>82</v>
      </c>
      <c r="L21" s="19">
        <f>products!G20+7.5</f>
        <v>47.5</v>
      </c>
      <c r="M21" s="19">
        <f t="shared" si="0"/>
        <v>20567.5</v>
      </c>
    </row>
    <row r="22" spans="3:13" ht="18.5" x14ac:dyDescent="0.45">
      <c r="C22" s="17">
        <v>348844</v>
      </c>
      <c r="D22" s="17">
        <f>products!C21</f>
        <v>529550</v>
      </c>
      <c r="E22" s="17" t="str">
        <f>products!E21</f>
        <v>Coffee</v>
      </c>
      <c r="F22" s="17">
        <v>4000</v>
      </c>
      <c r="G22" s="20">
        <v>44675</v>
      </c>
      <c r="H22" s="20">
        <v>44660</v>
      </c>
      <c r="I22" s="20">
        <v>44682</v>
      </c>
      <c r="J22" s="17">
        <v>858624</v>
      </c>
      <c r="K22" s="17" t="s">
        <v>83</v>
      </c>
      <c r="L22" s="19">
        <f>products!G21+7.5</f>
        <v>53.5</v>
      </c>
      <c r="M22" s="19">
        <f t="shared" si="0"/>
        <v>214000</v>
      </c>
    </row>
    <row r="23" spans="3:13" ht="18.5" x14ac:dyDescent="0.45">
      <c r="C23" s="17">
        <v>541297</v>
      </c>
      <c r="D23" s="17">
        <f>products!C22</f>
        <v>481875</v>
      </c>
      <c r="E23" s="17" t="str">
        <f>products!E22</f>
        <v>Boysenberry Spread</v>
      </c>
      <c r="F23" s="17">
        <v>179</v>
      </c>
      <c r="G23" s="20">
        <v>44677</v>
      </c>
      <c r="H23" s="20">
        <v>44662</v>
      </c>
      <c r="I23" s="20">
        <v>44684</v>
      </c>
      <c r="J23" s="17">
        <v>374115</v>
      </c>
      <c r="K23" s="17" t="s">
        <v>84</v>
      </c>
      <c r="L23" s="19">
        <f>products!G22+7.5</f>
        <v>20.25</v>
      </c>
      <c r="M23" s="19">
        <f t="shared" si="0"/>
        <v>3624.75</v>
      </c>
    </row>
    <row r="24" spans="3:13" ht="18.5" x14ac:dyDescent="0.45">
      <c r="C24" s="17">
        <v>280321</v>
      </c>
      <c r="D24" s="17">
        <f>products!C23</f>
        <v>183251</v>
      </c>
      <c r="E24" s="17" t="str">
        <f>products!E23</f>
        <v>Cajun Seasoning</v>
      </c>
      <c r="F24" s="17">
        <v>427</v>
      </c>
      <c r="G24" s="20">
        <v>44517</v>
      </c>
      <c r="H24" s="20">
        <v>44502</v>
      </c>
      <c r="I24" s="20">
        <v>44524</v>
      </c>
      <c r="J24" s="17">
        <v>140516</v>
      </c>
      <c r="K24" s="17" t="s">
        <v>85</v>
      </c>
      <c r="L24" s="19">
        <f>products!G23+7.5</f>
        <v>10.49</v>
      </c>
      <c r="M24" s="19">
        <f t="shared" si="0"/>
        <v>4479.2300000000005</v>
      </c>
    </row>
    <row r="25" spans="3:13" ht="18.5" x14ac:dyDescent="0.45">
      <c r="C25" s="17">
        <v>434964</v>
      </c>
      <c r="D25" s="17">
        <f>products!C24</f>
        <v>361305</v>
      </c>
      <c r="E25" s="17" t="str">
        <f>products!E24</f>
        <v>Chocolate Biscuits Mix</v>
      </c>
      <c r="F25" s="17">
        <v>263</v>
      </c>
      <c r="G25" s="20">
        <v>44699</v>
      </c>
      <c r="H25" s="20">
        <v>44684</v>
      </c>
      <c r="I25" s="20">
        <v>44706</v>
      </c>
      <c r="J25" s="17">
        <v>594129</v>
      </c>
      <c r="K25" s="17" t="s">
        <v>86</v>
      </c>
      <c r="L25" s="19">
        <f>products!G24+7.5</f>
        <v>53.5</v>
      </c>
      <c r="M25" s="19">
        <f t="shared" si="0"/>
        <v>14070.5</v>
      </c>
    </row>
    <row r="26" spans="3:13" ht="18.5" x14ac:dyDescent="0.45">
      <c r="C26" s="17">
        <v>505218</v>
      </c>
      <c r="D26" s="17">
        <f>products!C25</f>
        <v>579016</v>
      </c>
      <c r="E26" s="17" t="str">
        <f>products!E25</f>
        <v>Dried Plums</v>
      </c>
      <c r="F26" s="17">
        <v>205</v>
      </c>
      <c r="G26" s="20">
        <v>45052</v>
      </c>
      <c r="H26" s="20">
        <v>45037</v>
      </c>
      <c r="I26" s="20">
        <v>45059</v>
      </c>
      <c r="J26" s="17">
        <v>841420</v>
      </c>
      <c r="K26" s="17" t="s">
        <v>87</v>
      </c>
      <c r="L26" s="19">
        <f>products!G25+7.5</f>
        <v>32.5</v>
      </c>
      <c r="M26" s="19">
        <f t="shared" si="0"/>
        <v>6662.5</v>
      </c>
    </row>
    <row r="27" spans="3:13" ht="18.5" x14ac:dyDescent="0.45">
      <c r="C27" s="17">
        <v>715966</v>
      </c>
      <c r="D27" s="17">
        <f>products!C26</f>
        <v>600124</v>
      </c>
      <c r="E27" s="17" t="str">
        <f>products!E26</f>
        <v>Green Tea</v>
      </c>
      <c r="F27" s="17">
        <v>207</v>
      </c>
      <c r="G27" s="20">
        <v>44932</v>
      </c>
      <c r="H27" s="20">
        <v>44917</v>
      </c>
      <c r="I27" s="20">
        <v>44939</v>
      </c>
      <c r="J27" s="17">
        <v>707748</v>
      </c>
      <c r="K27" s="17" t="s">
        <v>88</v>
      </c>
      <c r="L27" s="19">
        <f>products!G26+7.5</f>
        <v>29.5</v>
      </c>
      <c r="M27" s="19">
        <f t="shared" si="0"/>
        <v>6106.5</v>
      </c>
    </row>
    <row r="28" spans="3:13" ht="18.5" x14ac:dyDescent="0.45">
      <c r="C28" s="17">
        <v>295198</v>
      </c>
      <c r="D28" s="17">
        <f>products!C27</f>
        <v>562219</v>
      </c>
      <c r="E28" s="17" t="str">
        <f>products!E27</f>
        <v>Chai</v>
      </c>
      <c r="F28" s="17">
        <v>3000</v>
      </c>
      <c r="G28" s="20">
        <v>44822</v>
      </c>
      <c r="H28" s="20">
        <v>44807</v>
      </c>
      <c r="I28" s="20">
        <v>44829</v>
      </c>
      <c r="J28" s="17">
        <v>225353</v>
      </c>
      <c r="K28" s="17" t="s">
        <v>89</v>
      </c>
      <c r="L28" s="19">
        <f>products!G27+7.5</f>
        <v>16.7</v>
      </c>
      <c r="M28" s="19">
        <f t="shared" si="0"/>
        <v>50100</v>
      </c>
    </row>
    <row r="29" spans="3:13" ht="18.5" x14ac:dyDescent="0.45">
      <c r="C29" s="17">
        <v>529423</v>
      </c>
      <c r="D29" s="17">
        <f>products!C28</f>
        <v>283378</v>
      </c>
      <c r="E29" s="17" t="str">
        <f>products!E28</f>
        <v>Chocolate</v>
      </c>
      <c r="F29" s="17">
        <v>8000</v>
      </c>
      <c r="G29" s="20">
        <v>44751</v>
      </c>
      <c r="H29" s="20">
        <v>44736</v>
      </c>
      <c r="I29" s="20">
        <v>44758</v>
      </c>
      <c r="J29" s="17">
        <v>227896</v>
      </c>
      <c r="K29" s="17" t="s">
        <v>90</v>
      </c>
      <c r="L29" s="19">
        <f>products!G28+7.5</f>
        <v>11</v>
      </c>
      <c r="M29" s="19">
        <f t="shared" si="0"/>
        <v>88000</v>
      </c>
    </row>
  </sheetData>
  <mergeCells count="1">
    <mergeCell ref="E3:J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whole" operator="lessThanOrEqual" allowBlank="1" showInputMessage="1" showErrorMessage="1" error="The purchase is greater than the quantity in stock. Check the Quanitity in Stock" xr:uid="{BA38A628-A473-4370-A078-EB8C833BBB5A}">
          <x14:formula1>
            <xm:f>products!I9</xm:f>
          </x14:formula1>
          <xm:sqref>F10:F29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B578C-0E60-4EE9-A555-AFC17557AF3B}">
  <sheetPr>
    <tabColor rgb="FFFF0000"/>
  </sheetPr>
  <dimension ref="B3:C28"/>
  <sheetViews>
    <sheetView topLeftCell="A10" workbookViewId="0">
      <selection activeCell="E14" sqref="E14"/>
    </sheetView>
  </sheetViews>
  <sheetFormatPr defaultRowHeight="14.5" x14ac:dyDescent="0.35"/>
  <cols>
    <col min="2" max="2" width="4" bestFit="1" customWidth="1"/>
    <col min="3" max="3" width="68.54296875" bestFit="1" customWidth="1"/>
  </cols>
  <sheetData>
    <row r="3" spans="2:3" ht="15.5" x14ac:dyDescent="0.35">
      <c r="B3" s="3" t="s">
        <v>99</v>
      </c>
      <c r="C3" s="3"/>
    </row>
    <row r="4" spans="2:3" ht="15.5" x14ac:dyDescent="0.35">
      <c r="B4" s="4" t="s">
        <v>92</v>
      </c>
      <c r="C4" s="4" t="s">
        <v>93</v>
      </c>
    </row>
    <row r="5" spans="2:3" x14ac:dyDescent="0.35">
      <c r="B5" s="1">
        <v>1</v>
      </c>
      <c r="C5" s="1" t="s">
        <v>94</v>
      </c>
    </row>
    <row r="6" spans="2:3" x14ac:dyDescent="0.35">
      <c r="B6" s="1">
        <v>2</v>
      </c>
      <c r="C6" s="1" t="s">
        <v>109</v>
      </c>
    </row>
    <row r="7" spans="2:3" x14ac:dyDescent="0.35">
      <c r="B7" s="1">
        <v>3</v>
      </c>
      <c r="C7" s="1" t="s">
        <v>95</v>
      </c>
    </row>
    <row r="8" spans="2:3" x14ac:dyDescent="0.35">
      <c r="B8" s="1">
        <v>4</v>
      </c>
      <c r="C8" s="1" t="s">
        <v>96</v>
      </c>
    </row>
    <row r="9" spans="2:3" x14ac:dyDescent="0.35">
      <c r="B9" s="1">
        <v>5</v>
      </c>
      <c r="C9" s="1" t="s">
        <v>97</v>
      </c>
    </row>
    <row r="13" spans="2:3" ht="15.5" x14ac:dyDescent="0.35">
      <c r="B13" s="3" t="s">
        <v>98</v>
      </c>
      <c r="C13" s="3"/>
    </row>
    <row r="14" spans="2:3" ht="15.5" x14ac:dyDescent="0.35">
      <c r="B14" s="4" t="s">
        <v>92</v>
      </c>
      <c r="C14" s="4" t="s">
        <v>93</v>
      </c>
    </row>
    <row r="15" spans="2:3" x14ac:dyDescent="0.35">
      <c r="B15" s="1">
        <v>1</v>
      </c>
      <c r="C15" s="1" t="s">
        <v>100</v>
      </c>
    </row>
    <row r="16" spans="2:3" x14ac:dyDescent="0.35">
      <c r="B16" s="1">
        <v>2</v>
      </c>
      <c r="C16" s="1" t="s">
        <v>101</v>
      </c>
    </row>
    <row r="17" spans="2:3" x14ac:dyDescent="0.35">
      <c r="B17" s="1">
        <v>3</v>
      </c>
      <c r="C17" s="1" t="s">
        <v>102</v>
      </c>
    </row>
    <row r="18" spans="2:3" x14ac:dyDescent="0.35">
      <c r="B18" s="1">
        <v>4</v>
      </c>
      <c r="C18" s="1" t="s">
        <v>104</v>
      </c>
    </row>
    <row r="19" spans="2:3" x14ac:dyDescent="0.35">
      <c r="B19" s="1">
        <v>5</v>
      </c>
      <c r="C19" s="1" t="s">
        <v>105</v>
      </c>
    </row>
    <row r="20" spans="2:3" x14ac:dyDescent="0.35">
      <c r="B20" s="1">
        <v>6</v>
      </c>
      <c r="C20" s="1" t="s">
        <v>106</v>
      </c>
    </row>
    <row r="23" spans="2:3" ht="15.5" x14ac:dyDescent="0.35">
      <c r="B23" s="3" t="s">
        <v>103</v>
      </c>
      <c r="C23" s="3"/>
    </row>
    <row r="24" spans="2:3" ht="15.5" x14ac:dyDescent="0.35">
      <c r="B24" s="4" t="s">
        <v>92</v>
      </c>
      <c r="C24" s="4" t="s">
        <v>93</v>
      </c>
    </row>
    <row r="25" spans="2:3" x14ac:dyDescent="0.35">
      <c r="B25" s="1">
        <v>1</v>
      </c>
      <c r="C25" s="1" t="s">
        <v>100</v>
      </c>
    </row>
    <row r="26" spans="2:3" x14ac:dyDescent="0.35">
      <c r="B26" s="1">
        <v>2</v>
      </c>
      <c r="C26" s="1" t="s">
        <v>102</v>
      </c>
    </row>
    <row r="27" spans="2:3" x14ac:dyDescent="0.35">
      <c r="B27" s="1">
        <v>3</v>
      </c>
      <c r="C27" s="1" t="s">
        <v>107</v>
      </c>
    </row>
    <row r="28" spans="2:3" x14ac:dyDescent="0.35">
      <c r="B28" s="1">
        <v>4</v>
      </c>
      <c r="C28" s="1" t="s">
        <v>108</v>
      </c>
    </row>
  </sheetData>
  <mergeCells count="3">
    <mergeCell ref="B3:C3"/>
    <mergeCell ref="B13:C13"/>
    <mergeCell ref="B23:C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products</vt:lpstr>
      <vt:lpstr>orders</vt:lpstr>
      <vt:lpstr>sales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David Adepegba</cp:lastModifiedBy>
  <dcterms:created xsi:type="dcterms:W3CDTF">2024-01-20T13:33:07Z</dcterms:created>
  <dcterms:modified xsi:type="dcterms:W3CDTF">2024-02-01T12:53:32Z</dcterms:modified>
</cp:coreProperties>
</file>