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 PC\Desktop\Data Analytics\EXCEL Materials\Data Entry\"/>
    </mc:Choice>
  </mc:AlternateContent>
  <xr:revisionPtr revIDLastSave="0" documentId="13_ncr:1_{1D695AF4-91E7-425B-AD12-0C63091B54E7}" xr6:coauthVersionLast="47" xr6:coauthVersionMax="47" xr10:uidLastSave="{00000000-0000-0000-0000-000000000000}"/>
  <bookViews>
    <workbookView xWindow="-110" yWindow="-110" windowWidth="19420" windowHeight="11020" xr2:uid="{035F2134-A22E-45E2-8311-CF92A5C9DDB8}"/>
  </bookViews>
  <sheets>
    <sheet name="stock record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1" l="1"/>
  <c r="T18" i="1"/>
  <c r="S18" i="1" s="1"/>
  <c r="T19" i="1"/>
  <c r="S19" i="1" s="1"/>
  <c r="T20" i="1"/>
  <c r="S20" i="1" s="1"/>
  <c r="T21" i="1"/>
  <c r="T22" i="1"/>
  <c r="T23" i="1"/>
  <c r="S23" i="1" s="1"/>
  <c r="T24" i="1"/>
  <c r="S24" i="1" s="1"/>
  <c r="T25" i="1"/>
  <c r="T16" i="1"/>
  <c r="S16" i="1" s="1"/>
  <c r="R17" i="1"/>
  <c r="R18" i="1"/>
  <c r="R19" i="1"/>
  <c r="R20" i="1"/>
  <c r="R21" i="1"/>
  <c r="R22" i="1"/>
  <c r="R23" i="1"/>
  <c r="R24" i="1"/>
  <c r="R25" i="1"/>
  <c r="R16" i="1"/>
  <c r="S22" i="1" l="1"/>
  <c r="S25" i="1"/>
  <c r="S21" i="1"/>
  <c r="S17" i="1"/>
  <c r="U18" i="1"/>
  <c r="V18" i="1" s="1"/>
  <c r="U19" i="1"/>
  <c r="V19" i="1" s="1"/>
  <c r="U23" i="1"/>
  <c r="V23" i="1" s="1"/>
  <c r="U22" i="1"/>
  <c r="U16" i="1"/>
  <c r="V16" i="1" s="1"/>
  <c r="U20" i="1"/>
  <c r="V20" i="1" s="1"/>
  <c r="U24" i="1"/>
  <c r="V24" i="1" s="1"/>
  <c r="U17" i="1"/>
  <c r="U21" i="1"/>
  <c r="U25" i="1"/>
  <c r="V25" i="1" s="1"/>
  <c r="V17" i="1" l="1"/>
  <c r="V21" i="1"/>
  <c r="V22" i="1"/>
</calcChain>
</file>

<file path=xl/sharedStrings.xml><?xml version="1.0" encoding="utf-8"?>
<sst xmlns="http://schemas.openxmlformats.org/spreadsheetml/2006/main" count="84" uniqueCount="65">
  <si>
    <t>FOLA CLOTHING NIGERIA</t>
  </si>
  <si>
    <t>STOCK RECORD 2022/2023</t>
  </si>
  <si>
    <t xml:space="preserve">S/N </t>
  </si>
  <si>
    <t xml:space="preserve">PRODUCT DATE </t>
  </si>
  <si>
    <t>GOODS NAME</t>
  </si>
  <si>
    <t>STOCK DATE</t>
  </si>
  <si>
    <t>QUANTITY</t>
  </si>
  <si>
    <t>SIZE</t>
  </si>
  <si>
    <t>EXPIRED DATE</t>
  </si>
  <si>
    <t>MANUFACTURING DATE</t>
  </si>
  <si>
    <t>MERCHANT</t>
  </si>
  <si>
    <t>CATERGORY</t>
  </si>
  <si>
    <t>SUB-CATEGORY</t>
  </si>
  <si>
    <t>TAG ID</t>
  </si>
  <si>
    <t>SHIP MODE</t>
  </si>
  <si>
    <t>SHIP DATE</t>
  </si>
  <si>
    <t>COST PRICE</t>
  </si>
  <si>
    <t>SELLING PRICE</t>
  </si>
  <si>
    <t>PROFIT</t>
  </si>
  <si>
    <t>PROFIT MARGIN</t>
  </si>
  <si>
    <t>VAT(7.5%)</t>
  </si>
  <si>
    <t>FASHION</t>
  </si>
  <si>
    <t>SHOE</t>
  </si>
  <si>
    <t>GOWNS</t>
  </si>
  <si>
    <t>SLIPPERS</t>
  </si>
  <si>
    <t>DRESS</t>
  </si>
  <si>
    <t>JOGGERS</t>
  </si>
  <si>
    <t>HAT</t>
  </si>
  <si>
    <t>SUN-SHADE</t>
  </si>
  <si>
    <t>NECKLACE</t>
  </si>
  <si>
    <t>Gucci</t>
  </si>
  <si>
    <t>Zara</t>
  </si>
  <si>
    <t>Nike</t>
  </si>
  <si>
    <t>Louis Vuitton</t>
  </si>
  <si>
    <t>Cartier</t>
  </si>
  <si>
    <t>H&amp;M</t>
  </si>
  <si>
    <t>Hermes</t>
  </si>
  <si>
    <t>Addidas</t>
  </si>
  <si>
    <t>Gucci Ace</t>
  </si>
  <si>
    <t>Perfect Pink Dress</t>
  </si>
  <si>
    <t>Fleece-lined</t>
  </si>
  <si>
    <t>Bubble Damier</t>
  </si>
  <si>
    <t>Tech Fleece</t>
  </si>
  <si>
    <t>Free Spirited Love</t>
  </si>
  <si>
    <t>Sun Visor</t>
  </si>
  <si>
    <t>Energize Fleece</t>
  </si>
  <si>
    <t>Fresh ankle boot</t>
  </si>
  <si>
    <t>Balmain</t>
  </si>
  <si>
    <t>Land</t>
  </si>
  <si>
    <t>Plane</t>
  </si>
  <si>
    <t>Sea</t>
  </si>
  <si>
    <t>Train</t>
  </si>
  <si>
    <t>Small</t>
  </si>
  <si>
    <t>Medium</t>
  </si>
  <si>
    <t>Large</t>
  </si>
  <si>
    <t>Extra Large</t>
  </si>
  <si>
    <t>s/n</t>
  </si>
  <si>
    <t>UNIT COST PRICE</t>
  </si>
  <si>
    <t>UNIT SELLING PRICE</t>
  </si>
  <si>
    <t>formulas</t>
  </si>
  <si>
    <r>
      <rPr>
        <b/>
        <sz val="11"/>
        <color theme="1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= quantity * unit cost price</t>
    </r>
  </si>
  <si>
    <r>
      <rPr>
        <b/>
        <sz val="11"/>
        <color theme="1"/>
        <rFont val="Calibri"/>
        <family val="2"/>
        <scheme val="minor"/>
      </rPr>
      <t>VAT</t>
    </r>
    <r>
      <rPr>
        <sz val="11"/>
        <color theme="1"/>
        <rFont val="Calibri"/>
        <family val="2"/>
        <scheme val="minor"/>
      </rPr>
      <t xml:space="preserve"> =7.5% * selling price</t>
    </r>
  </si>
  <si>
    <r>
      <rPr>
        <b/>
        <sz val="11"/>
        <color theme="1"/>
        <rFont val="Calibri"/>
        <family val="2"/>
        <scheme val="minor"/>
      </rPr>
      <t>SELLING PRICE</t>
    </r>
    <r>
      <rPr>
        <sz val="11"/>
        <color theme="1"/>
        <rFont val="Calibri"/>
        <family val="2"/>
        <scheme val="minor"/>
      </rPr>
      <t xml:space="preserve"> = quantity * unit selling price</t>
    </r>
  </si>
  <si>
    <r>
      <rPr>
        <b/>
        <sz val="11"/>
        <color theme="1"/>
        <rFont val="Calibri"/>
        <family val="2"/>
        <scheme val="minor"/>
      </rPr>
      <t>PROFIT</t>
    </r>
    <r>
      <rPr>
        <sz val="11"/>
        <color theme="1"/>
        <rFont val="Calibri"/>
        <family val="2"/>
        <scheme val="minor"/>
      </rPr>
      <t xml:space="preserve"> = selling price - cost price</t>
    </r>
  </si>
  <si>
    <r>
      <rPr>
        <b/>
        <sz val="11"/>
        <color theme="1"/>
        <rFont val="Calibri"/>
        <family val="2"/>
        <scheme val="minor"/>
      </rPr>
      <t>PROFT MARGIN</t>
    </r>
    <r>
      <rPr>
        <sz val="11"/>
        <color theme="1"/>
        <rFont val="Calibri"/>
        <family val="2"/>
        <scheme val="minor"/>
      </rPr>
      <t xml:space="preserve"> = ((selling price - cost price - vat) / profit )*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</si>
</sst>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[$₦-468]\ * #,##0.00_-;\-[$₦-468]\ * #,##0.00_-;_-[$₦-468]\ * &quot;-&quot;??_-;_-@_-"/>
    <numFmt numFmtId="165" formatCode="_(* #,##0_);_(* \(#,##0\);_(* &quot;-&quot;??_);_(@_)"/>
    <numFmt numFmtId="166" formatCode="_(* #,##0.0_);_(* \(#,##0.0\);_(* &quot;-&quot;?_);_(@_)"/>
    <numFmt numFmtId="167" formatCode="[$₦-46A]#,##0"/>
    <numFmt numFmtId="168" formatCode="[$₦-469]\ #,##0"/>
    <numFmt numFmtId="171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36"/>
      <name val="Algerian"/>
      <family val="5"/>
    </font>
    <font>
      <sz val="72"/>
      <color theme="0"/>
      <name val="Algerian"/>
      <family val="5"/>
    </font>
    <font>
      <b/>
      <sz val="18"/>
      <color theme="4" tint="0.79998168889431442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 applyFill="1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2" fillId="0" borderId="0" xfId="0" applyNumberFormat="1" applyFont="1" applyFill="1"/>
    <xf numFmtId="0" fontId="6" fillId="0" borderId="0" xfId="0" applyFont="1" applyFill="1" applyAlignment="1">
      <alignment vertical="center"/>
    </xf>
    <xf numFmtId="164" fontId="2" fillId="0" borderId="0" xfId="0" applyNumberFormat="1" applyFont="1" applyFill="1"/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2" borderId="1" xfId="0" applyFont="1" applyFill="1" applyBorder="1"/>
    <xf numFmtId="14" fontId="8" fillId="2" borderId="1" xfId="0" applyNumberFormat="1" applyFont="1" applyFill="1" applyBorder="1"/>
    <xf numFmtId="164" fontId="8" fillId="2" borderId="1" xfId="0" applyNumberFormat="1" applyFont="1" applyFill="1" applyBorder="1"/>
    <xf numFmtId="0" fontId="9" fillId="0" borderId="1" xfId="0" applyFont="1" applyBorder="1"/>
    <xf numFmtId="171" fontId="9" fillId="0" borderId="1" xfId="0" applyNumberFormat="1" applyFont="1" applyBorder="1"/>
    <xf numFmtId="165" fontId="9" fillId="0" borderId="1" xfId="1" applyNumberFormat="1" applyFont="1" applyBorder="1"/>
    <xf numFmtId="167" fontId="9" fillId="0" borderId="1" xfId="1" applyNumberFormat="1" applyFont="1" applyBorder="1"/>
    <xf numFmtId="168" fontId="9" fillId="0" borderId="1" xfId="1" applyNumberFormat="1" applyFont="1" applyBorder="1"/>
    <xf numFmtId="164" fontId="9" fillId="0" borderId="1" xfId="0" applyNumberFormat="1" applyFont="1" applyBorder="1"/>
    <xf numFmtId="166" fontId="9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04E7-56A1-49AD-900E-54D007FD1AC7}">
  <dimension ref="B3:W25"/>
  <sheetViews>
    <sheetView tabSelected="1" topLeftCell="A9" zoomScale="95" zoomScaleNormal="95" workbookViewId="0">
      <selection activeCell="D24" sqref="D24"/>
    </sheetView>
  </sheetViews>
  <sheetFormatPr defaultRowHeight="14.5" x14ac:dyDescent="0.35"/>
  <cols>
    <col min="1" max="1" width="8.81640625" customWidth="1"/>
    <col min="2" max="2" width="7.08984375" bestFit="1" customWidth="1"/>
    <col min="3" max="3" width="32.1796875" style="1" bestFit="1" customWidth="1"/>
    <col min="4" max="4" width="20.81640625" bestFit="1" customWidth="1"/>
    <col min="5" max="5" width="32.7265625" style="1" bestFit="1" customWidth="1"/>
    <col min="6" max="6" width="15.81640625" bestFit="1" customWidth="1"/>
    <col min="7" max="7" width="24.7265625" bestFit="1" customWidth="1"/>
    <col min="8" max="8" width="28.81640625" bestFit="1" customWidth="1"/>
    <col min="9" max="9" width="12.6328125" bestFit="1" customWidth="1"/>
    <col min="10" max="10" width="32.6328125" style="1" bestFit="1" customWidth="1"/>
    <col min="11" max="11" width="36.36328125" style="1" bestFit="1" customWidth="1"/>
    <col min="12" max="12" width="17.1796875" bestFit="1" customWidth="1"/>
    <col min="13" max="13" width="18" bestFit="1" customWidth="1"/>
    <col min="14" max="14" width="22.81640625" bestFit="1" customWidth="1"/>
    <col min="15" max="15" width="10.6328125" bestFit="1" customWidth="1"/>
    <col min="16" max="16" width="17" bestFit="1" customWidth="1"/>
    <col min="17" max="17" width="30.81640625" style="1" bestFit="1" customWidth="1"/>
    <col min="18" max="18" width="19" style="2" bestFit="1" customWidth="1"/>
    <col min="19" max="19" width="17.453125" style="2" bestFit="1" customWidth="1"/>
    <col min="20" max="20" width="23.08984375" style="2" bestFit="1" customWidth="1"/>
    <col min="21" max="21" width="16.90625" style="2" bestFit="1" customWidth="1"/>
    <col min="22" max="22" width="23.81640625" bestFit="1" customWidth="1"/>
  </cols>
  <sheetData>
    <row r="3" spans="2:23" ht="14.5" customHeight="1" x14ac:dyDescent="0.35">
      <c r="G3" s="11" t="s">
        <v>0</v>
      </c>
      <c r="H3" s="11"/>
      <c r="I3" s="11"/>
      <c r="J3" s="11"/>
      <c r="K3" s="11"/>
      <c r="L3" s="11"/>
      <c r="M3" s="11"/>
      <c r="N3" s="11"/>
      <c r="O3" s="11"/>
      <c r="P3" s="11"/>
    </row>
    <row r="4" spans="2:23" ht="14.5" customHeight="1" x14ac:dyDescent="0.35"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2:23" ht="14.5" customHeight="1" x14ac:dyDescent="0.35"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2:23" s="3" customFormat="1" ht="14.5" customHeight="1" x14ac:dyDescent="0.35">
      <c r="C6" s="7"/>
      <c r="E6" s="7"/>
      <c r="F6" s="8"/>
      <c r="G6" s="11"/>
      <c r="H6" s="11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9"/>
      <c r="U6" s="9"/>
    </row>
    <row r="7" spans="2:23" s="3" customFormat="1" ht="14.5" customHeight="1" x14ac:dyDescent="0.35">
      <c r="C7" s="7"/>
      <c r="E7" s="7"/>
      <c r="F7" s="8"/>
      <c r="G7" s="11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9"/>
      <c r="U7" s="9"/>
    </row>
    <row r="8" spans="2:23" s="3" customFormat="1" ht="14.5" customHeight="1" x14ac:dyDescent="0.35">
      <c r="C8" s="7"/>
      <c r="E8" s="7"/>
      <c r="F8" s="8"/>
      <c r="G8" s="11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9"/>
      <c r="U8" s="9"/>
    </row>
    <row r="9" spans="2:23" s="3" customFormat="1" ht="14.5" customHeight="1" x14ac:dyDescent="0.35">
      <c r="C9" s="7"/>
      <c r="E9" s="7"/>
      <c r="F9" s="8"/>
      <c r="G9" s="12"/>
      <c r="H9" s="12"/>
      <c r="I9" s="12"/>
      <c r="J9" s="12"/>
      <c r="K9" s="12"/>
      <c r="L9" s="12"/>
      <c r="M9" s="12"/>
      <c r="N9" s="12"/>
      <c r="O9" s="12"/>
      <c r="P9" s="12"/>
      <c r="Q9" s="8"/>
      <c r="R9" s="8"/>
      <c r="S9" s="8"/>
      <c r="T9" s="9"/>
      <c r="U9" s="9"/>
    </row>
    <row r="11" spans="2:23" ht="14.5" customHeight="1" x14ac:dyDescent="0.35">
      <c r="H11" s="10" t="s">
        <v>1</v>
      </c>
      <c r="I11" s="10"/>
      <c r="J11" s="10"/>
      <c r="K11" s="10"/>
      <c r="L11" s="10"/>
      <c r="M11" s="10"/>
      <c r="N11" s="10"/>
      <c r="O11" s="10"/>
    </row>
    <row r="12" spans="2:23" ht="14.5" customHeight="1" x14ac:dyDescent="0.35">
      <c r="H12" s="10"/>
      <c r="I12" s="10"/>
      <c r="J12" s="10"/>
      <c r="K12" s="10"/>
      <c r="L12" s="10"/>
      <c r="M12" s="10"/>
      <c r="N12" s="10"/>
      <c r="O12" s="10"/>
    </row>
    <row r="13" spans="2:23" ht="14.5" customHeight="1" x14ac:dyDescent="0.35">
      <c r="H13" s="10"/>
      <c r="I13" s="10"/>
      <c r="J13" s="10"/>
      <c r="K13" s="10"/>
      <c r="L13" s="10"/>
      <c r="M13" s="10"/>
      <c r="N13" s="10"/>
      <c r="O13" s="10"/>
    </row>
    <row r="15" spans="2:23" ht="23.5" x14ac:dyDescent="0.55000000000000004">
      <c r="B15" s="13" t="s">
        <v>2</v>
      </c>
      <c r="C15" s="14" t="s">
        <v>3</v>
      </c>
      <c r="D15" s="13" t="s">
        <v>4</v>
      </c>
      <c r="E15" s="14" t="s">
        <v>5</v>
      </c>
      <c r="F15" s="13" t="s">
        <v>6</v>
      </c>
      <c r="G15" s="13" t="s">
        <v>57</v>
      </c>
      <c r="H15" s="13" t="s">
        <v>58</v>
      </c>
      <c r="I15" s="13" t="s">
        <v>7</v>
      </c>
      <c r="J15" s="14" t="s">
        <v>8</v>
      </c>
      <c r="K15" s="14" t="s">
        <v>9</v>
      </c>
      <c r="L15" s="13" t="s">
        <v>10</v>
      </c>
      <c r="M15" s="13" t="s">
        <v>11</v>
      </c>
      <c r="N15" s="13" t="s">
        <v>12</v>
      </c>
      <c r="O15" s="13" t="s">
        <v>13</v>
      </c>
      <c r="P15" s="13" t="s">
        <v>14</v>
      </c>
      <c r="Q15" s="14" t="s">
        <v>15</v>
      </c>
      <c r="R15" s="15" t="s">
        <v>16</v>
      </c>
      <c r="S15" s="15" t="s">
        <v>20</v>
      </c>
      <c r="T15" s="15" t="s">
        <v>17</v>
      </c>
      <c r="U15" s="15" t="s">
        <v>18</v>
      </c>
      <c r="V15" s="13" t="s">
        <v>19</v>
      </c>
      <c r="W15" s="3"/>
    </row>
    <row r="16" spans="2:23" ht="18.5" x14ac:dyDescent="0.45">
      <c r="B16" s="16">
        <v>1</v>
      </c>
      <c r="C16" s="17">
        <v>44644</v>
      </c>
      <c r="D16" s="16" t="s">
        <v>38</v>
      </c>
      <c r="E16" s="17">
        <v>44684</v>
      </c>
      <c r="F16" s="18">
        <v>30</v>
      </c>
      <c r="G16" s="19">
        <v>10000</v>
      </c>
      <c r="H16" s="20">
        <v>15000</v>
      </c>
      <c r="I16" s="16">
        <v>40</v>
      </c>
      <c r="J16" s="17">
        <v>46449</v>
      </c>
      <c r="K16" s="17">
        <v>44624</v>
      </c>
      <c r="L16" s="16" t="s">
        <v>30</v>
      </c>
      <c r="M16" s="16" t="s">
        <v>21</v>
      </c>
      <c r="N16" s="16" t="s">
        <v>22</v>
      </c>
      <c r="O16" s="16">
        <v>342553</v>
      </c>
      <c r="P16" s="16" t="s">
        <v>48</v>
      </c>
      <c r="Q16" s="17">
        <v>44664</v>
      </c>
      <c r="R16" s="21">
        <f>F16*G16</f>
        <v>300000</v>
      </c>
      <c r="S16" s="21">
        <f>T16*7.5%</f>
        <v>33750</v>
      </c>
      <c r="T16" s="21">
        <f>F16*H16</f>
        <v>450000</v>
      </c>
      <c r="U16" s="21">
        <f>T16-R16</f>
        <v>150000</v>
      </c>
      <c r="V16" s="22">
        <f>((T16-S16-R16)/U16) * 100</f>
        <v>77.5</v>
      </c>
    </row>
    <row r="17" spans="2:22" ht="18.5" x14ac:dyDescent="0.45">
      <c r="B17" s="16">
        <v>2</v>
      </c>
      <c r="C17" s="17">
        <v>44682</v>
      </c>
      <c r="D17" s="16" t="s">
        <v>39</v>
      </c>
      <c r="E17" s="17">
        <v>44722</v>
      </c>
      <c r="F17" s="18">
        <v>20</v>
      </c>
      <c r="G17" s="19">
        <v>7500</v>
      </c>
      <c r="H17" s="20">
        <v>10000</v>
      </c>
      <c r="I17" s="16" t="s">
        <v>53</v>
      </c>
      <c r="J17" s="17">
        <v>46487</v>
      </c>
      <c r="K17" s="17">
        <v>44662</v>
      </c>
      <c r="L17" s="16" t="s">
        <v>31</v>
      </c>
      <c r="M17" s="16" t="s">
        <v>21</v>
      </c>
      <c r="N17" s="16" t="s">
        <v>23</v>
      </c>
      <c r="O17" s="16">
        <v>532441</v>
      </c>
      <c r="P17" s="16" t="s">
        <v>48</v>
      </c>
      <c r="Q17" s="17">
        <v>44702</v>
      </c>
      <c r="R17" s="21">
        <f t="shared" ref="R17:R25" si="0">F17*G17</f>
        <v>150000</v>
      </c>
      <c r="S17" s="21">
        <f t="shared" ref="S17:S25" si="1">T17*7.5%</f>
        <v>15000</v>
      </c>
      <c r="T17" s="21">
        <f t="shared" ref="T17:T25" si="2">F17*H17</f>
        <v>200000</v>
      </c>
      <c r="U17" s="21">
        <f t="shared" ref="U17:U25" si="3">T17-R17</f>
        <v>50000</v>
      </c>
      <c r="V17" s="22">
        <f t="shared" ref="V17:V25" si="4">((T17-S17-R17)/U17) * 100</f>
        <v>70</v>
      </c>
    </row>
    <row r="18" spans="2:22" ht="18.5" x14ac:dyDescent="0.45">
      <c r="B18" s="16">
        <v>3</v>
      </c>
      <c r="C18" s="17">
        <v>44838</v>
      </c>
      <c r="D18" s="16" t="s">
        <v>40</v>
      </c>
      <c r="E18" s="17">
        <v>44878</v>
      </c>
      <c r="F18" s="18">
        <v>15</v>
      </c>
      <c r="G18" s="19">
        <v>4000</v>
      </c>
      <c r="H18" s="20">
        <v>6000</v>
      </c>
      <c r="I18" s="16">
        <v>42</v>
      </c>
      <c r="J18" s="17">
        <v>46643</v>
      </c>
      <c r="K18" s="17">
        <v>44818</v>
      </c>
      <c r="L18" s="16" t="s">
        <v>32</v>
      </c>
      <c r="M18" s="16" t="s">
        <v>21</v>
      </c>
      <c r="N18" s="16" t="s">
        <v>24</v>
      </c>
      <c r="O18" s="16">
        <v>532331</v>
      </c>
      <c r="P18" s="16" t="s">
        <v>49</v>
      </c>
      <c r="Q18" s="17">
        <v>44858</v>
      </c>
      <c r="R18" s="21">
        <f t="shared" si="0"/>
        <v>60000</v>
      </c>
      <c r="S18" s="21">
        <f t="shared" si="1"/>
        <v>6750</v>
      </c>
      <c r="T18" s="21">
        <f t="shared" si="2"/>
        <v>90000</v>
      </c>
      <c r="U18" s="21">
        <f t="shared" si="3"/>
        <v>30000</v>
      </c>
      <c r="V18" s="22">
        <f t="shared" si="4"/>
        <v>77.5</v>
      </c>
    </row>
    <row r="19" spans="2:22" ht="18.5" x14ac:dyDescent="0.45">
      <c r="B19" s="16">
        <v>4</v>
      </c>
      <c r="C19" s="17">
        <v>44732</v>
      </c>
      <c r="D19" s="16" t="s">
        <v>41</v>
      </c>
      <c r="E19" s="17">
        <v>44772</v>
      </c>
      <c r="F19" s="18">
        <v>17</v>
      </c>
      <c r="G19" s="19">
        <v>8500</v>
      </c>
      <c r="H19" s="20">
        <v>12000</v>
      </c>
      <c r="I19" s="16" t="s">
        <v>54</v>
      </c>
      <c r="J19" s="17">
        <v>46537</v>
      </c>
      <c r="K19" s="17">
        <v>44712</v>
      </c>
      <c r="L19" s="16" t="s">
        <v>33</v>
      </c>
      <c r="M19" s="16" t="s">
        <v>21</v>
      </c>
      <c r="N19" s="16" t="s">
        <v>25</v>
      </c>
      <c r="O19" s="16">
        <v>435244</v>
      </c>
      <c r="P19" s="16" t="s">
        <v>50</v>
      </c>
      <c r="Q19" s="17">
        <v>44752</v>
      </c>
      <c r="R19" s="21">
        <f t="shared" si="0"/>
        <v>144500</v>
      </c>
      <c r="S19" s="21">
        <f t="shared" si="1"/>
        <v>15300</v>
      </c>
      <c r="T19" s="21">
        <f t="shared" si="2"/>
        <v>204000</v>
      </c>
      <c r="U19" s="21">
        <f t="shared" si="3"/>
        <v>59500</v>
      </c>
      <c r="V19" s="22">
        <f t="shared" si="4"/>
        <v>74.285714285714292</v>
      </c>
    </row>
    <row r="20" spans="2:22" ht="18.5" x14ac:dyDescent="0.45">
      <c r="B20" s="16">
        <v>5</v>
      </c>
      <c r="C20" s="17">
        <v>44844</v>
      </c>
      <c r="D20" s="16" t="s">
        <v>42</v>
      </c>
      <c r="E20" s="17">
        <v>44884</v>
      </c>
      <c r="F20" s="18">
        <v>23</v>
      </c>
      <c r="G20" s="19">
        <v>2500</v>
      </c>
      <c r="H20" s="20">
        <v>4000</v>
      </c>
      <c r="I20" s="16" t="s">
        <v>52</v>
      </c>
      <c r="J20" s="17">
        <v>46649</v>
      </c>
      <c r="K20" s="17">
        <v>44824</v>
      </c>
      <c r="L20" s="16" t="s">
        <v>32</v>
      </c>
      <c r="M20" s="16" t="s">
        <v>21</v>
      </c>
      <c r="N20" s="16" t="s">
        <v>26</v>
      </c>
      <c r="O20" s="16">
        <v>433542</v>
      </c>
      <c r="P20" s="16" t="s">
        <v>51</v>
      </c>
      <c r="Q20" s="17">
        <v>44864</v>
      </c>
      <c r="R20" s="21">
        <f t="shared" si="0"/>
        <v>57500</v>
      </c>
      <c r="S20" s="21">
        <f t="shared" si="1"/>
        <v>6900</v>
      </c>
      <c r="T20" s="21">
        <f t="shared" si="2"/>
        <v>92000</v>
      </c>
      <c r="U20" s="21">
        <f t="shared" si="3"/>
        <v>34500</v>
      </c>
      <c r="V20" s="22">
        <f t="shared" si="4"/>
        <v>80</v>
      </c>
    </row>
    <row r="21" spans="2:22" ht="18.5" x14ac:dyDescent="0.45">
      <c r="B21" s="16">
        <v>6</v>
      </c>
      <c r="C21" s="17">
        <v>44886</v>
      </c>
      <c r="D21" s="16" t="s">
        <v>43</v>
      </c>
      <c r="E21" s="17">
        <v>44926</v>
      </c>
      <c r="F21" s="18">
        <v>10</v>
      </c>
      <c r="G21" s="19">
        <v>50000</v>
      </c>
      <c r="H21" s="20">
        <v>70000</v>
      </c>
      <c r="I21" s="16">
        <v>8</v>
      </c>
      <c r="J21" s="17">
        <v>46691</v>
      </c>
      <c r="K21" s="17">
        <v>44866</v>
      </c>
      <c r="L21" s="16" t="s">
        <v>34</v>
      </c>
      <c r="M21" s="16" t="s">
        <v>21</v>
      </c>
      <c r="N21" s="16" t="s">
        <v>29</v>
      </c>
      <c r="O21" s="16">
        <v>532452</v>
      </c>
      <c r="P21" s="16" t="s">
        <v>50</v>
      </c>
      <c r="Q21" s="17">
        <v>44906</v>
      </c>
      <c r="R21" s="21">
        <f t="shared" si="0"/>
        <v>500000</v>
      </c>
      <c r="S21" s="21">
        <f t="shared" si="1"/>
        <v>52500</v>
      </c>
      <c r="T21" s="21">
        <f t="shared" si="2"/>
        <v>700000</v>
      </c>
      <c r="U21" s="21">
        <f t="shared" si="3"/>
        <v>200000</v>
      </c>
      <c r="V21" s="22">
        <f t="shared" si="4"/>
        <v>73.75</v>
      </c>
    </row>
    <row r="22" spans="2:22" ht="18.5" x14ac:dyDescent="0.45">
      <c r="B22" s="16">
        <v>7</v>
      </c>
      <c r="C22" s="17">
        <v>44957</v>
      </c>
      <c r="D22" s="16" t="s">
        <v>47</v>
      </c>
      <c r="E22" s="17">
        <v>44997</v>
      </c>
      <c r="F22" s="18">
        <v>100</v>
      </c>
      <c r="G22" s="19">
        <v>1500</v>
      </c>
      <c r="H22" s="20">
        <v>2500</v>
      </c>
      <c r="I22" s="16">
        <v>10</v>
      </c>
      <c r="J22" s="17">
        <v>46762</v>
      </c>
      <c r="K22" s="17">
        <v>44937</v>
      </c>
      <c r="L22" s="16" t="s">
        <v>35</v>
      </c>
      <c r="M22" s="16" t="s">
        <v>21</v>
      </c>
      <c r="N22" s="16" t="s">
        <v>28</v>
      </c>
      <c r="O22" s="16">
        <v>335534</v>
      </c>
      <c r="P22" s="16" t="s">
        <v>49</v>
      </c>
      <c r="Q22" s="17">
        <v>44977</v>
      </c>
      <c r="R22" s="21">
        <f t="shared" si="0"/>
        <v>150000</v>
      </c>
      <c r="S22" s="21">
        <f t="shared" si="1"/>
        <v>18750</v>
      </c>
      <c r="T22" s="21">
        <f t="shared" si="2"/>
        <v>250000</v>
      </c>
      <c r="U22" s="21">
        <f t="shared" si="3"/>
        <v>100000</v>
      </c>
      <c r="V22" s="22">
        <f t="shared" si="4"/>
        <v>81.25</v>
      </c>
    </row>
    <row r="23" spans="2:22" ht="18.5" x14ac:dyDescent="0.45">
      <c r="B23" s="16">
        <v>8</v>
      </c>
      <c r="C23" s="17">
        <v>44969</v>
      </c>
      <c r="D23" s="16" t="s">
        <v>46</v>
      </c>
      <c r="E23" s="17">
        <v>45009</v>
      </c>
      <c r="F23" s="18">
        <v>120</v>
      </c>
      <c r="G23" s="19">
        <v>15000</v>
      </c>
      <c r="H23" s="20">
        <v>22000</v>
      </c>
      <c r="I23" s="16">
        <v>25</v>
      </c>
      <c r="J23" s="17">
        <v>46774</v>
      </c>
      <c r="K23" s="17">
        <v>44949</v>
      </c>
      <c r="L23" s="16" t="s">
        <v>36</v>
      </c>
      <c r="M23" s="16" t="s">
        <v>21</v>
      </c>
      <c r="N23" s="16" t="s">
        <v>22</v>
      </c>
      <c r="O23" s="16">
        <v>534538</v>
      </c>
      <c r="P23" s="16" t="s">
        <v>51</v>
      </c>
      <c r="Q23" s="17">
        <v>44989</v>
      </c>
      <c r="R23" s="21">
        <f t="shared" si="0"/>
        <v>1800000</v>
      </c>
      <c r="S23" s="21">
        <f t="shared" si="1"/>
        <v>198000</v>
      </c>
      <c r="T23" s="21">
        <f t="shared" si="2"/>
        <v>2640000</v>
      </c>
      <c r="U23" s="21">
        <f t="shared" si="3"/>
        <v>840000</v>
      </c>
      <c r="V23" s="22">
        <f t="shared" si="4"/>
        <v>76.428571428571416</v>
      </c>
    </row>
    <row r="24" spans="2:22" ht="18.5" x14ac:dyDescent="0.45">
      <c r="B24" s="16">
        <v>9</v>
      </c>
      <c r="C24" s="17">
        <v>45031</v>
      </c>
      <c r="D24" s="16" t="s">
        <v>45</v>
      </c>
      <c r="E24" s="17">
        <v>45071</v>
      </c>
      <c r="F24" s="18">
        <v>250</v>
      </c>
      <c r="G24" s="19">
        <v>4500</v>
      </c>
      <c r="H24" s="20">
        <v>7000</v>
      </c>
      <c r="I24" s="16" t="s">
        <v>55</v>
      </c>
      <c r="J24" s="17">
        <v>46836</v>
      </c>
      <c r="K24" s="17">
        <v>45011</v>
      </c>
      <c r="L24" s="16" t="s">
        <v>37</v>
      </c>
      <c r="M24" s="16" t="s">
        <v>21</v>
      </c>
      <c r="N24" s="16" t="s">
        <v>26</v>
      </c>
      <c r="O24" s="16">
        <v>535553</v>
      </c>
      <c r="P24" s="16" t="s">
        <v>48</v>
      </c>
      <c r="Q24" s="17">
        <v>45051</v>
      </c>
      <c r="R24" s="21">
        <f t="shared" si="0"/>
        <v>1125000</v>
      </c>
      <c r="S24" s="21">
        <f t="shared" si="1"/>
        <v>131250</v>
      </c>
      <c r="T24" s="21">
        <f t="shared" si="2"/>
        <v>1750000</v>
      </c>
      <c r="U24" s="21">
        <f t="shared" si="3"/>
        <v>625000</v>
      </c>
      <c r="V24" s="22">
        <f t="shared" si="4"/>
        <v>79</v>
      </c>
    </row>
    <row r="25" spans="2:22" ht="18.5" x14ac:dyDescent="0.45">
      <c r="B25" s="16">
        <v>10</v>
      </c>
      <c r="C25" s="17">
        <v>44907</v>
      </c>
      <c r="D25" s="16" t="s">
        <v>44</v>
      </c>
      <c r="E25" s="17">
        <v>44947</v>
      </c>
      <c r="F25" s="18">
        <v>1000</v>
      </c>
      <c r="G25" s="19">
        <v>800</v>
      </c>
      <c r="H25" s="20">
        <v>1500</v>
      </c>
      <c r="I25" s="16">
        <v>8</v>
      </c>
      <c r="J25" s="17">
        <v>46712</v>
      </c>
      <c r="K25" s="17">
        <v>44887</v>
      </c>
      <c r="L25" s="16" t="s">
        <v>31</v>
      </c>
      <c r="M25" s="16" t="s">
        <v>21</v>
      </c>
      <c r="N25" s="16" t="s">
        <v>27</v>
      </c>
      <c r="O25" s="16">
        <v>756447</v>
      </c>
      <c r="P25" s="16" t="s">
        <v>50</v>
      </c>
      <c r="Q25" s="17">
        <v>44927</v>
      </c>
      <c r="R25" s="21">
        <f t="shared" si="0"/>
        <v>800000</v>
      </c>
      <c r="S25" s="21">
        <f t="shared" si="1"/>
        <v>112500</v>
      </c>
      <c r="T25" s="21">
        <f t="shared" si="2"/>
        <v>1500000</v>
      </c>
      <c r="U25" s="21">
        <f t="shared" si="3"/>
        <v>700000</v>
      </c>
      <c r="V25" s="22">
        <f t="shared" si="4"/>
        <v>83.928571428571431</v>
      </c>
    </row>
  </sheetData>
  <mergeCells count="2">
    <mergeCell ref="G3:P8"/>
    <mergeCell ref="H11:O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EAD-6C8B-4A12-93DC-71BCC4DC45E3}">
  <dimension ref="B3:C8"/>
  <sheetViews>
    <sheetView workbookViewId="0">
      <selection activeCell="C12" sqref="C12"/>
    </sheetView>
  </sheetViews>
  <sheetFormatPr defaultRowHeight="14.5" x14ac:dyDescent="0.35"/>
  <cols>
    <col min="2" max="2" width="3.54296875" bestFit="1" customWidth="1"/>
    <col min="3" max="3" width="53.6328125" bestFit="1" customWidth="1"/>
  </cols>
  <sheetData>
    <row r="3" spans="2:3" ht="15.5" x14ac:dyDescent="0.35">
      <c r="B3" s="5" t="s">
        <v>56</v>
      </c>
      <c r="C3" s="6" t="s">
        <v>59</v>
      </c>
    </row>
    <row r="4" spans="2:3" x14ac:dyDescent="0.35">
      <c r="B4" s="4">
        <v>1</v>
      </c>
      <c r="C4" s="4" t="s">
        <v>60</v>
      </c>
    </row>
    <row r="5" spans="2:3" x14ac:dyDescent="0.35">
      <c r="B5" s="4">
        <v>2</v>
      </c>
      <c r="C5" s="4" t="s">
        <v>61</v>
      </c>
    </row>
    <row r="6" spans="2:3" x14ac:dyDescent="0.35">
      <c r="B6" s="4">
        <v>3</v>
      </c>
      <c r="C6" s="4" t="s">
        <v>62</v>
      </c>
    </row>
    <row r="7" spans="2:3" x14ac:dyDescent="0.35">
      <c r="B7" s="4">
        <v>4</v>
      </c>
      <c r="C7" s="4" t="s">
        <v>63</v>
      </c>
    </row>
    <row r="8" spans="2:3" x14ac:dyDescent="0.35">
      <c r="B8" s="4">
        <v>5</v>
      </c>
      <c r="C8" s="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record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Adepegba</cp:lastModifiedBy>
  <dcterms:created xsi:type="dcterms:W3CDTF">2024-01-20T09:58:16Z</dcterms:created>
  <dcterms:modified xsi:type="dcterms:W3CDTF">2024-02-01T12:57:56Z</dcterms:modified>
</cp:coreProperties>
</file>